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taimi.sharepoint.com/sites/Suppari/Jaetut asiakirjat/General/Vesi.fi/"/>
    </mc:Choice>
  </mc:AlternateContent>
  <xr:revisionPtr revIDLastSave="117" documentId="8_{5921C250-1DA6-4400-B535-A1A2E114548F}" xr6:coauthVersionLast="47" xr6:coauthVersionMax="47" xr10:uidLastSave="{A9896DF4-6D3D-40D0-B7B7-739E35F69C68}"/>
  <bookViews>
    <workbookView xWindow="-110" yWindow="-110" windowWidth="19420" windowHeight="10300" activeTab="6" xr2:uid="{F1327564-8731-4762-A682-1320BED13345}"/>
  </bookViews>
  <sheets>
    <sheet name="Vesiverkoston lähtötiedot" sheetId="15" r:id="rId1"/>
    <sheet name="Viemäriverkoston lähtötiedot" sheetId="28" r:id="rId2"/>
    <sheet name="MALLI_saneeraus_JV1" sheetId="22" state="hidden" r:id="rId3"/>
    <sheet name="MALLI_saneeraus_VJ1" sheetId="20" state="hidden" r:id="rId4"/>
    <sheet name="MALLI_saneeraus_JV2" sheetId="23" state="hidden" r:id="rId5"/>
    <sheet name="MALLI_saneeraus_VJ2" sheetId="21" state="hidden" r:id="rId6"/>
    <sheet name="TALOUSTIEDOT" sheetId="17" r:id="rId7"/>
    <sheet name="Yhtiö VE 0 " sheetId="24" state="hidden" r:id="rId8"/>
    <sheet name="Alue Vaihtoehto1" sheetId="25" state="hidden" r:id="rId9"/>
    <sheet name="Alue Vaihtoehto2 " sheetId="26" state="hidden" r:id="rId10"/>
    <sheet name="Vaikutus" sheetId="27" state="hidden" r:id="rId11"/>
    <sheet name="Tulokset" sheetId="16" r:id="rId12"/>
    <sheet name="Valmiit diat" sheetId="29" r:id="rId13"/>
  </sheets>
  <externalReferences>
    <externalReference r:id="rId14"/>
  </externalReferences>
  <definedNames>
    <definedName name="JV_san" localSheetId="4">OFFSET(MALLI_saneeraus_JV2!$A$4,0,0, COUNTA(MALLI_saneeraus_JV2!$A:$A)-2.1)</definedName>
    <definedName name="_xlnm.Print_Area" localSheetId="12">'Valmiit diat'!$A$1:$V$81,'Valmiit diat'!$X$1:$AQ$81</definedName>
    <definedName name="solver_adj" localSheetId="6" hidden="1">TALOUSTIEDOT!$G$152:$Y$152</definedName>
    <definedName name="solver_cvg" localSheetId="6" hidden="1">0.0001</definedName>
    <definedName name="solver_cvg" localSheetId="10" hidden="1">0.0001</definedName>
    <definedName name="solver_drv" localSheetId="6" hidden="1">2</definedName>
    <definedName name="solver_drv" localSheetId="10" hidden="1">1</definedName>
    <definedName name="solver_eng" localSheetId="6" hidden="1">1</definedName>
    <definedName name="solver_eng" localSheetId="10" hidden="1">1</definedName>
    <definedName name="solver_est" localSheetId="6" hidden="1">1</definedName>
    <definedName name="solver_est" localSheetId="10" hidden="1">1</definedName>
    <definedName name="solver_itr" localSheetId="6" hidden="1">2147483647</definedName>
    <definedName name="solver_itr" localSheetId="10" hidden="1">2147483647</definedName>
    <definedName name="solver_lhs1" localSheetId="6" hidden="1">TALOUSTIEDOT!$G$152:$Y$152</definedName>
    <definedName name="solver_mip" localSheetId="6" hidden="1">2147483647</definedName>
    <definedName name="solver_mip" localSheetId="10" hidden="1">2147483647</definedName>
    <definedName name="solver_mni" localSheetId="6" hidden="1">30</definedName>
    <definedName name="solver_mni" localSheetId="10" hidden="1">30</definedName>
    <definedName name="solver_mrt" localSheetId="6" hidden="1">0.075</definedName>
    <definedName name="solver_mrt" localSheetId="10" hidden="1">0.075</definedName>
    <definedName name="solver_msl" localSheetId="6" hidden="1">2</definedName>
    <definedName name="solver_msl" localSheetId="10" hidden="1">2</definedName>
    <definedName name="solver_neg" localSheetId="6" hidden="1">1</definedName>
    <definedName name="solver_neg" localSheetId="10" hidden="1">1</definedName>
    <definedName name="solver_nod" localSheetId="6" hidden="1">2147483647</definedName>
    <definedName name="solver_nod" localSheetId="10" hidden="1">2147483647</definedName>
    <definedName name="solver_num" localSheetId="6" hidden="1">1</definedName>
    <definedName name="solver_num" localSheetId="10" hidden="1">0</definedName>
    <definedName name="solver_nwt" localSheetId="6" hidden="1">1</definedName>
    <definedName name="solver_nwt" localSheetId="10" hidden="1">1</definedName>
    <definedName name="solver_opt" localSheetId="6" hidden="1">TALOUSTIEDOT!$Y$149</definedName>
    <definedName name="solver_opt" localSheetId="10" hidden="1">Vaikutus!$X$16</definedName>
    <definedName name="solver_pre" localSheetId="6" hidden="1">0.000001</definedName>
    <definedName name="solver_pre" localSheetId="10" hidden="1">0.000001</definedName>
    <definedName name="solver_rbv" localSheetId="6" hidden="1">2</definedName>
    <definedName name="solver_rbv" localSheetId="10" hidden="1">1</definedName>
    <definedName name="solver_rel1" localSheetId="6" hidden="1">1</definedName>
    <definedName name="solver_rhs1" localSheetId="6" hidden="1">10%</definedName>
    <definedName name="solver_rlx" localSheetId="6" hidden="1">2</definedName>
    <definedName name="solver_rlx" localSheetId="10" hidden="1">2</definedName>
    <definedName name="solver_rsd" localSheetId="6" hidden="1">0</definedName>
    <definedName name="solver_rsd" localSheetId="10" hidden="1">0</definedName>
    <definedName name="solver_scl" localSheetId="6" hidden="1">2</definedName>
    <definedName name="solver_scl" localSheetId="10" hidden="1">1</definedName>
    <definedName name="solver_sho" localSheetId="6" hidden="1">2</definedName>
    <definedName name="solver_sho" localSheetId="10" hidden="1">2</definedName>
    <definedName name="solver_ssz" localSheetId="6" hidden="1">100</definedName>
    <definedName name="solver_ssz" localSheetId="10" hidden="1">100</definedName>
    <definedName name="solver_tim" localSheetId="6" hidden="1">2147483647</definedName>
    <definedName name="solver_tim" localSheetId="10" hidden="1">2147483647</definedName>
    <definedName name="solver_tol" localSheetId="6" hidden="1">0.01</definedName>
    <definedName name="solver_tol" localSheetId="10" hidden="1">0.01</definedName>
    <definedName name="solver_typ" localSheetId="6" hidden="1">1</definedName>
    <definedName name="solver_typ" localSheetId="10" hidden="1">2</definedName>
    <definedName name="solver_val" localSheetId="6" hidden="1">0</definedName>
    <definedName name="solver_val" localSheetId="10" hidden="1">0</definedName>
    <definedName name="solver_ver" localSheetId="6" hidden="1">3</definedName>
    <definedName name="solver_ver" localSheetId="10" hidden="1">3</definedName>
    <definedName name="VJ_rak">OFFSET('[1]Vesijohtoverkoston lähtötiedot'!$A$2, 0, 0, COUNTA('[1]Vesijohtoverkoston lähtötiedot'!$A:$A)-1, 1)</definedName>
    <definedName name="VJ_rak_m">OFFSET('[1]Vesijohtoverkoston lähtötiedot'!$B$2, 0, 0, COUNTA('[1]Vesijohtoverkoston lähtötiedot'!$B:$B)-1, 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6" i="17" l="1"/>
  <c r="S156" i="17"/>
  <c r="T156" i="17"/>
  <c r="V156" i="17"/>
  <c r="W156" i="17"/>
  <c r="X156" i="17"/>
  <c r="Y156" i="17"/>
  <c r="G8" i="24" l="1"/>
  <c r="G17" i="24"/>
  <c r="Q168" i="17"/>
  <c r="Q169" i="17"/>
  <c r="Q170" i="17"/>
  <c r="Z149" i="17" l="1"/>
  <c r="L166" i="17" l="1"/>
  <c r="L165" i="17"/>
  <c r="F39" i="26"/>
  <c r="F40" i="26" s="1"/>
  <c r="G39" i="26"/>
  <c r="G40" i="26" s="1"/>
  <c r="H39" i="26"/>
  <c r="H40" i="26" s="1"/>
  <c r="I39" i="26"/>
  <c r="I40" i="26" s="1"/>
  <c r="J39" i="26"/>
  <c r="J40" i="26" s="1"/>
  <c r="K39" i="26"/>
  <c r="K40" i="26" s="1"/>
  <c r="L39" i="26"/>
  <c r="L40" i="26" s="1"/>
  <c r="M39" i="26"/>
  <c r="M40" i="26" s="1"/>
  <c r="N39" i="26"/>
  <c r="N40" i="26" s="1"/>
  <c r="O39" i="26"/>
  <c r="O40" i="26" s="1"/>
  <c r="P39" i="26"/>
  <c r="P40" i="26" s="1"/>
  <c r="Q39" i="26"/>
  <c r="Q40" i="26" s="1"/>
  <c r="R39" i="26"/>
  <c r="R40" i="26" s="1"/>
  <c r="S39" i="26"/>
  <c r="S40" i="26" s="1"/>
  <c r="T39" i="26"/>
  <c r="T40" i="26" s="1"/>
  <c r="U39" i="26"/>
  <c r="U40" i="26" s="1"/>
  <c r="V39" i="26"/>
  <c r="V40" i="26" s="1"/>
  <c r="W39" i="26"/>
  <c r="W40" i="26" s="1"/>
  <c r="X39" i="26"/>
  <c r="X40" i="26" s="1"/>
  <c r="E39" i="26"/>
  <c r="E40" i="26" s="1"/>
  <c r="F27" i="26"/>
  <c r="F28" i="26" s="1"/>
  <c r="G27" i="26"/>
  <c r="G28" i="26" s="1"/>
  <c r="H27" i="26"/>
  <c r="H28" i="26" s="1"/>
  <c r="I27" i="26"/>
  <c r="I28" i="26" s="1"/>
  <c r="J27" i="26"/>
  <c r="J28" i="26" s="1"/>
  <c r="K27" i="26"/>
  <c r="K28" i="26" s="1"/>
  <c r="L27" i="26"/>
  <c r="L28" i="26" s="1"/>
  <c r="M27" i="26"/>
  <c r="M28" i="26" s="1"/>
  <c r="N27" i="26"/>
  <c r="N28" i="26" s="1"/>
  <c r="O27" i="26"/>
  <c r="O28" i="26" s="1"/>
  <c r="P27" i="26"/>
  <c r="P28" i="26" s="1"/>
  <c r="Q27" i="26"/>
  <c r="Q28" i="26" s="1"/>
  <c r="R27" i="26"/>
  <c r="R28" i="26" s="1"/>
  <c r="S27" i="26"/>
  <c r="S28" i="26" s="1"/>
  <c r="T27" i="26"/>
  <c r="T28" i="26" s="1"/>
  <c r="U27" i="26"/>
  <c r="U28" i="26" s="1"/>
  <c r="V27" i="26"/>
  <c r="V28" i="26" s="1"/>
  <c r="W27" i="26"/>
  <c r="W28" i="26" s="1"/>
  <c r="X27" i="26"/>
  <c r="X28" i="26" s="1"/>
  <c r="E27" i="26"/>
  <c r="E28" i="26" s="1"/>
  <c r="F15" i="26"/>
  <c r="F16" i="26" s="1"/>
  <c r="G15" i="26"/>
  <c r="G16" i="26" s="1"/>
  <c r="H15" i="26"/>
  <c r="H16" i="26" s="1"/>
  <c r="I15" i="26"/>
  <c r="I16" i="26" s="1"/>
  <c r="J15" i="26"/>
  <c r="J16" i="26" s="1"/>
  <c r="K15" i="26"/>
  <c r="K16" i="26" s="1"/>
  <c r="L15" i="26"/>
  <c r="L16" i="26" s="1"/>
  <c r="M15" i="26"/>
  <c r="M16" i="26" s="1"/>
  <c r="N15" i="26"/>
  <c r="N16" i="26" s="1"/>
  <c r="O15" i="26"/>
  <c r="O16" i="26" s="1"/>
  <c r="P15" i="26"/>
  <c r="P16" i="26" s="1"/>
  <c r="Q15" i="26"/>
  <c r="Q16" i="26" s="1"/>
  <c r="R15" i="26"/>
  <c r="R16" i="26" s="1"/>
  <c r="S15" i="26"/>
  <c r="S16" i="26" s="1"/>
  <c r="T15" i="26"/>
  <c r="T16" i="26" s="1"/>
  <c r="U15" i="26"/>
  <c r="U16" i="26" s="1"/>
  <c r="V15" i="26"/>
  <c r="V16" i="26" s="1"/>
  <c r="W15" i="26"/>
  <c r="W16" i="26" s="1"/>
  <c r="X15" i="26"/>
  <c r="X16" i="26" s="1"/>
  <c r="E15" i="26"/>
  <c r="E16" i="26" s="1"/>
  <c r="D2" i="20"/>
  <c r="B2" i="20"/>
  <c r="J2" i="20"/>
  <c r="H2" i="20"/>
  <c r="F2" i="20"/>
  <c r="H26" i="17"/>
  <c r="G26" i="17"/>
  <c r="G25" i="17" s="1"/>
  <c r="C2" i="20" s="1"/>
  <c r="J2" i="22"/>
  <c r="H2" i="22"/>
  <c r="F2" i="22"/>
  <c r="B2" i="22"/>
  <c r="D2" i="22"/>
  <c r="E2" i="20" l="1"/>
  <c r="E2" i="22"/>
  <c r="U5" i="26" l="1"/>
  <c r="U4" i="26"/>
  <c r="T5" i="26"/>
  <c r="T4" i="26"/>
  <c r="E46" i="26" l="1"/>
  <c r="E45" i="26"/>
  <c r="E44" i="26"/>
  <c r="E43" i="26"/>
  <c r="E34" i="26"/>
  <c r="E33" i="26"/>
  <c r="E32" i="26"/>
  <c r="E31" i="26"/>
  <c r="E22" i="26"/>
  <c r="E20" i="26"/>
  <c r="E21" i="26"/>
  <c r="E19" i="26"/>
  <c r="E44" i="25"/>
  <c r="E45" i="25"/>
  <c r="E46" i="25"/>
  <c r="E43" i="25"/>
  <c r="E32" i="25"/>
  <c r="E33" i="25"/>
  <c r="E34" i="25"/>
  <c r="E31" i="25"/>
  <c r="A12" i="20"/>
  <c r="B12" i="20" s="1"/>
  <c r="C12" i="20"/>
  <c r="D12" i="20" s="1"/>
  <c r="E12" i="20"/>
  <c r="F12" i="20" s="1"/>
  <c r="G12" i="20"/>
  <c r="H12" i="20" s="1"/>
  <c r="I12" i="20"/>
  <c r="J12" i="20" s="1"/>
  <c r="C13" i="20"/>
  <c r="D13" i="20" s="1"/>
  <c r="E13" i="20"/>
  <c r="E14" i="20"/>
  <c r="D2" i="21"/>
  <c r="F17" i="24"/>
  <c r="L156" i="17" l="1"/>
  <c r="M156" i="17"/>
  <c r="N156" i="17"/>
  <c r="O156" i="17"/>
  <c r="Q156" i="17"/>
  <c r="C21" i="24" l="1"/>
  <c r="C28" i="24" l="1"/>
  <c r="E87" i="17" l="1"/>
  <c r="E86" i="17"/>
  <c r="C20" i="24"/>
  <c r="C47" i="26"/>
  <c r="Z154" i="17"/>
  <c r="E88" i="17" l="1"/>
  <c r="V7" i="25" s="1"/>
  <c r="L3" i="25" s="1"/>
  <c r="M3" i="25" s="1"/>
  <c r="C22" i="24"/>
  <c r="C46" i="27" s="1"/>
  <c r="C23" i="25"/>
  <c r="D25" i="26"/>
  <c r="D88" i="23"/>
  <c r="D89" i="23"/>
  <c r="D90" i="23"/>
  <c r="D91" i="23"/>
  <c r="D92" i="23"/>
  <c r="D93" i="23"/>
  <c r="D94"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3" i="23"/>
  <c r="D2" i="23"/>
  <c r="AE116" i="29"/>
  <c r="AF116" i="29"/>
  <c r="C2" i="27"/>
  <c r="E1" i="23" l="1"/>
  <c r="E2" i="23" s="1" a="1"/>
  <c r="E2" i="23" s="1"/>
  <c r="D38" i="26"/>
  <c r="C38" i="26"/>
  <c r="D26" i="26"/>
  <c r="C26" i="26"/>
  <c r="D14" i="26"/>
  <c r="C14" i="26"/>
  <c r="D14" i="25"/>
  <c r="D26" i="25"/>
  <c r="E26" i="25" s="1"/>
  <c r="D38" i="25"/>
  <c r="E38" i="25" s="1"/>
  <c r="F38" i="25" s="1"/>
  <c r="G38" i="25" s="1"/>
  <c r="H38" i="25" s="1"/>
  <c r="I38" i="25" s="1"/>
  <c r="J38" i="25" s="1"/>
  <c r="K38" i="25" s="1"/>
  <c r="L38" i="25" s="1"/>
  <c r="M38" i="25" s="1"/>
  <c r="N38" i="25" s="1"/>
  <c r="O38" i="25" s="1"/>
  <c r="P38" i="25" s="1"/>
  <c r="Q38" i="25" s="1"/>
  <c r="R38" i="25" s="1"/>
  <c r="S38" i="25" s="1"/>
  <c r="T38" i="25" s="1"/>
  <c r="U38" i="25" s="1"/>
  <c r="V38" i="25" s="1"/>
  <c r="W38" i="25" s="1"/>
  <c r="X38" i="25" s="1"/>
  <c r="D37" i="25"/>
  <c r="E37" i="25" s="1"/>
  <c r="F37" i="25" s="1"/>
  <c r="G37" i="25" s="1"/>
  <c r="H37" i="25" s="1"/>
  <c r="I37" i="25" s="1"/>
  <c r="J37" i="25" s="1"/>
  <c r="K37" i="25" s="1"/>
  <c r="L37" i="25" s="1"/>
  <c r="M37" i="25" s="1"/>
  <c r="N37" i="25" s="1"/>
  <c r="O37" i="25" s="1"/>
  <c r="P37" i="25" s="1"/>
  <c r="Q37" i="25" s="1"/>
  <c r="R37" i="25" s="1"/>
  <c r="S37" i="25" s="1"/>
  <c r="T37" i="25" s="1"/>
  <c r="U37" i="25" s="1"/>
  <c r="V37" i="25" s="1"/>
  <c r="W37" i="25" s="1"/>
  <c r="X37" i="25" s="1"/>
  <c r="C38" i="25"/>
  <c r="C26" i="25"/>
  <c r="C14" i="25"/>
  <c r="C13" i="25"/>
  <c r="D23" i="25"/>
  <c r="E23" i="25" s="1"/>
  <c r="F23" i="25" s="1"/>
  <c r="D13" i="25"/>
  <c r="F61" i="17"/>
  <c r="F26" i="25" l="1"/>
  <c r="G23" i="25"/>
  <c r="H23" i="25" s="1"/>
  <c r="I23" i="25" s="1"/>
  <c r="J23" i="25" s="1"/>
  <c r="K23" i="25" s="1"/>
  <c r="L23" i="25" s="1"/>
  <c r="M23" i="25" s="1"/>
  <c r="N23" i="25" s="1"/>
  <c r="O23" i="25" s="1"/>
  <c r="P23" i="25" s="1"/>
  <c r="Q23" i="25" s="1"/>
  <c r="R23" i="25" s="1"/>
  <c r="S23" i="25" s="1"/>
  <c r="T23" i="25" s="1"/>
  <c r="U23" i="25" s="1"/>
  <c r="V23" i="25" s="1"/>
  <c r="W23" i="25" s="1"/>
  <c r="X23" i="25" s="1"/>
  <c r="G26" i="25" l="1"/>
  <c r="Z51" i="29"/>
  <c r="Y50" i="29"/>
  <c r="Z50" i="29"/>
  <c r="Y51" i="29"/>
  <c r="Y52" i="29"/>
  <c r="Y53" i="29"/>
  <c r="Z53" i="29"/>
  <c r="AE9" i="29"/>
  <c r="AF9" i="29"/>
  <c r="AG9" i="29"/>
  <c r="AD10" i="29"/>
  <c r="AE10" i="29"/>
  <c r="AF10" i="29"/>
  <c r="AG10" i="29"/>
  <c r="AD11" i="29"/>
  <c r="AE11" i="29"/>
  <c r="AF11" i="29"/>
  <c r="AG11" i="29"/>
  <c r="AD12" i="29"/>
  <c r="AE12" i="29"/>
  <c r="AF12" i="29"/>
  <c r="AG12" i="29"/>
  <c r="AD13" i="29"/>
  <c r="AE13" i="29"/>
  <c r="AF13" i="29"/>
  <c r="AG13" i="29"/>
  <c r="AD14" i="29"/>
  <c r="AE14" i="29"/>
  <c r="AF14" i="29"/>
  <c r="AG14" i="29"/>
  <c r="AD15" i="29"/>
  <c r="AE15" i="29"/>
  <c r="AF15" i="29"/>
  <c r="AG15" i="29"/>
  <c r="AD16" i="29"/>
  <c r="AE16" i="29"/>
  <c r="AF16" i="29"/>
  <c r="AG16" i="29"/>
  <c r="AD17" i="29"/>
  <c r="AE17" i="29"/>
  <c r="AF17" i="29"/>
  <c r="AG17" i="29"/>
  <c r="AD18" i="29"/>
  <c r="AE18" i="29"/>
  <c r="AF18" i="29"/>
  <c r="AG18" i="29"/>
  <c r="AD19" i="29"/>
  <c r="AE19" i="29"/>
  <c r="AF19" i="29"/>
  <c r="AG19" i="29"/>
  <c r="AD20" i="29"/>
  <c r="AE20" i="29"/>
  <c r="AF20" i="29"/>
  <c r="AG20" i="29"/>
  <c r="AD25" i="29"/>
  <c r="AD26" i="29"/>
  <c r="AE26" i="29"/>
  <c r="AD27" i="29"/>
  <c r="AE27" i="29"/>
  <c r="AD28" i="29"/>
  <c r="AE28" i="29"/>
  <c r="AD29" i="29"/>
  <c r="AE29" i="29"/>
  <c r="Z26" i="29"/>
  <c r="Z25" i="29"/>
  <c r="AA25" i="29"/>
  <c r="AB25" i="29"/>
  <c r="Y26" i="29"/>
  <c r="AA26" i="29"/>
  <c r="Y27" i="29"/>
  <c r="Z27" i="29"/>
  <c r="AA27" i="29"/>
  <c r="Y29" i="29"/>
  <c r="Y30" i="29"/>
  <c r="AA30" i="29"/>
  <c r="AA8" i="29"/>
  <c r="AB8" i="29"/>
  <c r="AA9" i="29"/>
  <c r="AB9" i="29"/>
  <c r="AA10" i="29"/>
  <c r="AB10" i="29"/>
  <c r="AA11" i="29"/>
  <c r="AB11" i="29"/>
  <c r="AA12" i="29"/>
  <c r="AB12" i="29"/>
  <c r="AA13" i="29"/>
  <c r="AB13" i="29"/>
  <c r="AA14" i="29"/>
  <c r="AB14" i="29"/>
  <c r="AA15" i="29"/>
  <c r="AB15" i="29"/>
  <c r="AA16" i="29"/>
  <c r="AB16" i="29"/>
  <c r="AA17" i="29"/>
  <c r="AB17" i="29"/>
  <c r="AA18" i="29"/>
  <c r="AB18" i="29"/>
  <c r="AA19" i="29"/>
  <c r="AA20" i="29"/>
  <c r="AB20" i="29"/>
  <c r="AA21" i="29"/>
  <c r="AB21" i="29"/>
  <c r="B4" i="29"/>
  <c r="Y4" i="29" s="1"/>
  <c r="H26" i="25" l="1"/>
  <c r="I26" i="25" s="1"/>
  <c r="J26" i="25" s="1"/>
  <c r="K26" i="25" s="1"/>
  <c r="L26" i="25" s="1"/>
  <c r="M26" i="25" s="1"/>
  <c r="N26" i="25" s="1"/>
  <c r="O26" i="25" s="1"/>
  <c r="P26" i="25" s="1"/>
  <c r="Q26" i="25" s="1"/>
  <c r="R26" i="25" s="1"/>
  <c r="S26" i="25" s="1"/>
  <c r="T26" i="25" s="1"/>
  <c r="U26" i="25" s="1"/>
  <c r="V26" i="25" s="1"/>
  <c r="W26" i="25" s="1"/>
  <c r="X26" i="25" s="1"/>
  <c r="Y89" i="29"/>
  <c r="Y44" i="29"/>
  <c r="C50" i="29"/>
  <c r="C51" i="29"/>
  <c r="C49" i="29"/>
  <c r="C48" i="29"/>
  <c r="C57" i="29"/>
  <c r="C58" i="29"/>
  <c r="C59" i="29"/>
  <c r="C56" i="29"/>
  <c r="C55" i="29"/>
  <c r="C8" i="29"/>
  <c r="B55" i="29"/>
  <c r="B56" i="29"/>
  <c r="B57" i="29"/>
  <c r="B58" i="29"/>
  <c r="B59" i="29"/>
  <c r="B54" i="29"/>
  <c r="B49" i="29"/>
  <c r="B50" i="29"/>
  <c r="B51" i="29"/>
  <c r="B48" i="29"/>
  <c r="B47" i="29"/>
  <c r="B14" i="29"/>
  <c r="B15" i="29"/>
  <c r="C15" i="29"/>
  <c r="B16" i="29"/>
  <c r="C16" i="29"/>
  <c r="B17" i="29"/>
  <c r="C17" i="29"/>
  <c r="B18" i="29"/>
  <c r="C18" i="29"/>
  <c r="B19" i="29"/>
  <c r="C19" i="29"/>
  <c r="B7" i="29"/>
  <c r="B8" i="29"/>
  <c r="B9" i="29"/>
  <c r="C9" i="29"/>
  <c r="B10" i="29"/>
  <c r="C10" i="29"/>
  <c r="B11" i="29"/>
  <c r="C11" i="29"/>
  <c r="B44" i="29"/>
  <c r="D20" i="24"/>
  <c r="E20" i="24" s="1"/>
  <c r="F20" i="24" s="1"/>
  <c r="D25" i="25"/>
  <c r="C13" i="26"/>
  <c r="AB26" i="29"/>
  <c r="AB27" i="29"/>
  <c r="D47" i="26"/>
  <c r="D46" i="26"/>
  <c r="C46" i="26"/>
  <c r="D45" i="26"/>
  <c r="C45" i="26"/>
  <c r="D44" i="26"/>
  <c r="C44" i="26"/>
  <c r="D43" i="26"/>
  <c r="C43" i="26"/>
  <c r="D42" i="26"/>
  <c r="E42" i="26" s="1"/>
  <c r="C42" i="26"/>
  <c r="D41" i="26"/>
  <c r="E41" i="26" s="1"/>
  <c r="C41" i="26"/>
  <c r="D40" i="26"/>
  <c r="C40" i="26"/>
  <c r="D39" i="26"/>
  <c r="C39" i="26"/>
  <c r="D37" i="26"/>
  <c r="E37" i="26" s="1"/>
  <c r="C37" i="26"/>
  <c r="D35" i="26"/>
  <c r="E35" i="26" s="1"/>
  <c r="C35" i="26"/>
  <c r="D34" i="26"/>
  <c r="C34" i="26"/>
  <c r="D33" i="26"/>
  <c r="C33" i="26"/>
  <c r="D32" i="26"/>
  <c r="C32" i="26"/>
  <c r="D31" i="26"/>
  <c r="C31" i="26"/>
  <c r="D30" i="26"/>
  <c r="E30" i="26" s="1"/>
  <c r="C30" i="26"/>
  <c r="D29" i="26"/>
  <c r="C29" i="26"/>
  <c r="D28" i="26"/>
  <c r="E26" i="26" s="1"/>
  <c r="C28" i="26"/>
  <c r="D27" i="26"/>
  <c r="E25" i="26" s="1"/>
  <c r="C27" i="26"/>
  <c r="C25" i="26"/>
  <c r="D23" i="26"/>
  <c r="C23" i="26"/>
  <c r="D22" i="26"/>
  <c r="C22" i="26"/>
  <c r="D21" i="26"/>
  <c r="C21" i="26"/>
  <c r="D20" i="26"/>
  <c r="C20" i="26"/>
  <c r="D19" i="26"/>
  <c r="C19" i="26"/>
  <c r="D18" i="26"/>
  <c r="E18" i="26" s="1"/>
  <c r="C18" i="26"/>
  <c r="D17" i="26"/>
  <c r="E17" i="26" s="1"/>
  <c r="C17" i="26"/>
  <c r="C7" i="27" s="1"/>
  <c r="D16" i="26"/>
  <c r="E14" i="26" s="1"/>
  <c r="F14" i="26" s="1"/>
  <c r="C16" i="26"/>
  <c r="D15" i="26"/>
  <c r="C15" i="26"/>
  <c r="D13" i="26"/>
  <c r="E38" i="26"/>
  <c r="C37" i="25"/>
  <c r="C25" i="25"/>
  <c r="G20" i="24" l="1"/>
  <c r="H20" i="24" s="1"/>
  <c r="E13" i="26"/>
  <c r="F13" i="26" s="1"/>
  <c r="G14" i="26"/>
  <c r="F35" i="26"/>
  <c r="G35" i="26" s="1"/>
  <c r="H35" i="26" s="1"/>
  <c r="I35" i="26" s="1"/>
  <c r="J35" i="26" s="1"/>
  <c r="K35" i="26" s="1"/>
  <c r="L35" i="26" s="1"/>
  <c r="M35" i="26" s="1"/>
  <c r="N35" i="26" s="1"/>
  <c r="O35" i="26" s="1"/>
  <c r="P35" i="26" s="1"/>
  <c r="Q35" i="26" s="1"/>
  <c r="R35" i="26" s="1"/>
  <c r="S35" i="26" s="1"/>
  <c r="T35" i="26" s="1"/>
  <c r="U35" i="26" s="1"/>
  <c r="V35" i="26" s="1"/>
  <c r="W35" i="26" s="1"/>
  <c r="X35" i="26" s="1"/>
  <c r="Z52" i="29"/>
  <c r="R47" i="26"/>
  <c r="T47" i="26"/>
  <c r="U47" i="26"/>
  <c r="S47" i="26"/>
  <c r="O47" i="26"/>
  <c r="F47" i="26"/>
  <c r="V47" i="26"/>
  <c r="H47" i="26"/>
  <c r="G47" i="26"/>
  <c r="W47" i="26"/>
  <c r="X47" i="26"/>
  <c r="I47" i="26"/>
  <c r="E47" i="26"/>
  <c r="J47" i="26"/>
  <c r="P47" i="26"/>
  <c r="K47" i="26"/>
  <c r="L47" i="26"/>
  <c r="M47" i="26"/>
  <c r="N47" i="26"/>
  <c r="Q47" i="26"/>
  <c r="E29" i="26"/>
  <c r="F38" i="26"/>
  <c r="E23" i="26"/>
  <c r="F23" i="26" s="1"/>
  <c r="D49" i="26"/>
  <c r="D48" i="26"/>
  <c r="C48" i="26"/>
  <c r="C49" i="26"/>
  <c r="C72" i="26"/>
  <c r="H25" i="17"/>
  <c r="D73" i="26"/>
  <c r="C73" i="26"/>
  <c r="D71" i="26"/>
  <c r="C71" i="26"/>
  <c r="C70" i="26"/>
  <c r="C69" i="26"/>
  <c r="C68" i="26"/>
  <c r="C27" i="25"/>
  <c r="D27" i="25"/>
  <c r="F37" i="26"/>
  <c r="G13" i="26" l="1"/>
  <c r="H14" i="26"/>
  <c r="I14" i="26" s="1"/>
  <c r="J14" i="26" s="1"/>
  <c r="K14" i="26" s="1"/>
  <c r="L14" i="26" s="1"/>
  <c r="M14" i="26" s="1"/>
  <c r="N14" i="26" s="1"/>
  <c r="O14" i="26" s="1"/>
  <c r="P14" i="26" s="1"/>
  <c r="Q14" i="26" s="1"/>
  <c r="R14" i="26" s="1"/>
  <c r="S14" i="26" s="1"/>
  <c r="T14" i="26" s="1"/>
  <c r="U14" i="26" s="1"/>
  <c r="V14" i="26" s="1"/>
  <c r="W14" i="26" s="1"/>
  <c r="X14" i="26" s="1"/>
  <c r="H24" i="17"/>
  <c r="A2" i="22" s="1"/>
  <c r="C2" i="22"/>
  <c r="G24" i="17"/>
  <c r="A2" i="20" s="1"/>
  <c r="G27" i="17"/>
  <c r="E10" i="20"/>
  <c r="E11" i="20"/>
  <c r="F26" i="26"/>
  <c r="G26" i="26" s="1"/>
  <c r="H26" i="26" s="1"/>
  <c r="I26" i="26" s="1"/>
  <c r="J26" i="26" s="1"/>
  <c r="K26" i="26" s="1"/>
  <c r="L26" i="26" s="1"/>
  <c r="M26" i="26" s="1"/>
  <c r="N26" i="26" s="1"/>
  <c r="O26" i="26" s="1"/>
  <c r="P26" i="26" s="1"/>
  <c r="Q26" i="26" s="1"/>
  <c r="R26" i="26" s="1"/>
  <c r="S26" i="26" s="1"/>
  <c r="T26" i="26" s="1"/>
  <c r="U26" i="26" s="1"/>
  <c r="V26" i="26" s="1"/>
  <c r="W26" i="26" s="1"/>
  <c r="X26" i="26" s="1"/>
  <c r="E48" i="26"/>
  <c r="G23" i="26"/>
  <c r="G37" i="26"/>
  <c r="G38" i="26"/>
  <c r="V7" i="26"/>
  <c r="AB29" i="29"/>
  <c r="E73" i="26"/>
  <c r="E71" i="26"/>
  <c r="H27" i="17"/>
  <c r="E17" i="24"/>
  <c r="H17" i="24"/>
  <c r="I17" i="24"/>
  <c r="J17" i="24"/>
  <c r="K17" i="24"/>
  <c r="L17" i="24"/>
  <c r="M17" i="24"/>
  <c r="N17" i="24"/>
  <c r="O17" i="24"/>
  <c r="P17" i="24"/>
  <c r="Q17" i="24"/>
  <c r="R17" i="24"/>
  <c r="S17" i="24"/>
  <c r="T17" i="24"/>
  <c r="U17" i="24"/>
  <c r="V17" i="24"/>
  <c r="W17" i="24"/>
  <c r="X17" i="24"/>
  <c r="D17" i="24"/>
  <c r="D21" i="24" s="1"/>
  <c r="G11" i="26"/>
  <c r="H11" i="26"/>
  <c r="I11" i="26"/>
  <c r="J11" i="26"/>
  <c r="K11" i="26"/>
  <c r="L11" i="26"/>
  <c r="M11" i="26"/>
  <c r="N11" i="26"/>
  <c r="O11" i="26"/>
  <c r="P11" i="26"/>
  <c r="Q11" i="26"/>
  <c r="R11" i="26"/>
  <c r="S11" i="26"/>
  <c r="T11" i="26"/>
  <c r="U11" i="26"/>
  <c r="V11" i="26"/>
  <c r="W11" i="26"/>
  <c r="X11" i="26"/>
  <c r="F11" i="26"/>
  <c r="F44" i="26" s="1"/>
  <c r="G11" i="25"/>
  <c r="H11" i="25"/>
  <c r="I11" i="25"/>
  <c r="J11" i="25"/>
  <c r="K11" i="25"/>
  <c r="L11" i="25"/>
  <c r="M11" i="25"/>
  <c r="N11" i="25"/>
  <c r="O11" i="25"/>
  <c r="P11" i="25"/>
  <c r="Q11" i="25"/>
  <c r="R11" i="25"/>
  <c r="S11" i="25"/>
  <c r="T11" i="25"/>
  <c r="U11" i="25"/>
  <c r="V11" i="25"/>
  <c r="W11" i="25"/>
  <c r="X11" i="25"/>
  <c r="F11" i="25"/>
  <c r="D29" i="24"/>
  <c r="K146" i="17"/>
  <c r="L146" i="17" l="1"/>
  <c r="J39" i="24"/>
  <c r="E21" i="24"/>
  <c r="H13" i="26"/>
  <c r="I13" i="26" s="1"/>
  <c r="J13" i="26" s="1"/>
  <c r="K13" i="26" s="1"/>
  <c r="L13" i="26" s="1"/>
  <c r="M13" i="26" s="1"/>
  <c r="N13" i="26" s="1"/>
  <c r="O13" i="26" s="1"/>
  <c r="P13" i="26" s="1"/>
  <c r="Q13" i="26" s="1"/>
  <c r="R13" i="26" s="1"/>
  <c r="S13" i="26" s="1"/>
  <c r="T13" i="26" s="1"/>
  <c r="U13" i="26" s="1"/>
  <c r="V13" i="26" s="1"/>
  <c r="W13" i="26" s="1"/>
  <c r="X13" i="26" s="1"/>
  <c r="G28" i="17"/>
  <c r="I2" i="20" s="1"/>
  <c r="G2" i="20"/>
  <c r="H28" i="17"/>
  <c r="I2" i="22" s="1"/>
  <c r="I4" i="22" s="1"/>
  <c r="J4" i="22" s="1"/>
  <c r="G2" i="22"/>
  <c r="G4" i="22" s="1"/>
  <c r="H4" i="22" s="1"/>
  <c r="C11" i="20"/>
  <c r="D11" i="20" s="1"/>
  <c r="C10" i="20"/>
  <c r="D10" i="20" s="1"/>
  <c r="F48" i="26"/>
  <c r="H23" i="26"/>
  <c r="H38" i="26"/>
  <c r="G48" i="26"/>
  <c r="H37" i="26"/>
  <c r="F17" i="26"/>
  <c r="F34" i="26"/>
  <c r="F25" i="27" s="1"/>
  <c r="F29" i="26"/>
  <c r="F20" i="27" s="1"/>
  <c r="E39" i="24"/>
  <c r="E62" i="24" s="1"/>
  <c r="F39" i="24"/>
  <c r="F62" i="24" s="1"/>
  <c r="G39" i="24"/>
  <c r="G62" i="24" s="1"/>
  <c r="H39" i="24"/>
  <c r="H62" i="24" s="1"/>
  <c r="I39" i="24"/>
  <c r="I62" i="24" s="1"/>
  <c r="J62" i="24"/>
  <c r="E29" i="24"/>
  <c r="E68" i="24" s="1"/>
  <c r="F29" i="24"/>
  <c r="F68" i="24" s="1"/>
  <c r="G29" i="24"/>
  <c r="G68" i="24" s="1"/>
  <c r="H29" i="24"/>
  <c r="H68" i="24" s="1"/>
  <c r="I29" i="24"/>
  <c r="I68" i="24" s="1"/>
  <c r="J29" i="24"/>
  <c r="J68" i="24" s="1"/>
  <c r="K29" i="24"/>
  <c r="K68" i="24" s="1"/>
  <c r="L29" i="24"/>
  <c r="L68" i="24" s="1"/>
  <c r="M29" i="24"/>
  <c r="M68" i="24" s="1"/>
  <c r="N29" i="24"/>
  <c r="N68" i="24" s="1"/>
  <c r="O29" i="24"/>
  <c r="O68" i="24" s="1"/>
  <c r="P29" i="24"/>
  <c r="P68" i="24" s="1"/>
  <c r="Q29" i="24"/>
  <c r="Q68" i="24" s="1"/>
  <c r="R29" i="24"/>
  <c r="R68" i="24" s="1"/>
  <c r="S29" i="24"/>
  <c r="S68" i="24" s="1"/>
  <c r="T29" i="24"/>
  <c r="T68" i="24" s="1"/>
  <c r="U29" i="24"/>
  <c r="U68" i="24" s="1"/>
  <c r="V29" i="24"/>
  <c r="V68" i="24" s="1"/>
  <c r="W29" i="24"/>
  <c r="W68" i="24" s="1"/>
  <c r="X29" i="24"/>
  <c r="X68" i="24" s="1"/>
  <c r="D39" i="24"/>
  <c r="D62" i="24" s="1"/>
  <c r="F82" i="26"/>
  <c r="F127" i="26" s="1"/>
  <c r="G82" i="26"/>
  <c r="G127" i="26" s="1"/>
  <c r="H82" i="26"/>
  <c r="H127" i="26" s="1"/>
  <c r="I82" i="26"/>
  <c r="I127" i="26" s="1"/>
  <c r="J82" i="26"/>
  <c r="J127" i="26" s="1"/>
  <c r="K82" i="26"/>
  <c r="K127" i="26" s="1"/>
  <c r="L82" i="26"/>
  <c r="L127" i="26" s="1"/>
  <c r="M82" i="26"/>
  <c r="M127" i="26" s="1"/>
  <c r="N82" i="26"/>
  <c r="N127" i="26" s="1"/>
  <c r="O82" i="26"/>
  <c r="O127" i="26" s="1"/>
  <c r="P82" i="26"/>
  <c r="P127" i="26" s="1"/>
  <c r="Q82" i="26"/>
  <c r="Q127" i="26" s="1"/>
  <c r="R82" i="26"/>
  <c r="R127" i="26" s="1"/>
  <c r="S82" i="26"/>
  <c r="S127" i="26" s="1"/>
  <c r="T82" i="26"/>
  <c r="T127" i="26" s="1"/>
  <c r="U82" i="26"/>
  <c r="U127" i="26" s="1"/>
  <c r="V82" i="26"/>
  <c r="V127" i="26" s="1"/>
  <c r="W82" i="26"/>
  <c r="W127" i="26" s="1"/>
  <c r="X82" i="26"/>
  <c r="X127" i="26" s="1"/>
  <c r="E82" i="26"/>
  <c r="E127" i="26" s="1"/>
  <c r="F83" i="25"/>
  <c r="F128" i="25" s="1"/>
  <c r="G83" i="25"/>
  <c r="G128" i="25" s="1"/>
  <c r="H83" i="25"/>
  <c r="H128" i="25" s="1"/>
  <c r="I83" i="25"/>
  <c r="I128" i="25" s="1"/>
  <c r="J83" i="25"/>
  <c r="J128" i="25" s="1"/>
  <c r="K83" i="25"/>
  <c r="K128" i="25" s="1"/>
  <c r="L83" i="25"/>
  <c r="L128" i="25" s="1"/>
  <c r="M83" i="25"/>
  <c r="M128" i="25" s="1"/>
  <c r="N83" i="25"/>
  <c r="N128" i="25" s="1"/>
  <c r="O83" i="25"/>
  <c r="O128" i="25" s="1"/>
  <c r="P83" i="25"/>
  <c r="P128" i="25" s="1"/>
  <c r="Q83" i="25"/>
  <c r="Q128" i="25" s="1"/>
  <c r="R83" i="25"/>
  <c r="R128" i="25" s="1"/>
  <c r="S83" i="25"/>
  <c r="S128" i="25" s="1"/>
  <c r="T83" i="25"/>
  <c r="T128" i="25" s="1"/>
  <c r="U83" i="25"/>
  <c r="U128" i="25" s="1"/>
  <c r="V83" i="25"/>
  <c r="V128" i="25" s="1"/>
  <c r="W83" i="25"/>
  <c r="W128" i="25" s="1"/>
  <c r="X83" i="25"/>
  <c r="X128" i="25" s="1"/>
  <c r="E83" i="25"/>
  <c r="E128" i="25" s="1"/>
  <c r="C108" i="26"/>
  <c r="C77" i="26"/>
  <c r="C67" i="26"/>
  <c r="C36" i="26"/>
  <c r="C24" i="26"/>
  <c r="C12" i="26"/>
  <c r="D12" i="26" s="1"/>
  <c r="E12" i="26" s="1"/>
  <c r="F12" i="26" s="1"/>
  <c r="G12" i="26" s="1"/>
  <c r="H12" i="26" s="1"/>
  <c r="I12" i="26" s="1"/>
  <c r="J12" i="26" s="1"/>
  <c r="K12" i="26" s="1"/>
  <c r="L12" i="26" s="1"/>
  <c r="M12" i="26" s="1"/>
  <c r="N12" i="26" s="1"/>
  <c r="O12" i="26" s="1"/>
  <c r="P12" i="26" s="1"/>
  <c r="Q12" i="26" s="1"/>
  <c r="R12" i="26" s="1"/>
  <c r="S12" i="26" s="1"/>
  <c r="T12" i="26" s="1"/>
  <c r="U12" i="26" s="1"/>
  <c r="V12" i="26" s="1"/>
  <c r="W12" i="26" s="1"/>
  <c r="X12" i="26" s="1"/>
  <c r="C109" i="25"/>
  <c r="C78" i="25"/>
  <c r="C68" i="25"/>
  <c r="C36" i="25"/>
  <c r="C24" i="25"/>
  <c r="C12" i="25"/>
  <c r="D12" i="25" s="1"/>
  <c r="D39" i="25"/>
  <c r="E39" i="25" s="1"/>
  <c r="D40" i="25"/>
  <c r="E40" i="25" s="1"/>
  <c r="D41" i="25"/>
  <c r="E41" i="25" s="1"/>
  <c r="F41" i="25" s="1"/>
  <c r="G41" i="25" s="1"/>
  <c r="H41" i="25" s="1"/>
  <c r="I41" i="25" s="1"/>
  <c r="J41" i="25" s="1"/>
  <c r="K41" i="25" s="1"/>
  <c r="L41" i="25" s="1"/>
  <c r="M41" i="25" s="1"/>
  <c r="N41" i="25" s="1"/>
  <c r="O41" i="25" s="1"/>
  <c r="P41" i="25" s="1"/>
  <c r="Q41" i="25" s="1"/>
  <c r="R41" i="25" s="1"/>
  <c r="S41" i="25" s="1"/>
  <c r="T41" i="25" s="1"/>
  <c r="U41" i="25" s="1"/>
  <c r="V41" i="25" s="1"/>
  <c r="W41" i="25" s="1"/>
  <c r="X41" i="25" s="1"/>
  <c r="D42" i="25"/>
  <c r="E42" i="25" s="1"/>
  <c r="F42" i="25" s="1"/>
  <c r="G42" i="25" s="1"/>
  <c r="H42" i="25" s="1"/>
  <c r="I42" i="25" s="1"/>
  <c r="J42" i="25" s="1"/>
  <c r="K42" i="25" s="1"/>
  <c r="L42" i="25" s="1"/>
  <c r="M42" i="25" s="1"/>
  <c r="N42" i="25" s="1"/>
  <c r="O42" i="25" s="1"/>
  <c r="P42" i="25" s="1"/>
  <c r="Q42" i="25" s="1"/>
  <c r="R42" i="25" s="1"/>
  <c r="S42" i="25" s="1"/>
  <c r="T42" i="25" s="1"/>
  <c r="U42" i="25" s="1"/>
  <c r="V42" i="25" s="1"/>
  <c r="W42" i="25" s="1"/>
  <c r="X42" i="25" s="1"/>
  <c r="D43" i="25"/>
  <c r="D44" i="25"/>
  <c r="F44" i="25" s="1"/>
  <c r="G44" i="25" s="1"/>
  <c r="H44" i="25" s="1"/>
  <c r="I44" i="25" s="1"/>
  <c r="J44" i="25" s="1"/>
  <c r="K44" i="25" s="1"/>
  <c r="L44" i="25" s="1"/>
  <c r="M44" i="25" s="1"/>
  <c r="N44" i="25" s="1"/>
  <c r="O44" i="25" s="1"/>
  <c r="P44" i="25" s="1"/>
  <c r="Q44" i="25" s="1"/>
  <c r="R44" i="25" s="1"/>
  <c r="S44" i="25" s="1"/>
  <c r="T44" i="25" s="1"/>
  <c r="U44" i="25" s="1"/>
  <c r="V44" i="25" s="1"/>
  <c r="W44" i="25" s="1"/>
  <c r="X44" i="25" s="1"/>
  <c r="D45" i="25"/>
  <c r="F45" i="25" s="1"/>
  <c r="G45" i="25" s="1"/>
  <c r="H45" i="25" s="1"/>
  <c r="I45" i="25" s="1"/>
  <c r="J45" i="25" s="1"/>
  <c r="K45" i="25" s="1"/>
  <c r="L45" i="25" s="1"/>
  <c r="M45" i="25" s="1"/>
  <c r="N45" i="25" s="1"/>
  <c r="O45" i="25" s="1"/>
  <c r="P45" i="25" s="1"/>
  <c r="Q45" i="25" s="1"/>
  <c r="R45" i="25" s="1"/>
  <c r="S45" i="25" s="1"/>
  <c r="T45" i="25" s="1"/>
  <c r="U45" i="25" s="1"/>
  <c r="V45" i="25" s="1"/>
  <c r="W45" i="25" s="1"/>
  <c r="X45" i="25" s="1"/>
  <c r="D46" i="25"/>
  <c r="F46" i="25" s="1"/>
  <c r="G46" i="25" s="1"/>
  <c r="H46" i="25" s="1"/>
  <c r="I46" i="25" s="1"/>
  <c r="J46" i="25" s="1"/>
  <c r="K46" i="25" s="1"/>
  <c r="L46" i="25" s="1"/>
  <c r="M46" i="25" s="1"/>
  <c r="N46" i="25" s="1"/>
  <c r="O46" i="25" s="1"/>
  <c r="P46" i="25" s="1"/>
  <c r="Q46" i="25" s="1"/>
  <c r="R46" i="25" s="1"/>
  <c r="S46" i="25" s="1"/>
  <c r="T46" i="25" s="1"/>
  <c r="U46" i="25" s="1"/>
  <c r="V46" i="25" s="1"/>
  <c r="W46" i="25" s="1"/>
  <c r="X46" i="25" s="1"/>
  <c r="D47" i="25"/>
  <c r="C39" i="25"/>
  <c r="C40" i="25"/>
  <c r="C41" i="25"/>
  <c r="C42" i="25"/>
  <c r="C43" i="25"/>
  <c r="C44" i="25"/>
  <c r="C45" i="25"/>
  <c r="C46" i="25"/>
  <c r="C47" i="25"/>
  <c r="D28" i="25"/>
  <c r="D29" i="25"/>
  <c r="E29" i="25" s="1"/>
  <c r="F29" i="25" s="1"/>
  <c r="G29" i="25" s="1"/>
  <c r="H29" i="25" s="1"/>
  <c r="I29" i="25" s="1"/>
  <c r="J29" i="25" s="1"/>
  <c r="K29" i="25" s="1"/>
  <c r="L29" i="25" s="1"/>
  <c r="M29" i="25" s="1"/>
  <c r="N29" i="25" s="1"/>
  <c r="O29" i="25" s="1"/>
  <c r="P29" i="25" s="1"/>
  <c r="Q29" i="25" s="1"/>
  <c r="R29" i="25" s="1"/>
  <c r="S29" i="25" s="1"/>
  <c r="T29" i="25" s="1"/>
  <c r="U29" i="25" s="1"/>
  <c r="V29" i="25" s="1"/>
  <c r="W29" i="25" s="1"/>
  <c r="X29" i="25" s="1"/>
  <c r="D30" i="25"/>
  <c r="E30" i="25" s="1"/>
  <c r="F30" i="25" s="1"/>
  <c r="G30" i="25" s="1"/>
  <c r="H30" i="25" s="1"/>
  <c r="I30" i="25" s="1"/>
  <c r="J30" i="25" s="1"/>
  <c r="K30" i="25" s="1"/>
  <c r="L30" i="25" s="1"/>
  <c r="M30" i="25" s="1"/>
  <c r="N30" i="25" s="1"/>
  <c r="O30" i="25" s="1"/>
  <c r="P30" i="25" s="1"/>
  <c r="Q30" i="25" s="1"/>
  <c r="R30" i="25" s="1"/>
  <c r="S30" i="25" s="1"/>
  <c r="T30" i="25" s="1"/>
  <c r="U30" i="25" s="1"/>
  <c r="V30" i="25" s="1"/>
  <c r="W30" i="25" s="1"/>
  <c r="X30" i="25" s="1"/>
  <c r="D31" i="25"/>
  <c r="D32" i="25"/>
  <c r="F32" i="25" s="1"/>
  <c r="G32" i="25" s="1"/>
  <c r="H32" i="25" s="1"/>
  <c r="I32" i="25" s="1"/>
  <c r="J32" i="25" s="1"/>
  <c r="K32" i="25" s="1"/>
  <c r="L32" i="25" s="1"/>
  <c r="M32" i="25" s="1"/>
  <c r="N32" i="25" s="1"/>
  <c r="O32" i="25" s="1"/>
  <c r="P32" i="25" s="1"/>
  <c r="Q32" i="25" s="1"/>
  <c r="R32" i="25" s="1"/>
  <c r="S32" i="25" s="1"/>
  <c r="T32" i="25" s="1"/>
  <c r="U32" i="25" s="1"/>
  <c r="V32" i="25" s="1"/>
  <c r="W32" i="25" s="1"/>
  <c r="X32" i="25" s="1"/>
  <c r="D33" i="25"/>
  <c r="F33" i="25" s="1"/>
  <c r="G33" i="25" s="1"/>
  <c r="H33" i="25" s="1"/>
  <c r="I33" i="25" s="1"/>
  <c r="J33" i="25" s="1"/>
  <c r="K33" i="25" s="1"/>
  <c r="L33" i="25" s="1"/>
  <c r="M33" i="25" s="1"/>
  <c r="N33" i="25" s="1"/>
  <c r="O33" i="25" s="1"/>
  <c r="P33" i="25" s="1"/>
  <c r="Q33" i="25" s="1"/>
  <c r="R33" i="25" s="1"/>
  <c r="S33" i="25" s="1"/>
  <c r="T33" i="25" s="1"/>
  <c r="U33" i="25" s="1"/>
  <c r="V33" i="25" s="1"/>
  <c r="W33" i="25" s="1"/>
  <c r="X33" i="25" s="1"/>
  <c r="D34" i="25"/>
  <c r="F34" i="25" s="1"/>
  <c r="D35" i="25"/>
  <c r="C28" i="25"/>
  <c r="C29" i="25"/>
  <c r="C30" i="25"/>
  <c r="C31" i="25"/>
  <c r="C32" i="25"/>
  <c r="C33" i="25"/>
  <c r="C34" i="25"/>
  <c r="C35" i="25"/>
  <c r="D15" i="25"/>
  <c r="E13" i="25" s="1"/>
  <c r="F13" i="25" s="1"/>
  <c r="G13" i="25" s="1"/>
  <c r="H13" i="25" s="1"/>
  <c r="I13" i="25" s="1"/>
  <c r="J13" i="25" s="1"/>
  <c r="K13" i="25" s="1"/>
  <c r="L13" i="25" s="1"/>
  <c r="M13" i="25" s="1"/>
  <c r="N13" i="25" s="1"/>
  <c r="O13" i="25" s="1"/>
  <c r="P13" i="25" s="1"/>
  <c r="Q13" i="25" s="1"/>
  <c r="R13" i="25" s="1"/>
  <c r="S13" i="25" s="1"/>
  <c r="T13" i="25" s="1"/>
  <c r="U13" i="25" s="1"/>
  <c r="V13" i="25" s="1"/>
  <c r="W13" i="25" s="1"/>
  <c r="X13" i="25" s="1"/>
  <c r="D16" i="25"/>
  <c r="E14" i="25" s="1"/>
  <c r="F14" i="25" s="1"/>
  <c r="G14" i="25" s="1"/>
  <c r="H14" i="25" s="1"/>
  <c r="I14" i="25" s="1"/>
  <c r="J14" i="25" s="1"/>
  <c r="K14" i="25" s="1"/>
  <c r="L14" i="25" s="1"/>
  <c r="M14" i="25" s="1"/>
  <c r="N14" i="25" s="1"/>
  <c r="O14" i="25" s="1"/>
  <c r="P14" i="25" s="1"/>
  <c r="Q14" i="25" s="1"/>
  <c r="R14" i="25" s="1"/>
  <c r="S14" i="25" s="1"/>
  <c r="T14" i="25" s="1"/>
  <c r="U14" i="25" s="1"/>
  <c r="V14" i="25" s="1"/>
  <c r="W14" i="25" s="1"/>
  <c r="X14" i="25" s="1"/>
  <c r="D17" i="25"/>
  <c r="E17" i="25" s="1"/>
  <c r="D18" i="25"/>
  <c r="D19" i="25"/>
  <c r="F19" i="25" s="1"/>
  <c r="D20" i="25"/>
  <c r="D21" i="25"/>
  <c r="F21" i="25" s="1"/>
  <c r="G21" i="25" s="1"/>
  <c r="H21" i="25" s="1"/>
  <c r="D22" i="25"/>
  <c r="F22" i="25" s="1"/>
  <c r="C15" i="25"/>
  <c r="C16" i="25"/>
  <c r="C17" i="25"/>
  <c r="C18" i="25"/>
  <c r="C19" i="25"/>
  <c r="C20" i="25"/>
  <c r="C21" i="25"/>
  <c r="C22" i="25"/>
  <c r="D103" i="17"/>
  <c r="V4" i="26"/>
  <c r="V4" i="25"/>
  <c r="T5" i="25"/>
  <c r="U5" i="25"/>
  <c r="U4" i="25"/>
  <c r="T4" i="25"/>
  <c r="P4" i="24"/>
  <c r="Q4" i="24"/>
  <c r="P3" i="24"/>
  <c r="Q3" i="24"/>
  <c r="K4" i="24"/>
  <c r="C36" i="24" s="1"/>
  <c r="C52" i="24" s="1"/>
  <c r="K5" i="24"/>
  <c r="C37" i="24" s="1"/>
  <c r="K6" i="24"/>
  <c r="C55" i="24" s="1"/>
  <c r="K8" i="24"/>
  <c r="C40" i="24" s="1"/>
  <c r="K9" i="24"/>
  <c r="C54" i="24" s="1"/>
  <c r="K3" i="24"/>
  <c r="K3" i="25" s="1"/>
  <c r="C89" i="25" s="1"/>
  <c r="G4" i="24"/>
  <c r="H4" i="25" s="1"/>
  <c r="G5" i="24"/>
  <c r="C69" i="24" s="1"/>
  <c r="G6" i="24"/>
  <c r="H6" i="26" s="1"/>
  <c r="G7" i="24"/>
  <c r="G3" i="24"/>
  <c r="D79" i="16"/>
  <c r="D78" i="16"/>
  <c r="A4" i="22"/>
  <c r="B4" i="22" s="1"/>
  <c r="C4" i="22"/>
  <c r="D4" i="22" s="1"/>
  <c r="E4" i="22"/>
  <c r="F4" i="22" s="1"/>
  <c r="A5" i="22"/>
  <c r="B5" i="22" s="1"/>
  <c r="C5" i="22"/>
  <c r="D5" i="22" s="1"/>
  <c r="E5" i="22"/>
  <c r="F5" i="22" s="1"/>
  <c r="G5" i="22"/>
  <c r="H5" i="22" s="1"/>
  <c r="I5" i="22"/>
  <c r="J5" i="22" s="1"/>
  <c r="A6" i="22"/>
  <c r="B6" i="22" s="1"/>
  <c r="C6" i="22"/>
  <c r="D6" i="22" s="1"/>
  <c r="E6" i="22"/>
  <c r="F6" i="22" s="1"/>
  <c r="G6" i="22"/>
  <c r="H6" i="22" s="1"/>
  <c r="I6" i="22"/>
  <c r="J6" i="22" s="1"/>
  <c r="A7" i="22"/>
  <c r="B7" i="22" s="1"/>
  <c r="C7" i="22"/>
  <c r="D7" i="22" s="1"/>
  <c r="E7" i="22"/>
  <c r="F7" i="22" s="1"/>
  <c r="G7" i="22"/>
  <c r="H7" i="22" s="1"/>
  <c r="I7" i="22"/>
  <c r="J7" i="22" s="1"/>
  <c r="A8" i="22"/>
  <c r="B8" i="22" s="1"/>
  <c r="C8" i="22"/>
  <c r="D8" i="22" s="1"/>
  <c r="E8" i="22"/>
  <c r="F8" i="22" s="1"/>
  <c r="G8" i="22"/>
  <c r="H8" i="22" s="1"/>
  <c r="I8" i="22"/>
  <c r="J8" i="22" s="1"/>
  <c r="A9" i="22"/>
  <c r="B9" i="22" s="1"/>
  <c r="C9" i="22"/>
  <c r="D9" i="22" s="1"/>
  <c r="E9" i="22"/>
  <c r="F9" i="22" s="1"/>
  <c r="G9" i="22"/>
  <c r="H9" i="22" s="1"/>
  <c r="I9" i="22"/>
  <c r="J9" i="22" s="1"/>
  <c r="A10" i="22"/>
  <c r="B10" i="22" s="1"/>
  <c r="C10" i="22"/>
  <c r="D10" i="22" s="1"/>
  <c r="E10" i="22"/>
  <c r="F10" i="22" s="1"/>
  <c r="G10" i="22"/>
  <c r="H10" i="22" s="1"/>
  <c r="I10" i="22"/>
  <c r="J10" i="22" s="1"/>
  <c r="A11" i="22"/>
  <c r="B11" i="22" s="1"/>
  <c r="C11" i="22"/>
  <c r="D11" i="22" s="1"/>
  <c r="E11" i="22"/>
  <c r="F11" i="22" s="1"/>
  <c r="G11" i="22"/>
  <c r="H11" i="22" s="1"/>
  <c r="I11" i="22"/>
  <c r="J11" i="22" s="1"/>
  <c r="A12" i="22"/>
  <c r="B12" i="22" s="1"/>
  <c r="C12" i="22"/>
  <c r="D12" i="22" s="1"/>
  <c r="E12" i="22"/>
  <c r="F12" i="22" s="1"/>
  <c r="G12" i="22"/>
  <c r="H12" i="22" s="1"/>
  <c r="I12" i="22"/>
  <c r="J12" i="22" s="1"/>
  <c r="A13" i="22"/>
  <c r="B13" i="22" s="1"/>
  <c r="C13" i="22"/>
  <c r="D13" i="22" s="1"/>
  <c r="E13" i="22"/>
  <c r="F13" i="22" s="1"/>
  <c r="G13" i="22"/>
  <c r="H13" i="22" s="1"/>
  <c r="I13" i="22"/>
  <c r="J13" i="22" s="1"/>
  <c r="A14" i="22"/>
  <c r="B14" i="22" s="1"/>
  <c r="C14" i="22"/>
  <c r="D14" i="22" s="1"/>
  <c r="E14" i="22"/>
  <c r="F14" i="22" s="1"/>
  <c r="G14" i="22"/>
  <c r="H14" i="22" s="1"/>
  <c r="I14" i="22"/>
  <c r="J14" i="22" s="1"/>
  <c r="A15" i="22"/>
  <c r="B15" i="22" s="1"/>
  <c r="C15" i="22"/>
  <c r="D15" i="22" s="1"/>
  <c r="E15" i="22"/>
  <c r="F15" i="22" s="1"/>
  <c r="G15" i="22"/>
  <c r="H15" i="22" s="1"/>
  <c r="I15" i="22"/>
  <c r="J15" i="22" s="1"/>
  <c r="A16" i="22"/>
  <c r="B16" i="22" s="1"/>
  <c r="C16" i="22"/>
  <c r="D16" i="22" s="1"/>
  <c r="E16" i="22"/>
  <c r="F16" i="22" s="1"/>
  <c r="G16" i="22"/>
  <c r="H16" i="22" s="1"/>
  <c r="I16" i="22"/>
  <c r="J16" i="22" s="1"/>
  <c r="A17" i="22"/>
  <c r="B17" i="22" s="1"/>
  <c r="C17" i="22"/>
  <c r="D17" i="22" s="1"/>
  <c r="E17" i="22"/>
  <c r="F17" i="22" s="1"/>
  <c r="G17" i="22"/>
  <c r="H17" i="22" s="1"/>
  <c r="I17" i="22"/>
  <c r="J17" i="22" s="1"/>
  <c r="A18" i="22"/>
  <c r="B18" i="22" s="1"/>
  <c r="C18" i="22"/>
  <c r="D18" i="22" s="1"/>
  <c r="E18" i="22"/>
  <c r="F18" i="22" s="1"/>
  <c r="G18" i="22"/>
  <c r="H18" i="22" s="1"/>
  <c r="I18" i="22"/>
  <c r="J18" i="22" s="1"/>
  <c r="A19" i="22"/>
  <c r="B19" i="22" s="1"/>
  <c r="C19" i="22"/>
  <c r="D19" i="22" s="1"/>
  <c r="E19" i="22"/>
  <c r="F19" i="22" s="1"/>
  <c r="G19" i="22"/>
  <c r="H19" i="22" s="1"/>
  <c r="I19" i="22"/>
  <c r="J19" i="22" s="1"/>
  <c r="A20" i="22"/>
  <c r="B20" i="22" s="1"/>
  <c r="C20" i="22"/>
  <c r="D20" i="22" s="1"/>
  <c r="E20" i="22"/>
  <c r="F20" i="22" s="1"/>
  <c r="G20" i="22"/>
  <c r="H20" i="22" s="1"/>
  <c r="I20" i="22"/>
  <c r="J20" i="22" s="1"/>
  <c r="A21" i="22"/>
  <c r="B21" i="22" s="1"/>
  <c r="C21" i="22"/>
  <c r="D21" i="22" s="1"/>
  <c r="E21" i="22"/>
  <c r="F21" i="22" s="1"/>
  <c r="G21" i="22"/>
  <c r="H21" i="22" s="1"/>
  <c r="I21" i="22"/>
  <c r="J21" i="22" s="1"/>
  <c r="A22" i="22"/>
  <c r="B22" i="22" s="1"/>
  <c r="C22" i="22"/>
  <c r="D22" i="22" s="1"/>
  <c r="E22" i="22"/>
  <c r="F22" i="22" s="1"/>
  <c r="G22" i="22"/>
  <c r="H22" i="22" s="1"/>
  <c r="I22" i="22"/>
  <c r="J22" i="22" s="1"/>
  <c r="A23" i="22"/>
  <c r="B23" i="22" s="1"/>
  <c r="C23" i="22"/>
  <c r="D23" i="22" s="1"/>
  <c r="E23" i="22"/>
  <c r="F23" i="22" s="1"/>
  <c r="G23" i="22"/>
  <c r="H23" i="22" s="1"/>
  <c r="I23" i="22"/>
  <c r="J23" i="22" s="1"/>
  <c r="A24" i="22"/>
  <c r="B24" i="22" s="1"/>
  <c r="C24" i="22"/>
  <c r="D24" i="22" s="1"/>
  <c r="E24" i="22"/>
  <c r="F24" i="22" s="1"/>
  <c r="G24" i="22"/>
  <c r="H24" i="22" s="1"/>
  <c r="I24" i="22"/>
  <c r="J24" i="22" s="1"/>
  <c r="A25" i="22"/>
  <c r="B25" i="22" s="1"/>
  <c r="C25" i="22"/>
  <c r="D25" i="22" s="1"/>
  <c r="E25" i="22"/>
  <c r="F25" i="22" s="1"/>
  <c r="G25" i="22"/>
  <c r="H25" i="22" s="1"/>
  <c r="I25" i="22"/>
  <c r="J25" i="22" s="1"/>
  <c r="A26" i="22"/>
  <c r="B26" i="22" s="1"/>
  <c r="C26" i="22"/>
  <c r="D26" i="22" s="1"/>
  <c r="E26" i="22"/>
  <c r="F26" i="22" s="1"/>
  <c r="G26" i="22"/>
  <c r="H26" i="22" s="1"/>
  <c r="I26" i="22"/>
  <c r="J26" i="22" s="1"/>
  <c r="A27" i="22"/>
  <c r="B27" i="22" s="1"/>
  <c r="C27" i="22"/>
  <c r="D27" i="22" s="1"/>
  <c r="E27" i="22"/>
  <c r="F27" i="22" s="1"/>
  <c r="G27" i="22"/>
  <c r="H27" i="22" s="1"/>
  <c r="I27" i="22"/>
  <c r="J27" i="22" s="1"/>
  <c r="A28" i="22"/>
  <c r="B28" i="22" s="1"/>
  <c r="C28" i="22"/>
  <c r="D28" i="22" s="1"/>
  <c r="E28" i="22"/>
  <c r="F28" i="22" s="1"/>
  <c r="G28" i="22"/>
  <c r="H28" i="22" s="1"/>
  <c r="I28" i="22"/>
  <c r="J28" i="22" s="1"/>
  <c r="A29" i="22"/>
  <c r="B29" i="22" s="1"/>
  <c r="C29" i="22"/>
  <c r="D29" i="22" s="1"/>
  <c r="E29" i="22"/>
  <c r="F29" i="22" s="1"/>
  <c r="G29" i="22"/>
  <c r="H29" i="22" s="1"/>
  <c r="I29" i="22"/>
  <c r="J29" i="22" s="1"/>
  <c r="A30" i="22"/>
  <c r="B30" i="22" s="1"/>
  <c r="C30" i="22"/>
  <c r="D30" i="22" s="1"/>
  <c r="E30" i="22"/>
  <c r="F30" i="22" s="1"/>
  <c r="G30" i="22"/>
  <c r="H30" i="22" s="1"/>
  <c r="I30" i="22"/>
  <c r="J30" i="22" s="1"/>
  <c r="A31" i="22"/>
  <c r="B31" i="22" s="1"/>
  <c r="C31" i="22"/>
  <c r="D31" i="22" s="1"/>
  <c r="E31" i="22"/>
  <c r="F31" i="22" s="1"/>
  <c r="G31" i="22"/>
  <c r="H31" i="22" s="1"/>
  <c r="I31" i="22"/>
  <c r="J31" i="22" s="1"/>
  <c r="A32" i="22"/>
  <c r="B32" i="22" s="1"/>
  <c r="C32" i="22"/>
  <c r="D32" i="22" s="1"/>
  <c r="E32" i="22"/>
  <c r="F32" i="22" s="1"/>
  <c r="G32" i="22"/>
  <c r="H32" i="22" s="1"/>
  <c r="I32" i="22"/>
  <c r="J32" i="22" s="1"/>
  <c r="A33" i="22"/>
  <c r="B33" i="22" s="1"/>
  <c r="C33" i="22"/>
  <c r="D33" i="22" s="1"/>
  <c r="E33" i="22"/>
  <c r="F33" i="22" s="1"/>
  <c r="G33" i="22"/>
  <c r="H33" i="22" s="1"/>
  <c r="I33" i="22"/>
  <c r="J33" i="22" s="1"/>
  <c r="A34" i="22"/>
  <c r="B34" i="22" s="1"/>
  <c r="C34" i="22"/>
  <c r="D34" i="22" s="1"/>
  <c r="E34" i="22"/>
  <c r="F34" i="22" s="1"/>
  <c r="G34" i="22"/>
  <c r="H34" i="22" s="1"/>
  <c r="I34" i="22"/>
  <c r="J34" i="22" s="1"/>
  <c r="A35" i="22"/>
  <c r="B35" i="22" s="1"/>
  <c r="C35" i="22"/>
  <c r="D35" i="22" s="1"/>
  <c r="E35" i="22"/>
  <c r="F35" i="22" s="1"/>
  <c r="G35" i="22"/>
  <c r="H35" i="22" s="1"/>
  <c r="I35" i="22"/>
  <c r="J35" i="22" s="1"/>
  <c r="A36" i="22"/>
  <c r="B36" i="22" s="1"/>
  <c r="C36" i="22"/>
  <c r="D36" i="22" s="1"/>
  <c r="E36" i="22"/>
  <c r="F36" i="22" s="1"/>
  <c r="G36" i="22"/>
  <c r="H36" i="22" s="1"/>
  <c r="I36" i="22"/>
  <c r="J36" i="22" s="1"/>
  <c r="A37" i="22"/>
  <c r="B37" i="22" s="1"/>
  <c r="C37" i="22"/>
  <c r="D37" i="22" s="1"/>
  <c r="E37" i="22"/>
  <c r="F37" i="22" s="1"/>
  <c r="G37" i="22"/>
  <c r="H37" i="22" s="1"/>
  <c r="I37" i="22"/>
  <c r="J37" i="22" s="1"/>
  <c r="A38" i="22"/>
  <c r="B38" i="22" s="1"/>
  <c r="C38" i="22"/>
  <c r="D38" i="22" s="1"/>
  <c r="E38" i="22"/>
  <c r="F38" i="22" s="1"/>
  <c r="G38" i="22"/>
  <c r="H38" i="22" s="1"/>
  <c r="I38" i="22"/>
  <c r="J38" i="22" s="1"/>
  <c r="A39" i="22"/>
  <c r="B39" i="22" s="1"/>
  <c r="C39" i="22"/>
  <c r="D39" i="22" s="1"/>
  <c r="E39" i="22"/>
  <c r="F39" i="22" s="1"/>
  <c r="G39" i="22"/>
  <c r="H39" i="22" s="1"/>
  <c r="I39" i="22"/>
  <c r="J39" i="22" s="1"/>
  <c r="A40" i="22"/>
  <c r="B40" i="22" s="1"/>
  <c r="C40" i="22"/>
  <c r="D40" i="22" s="1"/>
  <c r="E40" i="22"/>
  <c r="F40" i="22" s="1"/>
  <c r="G40" i="22"/>
  <c r="H40" i="22" s="1"/>
  <c r="I40" i="22"/>
  <c r="J40" i="22" s="1"/>
  <c r="A41" i="22"/>
  <c r="B41" i="22" s="1"/>
  <c r="C41" i="22"/>
  <c r="D41" i="22" s="1"/>
  <c r="E41" i="22"/>
  <c r="F41" i="22" s="1"/>
  <c r="G41" i="22"/>
  <c r="H41" i="22" s="1"/>
  <c r="I41" i="22"/>
  <c r="J41" i="22" s="1"/>
  <c r="A42" i="22"/>
  <c r="B42" i="22" s="1"/>
  <c r="C42" i="22"/>
  <c r="D42" i="22" s="1"/>
  <c r="E42" i="22"/>
  <c r="F42" i="22" s="1"/>
  <c r="G42" i="22"/>
  <c r="H42" i="22" s="1"/>
  <c r="I42" i="22"/>
  <c r="J42" i="22" s="1"/>
  <c r="A43" i="22"/>
  <c r="B43" i="22" s="1"/>
  <c r="C43" i="22"/>
  <c r="D43" i="22" s="1"/>
  <c r="E43" i="22"/>
  <c r="F43" i="22" s="1"/>
  <c r="G43" i="22"/>
  <c r="H43" i="22" s="1"/>
  <c r="I43" i="22"/>
  <c r="J43" i="22" s="1"/>
  <c r="A44" i="22"/>
  <c r="B44" i="22" s="1"/>
  <c r="C44" i="22"/>
  <c r="D44" i="22" s="1"/>
  <c r="E44" i="22"/>
  <c r="F44" i="22" s="1"/>
  <c r="G44" i="22"/>
  <c r="H44" i="22" s="1"/>
  <c r="I44" i="22"/>
  <c r="J44" i="22" s="1"/>
  <c r="A45" i="22"/>
  <c r="B45" i="22" s="1"/>
  <c r="C45" i="22"/>
  <c r="D45" i="22" s="1"/>
  <c r="E45" i="22"/>
  <c r="F45" i="22" s="1"/>
  <c r="G45" i="22"/>
  <c r="H45" i="22" s="1"/>
  <c r="I45" i="22"/>
  <c r="J45" i="22" s="1"/>
  <c r="A46" i="22"/>
  <c r="B46" i="22" s="1"/>
  <c r="C46" i="22"/>
  <c r="D46" i="22" s="1"/>
  <c r="E46" i="22"/>
  <c r="F46" i="22" s="1"/>
  <c r="G46" i="22"/>
  <c r="H46" i="22" s="1"/>
  <c r="I46" i="22"/>
  <c r="J46" i="22" s="1"/>
  <c r="A47" i="22"/>
  <c r="B47" i="22" s="1"/>
  <c r="C47" i="22"/>
  <c r="D47" i="22" s="1"/>
  <c r="E47" i="22"/>
  <c r="F47" i="22" s="1"/>
  <c r="G47" i="22"/>
  <c r="H47" i="22" s="1"/>
  <c r="I47" i="22"/>
  <c r="J47" i="22" s="1"/>
  <c r="A48" i="22"/>
  <c r="B48" i="22" s="1"/>
  <c r="C48" i="22"/>
  <c r="D48" i="22" s="1"/>
  <c r="E48" i="22"/>
  <c r="F48" i="22" s="1"/>
  <c r="G48" i="22"/>
  <c r="H48" i="22" s="1"/>
  <c r="I48" i="22"/>
  <c r="J48" i="22" s="1"/>
  <c r="A49" i="22"/>
  <c r="B49" i="22" s="1"/>
  <c r="C49" i="22"/>
  <c r="D49" i="22" s="1"/>
  <c r="E49" i="22"/>
  <c r="F49" i="22" s="1"/>
  <c r="G49" i="22"/>
  <c r="H49" i="22" s="1"/>
  <c r="I49" i="22"/>
  <c r="J49" i="22" s="1"/>
  <c r="A50" i="22"/>
  <c r="B50" i="22" s="1"/>
  <c r="C50" i="22"/>
  <c r="D50" i="22" s="1"/>
  <c r="E50" i="22"/>
  <c r="F50" i="22" s="1"/>
  <c r="G50" i="22"/>
  <c r="H50" i="22" s="1"/>
  <c r="I50" i="22"/>
  <c r="J50" i="22" s="1"/>
  <c r="A51" i="22"/>
  <c r="B51" i="22" s="1"/>
  <c r="C51" i="22"/>
  <c r="D51" i="22" s="1"/>
  <c r="E51" i="22"/>
  <c r="F51" i="22" s="1"/>
  <c r="G51" i="22"/>
  <c r="H51" i="22" s="1"/>
  <c r="I51" i="22"/>
  <c r="J51" i="22" s="1"/>
  <c r="A52" i="22"/>
  <c r="B52" i="22" s="1"/>
  <c r="C52" i="22"/>
  <c r="D52" i="22" s="1"/>
  <c r="E52" i="22"/>
  <c r="F52" i="22" s="1"/>
  <c r="G52" i="22"/>
  <c r="H52" i="22" s="1"/>
  <c r="I52" i="22"/>
  <c r="J52" i="22" s="1"/>
  <c r="A53" i="22"/>
  <c r="B53" i="22" s="1"/>
  <c r="C53" i="22"/>
  <c r="D53" i="22" s="1"/>
  <c r="E53" i="22"/>
  <c r="F53" i="22" s="1"/>
  <c r="G53" i="22"/>
  <c r="H53" i="22" s="1"/>
  <c r="I53" i="22"/>
  <c r="J53" i="22" s="1"/>
  <c r="A54" i="22"/>
  <c r="B54" i="22" s="1"/>
  <c r="C54" i="22"/>
  <c r="D54" i="22" s="1"/>
  <c r="E54" i="22"/>
  <c r="F54" i="22" s="1"/>
  <c r="G54" i="22"/>
  <c r="H54" i="22" s="1"/>
  <c r="I54" i="22"/>
  <c r="J54" i="22" s="1"/>
  <c r="A55" i="22"/>
  <c r="B55" i="22" s="1"/>
  <c r="C55" i="22"/>
  <c r="D55" i="22" s="1"/>
  <c r="E55" i="22"/>
  <c r="F55" i="22" s="1"/>
  <c r="G55" i="22"/>
  <c r="H55" i="22" s="1"/>
  <c r="I55" i="22"/>
  <c r="J55" i="22" s="1"/>
  <c r="A56" i="22"/>
  <c r="B56" i="22" s="1"/>
  <c r="C56" i="22"/>
  <c r="D56" i="22" s="1"/>
  <c r="E56" i="22"/>
  <c r="F56" i="22" s="1"/>
  <c r="G56" i="22"/>
  <c r="H56" i="22" s="1"/>
  <c r="I56" i="22"/>
  <c r="J56" i="22" s="1"/>
  <c r="A57" i="22"/>
  <c r="B57" i="22" s="1"/>
  <c r="C57" i="22"/>
  <c r="D57" i="22" s="1"/>
  <c r="E57" i="22"/>
  <c r="F57" i="22" s="1"/>
  <c r="G57" i="22"/>
  <c r="H57" i="22" s="1"/>
  <c r="I57" i="22"/>
  <c r="J57" i="22" s="1"/>
  <c r="A58" i="22"/>
  <c r="B58" i="22" s="1"/>
  <c r="C58" i="22"/>
  <c r="D58" i="22" s="1"/>
  <c r="E58" i="22"/>
  <c r="F58" i="22" s="1"/>
  <c r="G58" i="22"/>
  <c r="H58" i="22" s="1"/>
  <c r="I58" i="22"/>
  <c r="J58" i="22" s="1"/>
  <c r="A59" i="22"/>
  <c r="B59" i="22" s="1"/>
  <c r="C59" i="22"/>
  <c r="D59" i="22" s="1"/>
  <c r="E59" i="22"/>
  <c r="F59" i="22" s="1"/>
  <c r="G59" i="22"/>
  <c r="H59" i="22" s="1"/>
  <c r="I59" i="22"/>
  <c r="J59" i="22" s="1"/>
  <c r="A60" i="22"/>
  <c r="B60" i="22" s="1"/>
  <c r="C60" i="22"/>
  <c r="D60" i="22" s="1"/>
  <c r="E60" i="22"/>
  <c r="F60" i="22" s="1"/>
  <c r="G60" i="22"/>
  <c r="H60" i="22" s="1"/>
  <c r="I60" i="22"/>
  <c r="J60" i="22" s="1"/>
  <c r="A61" i="22"/>
  <c r="B61" i="22" s="1"/>
  <c r="C61" i="22"/>
  <c r="D61" i="22" s="1"/>
  <c r="E61" i="22"/>
  <c r="F61" i="22" s="1"/>
  <c r="G61" i="22"/>
  <c r="H61" i="22" s="1"/>
  <c r="I61" i="22"/>
  <c r="J61" i="22" s="1"/>
  <c r="A62" i="22"/>
  <c r="B62" i="22" s="1"/>
  <c r="C62" i="22"/>
  <c r="D62" i="22" s="1"/>
  <c r="E62" i="22"/>
  <c r="F62" i="22" s="1"/>
  <c r="G62" i="22"/>
  <c r="H62" i="22" s="1"/>
  <c r="I62" i="22"/>
  <c r="J62" i="22" s="1"/>
  <c r="A63" i="22"/>
  <c r="B63" i="22" s="1"/>
  <c r="C63" i="22"/>
  <c r="D63" i="22" s="1"/>
  <c r="E63" i="22"/>
  <c r="F63" i="22" s="1"/>
  <c r="G63" i="22"/>
  <c r="H63" i="22" s="1"/>
  <c r="I63" i="22"/>
  <c r="J63" i="22" s="1"/>
  <c r="A64" i="22"/>
  <c r="B64" i="22" s="1"/>
  <c r="C64" i="22"/>
  <c r="D64" i="22" s="1"/>
  <c r="E64" i="22"/>
  <c r="F64" i="22" s="1"/>
  <c r="G64" i="22"/>
  <c r="H64" i="22" s="1"/>
  <c r="I64" i="22"/>
  <c r="J64" i="22" s="1"/>
  <c r="A65" i="22"/>
  <c r="B65" i="22" s="1"/>
  <c r="C65" i="22"/>
  <c r="D65" i="22" s="1"/>
  <c r="E65" i="22"/>
  <c r="F65" i="22" s="1"/>
  <c r="G65" i="22"/>
  <c r="H65" i="22" s="1"/>
  <c r="I65" i="22"/>
  <c r="J65" i="22" s="1"/>
  <c r="A66" i="22"/>
  <c r="B66" i="22" s="1"/>
  <c r="C66" i="22"/>
  <c r="D66" i="22" s="1"/>
  <c r="E66" i="22"/>
  <c r="F66" i="22" s="1"/>
  <c r="G66" i="22"/>
  <c r="H66" i="22" s="1"/>
  <c r="I66" i="22"/>
  <c r="J66" i="22" s="1"/>
  <c r="A67" i="22"/>
  <c r="B67" i="22" s="1"/>
  <c r="C67" i="22"/>
  <c r="D67" i="22" s="1"/>
  <c r="E67" i="22"/>
  <c r="F67" i="22" s="1"/>
  <c r="G67" i="22"/>
  <c r="H67" i="22" s="1"/>
  <c r="I67" i="22"/>
  <c r="J67" i="22" s="1"/>
  <c r="A68" i="22"/>
  <c r="B68" i="22" s="1"/>
  <c r="C68" i="22"/>
  <c r="D68" i="22" s="1"/>
  <c r="E68" i="22"/>
  <c r="F68" i="22" s="1"/>
  <c r="G68" i="22"/>
  <c r="H68" i="22" s="1"/>
  <c r="I68" i="22"/>
  <c r="J68" i="22" s="1"/>
  <c r="A69" i="22"/>
  <c r="B69" i="22" s="1"/>
  <c r="C69" i="22"/>
  <c r="D69" i="22" s="1"/>
  <c r="E69" i="22"/>
  <c r="F69" i="22" s="1"/>
  <c r="G69" i="22"/>
  <c r="H69" i="22" s="1"/>
  <c r="I69" i="22"/>
  <c r="J69" i="22" s="1"/>
  <c r="A70" i="22"/>
  <c r="B70" i="22" s="1"/>
  <c r="C70" i="22"/>
  <c r="D70" i="22" s="1"/>
  <c r="E70" i="22"/>
  <c r="F70" i="22" s="1"/>
  <c r="G70" i="22"/>
  <c r="H70" i="22" s="1"/>
  <c r="I70" i="22"/>
  <c r="J70" i="22" s="1"/>
  <c r="A71" i="22"/>
  <c r="B71" i="22" s="1"/>
  <c r="C71" i="22"/>
  <c r="D71" i="22" s="1"/>
  <c r="E71" i="22"/>
  <c r="F71" i="22" s="1"/>
  <c r="G71" i="22"/>
  <c r="H71" i="22" s="1"/>
  <c r="I71" i="22"/>
  <c r="J71" i="22" s="1"/>
  <c r="A72" i="22"/>
  <c r="B72" i="22" s="1"/>
  <c r="C72" i="22"/>
  <c r="D72" i="22" s="1"/>
  <c r="E72" i="22"/>
  <c r="F72" i="22" s="1"/>
  <c r="G72" i="22"/>
  <c r="H72" i="22" s="1"/>
  <c r="I72" i="22"/>
  <c r="J72" i="22" s="1"/>
  <c r="A73" i="22"/>
  <c r="B73" i="22" s="1"/>
  <c r="C73" i="22"/>
  <c r="D73" i="22" s="1"/>
  <c r="E73" i="22"/>
  <c r="F73" i="22" s="1"/>
  <c r="G73" i="22"/>
  <c r="H73" i="22" s="1"/>
  <c r="I73" i="22"/>
  <c r="J73" i="22" s="1"/>
  <c r="A74" i="22"/>
  <c r="B74" i="22" s="1"/>
  <c r="C74" i="22"/>
  <c r="D74" i="22" s="1"/>
  <c r="E74" i="22"/>
  <c r="F74" i="22" s="1"/>
  <c r="G74" i="22"/>
  <c r="H74" i="22" s="1"/>
  <c r="I74" i="22"/>
  <c r="J74" i="22" s="1"/>
  <c r="A75" i="22"/>
  <c r="B75" i="22" s="1"/>
  <c r="C75" i="22"/>
  <c r="D75" i="22" s="1"/>
  <c r="E75" i="22"/>
  <c r="F75" i="22" s="1"/>
  <c r="G75" i="22"/>
  <c r="H75" i="22" s="1"/>
  <c r="I75" i="22"/>
  <c r="J75" i="22" s="1"/>
  <c r="A76" i="22"/>
  <c r="B76" i="22" s="1"/>
  <c r="C76" i="22"/>
  <c r="D76" i="22" s="1"/>
  <c r="E76" i="22"/>
  <c r="F76" i="22" s="1"/>
  <c r="G76" i="22"/>
  <c r="H76" i="22" s="1"/>
  <c r="I76" i="22"/>
  <c r="J76" i="22" s="1"/>
  <c r="A77" i="22"/>
  <c r="B77" i="22" s="1"/>
  <c r="C77" i="22"/>
  <c r="D77" i="22" s="1"/>
  <c r="E77" i="22"/>
  <c r="F77" i="22" s="1"/>
  <c r="G77" i="22"/>
  <c r="H77" i="22" s="1"/>
  <c r="I77" i="22"/>
  <c r="J77" i="22" s="1"/>
  <c r="A78" i="22"/>
  <c r="B78" i="22" s="1"/>
  <c r="C78" i="22"/>
  <c r="D78" i="22" s="1"/>
  <c r="E78" i="22"/>
  <c r="F78" i="22" s="1"/>
  <c r="G78" i="22"/>
  <c r="H78" i="22" s="1"/>
  <c r="I78" i="22"/>
  <c r="J78" i="22" s="1"/>
  <c r="A79" i="22"/>
  <c r="B79" i="22" s="1"/>
  <c r="C79" i="22"/>
  <c r="D79" i="22" s="1"/>
  <c r="E79" i="22"/>
  <c r="F79" i="22" s="1"/>
  <c r="G79" i="22"/>
  <c r="H79" i="22" s="1"/>
  <c r="I79" i="22"/>
  <c r="J79" i="22" s="1"/>
  <c r="A80" i="22"/>
  <c r="B80" i="22" s="1"/>
  <c r="C80" i="22"/>
  <c r="D80" i="22" s="1"/>
  <c r="E80" i="22"/>
  <c r="F80" i="22" s="1"/>
  <c r="G80" i="22"/>
  <c r="H80" i="22" s="1"/>
  <c r="I80" i="22"/>
  <c r="J80" i="22" s="1"/>
  <c r="A81" i="22"/>
  <c r="B81" i="22" s="1"/>
  <c r="C81" i="22"/>
  <c r="D81" i="22" s="1"/>
  <c r="E81" i="22"/>
  <c r="F81" i="22" s="1"/>
  <c r="G81" i="22"/>
  <c r="H81" i="22" s="1"/>
  <c r="I81" i="22"/>
  <c r="J81" i="22" s="1"/>
  <c r="A82" i="22"/>
  <c r="B82" i="22" s="1"/>
  <c r="C82" i="22"/>
  <c r="D82" i="22" s="1"/>
  <c r="E82" i="22"/>
  <c r="F82" i="22" s="1"/>
  <c r="G82" i="22"/>
  <c r="H82" i="22" s="1"/>
  <c r="I82" i="22"/>
  <c r="J82" i="22" s="1"/>
  <c r="A83" i="22"/>
  <c r="B83" i="22" s="1"/>
  <c r="C83" i="22"/>
  <c r="D83" i="22" s="1"/>
  <c r="E83" i="22"/>
  <c r="F83" i="22" s="1"/>
  <c r="G83" i="22"/>
  <c r="H83" i="22" s="1"/>
  <c r="I83" i="22"/>
  <c r="J83" i="22" s="1"/>
  <c r="A84" i="22"/>
  <c r="B84" i="22" s="1"/>
  <c r="C84" i="22"/>
  <c r="D84" i="22" s="1"/>
  <c r="E84" i="22"/>
  <c r="F84" i="22" s="1"/>
  <c r="G84" i="22"/>
  <c r="H84" i="22" s="1"/>
  <c r="I84" i="22"/>
  <c r="J84" i="22" s="1"/>
  <c r="A85" i="22"/>
  <c r="B85" i="22" s="1"/>
  <c r="C85" i="22"/>
  <c r="D85" i="22" s="1"/>
  <c r="E85" i="22"/>
  <c r="F85" i="22" s="1"/>
  <c r="G85" i="22"/>
  <c r="H85" i="22" s="1"/>
  <c r="I85" i="22"/>
  <c r="J85" i="22" s="1"/>
  <c r="A86" i="22"/>
  <c r="B86" i="22" s="1"/>
  <c r="C86" i="22"/>
  <c r="D86" i="22" s="1"/>
  <c r="E86" i="22"/>
  <c r="F86" i="22" s="1"/>
  <c r="G86" i="22"/>
  <c r="H86" i="22" s="1"/>
  <c r="I86" i="22"/>
  <c r="J86" i="22" s="1"/>
  <c r="A87" i="22"/>
  <c r="B87" i="22" s="1"/>
  <c r="C87" i="22"/>
  <c r="D87" i="22" s="1"/>
  <c r="E87" i="22"/>
  <c r="F87" i="22" s="1"/>
  <c r="G87" i="22"/>
  <c r="H87" i="22" s="1"/>
  <c r="I87" i="22"/>
  <c r="J87" i="22" s="1"/>
  <c r="A88" i="22"/>
  <c r="B88" i="22" s="1"/>
  <c r="C88" i="22"/>
  <c r="D88" i="22" s="1"/>
  <c r="E88" i="22"/>
  <c r="F88" i="22" s="1"/>
  <c r="G88" i="22"/>
  <c r="H88" i="22" s="1"/>
  <c r="I88" i="22"/>
  <c r="J88" i="22" s="1"/>
  <c r="A89" i="22"/>
  <c r="B89" i="22" s="1"/>
  <c r="C89" i="22"/>
  <c r="D89" i="22" s="1"/>
  <c r="E89" i="22"/>
  <c r="F89" i="22" s="1"/>
  <c r="G89" i="22"/>
  <c r="H89" i="22" s="1"/>
  <c r="I89" i="22"/>
  <c r="J89" i="22" s="1"/>
  <c r="A90" i="22"/>
  <c r="B90" i="22" s="1"/>
  <c r="C90" i="22"/>
  <c r="D90" i="22" s="1"/>
  <c r="E90" i="22"/>
  <c r="F90" i="22" s="1"/>
  <c r="G90" i="22"/>
  <c r="H90" i="22" s="1"/>
  <c r="I90" i="22"/>
  <c r="J90" i="22" s="1"/>
  <c r="A91" i="22"/>
  <c r="B91" i="22" s="1"/>
  <c r="C91" i="22"/>
  <c r="D91" i="22" s="1"/>
  <c r="E91" i="22"/>
  <c r="F91" i="22" s="1"/>
  <c r="G91" i="22"/>
  <c r="H91" i="22" s="1"/>
  <c r="I91" i="22"/>
  <c r="J91" i="22" s="1"/>
  <c r="A92" i="22"/>
  <c r="B92" i="22" s="1"/>
  <c r="C92" i="22"/>
  <c r="D92" i="22" s="1"/>
  <c r="E92" i="22"/>
  <c r="F92" i="22" s="1"/>
  <c r="G92" i="22"/>
  <c r="H92" i="22" s="1"/>
  <c r="I92" i="22"/>
  <c r="J92" i="22" s="1"/>
  <c r="A93" i="22"/>
  <c r="B93" i="22" s="1"/>
  <c r="C93" i="22"/>
  <c r="D93" i="22" s="1"/>
  <c r="E93" i="22"/>
  <c r="F93" i="22" s="1"/>
  <c r="G93" i="22"/>
  <c r="H93" i="22" s="1"/>
  <c r="I93" i="22"/>
  <c r="J93" i="22" s="1"/>
  <c r="A94" i="22"/>
  <c r="B94" i="22" s="1"/>
  <c r="C94" i="22"/>
  <c r="D94" i="22" s="1"/>
  <c r="E94" i="22"/>
  <c r="F94" i="22" s="1"/>
  <c r="G94" i="22"/>
  <c r="H94" i="22" s="1"/>
  <c r="I94" i="22"/>
  <c r="J94" i="22" s="1"/>
  <c r="A95" i="22"/>
  <c r="B95" i="22" s="1"/>
  <c r="C95" i="22"/>
  <c r="D95" i="22" s="1"/>
  <c r="E95" i="22"/>
  <c r="F95" i="22" s="1"/>
  <c r="G95" i="22"/>
  <c r="H95" i="22" s="1"/>
  <c r="I95" i="22"/>
  <c r="J95" i="22" s="1"/>
  <c r="A96" i="22"/>
  <c r="B96" i="22" s="1"/>
  <c r="C96" i="22"/>
  <c r="D96" i="22" s="1"/>
  <c r="E96" i="22"/>
  <c r="F96" i="22" s="1"/>
  <c r="G96" i="22"/>
  <c r="H96" i="22" s="1"/>
  <c r="I96" i="22"/>
  <c r="J96" i="22" s="1"/>
  <c r="A97" i="22"/>
  <c r="B97" i="22" s="1"/>
  <c r="C97" i="22"/>
  <c r="D97" i="22" s="1"/>
  <c r="E97" i="22"/>
  <c r="F97" i="22" s="1"/>
  <c r="G97" i="22"/>
  <c r="H97" i="22" s="1"/>
  <c r="I97" i="22"/>
  <c r="J97" i="22" s="1"/>
  <c r="A98" i="22"/>
  <c r="B98" i="22" s="1"/>
  <c r="C98" i="22"/>
  <c r="D98" i="22" s="1"/>
  <c r="E98" i="22"/>
  <c r="F98" i="22" s="1"/>
  <c r="G98" i="22"/>
  <c r="H98" i="22" s="1"/>
  <c r="I98" i="22"/>
  <c r="J98" i="22" s="1"/>
  <c r="A99" i="22"/>
  <c r="B99" i="22" s="1"/>
  <c r="C99" i="22"/>
  <c r="D99" i="22" s="1"/>
  <c r="E99" i="22"/>
  <c r="F99" i="22" s="1"/>
  <c r="G99" i="22"/>
  <c r="H99" i="22" s="1"/>
  <c r="I99" i="22"/>
  <c r="J99" i="22" s="1"/>
  <c r="A100" i="22"/>
  <c r="B100" i="22" s="1"/>
  <c r="C100" i="22"/>
  <c r="D100" i="22" s="1"/>
  <c r="E100" i="22"/>
  <c r="F100" i="22" s="1"/>
  <c r="G100" i="22"/>
  <c r="H100" i="22" s="1"/>
  <c r="I100" i="22"/>
  <c r="J100" i="22" s="1"/>
  <c r="A101" i="22"/>
  <c r="B101" i="22" s="1"/>
  <c r="C101" i="22"/>
  <c r="D101" i="22" s="1"/>
  <c r="E101" i="22"/>
  <c r="F101" i="22" s="1"/>
  <c r="G101" i="22"/>
  <c r="H101" i="22" s="1"/>
  <c r="I101" i="22"/>
  <c r="J101" i="22" s="1"/>
  <c r="A102" i="22"/>
  <c r="B102" i="22" s="1"/>
  <c r="C102" i="22"/>
  <c r="D102" i="22" s="1"/>
  <c r="E102" i="22"/>
  <c r="F102" i="22" s="1"/>
  <c r="G102" i="22"/>
  <c r="H102" i="22" s="1"/>
  <c r="I102" i="22"/>
  <c r="J102" i="22" s="1"/>
  <c r="A103" i="22"/>
  <c r="B103" i="22" s="1"/>
  <c r="C103" i="22"/>
  <c r="D103" i="22" s="1"/>
  <c r="E103" i="22"/>
  <c r="F103" i="22" s="1"/>
  <c r="G103" i="22"/>
  <c r="H103" i="22" s="1"/>
  <c r="I103" i="22"/>
  <c r="J103" i="22" s="1"/>
  <c r="A104" i="22"/>
  <c r="B104" i="22" s="1"/>
  <c r="C104" i="22"/>
  <c r="D104" i="22" s="1"/>
  <c r="E104" i="22"/>
  <c r="F104" i="22" s="1"/>
  <c r="G104" i="22"/>
  <c r="H104" i="22" s="1"/>
  <c r="I104" i="22"/>
  <c r="J104" i="22" s="1"/>
  <c r="A105" i="22"/>
  <c r="B105" i="22" s="1"/>
  <c r="C105" i="22"/>
  <c r="D105" i="22" s="1"/>
  <c r="E105" i="22"/>
  <c r="F105" i="22" s="1"/>
  <c r="G105" i="22"/>
  <c r="H105" i="22" s="1"/>
  <c r="I105" i="22"/>
  <c r="J105" i="22" s="1"/>
  <c r="A106" i="22"/>
  <c r="B106" i="22" s="1"/>
  <c r="C106" i="22"/>
  <c r="D106" i="22" s="1"/>
  <c r="E106" i="22"/>
  <c r="F106" i="22" s="1"/>
  <c r="G106" i="22"/>
  <c r="H106" i="22" s="1"/>
  <c r="I106" i="22"/>
  <c r="J106" i="22" s="1"/>
  <c r="A107" i="22"/>
  <c r="B107" i="22" s="1"/>
  <c r="C107" i="22"/>
  <c r="D107" i="22" s="1"/>
  <c r="E107" i="22"/>
  <c r="F107" i="22" s="1"/>
  <c r="G107" i="22"/>
  <c r="H107" i="22" s="1"/>
  <c r="I107" i="22"/>
  <c r="J107" i="22" s="1"/>
  <c r="A108" i="22"/>
  <c r="B108" i="22" s="1"/>
  <c r="C108" i="22"/>
  <c r="D108" i="22" s="1"/>
  <c r="E108" i="22"/>
  <c r="F108" i="22" s="1"/>
  <c r="G108" i="22"/>
  <c r="H108" i="22" s="1"/>
  <c r="I108" i="22"/>
  <c r="J108" i="22" s="1"/>
  <c r="A109" i="22"/>
  <c r="B109" i="22" s="1"/>
  <c r="C109" i="22"/>
  <c r="D109" i="22" s="1"/>
  <c r="E109" i="22"/>
  <c r="F109" i="22" s="1"/>
  <c r="G109" i="22"/>
  <c r="H109" i="22" s="1"/>
  <c r="I109" i="22"/>
  <c r="J109" i="22" s="1"/>
  <c r="A110" i="22"/>
  <c r="B110" i="22" s="1"/>
  <c r="C110" i="22"/>
  <c r="D110" i="22" s="1"/>
  <c r="E110" i="22"/>
  <c r="F110" i="22" s="1"/>
  <c r="G110" i="22"/>
  <c r="H110" i="22" s="1"/>
  <c r="I110" i="22"/>
  <c r="J110" i="22" s="1"/>
  <c r="A111" i="22"/>
  <c r="B111" i="22" s="1"/>
  <c r="C111" i="22"/>
  <c r="D111" i="22" s="1"/>
  <c r="E111" i="22"/>
  <c r="F111" i="22" s="1"/>
  <c r="G111" i="22"/>
  <c r="H111" i="22" s="1"/>
  <c r="I111" i="22"/>
  <c r="J111" i="22" s="1"/>
  <c r="A112" i="22"/>
  <c r="B112" i="22" s="1"/>
  <c r="C112" i="22"/>
  <c r="D112" i="22" s="1"/>
  <c r="E112" i="22"/>
  <c r="F112" i="22" s="1"/>
  <c r="G112" i="22"/>
  <c r="H112" i="22" s="1"/>
  <c r="I112" i="22"/>
  <c r="J112" i="22" s="1"/>
  <c r="A113" i="22"/>
  <c r="B113" i="22" s="1"/>
  <c r="C113" i="22"/>
  <c r="D113" i="22" s="1"/>
  <c r="E113" i="22"/>
  <c r="F113" i="22" s="1"/>
  <c r="G113" i="22"/>
  <c r="H113" i="22" s="1"/>
  <c r="I113" i="22"/>
  <c r="J113" i="22" s="1"/>
  <c r="A114" i="22"/>
  <c r="B114" i="22" s="1"/>
  <c r="C114" i="22"/>
  <c r="D114" i="22" s="1"/>
  <c r="E114" i="22"/>
  <c r="F114" i="22" s="1"/>
  <c r="G114" i="22"/>
  <c r="H114" i="22" s="1"/>
  <c r="I114" i="22"/>
  <c r="J114" i="22" s="1"/>
  <c r="A115" i="22"/>
  <c r="B115" i="22" s="1"/>
  <c r="C115" i="22"/>
  <c r="D115" i="22" s="1"/>
  <c r="E115" i="22"/>
  <c r="F115" i="22" s="1"/>
  <c r="G115" i="22"/>
  <c r="H115" i="22" s="1"/>
  <c r="I115" i="22"/>
  <c r="J115" i="22" s="1"/>
  <c r="A116" i="22"/>
  <c r="B116" i="22" s="1"/>
  <c r="C116" i="22"/>
  <c r="D116" i="22" s="1"/>
  <c r="E116" i="22"/>
  <c r="F116" i="22" s="1"/>
  <c r="G116" i="22"/>
  <c r="H116" i="22" s="1"/>
  <c r="I116" i="22"/>
  <c r="J116" i="22" s="1"/>
  <c r="A117" i="22"/>
  <c r="B117" i="22" s="1"/>
  <c r="C117" i="22"/>
  <c r="D117" i="22" s="1"/>
  <c r="E117" i="22"/>
  <c r="F117" i="22" s="1"/>
  <c r="G117" i="22"/>
  <c r="H117" i="22" s="1"/>
  <c r="I117" i="22"/>
  <c r="J117" i="22" s="1"/>
  <c r="A118" i="22"/>
  <c r="B118" i="22" s="1"/>
  <c r="C118" i="22"/>
  <c r="D118" i="22" s="1"/>
  <c r="E118" i="22"/>
  <c r="F118" i="22" s="1"/>
  <c r="G118" i="22"/>
  <c r="H118" i="22" s="1"/>
  <c r="I118" i="22"/>
  <c r="J118" i="22" s="1"/>
  <c r="A119" i="22"/>
  <c r="B119" i="22" s="1"/>
  <c r="C119" i="22"/>
  <c r="D119" i="22" s="1"/>
  <c r="E119" i="22"/>
  <c r="F119" i="22" s="1"/>
  <c r="G119" i="22"/>
  <c r="H119" i="22" s="1"/>
  <c r="I119" i="22"/>
  <c r="J119" i="22" s="1"/>
  <c r="A120" i="22"/>
  <c r="B120" i="22" s="1"/>
  <c r="C120" i="22"/>
  <c r="D120" i="22" s="1"/>
  <c r="E120" i="22"/>
  <c r="F120" i="22" s="1"/>
  <c r="G120" i="22"/>
  <c r="H120" i="22" s="1"/>
  <c r="I120" i="22"/>
  <c r="J120" i="22" s="1"/>
  <c r="A121" i="22"/>
  <c r="B121" i="22" s="1"/>
  <c r="C121" i="22"/>
  <c r="D121" i="22" s="1"/>
  <c r="E121" i="22"/>
  <c r="F121" i="22" s="1"/>
  <c r="G121" i="22"/>
  <c r="H121" i="22" s="1"/>
  <c r="I121" i="22"/>
  <c r="J121" i="22" s="1"/>
  <c r="A122" i="22"/>
  <c r="B122" i="22" s="1"/>
  <c r="C122" i="22"/>
  <c r="D122" i="22" s="1"/>
  <c r="E122" i="22"/>
  <c r="F122" i="22" s="1"/>
  <c r="G122" i="22"/>
  <c r="H122" i="22" s="1"/>
  <c r="I122" i="22"/>
  <c r="J122" i="22" s="1"/>
  <c r="A123" i="22"/>
  <c r="B123" i="22" s="1"/>
  <c r="C123" i="22"/>
  <c r="D123" i="22" s="1"/>
  <c r="E123" i="22"/>
  <c r="F123" i="22" s="1"/>
  <c r="G123" i="22"/>
  <c r="H123" i="22" s="1"/>
  <c r="I123" i="22"/>
  <c r="J123" i="22" s="1"/>
  <c r="A124" i="22"/>
  <c r="B124" i="22" s="1"/>
  <c r="C124" i="22"/>
  <c r="D124" i="22" s="1"/>
  <c r="E124" i="22"/>
  <c r="F124" i="22" s="1"/>
  <c r="G124" i="22"/>
  <c r="H124" i="22" s="1"/>
  <c r="I124" i="22"/>
  <c r="J124" i="22" s="1"/>
  <c r="A125" i="22"/>
  <c r="B125" i="22" s="1"/>
  <c r="C125" i="22"/>
  <c r="D125" i="22" s="1"/>
  <c r="E125" i="22"/>
  <c r="F125" i="22" s="1"/>
  <c r="G125" i="22"/>
  <c r="H125" i="22" s="1"/>
  <c r="I125" i="22"/>
  <c r="J125" i="22" s="1"/>
  <c r="A126" i="22"/>
  <c r="B126" i="22" s="1"/>
  <c r="C126" i="22"/>
  <c r="D126" i="22" s="1"/>
  <c r="E126" i="22"/>
  <c r="F126" i="22" s="1"/>
  <c r="G126" i="22"/>
  <c r="H126" i="22" s="1"/>
  <c r="I126" i="22"/>
  <c r="J126" i="22" s="1"/>
  <c r="A127" i="22"/>
  <c r="B127" i="22" s="1"/>
  <c r="C127" i="22"/>
  <c r="D127" i="22" s="1"/>
  <c r="E127" i="22"/>
  <c r="F127" i="22" s="1"/>
  <c r="G127" i="22"/>
  <c r="H127" i="22" s="1"/>
  <c r="I127" i="22"/>
  <c r="J127" i="22" s="1"/>
  <c r="A128" i="22"/>
  <c r="B128" i="22" s="1"/>
  <c r="C128" i="22"/>
  <c r="D128" i="22" s="1"/>
  <c r="E128" i="22"/>
  <c r="F128" i="22" s="1"/>
  <c r="G128" i="22"/>
  <c r="H128" i="22" s="1"/>
  <c r="I128" i="22"/>
  <c r="J128" i="22" s="1"/>
  <c r="A129" i="22"/>
  <c r="B129" i="22" s="1"/>
  <c r="C129" i="22"/>
  <c r="D129" i="22" s="1"/>
  <c r="E129" i="22"/>
  <c r="F129" i="22" s="1"/>
  <c r="G129" i="22"/>
  <c r="H129" i="22" s="1"/>
  <c r="I129" i="22"/>
  <c r="J129" i="22" s="1"/>
  <c r="A130" i="22"/>
  <c r="B130" i="22" s="1"/>
  <c r="C130" i="22"/>
  <c r="D130" i="22" s="1"/>
  <c r="E130" i="22"/>
  <c r="F130" i="22" s="1"/>
  <c r="G130" i="22"/>
  <c r="H130" i="22" s="1"/>
  <c r="I130" i="22"/>
  <c r="J130" i="22" s="1"/>
  <c r="A131" i="22"/>
  <c r="B131" i="22" s="1"/>
  <c r="C131" i="22"/>
  <c r="D131" i="22" s="1"/>
  <c r="E131" i="22"/>
  <c r="F131" i="22" s="1"/>
  <c r="G131" i="22"/>
  <c r="H131" i="22" s="1"/>
  <c r="I131" i="22"/>
  <c r="J131" i="22" s="1"/>
  <c r="A132" i="22"/>
  <c r="B132" i="22" s="1"/>
  <c r="C132" i="22"/>
  <c r="D132" i="22" s="1"/>
  <c r="E132" i="22"/>
  <c r="F132" i="22" s="1"/>
  <c r="G132" i="22"/>
  <c r="H132" i="22" s="1"/>
  <c r="I132" i="22"/>
  <c r="J132" i="22" s="1"/>
  <c r="A133" i="22"/>
  <c r="B133" i="22" s="1"/>
  <c r="C133" i="22"/>
  <c r="D133" i="22" s="1"/>
  <c r="E133" i="22"/>
  <c r="F133" i="22" s="1"/>
  <c r="G133" i="22"/>
  <c r="H133" i="22" s="1"/>
  <c r="I133" i="22"/>
  <c r="J133" i="22" s="1"/>
  <c r="A134" i="22"/>
  <c r="B134" i="22" s="1"/>
  <c r="C134" i="22"/>
  <c r="D134" i="22" s="1"/>
  <c r="E134" i="22"/>
  <c r="F134" i="22" s="1"/>
  <c r="G134" i="22"/>
  <c r="H134" i="22" s="1"/>
  <c r="I134" i="22"/>
  <c r="J134" i="22" s="1"/>
  <c r="A135" i="22"/>
  <c r="B135" i="22" s="1"/>
  <c r="C135" i="22"/>
  <c r="D135" i="22" s="1"/>
  <c r="E135" i="22"/>
  <c r="F135" i="22" s="1"/>
  <c r="G135" i="22"/>
  <c r="H135" i="22" s="1"/>
  <c r="I135" i="22"/>
  <c r="J135" i="22" s="1"/>
  <c r="A136" i="22"/>
  <c r="B136" i="22" s="1"/>
  <c r="C136" i="22"/>
  <c r="D136" i="22" s="1"/>
  <c r="E136" i="22"/>
  <c r="F136" i="22" s="1"/>
  <c r="G136" i="22"/>
  <c r="H136" i="22" s="1"/>
  <c r="I136" i="22"/>
  <c r="J136" i="22" s="1"/>
  <c r="A137" i="22"/>
  <c r="B137" i="22" s="1"/>
  <c r="C137" i="22"/>
  <c r="D137" i="22" s="1"/>
  <c r="E137" i="22"/>
  <c r="F137" i="22" s="1"/>
  <c r="G137" i="22"/>
  <c r="H137" i="22" s="1"/>
  <c r="I137" i="22"/>
  <c r="J137" i="22" s="1"/>
  <c r="A138" i="22"/>
  <c r="B138" i="22" s="1"/>
  <c r="C138" i="22"/>
  <c r="D138" i="22" s="1"/>
  <c r="E138" i="22"/>
  <c r="F138" i="22" s="1"/>
  <c r="G138" i="22"/>
  <c r="H138" i="22" s="1"/>
  <c r="I138" i="22"/>
  <c r="J138" i="22" s="1"/>
  <c r="A139" i="22"/>
  <c r="B139" i="22" s="1"/>
  <c r="C139" i="22"/>
  <c r="D139" i="22" s="1"/>
  <c r="E139" i="22"/>
  <c r="F139" i="22" s="1"/>
  <c r="G139" i="22"/>
  <c r="H139" i="22" s="1"/>
  <c r="I139" i="22"/>
  <c r="J139" i="22" s="1"/>
  <c r="A140" i="22"/>
  <c r="B140" i="22" s="1"/>
  <c r="C140" i="22"/>
  <c r="D140" i="22" s="1"/>
  <c r="E140" i="22"/>
  <c r="F140" i="22" s="1"/>
  <c r="G140" i="22"/>
  <c r="H140" i="22" s="1"/>
  <c r="I140" i="22"/>
  <c r="J140" i="22" s="1"/>
  <c r="A141" i="22"/>
  <c r="B141" i="22" s="1"/>
  <c r="C141" i="22"/>
  <c r="D141" i="22" s="1"/>
  <c r="E141" i="22"/>
  <c r="F141" i="22" s="1"/>
  <c r="G141" i="22"/>
  <c r="H141" i="22" s="1"/>
  <c r="I141" i="22"/>
  <c r="J141" i="22" s="1"/>
  <c r="A142" i="22"/>
  <c r="B142" i="22" s="1"/>
  <c r="C142" i="22"/>
  <c r="D142" i="22" s="1"/>
  <c r="E142" i="22"/>
  <c r="F142" i="22" s="1"/>
  <c r="G142" i="22"/>
  <c r="H142" i="22" s="1"/>
  <c r="I142" i="22"/>
  <c r="J142" i="22" s="1"/>
  <c r="A143" i="22"/>
  <c r="B143" i="22" s="1"/>
  <c r="C143" i="22"/>
  <c r="D143" i="22" s="1"/>
  <c r="E143" i="22"/>
  <c r="F143" i="22" s="1"/>
  <c r="G143" i="22"/>
  <c r="H143" i="22" s="1"/>
  <c r="I143" i="22"/>
  <c r="J143" i="22" s="1"/>
  <c r="A144" i="22"/>
  <c r="B144" i="22" s="1"/>
  <c r="C144" i="22"/>
  <c r="D144" i="22" s="1"/>
  <c r="E144" i="22"/>
  <c r="F144" i="22" s="1"/>
  <c r="G144" i="22"/>
  <c r="H144" i="22" s="1"/>
  <c r="I144" i="22"/>
  <c r="J144" i="22" s="1"/>
  <c r="A145" i="22"/>
  <c r="B145" i="22" s="1"/>
  <c r="C145" i="22"/>
  <c r="D145" i="22" s="1"/>
  <c r="E145" i="22"/>
  <c r="F145" i="22" s="1"/>
  <c r="G145" i="22"/>
  <c r="H145" i="22" s="1"/>
  <c r="I145" i="22"/>
  <c r="J145" i="22" s="1"/>
  <c r="A146" i="22"/>
  <c r="B146" i="22" s="1"/>
  <c r="C146" i="22"/>
  <c r="D146" i="22" s="1"/>
  <c r="E146" i="22"/>
  <c r="F146" i="22" s="1"/>
  <c r="G146" i="22"/>
  <c r="H146" i="22" s="1"/>
  <c r="I146" i="22"/>
  <c r="J146" i="22" s="1"/>
  <c r="A147" i="22"/>
  <c r="B147" i="22" s="1"/>
  <c r="C147" i="22"/>
  <c r="D147" i="22" s="1"/>
  <c r="E147" i="22"/>
  <c r="F147" i="22" s="1"/>
  <c r="G147" i="22"/>
  <c r="H147" i="22" s="1"/>
  <c r="I147" i="22"/>
  <c r="J147" i="22" s="1"/>
  <c r="A148" i="22"/>
  <c r="B148" i="22" s="1"/>
  <c r="C148" i="22"/>
  <c r="D148" i="22" s="1"/>
  <c r="E148" i="22"/>
  <c r="F148" i="22" s="1"/>
  <c r="G148" i="22"/>
  <c r="H148" i="22" s="1"/>
  <c r="I148" i="22"/>
  <c r="J148" i="22" s="1"/>
  <c r="A149" i="22"/>
  <c r="B149" i="22" s="1"/>
  <c r="C149" i="22"/>
  <c r="D149" i="22" s="1"/>
  <c r="E149" i="22"/>
  <c r="F149" i="22" s="1"/>
  <c r="G149" i="22"/>
  <c r="H149" i="22" s="1"/>
  <c r="I149" i="22"/>
  <c r="J149" i="22" s="1"/>
  <c r="A150" i="22"/>
  <c r="B150" i="22" s="1"/>
  <c r="C150" i="22"/>
  <c r="D150" i="22" s="1"/>
  <c r="E150" i="22"/>
  <c r="F150" i="22" s="1"/>
  <c r="G150" i="22"/>
  <c r="H150" i="22" s="1"/>
  <c r="I150" i="22"/>
  <c r="J150" i="22" s="1"/>
  <c r="A151" i="22"/>
  <c r="B151" i="22" s="1"/>
  <c r="C151" i="22"/>
  <c r="D151" i="22" s="1"/>
  <c r="E151" i="22"/>
  <c r="F151" i="22" s="1"/>
  <c r="G151" i="22"/>
  <c r="H151" i="22" s="1"/>
  <c r="I151" i="22"/>
  <c r="J151" i="22" s="1"/>
  <c r="A152" i="22"/>
  <c r="B152" i="22" s="1"/>
  <c r="C152" i="22"/>
  <c r="D152" i="22" s="1"/>
  <c r="E152" i="22"/>
  <c r="F152" i="22" s="1"/>
  <c r="G152" i="22"/>
  <c r="H152" i="22" s="1"/>
  <c r="I152" i="22"/>
  <c r="J152" i="22" s="1"/>
  <c r="A153" i="22"/>
  <c r="B153" i="22" s="1"/>
  <c r="C153" i="22"/>
  <c r="D153" i="22" s="1"/>
  <c r="E153" i="22"/>
  <c r="F153" i="22" s="1"/>
  <c r="G153" i="22"/>
  <c r="H153" i="22" s="1"/>
  <c r="I153" i="22"/>
  <c r="J153" i="22" s="1"/>
  <c r="A154" i="22"/>
  <c r="B154" i="22" s="1"/>
  <c r="C154" i="22"/>
  <c r="D154" i="22" s="1"/>
  <c r="E154" i="22"/>
  <c r="F154" i="22" s="1"/>
  <c r="G154" i="22"/>
  <c r="H154" i="22" s="1"/>
  <c r="I154" i="22"/>
  <c r="J154" i="22" s="1"/>
  <c r="A155" i="22"/>
  <c r="B155" i="22" s="1"/>
  <c r="C155" i="22"/>
  <c r="D155" i="22" s="1"/>
  <c r="E155" i="22"/>
  <c r="F155" i="22" s="1"/>
  <c r="G155" i="22"/>
  <c r="H155" i="22" s="1"/>
  <c r="I155" i="22"/>
  <c r="J155" i="22" s="1"/>
  <c r="A156" i="22"/>
  <c r="B156" i="22" s="1"/>
  <c r="C156" i="22"/>
  <c r="D156" i="22" s="1"/>
  <c r="E156" i="22"/>
  <c r="F156" i="22" s="1"/>
  <c r="G156" i="22"/>
  <c r="H156" i="22" s="1"/>
  <c r="I156" i="22"/>
  <c r="J156" i="22" s="1"/>
  <c r="A157" i="22"/>
  <c r="B157" i="22" s="1"/>
  <c r="C157" i="22"/>
  <c r="D157" i="22" s="1"/>
  <c r="E157" i="22"/>
  <c r="F157" i="22" s="1"/>
  <c r="G157" i="22"/>
  <c r="H157" i="22" s="1"/>
  <c r="I157" i="22"/>
  <c r="J157" i="22" s="1"/>
  <c r="A158" i="22"/>
  <c r="B158" i="22" s="1"/>
  <c r="C158" i="22"/>
  <c r="D158" i="22" s="1"/>
  <c r="E158" i="22"/>
  <c r="F158" i="22" s="1"/>
  <c r="G158" i="22"/>
  <c r="H158" i="22" s="1"/>
  <c r="I158" i="22"/>
  <c r="J158" i="22" s="1"/>
  <c r="A159" i="22"/>
  <c r="B159" i="22" s="1"/>
  <c r="C159" i="22"/>
  <c r="D159" i="22" s="1"/>
  <c r="E159" i="22"/>
  <c r="F159" i="22" s="1"/>
  <c r="G159" i="22"/>
  <c r="H159" i="22" s="1"/>
  <c r="I159" i="22"/>
  <c r="J159" i="22" s="1"/>
  <c r="A160" i="22"/>
  <c r="B160" i="22" s="1"/>
  <c r="C160" i="22"/>
  <c r="D160" i="22" s="1"/>
  <c r="E160" i="22"/>
  <c r="F160" i="22" s="1"/>
  <c r="G160" i="22"/>
  <c r="H160" i="22" s="1"/>
  <c r="I160" i="22"/>
  <c r="J160" i="22" s="1"/>
  <c r="A161" i="22"/>
  <c r="B161" i="22" s="1"/>
  <c r="C161" i="22"/>
  <c r="D161" i="22" s="1"/>
  <c r="E161" i="22"/>
  <c r="F161" i="22" s="1"/>
  <c r="G161" i="22"/>
  <c r="H161" i="22" s="1"/>
  <c r="I161" i="22"/>
  <c r="J161" i="22" s="1"/>
  <c r="A162" i="22"/>
  <c r="B162" i="22" s="1"/>
  <c r="C162" i="22"/>
  <c r="D162" i="22" s="1"/>
  <c r="E162" i="22"/>
  <c r="F162" i="22" s="1"/>
  <c r="G162" i="22"/>
  <c r="H162" i="22" s="1"/>
  <c r="I162" i="22"/>
  <c r="J162" i="22" s="1"/>
  <c r="A163" i="22"/>
  <c r="B163" i="22" s="1"/>
  <c r="C163" i="22"/>
  <c r="D163" i="22" s="1"/>
  <c r="E163" i="22"/>
  <c r="F163" i="22" s="1"/>
  <c r="G163" i="22"/>
  <c r="H163" i="22" s="1"/>
  <c r="I163" i="22"/>
  <c r="J163" i="22" s="1"/>
  <c r="A164" i="22"/>
  <c r="B164" i="22" s="1"/>
  <c r="C164" i="22"/>
  <c r="D164" i="22" s="1"/>
  <c r="E164" i="22"/>
  <c r="F164" i="22" s="1"/>
  <c r="G164" i="22"/>
  <c r="H164" i="22" s="1"/>
  <c r="I164" i="22"/>
  <c r="J164" i="22" s="1"/>
  <c r="A165" i="22"/>
  <c r="B165" i="22" s="1"/>
  <c r="C165" i="22"/>
  <c r="D165" i="22" s="1"/>
  <c r="E165" i="22"/>
  <c r="F165" i="22" s="1"/>
  <c r="G165" i="22"/>
  <c r="H165" i="22" s="1"/>
  <c r="I165" i="22"/>
  <c r="J165" i="22" s="1"/>
  <c r="A166" i="22"/>
  <c r="B166" i="22" s="1"/>
  <c r="C166" i="22"/>
  <c r="D166" i="22" s="1"/>
  <c r="E166" i="22"/>
  <c r="F166" i="22" s="1"/>
  <c r="G166" i="22"/>
  <c r="H166" i="22" s="1"/>
  <c r="I166" i="22"/>
  <c r="J166" i="22" s="1"/>
  <c r="A167" i="22"/>
  <c r="B167" i="22" s="1"/>
  <c r="C167" i="22"/>
  <c r="D167" i="22" s="1"/>
  <c r="E167" i="22"/>
  <c r="F167" i="22" s="1"/>
  <c r="G167" i="22"/>
  <c r="H167" i="22" s="1"/>
  <c r="I167" i="22"/>
  <c r="J167" i="22" s="1"/>
  <c r="A168" i="22"/>
  <c r="B168" i="22" s="1"/>
  <c r="C168" i="22"/>
  <c r="D168" i="22" s="1"/>
  <c r="E168" i="22"/>
  <c r="F168" i="22" s="1"/>
  <c r="G168" i="22"/>
  <c r="H168" i="22" s="1"/>
  <c r="I168" i="22"/>
  <c r="J168" i="22" s="1"/>
  <c r="A169" i="22"/>
  <c r="B169" i="22" s="1"/>
  <c r="C169" i="22"/>
  <c r="D169" i="22" s="1"/>
  <c r="E169" i="22"/>
  <c r="F169" i="22" s="1"/>
  <c r="G169" i="22"/>
  <c r="H169" i="22" s="1"/>
  <c r="I169" i="22"/>
  <c r="J169" i="22" s="1"/>
  <c r="A170" i="22"/>
  <c r="B170" i="22" s="1"/>
  <c r="C170" i="22"/>
  <c r="D170" i="22" s="1"/>
  <c r="E170" i="22"/>
  <c r="F170" i="22" s="1"/>
  <c r="G170" i="22"/>
  <c r="H170" i="22" s="1"/>
  <c r="I170" i="22"/>
  <c r="J170" i="22" s="1"/>
  <c r="A171" i="22"/>
  <c r="B171" i="22" s="1"/>
  <c r="C171" i="22"/>
  <c r="D171" i="22" s="1"/>
  <c r="E171" i="22"/>
  <c r="F171" i="22" s="1"/>
  <c r="G171" i="22"/>
  <c r="H171" i="22" s="1"/>
  <c r="I171" i="22"/>
  <c r="J171" i="22" s="1"/>
  <c r="A172" i="22"/>
  <c r="B172" i="22" s="1"/>
  <c r="C172" i="22"/>
  <c r="D172" i="22" s="1"/>
  <c r="E172" i="22"/>
  <c r="F172" i="22" s="1"/>
  <c r="G172" i="22"/>
  <c r="H172" i="22" s="1"/>
  <c r="I172" i="22"/>
  <c r="J172" i="22" s="1"/>
  <c r="A173" i="22"/>
  <c r="B173" i="22" s="1"/>
  <c r="C173" i="22"/>
  <c r="D173" i="22" s="1"/>
  <c r="E173" i="22"/>
  <c r="F173" i="22" s="1"/>
  <c r="G173" i="22"/>
  <c r="H173" i="22" s="1"/>
  <c r="I173" i="22"/>
  <c r="J173" i="22" s="1"/>
  <c r="A174" i="22"/>
  <c r="B174" i="22" s="1"/>
  <c r="C174" i="22"/>
  <c r="D174" i="22" s="1"/>
  <c r="E174" i="22"/>
  <c r="F174" i="22" s="1"/>
  <c r="G174" i="22"/>
  <c r="H174" i="22" s="1"/>
  <c r="I174" i="22"/>
  <c r="J174" i="22" s="1"/>
  <c r="A175" i="22"/>
  <c r="B175" i="22" s="1"/>
  <c r="C175" i="22"/>
  <c r="D175" i="22" s="1"/>
  <c r="E175" i="22"/>
  <c r="F175" i="22" s="1"/>
  <c r="G175" i="22"/>
  <c r="H175" i="22" s="1"/>
  <c r="I175" i="22"/>
  <c r="J175" i="22" s="1"/>
  <c r="A176" i="22"/>
  <c r="B176" i="22" s="1"/>
  <c r="C176" i="22"/>
  <c r="D176" i="22" s="1"/>
  <c r="E176" i="22"/>
  <c r="F176" i="22" s="1"/>
  <c r="G176" i="22"/>
  <c r="H176" i="22" s="1"/>
  <c r="I176" i="22"/>
  <c r="J176" i="22" s="1"/>
  <c r="A177" i="22"/>
  <c r="B177" i="22" s="1"/>
  <c r="C177" i="22"/>
  <c r="D177" i="22" s="1"/>
  <c r="E177" i="22"/>
  <c r="F177" i="22" s="1"/>
  <c r="G177" i="22"/>
  <c r="H177" i="22" s="1"/>
  <c r="I177" i="22"/>
  <c r="J177" i="22" s="1"/>
  <c r="A178" i="22"/>
  <c r="B178" i="22" s="1"/>
  <c r="C178" i="22"/>
  <c r="D178" i="22" s="1"/>
  <c r="E178" i="22"/>
  <c r="F178" i="22" s="1"/>
  <c r="G178" i="22"/>
  <c r="H178" i="22" s="1"/>
  <c r="I178" i="22"/>
  <c r="J178" i="22" s="1"/>
  <c r="A179" i="22"/>
  <c r="B179" i="22" s="1"/>
  <c r="C179" i="22"/>
  <c r="D179" i="22" s="1"/>
  <c r="E179" i="22"/>
  <c r="F179" i="22" s="1"/>
  <c r="G179" i="22"/>
  <c r="H179" i="22" s="1"/>
  <c r="I179" i="22"/>
  <c r="J179" i="22" s="1"/>
  <c r="A180" i="22"/>
  <c r="B180" i="22" s="1"/>
  <c r="C180" i="22"/>
  <c r="D180" i="22" s="1"/>
  <c r="E180" i="22"/>
  <c r="F180" i="22" s="1"/>
  <c r="G180" i="22"/>
  <c r="H180" i="22" s="1"/>
  <c r="I180" i="22"/>
  <c r="J180" i="22" s="1"/>
  <c r="A181" i="22"/>
  <c r="B181" i="22" s="1"/>
  <c r="C181" i="22"/>
  <c r="D181" i="22" s="1"/>
  <c r="E181" i="22"/>
  <c r="F181" i="22" s="1"/>
  <c r="G181" i="22"/>
  <c r="H181" i="22" s="1"/>
  <c r="I181" i="22"/>
  <c r="J181" i="22" s="1"/>
  <c r="A182" i="22"/>
  <c r="B182" i="22" s="1"/>
  <c r="C182" i="22"/>
  <c r="D182" i="22" s="1"/>
  <c r="E182" i="22"/>
  <c r="F182" i="22" s="1"/>
  <c r="G182" i="22"/>
  <c r="H182" i="22" s="1"/>
  <c r="I182" i="22"/>
  <c r="J182" i="22" s="1"/>
  <c r="A183" i="22"/>
  <c r="B183" i="22" s="1"/>
  <c r="C183" i="22"/>
  <c r="D183" i="22" s="1"/>
  <c r="E183" i="22"/>
  <c r="F183" i="22" s="1"/>
  <c r="G183" i="22"/>
  <c r="H183" i="22" s="1"/>
  <c r="I183" i="22"/>
  <c r="J183" i="22" s="1"/>
  <c r="A184" i="22"/>
  <c r="B184" i="22" s="1"/>
  <c r="C184" i="22"/>
  <c r="D184" i="22" s="1"/>
  <c r="E184" i="22"/>
  <c r="F184" i="22" s="1"/>
  <c r="G184" i="22"/>
  <c r="H184" i="22" s="1"/>
  <c r="I184" i="22"/>
  <c r="J184" i="22" s="1"/>
  <c r="A185" i="22"/>
  <c r="B185" i="22" s="1"/>
  <c r="C185" i="22"/>
  <c r="D185" i="22" s="1"/>
  <c r="E185" i="22"/>
  <c r="F185" i="22" s="1"/>
  <c r="G185" i="22"/>
  <c r="H185" i="22" s="1"/>
  <c r="I185" i="22"/>
  <c r="J185" i="22" s="1"/>
  <c r="A186" i="22"/>
  <c r="B186" i="22" s="1"/>
  <c r="C186" i="22"/>
  <c r="D186" i="22" s="1"/>
  <c r="E186" i="22"/>
  <c r="F186" i="22" s="1"/>
  <c r="G186" i="22"/>
  <c r="H186" i="22" s="1"/>
  <c r="I186" i="22"/>
  <c r="J186" i="22" s="1"/>
  <c r="A187" i="22"/>
  <c r="B187" i="22" s="1"/>
  <c r="C187" i="22"/>
  <c r="D187" i="22" s="1"/>
  <c r="E187" i="22"/>
  <c r="F187" i="22" s="1"/>
  <c r="G187" i="22"/>
  <c r="H187" i="22" s="1"/>
  <c r="I187" i="22"/>
  <c r="J187" i="22" s="1"/>
  <c r="A188" i="22"/>
  <c r="B188" i="22" s="1"/>
  <c r="C188" i="22"/>
  <c r="D188" i="22" s="1"/>
  <c r="E188" i="22"/>
  <c r="F188" i="22" s="1"/>
  <c r="G188" i="22"/>
  <c r="H188" i="22" s="1"/>
  <c r="I188" i="22"/>
  <c r="J188" i="22" s="1"/>
  <c r="A189" i="22"/>
  <c r="B189" i="22" s="1"/>
  <c r="C189" i="22"/>
  <c r="D189" i="22" s="1"/>
  <c r="E189" i="22"/>
  <c r="F189" i="22" s="1"/>
  <c r="G189" i="22"/>
  <c r="H189" i="22" s="1"/>
  <c r="I189" i="22"/>
  <c r="J189" i="22" s="1"/>
  <c r="A190" i="22"/>
  <c r="B190" i="22" s="1"/>
  <c r="C190" i="22"/>
  <c r="D190" i="22" s="1"/>
  <c r="E190" i="22"/>
  <c r="F190" i="22" s="1"/>
  <c r="G190" i="22"/>
  <c r="H190" i="22" s="1"/>
  <c r="I190" i="22"/>
  <c r="J190" i="22" s="1"/>
  <c r="A191" i="22"/>
  <c r="B191" i="22" s="1"/>
  <c r="C191" i="22"/>
  <c r="D191" i="22" s="1"/>
  <c r="E191" i="22"/>
  <c r="F191" i="22" s="1"/>
  <c r="G191" i="22"/>
  <c r="H191" i="22" s="1"/>
  <c r="I191" i="22"/>
  <c r="J191" i="22" s="1"/>
  <c r="A192" i="22"/>
  <c r="B192" i="22" s="1"/>
  <c r="C192" i="22"/>
  <c r="D192" i="22" s="1"/>
  <c r="E192" i="22"/>
  <c r="F192" i="22" s="1"/>
  <c r="G192" i="22"/>
  <c r="H192" i="22" s="1"/>
  <c r="I192" i="22"/>
  <c r="J192" i="22" s="1"/>
  <c r="A193" i="22"/>
  <c r="B193" i="22" s="1"/>
  <c r="C193" i="22"/>
  <c r="D193" i="22" s="1"/>
  <c r="E193" i="22"/>
  <c r="F193" i="22" s="1"/>
  <c r="G193" i="22"/>
  <c r="H193" i="22" s="1"/>
  <c r="I193" i="22"/>
  <c r="J193" i="22" s="1"/>
  <c r="A194" i="22"/>
  <c r="B194" i="22" s="1"/>
  <c r="C194" i="22"/>
  <c r="D194" i="22" s="1"/>
  <c r="E194" i="22"/>
  <c r="F194" i="22" s="1"/>
  <c r="G194" i="22"/>
  <c r="H194" i="22" s="1"/>
  <c r="I194" i="22"/>
  <c r="J194" i="22" s="1"/>
  <c r="A195" i="22"/>
  <c r="B195" i="22" s="1"/>
  <c r="C195" i="22"/>
  <c r="D195" i="22" s="1"/>
  <c r="E195" i="22"/>
  <c r="F195" i="22" s="1"/>
  <c r="G195" i="22"/>
  <c r="H195" i="22" s="1"/>
  <c r="I195" i="22"/>
  <c r="J195" i="22" s="1"/>
  <c r="A196" i="22"/>
  <c r="B196" i="22" s="1"/>
  <c r="C196" i="22"/>
  <c r="D196" i="22" s="1"/>
  <c r="E196" i="22"/>
  <c r="F196" i="22" s="1"/>
  <c r="G196" i="22"/>
  <c r="H196" i="22" s="1"/>
  <c r="I196" i="22"/>
  <c r="J196" i="22" s="1"/>
  <c r="A197" i="22"/>
  <c r="B197" i="22" s="1"/>
  <c r="C197" i="22"/>
  <c r="D197" i="22" s="1"/>
  <c r="E197" i="22"/>
  <c r="F197" i="22" s="1"/>
  <c r="G197" i="22"/>
  <c r="H197" i="22" s="1"/>
  <c r="I197" i="22"/>
  <c r="J197" i="22" s="1"/>
  <c r="A198" i="22"/>
  <c r="B198" i="22" s="1"/>
  <c r="C198" i="22"/>
  <c r="D198" i="22" s="1"/>
  <c r="E198" i="22"/>
  <c r="F198" i="22" s="1"/>
  <c r="G198" i="22"/>
  <c r="H198" i="22" s="1"/>
  <c r="I198" i="22"/>
  <c r="J198" i="22" s="1"/>
  <c r="A199" i="22"/>
  <c r="B199" i="22" s="1"/>
  <c r="C199" i="22"/>
  <c r="D199" i="22" s="1"/>
  <c r="E199" i="22"/>
  <c r="F199" i="22" s="1"/>
  <c r="G199" i="22"/>
  <c r="H199" i="22" s="1"/>
  <c r="I199" i="22"/>
  <c r="J199" i="22" s="1"/>
  <c r="A200" i="22"/>
  <c r="B200" i="22" s="1"/>
  <c r="C200" i="22"/>
  <c r="D200" i="22" s="1"/>
  <c r="E200" i="22"/>
  <c r="F200" i="22" s="1"/>
  <c r="G200" i="22"/>
  <c r="H200" i="22" s="1"/>
  <c r="I200" i="22"/>
  <c r="J200" i="22" s="1"/>
  <c r="A201" i="22"/>
  <c r="B201" i="22" s="1"/>
  <c r="C201" i="22"/>
  <c r="D201" i="22" s="1"/>
  <c r="E201" i="22"/>
  <c r="F201" i="22" s="1"/>
  <c r="G201" i="22"/>
  <c r="H201" i="22" s="1"/>
  <c r="I201" i="22"/>
  <c r="J201" i="22" s="1"/>
  <c r="A202" i="22"/>
  <c r="B202" i="22" s="1"/>
  <c r="C202" i="22"/>
  <c r="D202" i="22" s="1"/>
  <c r="E202" i="22"/>
  <c r="F202" i="22" s="1"/>
  <c r="G202" i="22"/>
  <c r="H202" i="22" s="1"/>
  <c r="I202" i="22"/>
  <c r="J202" i="22" s="1"/>
  <c r="A203" i="22"/>
  <c r="B203" i="22" s="1"/>
  <c r="C203" i="22"/>
  <c r="D203" i="22" s="1"/>
  <c r="E203" i="22"/>
  <c r="F203" i="22" s="1"/>
  <c r="G203" i="22"/>
  <c r="H203" i="22" s="1"/>
  <c r="I203" i="22"/>
  <c r="J203" i="22" s="1"/>
  <c r="A204" i="22"/>
  <c r="B204" i="22" s="1"/>
  <c r="C204" i="22"/>
  <c r="D204" i="22" s="1"/>
  <c r="E204" i="22"/>
  <c r="F204" i="22" s="1"/>
  <c r="G204" i="22"/>
  <c r="H204" i="22" s="1"/>
  <c r="I204" i="22"/>
  <c r="J204" i="22" s="1"/>
  <c r="A205" i="22"/>
  <c r="B205" i="22" s="1"/>
  <c r="C205" i="22"/>
  <c r="D205" i="22" s="1"/>
  <c r="E205" i="22"/>
  <c r="F205" i="22" s="1"/>
  <c r="G205" i="22"/>
  <c r="H205" i="22" s="1"/>
  <c r="I205" i="22"/>
  <c r="J205" i="22" s="1"/>
  <c r="A206" i="22"/>
  <c r="B206" i="22" s="1"/>
  <c r="C206" i="22"/>
  <c r="D206" i="22" s="1"/>
  <c r="E206" i="22"/>
  <c r="F206" i="22" s="1"/>
  <c r="G206" i="22"/>
  <c r="H206" i="22" s="1"/>
  <c r="I206" i="22"/>
  <c r="J206" i="22" s="1"/>
  <c r="A207" i="22"/>
  <c r="B207" i="22" s="1"/>
  <c r="C207" i="22"/>
  <c r="D207" i="22" s="1"/>
  <c r="E207" i="22"/>
  <c r="F207" i="22" s="1"/>
  <c r="G207" i="22"/>
  <c r="H207" i="22" s="1"/>
  <c r="I207" i="22"/>
  <c r="J207" i="22" s="1"/>
  <c r="A208" i="22"/>
  <c r="B208" i="22" s="1"/>
  <c r="C208" i="22"/>
  <c r="D208" i="22" s="1"/>
  <c r="E208" i="22"/>
  <c r="F208" i="22" s="1"/>
  <c r="G208" i="22"/>
  <c r="H208" i="22" s="1"/>
  <c r="I208" i="22"/>
  <c r="J208" i="22" s="1"/>
  <c r="A209" i="22"/>
  <c r="B209" i="22" s="1"/>
  <c r="C209" i="22"/>
  <c r="D209" i="22" s="1"/>
  <c r="E209" i="22"/>
  <c r="F209" i="22" s="1"/>
  <c r="G209" i="22"/>
  <c r="H209" i="22" s="1"/>
  <c r="I209" i="22"/>
  <c r="J209" i="22" s="1"/>
  <c r="A210" i="22"/>
  <c r="B210" i="22" s="1"/>
  <c r="C210" i="22"/>
  <c r="D210" i="22" s="1"/>
  <c r="E210" i="22"/>
  <c r="F210" i="22" s="1"/>
  <c r="G210" i="22"/>
  <c r="H210" i="22" s="1"/>
  <c r="I210" i="22"/>
  <c r="J210" i="22" s="1"/>
  <c r="A211" i="22"/>
  <c r="B211" i="22" s="1"/>
  <c r="C211" i="22"/>
  <c r="D211" i="22" s="1"/>
  <c r="E211" i="22"/>
  <c r="F211" i="22" s="1"/>
  <c r="G211" i="22"/>
  <c r="H211" i="22" s="1"/>
  <c r="I211" i="22"/>
  <c r="J211" i="22" s="1"/>
  <c r="A212" i="22"/>
  <c r="B212" i="22" s="1"/>
  <c r="C212" i="22"/>
  <c r="D212" i="22" s="1"/>
  <c r="E212" i="22"/>
  <c r="F212" i="22" s="1"/>
  <c r="G212" i="22"/>
  <c r="H212" i="22" s="1"/>
  <c r="I212" i="22"/>
  <c r="J212" i="22" s="1"/>
  <c r="A213" i="22"/>
  <c r="B213" i="22" s="1"/>
  <c r="C213" i="22"/>
  <c r="D213" i="22" s="1"/>
  <c r="E213" i="22"/>
  <c r="F213" i="22" s="1"/>
  <c r="G213" i="22"/>
  <c r="H213" i="22" s="1"/>
  <c r="I213" i="22"/>
  <c r="J213" i="22" s="1"/>
  <c r="A214" i="22"/>
  <c r="B214" i="22" s="1"/>
  <c r="C214" i="22"/>
  <c r="D214" i="22" s="1"/>
  <c r="E214" i="22"/>
  <c r="F214" i="22" s="1"/>
  <c r="G214" i="22"/>
  <c r="H214" i="22" s="1"/>
  <c r="I214" i="22"/>
  <c r="J214" i="22" s="1"/>
  <c r="A215" i="22"/>
  <c r="B215" i="22" s="1"/>
  <c r="C215" i="22"/>
  <c r="D215" i="22" s="1"/>
  <c r="E215" i="22"/>
  <c r="F215" i="22" s="1"/>
  <c r="G215" i="22"/>
  <c r="H215" i="22" s="1"/>
  <c r="I215" i="22"/>
  <c r="J215" i="22" s="1"/>
  <c r="A216" i="22"/>
  <c r="B216" i="22" s="1"/>
  <c r="C216" i="22"/>
  <c r="D216" i="22" s="1"/>
  <c r="E216" i="22"/>
  <c r="F216" i="22" s="1"/>
  <c r="G216" i="22"/>
  <c r="H216" i="22" s="1"/>
  <c r="I216" i="22"/>
  <c r="J216" i="22" s="1"/>
  <c r="A217" i="22"/>
  <c r="B217" i="22" s="1"/>
  <c r="C217" i="22"/>
  <c r="D217" i="22" s="1"/>
  <c r="E217" i="22"/>
  <c r="F217" i="22" s="1"/>
  <c r="G217" i="22"/>
  <c r="H217" i="22" s="1"/>
  <c r="I217" i="22"/>
  <c r="J217" i="22" s="1"/>
  <c r="A218" i="22"/>
  <c r="B218" i="22" s="1"/>
  <c r="C218" i="22"/>
  <c r="D218" i="22" s="1"/>
  <c r="E218" i="22"/>
  <c r="F218" i="22" s="1"/>
  <c r="G218" i="22"/>
  <c r="H218" i="22" s="1"/>
  <c r="I218" i="22"/>
  <c r="J218" i="22" s="1"/>
  <c r="A219" i="22"/>
  <c r="B219" i="22" s="1"/>
  <c r="C219" i="22"/>
  <c r="D219" i="22" s="1"/>
  <c r="E219" i="22"/>
  <c r="F219" i="22" s="1"/>
  <c r="G219" i="22"/>
  <c r="H219" i="22" s="1"/>
  <c r="I219" i="22"/>
  <c r="J219" i="22" s="1"/>
  <c r="A220" i="22"/>
  <c r="B220" i="22" s="1"/>
  <c r="C220" i="22"/>
  <c r="D220" i="22" s="1"/>
  <c r="E220" i="22"/>
  <c r="F220" i="22" s="1"/>
  <c r="G220" i="22"/>
  <c r="H220" i="22" s="1"/>
  <c r="I220" i="22"/>
  <c r="J220" i="22" s="1"/>
  <c r="A221" i="22"/>
  <c r="B221" i="22" s="1"/>
  <c r="C221" i="22"/>
  <c r="D221" i="22" s="1"/>
  <c r="E221" i="22"/>
  <c r="F221" i="22" s="1"/>
  <c r="G221" i="22"/>
  <c r="H221" i="22" s="1"/>
  <c r="I221" i="22"/>
  <c r="J221" i="22" s="1"/>
  <c r="A222" i="22"/>
  <c r="B222" i="22" s="1"/>
  <c r="C222" i="22"/>
  <c r="D222" i="22" s="1"/>
  <c r="E222" i="22"/>
  <c r="F222" i="22" s="1"/>
  <c r="G222" i="22"/>
  <c r="H222" i="22" s="1"/>
  <c r="I222" i="22"/>
  <c r="J222" i="22" s="1"/>
  <c r="A223" i="22"/>
  <c r="B223" i="22" s="1"/>
  <c r="C223" i="22"/>
  <c r="D223" i="22" s="1"/>
  <c r="E223" i="22"/>
  <c r="F223" i="22" s="1"/>
  <c r="G223" i="22"/>
  <c r="H223" i="22" s="1"/>
  <c r="I223" i="22"/>
  <c r="J223" i="22" s="1"/>
  <c r="A224" i="22"/>
  <c r="B224" i="22" s="1"/>
  <c r="C224" i="22"/>
  <c r="D224" i="22" s="1"/>
  <c r="E224" i="22"/>
  <c r="F224" i="22" s="1"/>
  <c r="G224" i="22"/>
  <c r="H224" i="22" s="1"/>
  <c r="I224" i="22"/>
  <c r="J224" i="22" s="1"/>
  <c r="A225" i="22"/>
  <c r="B225" i="22" s="1"/>
  <c r="C225" i="22"/>
  <c r="D225" i="22" s="1"/>
  <c r="E225" i="22"/>
  <c r="F225" i="22" s="1"/>
  <c r="G225" i="22"/>
  <c r="H225" i="22" s="1"/>
  <c r="I225" i="22"/>
  <c r="J225" i="22" s="1"/>
  <c r="A226" i="22"/>
  <c r="B226" i="22" s="1"/>
  <c r="C226" i="22"/>
  <c r="D226" i="22" s="1"/>
  <c r="E226" i="22"/>
  <c r="F226" i="22" s="1"/>
  <c r="G226" i="22"/>
  <c r="H226" i="22" s="1"/>
  <c r="I226" i="22"/>
  <c r="J226" i="22" s="1"/>
  <c r="A227" i="22"/>
  <c r="B227" i="22" s="1"/>
  <c r="C227" i="22"/>
  <c r="D227" i="22" s="1"/>
  <c r="E227" i="22"/>
  <c r="F227" i="22" s="1"/>
  <c r="G227" i="22"/>
  <c r="H227" i="22" s="1"/>
  <c r="I227" i="22"/>
  <c r="J227" i="22" s="1"/>
  <c r="A228" i="22"/>
  <c r="B228" i="22" s="1"/>
  <c r="C228" i="22"/>
  <c r="D228" i="22" s="1"/>
  <c r="E228" i="22"/>
  <c r="F228" i="22" s="1"/>
  <c r="G228" i="22"/>
  <c r="H228" i="22" s="1"/>
  <c r="I228" i="22"/>
  <c r="J228" i="22" s="1"/>
  <c r="A229" i="22"/>
  <c r="B229" i="22" s="1"/>
  <c r="C229" i="22"/>
  <c r="D229" i="22" s="1"/>
  <c r="E229" i="22"/>
  <c r="F229" i="22" s="1"/>
  <c r="G229" i="22"/>
  <c r="H229" i="22" s="1"/>
  <c r="I229" i="22"/>
  <c r="J229" i="22" s="1"/>
  <c r="A230" i="22"/>
  <c r="B230" i="22" s="1"/>
  <c r="C230" i="22"/>
  <c r="D230" i="22" s="1"/>
  <c r="E230" i="22"/>
  <c r="F230" i="22" s="1"/>
  <c r="G230" i="22"/>
  <c r="H230" i="22" s="1"/>
  <c r="I230" i="22"/>
  <c r="J230" i="22" s="1"/>
  <c r="A231" i="22"/>
  <c r="B231" i="22" s="1"/>
  <c r="C231" i="22"/>
  <c r="D231" i="22" s="1"/>
  <c r="E231" i="22"/>
  <c r="F231" i="22" s="1"/>
  <c r="G231" i="22"/>
  <c r="H231" i="22" s="1"/>
  <c r="I231" i="22"/>
  <c r="J231" i="22" s="1"/>
  <c r="A232" i="22"/>
  <c r="B232" i="22" s="1"/>
  <c r="C232" i="22"/>
  <c r="D232" i="22" s="1"/>
  <c r="E232" i="22"/>
  <c r="F232" i="22" s="1"/>
  <c r="G232" i="22"/>
  <c r="H232" i="22" s="1"/>
  <c r="I232" i="22"/>
  <c r="J232" i="22" s="1"/>
  <c r="A233" i="22"/>
  <c r="B233" i="22" s="1"/>
  <c r="C233" i="22"/>
  <c r="D233" i="22" s="1"/>
  <c r="E233" i="22"/>
  <c r="F233" i="22" s="1"/>
  <c r="G233" i="22"/>
  <c r="H233" i="22" s="1"/>
  <c r="I233" i="22"/>
  <c r="J233" i="22" s="1"/>
  <c r="A234" i="22"/>
  <c r="B234" i="22" s="1"/>
  <c r="C234" i="22"/>
  <c r="D234" i="22" s="1"/>
  <c r="E234" i="22"/>
  <c r="F234" i="22" s="1"/>
  <c r="G234" i="22"/>
  <c r="H234" i="22" s="1"/>
  <c r="I234" i="22"/>
  <c r="J234" i="22" s="1"/>
  <c r="A235" i="22"/>
  <c r="B235" i="22" s="1"/>
  <c r="C235" i="22"/>
  <c r="D235" i="22" s="1"/>
  <c r="E235" i="22"/>
  <c r="F235" i="22" s="1"/>
  <c r="G235" i="22"/>
  <c r="H235" i="22" s="1"/>
  <c r="I235" i="22"/>
  <c r="J235" i="22" s="1"/>
  <c r="A236" i="22"/>
  <c r="B236" i="22" s="1"/>
  <c r="C236" i="22"/>
  <c r="D236" i="22" s="1"/>
  <c r="E236" i="22"/>
  <c r="F236" i="22" s="1"/>
  <c r="G236" i="22"/>
  <c r="H236" i="22" s="1"/>
  <c r="I236" i="22"/>
  <c r="J236" i="22" s="1"/>
  <c r="A237" i="22"/>
  <c r="B237" i="22" s="1"/>
  <c r="C237" i="22"/>
  <c r="D237" i="22" s="1"/>
  <c r="E237" i="22"/>
  <c r="F237" i="22" s="1"/>
  <c r="G237" i="22"/>
  <c r="H237" i="22" s="1"/>
  <c r="I237" i="22"/>
  <c r="J237" i="22" s="1"/>
  <c r="A238" i="22"/>
  <c r="B238" i="22" s="1"/>
  <c r="C238" i="22"/>
  <c r="D238" i="22" s="1"/>
  <c r="E238" i="22"/>
  <c r="F238" i="22" s="1"/>
  <c r="G238" i="22"/>
  <c r="H238" i="22" s="1"/>
  <c r="I238" i="22"/>
  <c r="J238" i="22" s="1"/>
  <c r="A239" i="22"/>
  <c r="B239" i="22" s="1"/>
  <c r="C239" i="22"/>
  <c r="D239" i="22" s="1"/>
  <c r="E239" i="22"/>
  <c r="F239" i="22" s="1"/>
  <c r="G239" i="22"/>
  <c r="H239" i="22" s="1"/>
  <c r="I239" i="22"/>
  <c r="J239" i="22" s="1"/>
  <c r="A240" i="22"/>
  <c r="B240" i="22" s="1"/>
  <c r="C240" i="22"/>
  <c r="D240" i="22" s="1"/>
  <c r="E240" i="22"/>
  <c r="F240" i="22" s="1"/>
  <c r="G240" i="22"/>
  <c r="H240" i="22" s="1"/>
  <c r="I240" i="22"/>
  <c r="J240" i="22" s="1"/>
  <c r="A241" i="22"/>
  <c r="B241" i="22" s="1"/>
  <c r="C241" i="22"/>
  <c r="D241" i="22" s="1"/>
  <c r="E241" i="22"/>
  <c r="F241" i="22" s="1"/>
  <c r="G241" i="22"/>
  <c r="H241" i="22" s="1"/>
  <c r="I241" i="22"/>
  <c r="J241" i="22" s="1"/>
  <c r="A242" i="22"/>
  <c r="B242" i="22" s="1"/>
  <c r="C242" i="22"/>
  <c r="D242" i="22" s="1"/>
  <c r="E242" i="22"/>
  <c r="F242" i="22" s="1"/>
  <c r="G242" i="22"/>
  <c r="H242" i="22" s="1"/>
  <c r="I242" i="22"/>
  <c r="J242" i="22" s="1"/>
  <c r="A243" i="22"/>
  <c r="B243" i="22" s="1"/>
  <c r="C243" i="22"/>
  <c r="D243" i="22" s="1"/>
  <c r="E243" i="22"/>
  <c r="F243" i="22" s="1"/>
  <c r="G243" i="22"/>
  <c r="H243" i="22" s="1"/>
  <c r="I243" i="22"/>
  <c r="J243" i="22" s="1"/>
  <c r="A244" i="22"/>
  <c r="B244" i="22" s="1"/>
  <c r="C244" i="22"/>
  <c r="D244" i="22" s="1"/>
  <c r="E244" i="22"/>
  <c r="F244" i="22" s="1"/>
  <c r="G244" i="22"/>
  <c r="H244" i="22" s="1"/>
  <c r="I244" i="22"/>
  <c r="J244" i="22" s="1"/>
  <c r="A245" i="22"/>
  <c r="B245" i="22" s="1"/>
  <c r="C245" i="22"/>
  <c r="D245" i="22" s="1"/>
  <c r="E245" i="22"/>
  <c r="F245" i="22" s="1"/>
  <c r="G245" i="22"/>
  <c r="H245" i="22" s="1"/>
  <c r="I245" i="22"/>
  <c r="J245" i="22" s="1"/>
  <c r="A246" i="22"/>
  <c r="B246" i="22" s="1"/>
  <c r="C246" i="22"/>
  <c r="D246" i="22" s="1"/>
  <c r="E246" i="22"/>
  <c r="F246" i="22" s="1"/>
  <c r="G246" i="22"/>
  <c r="H246" i="22" s="1"/>
  <c r="I246" i="22"/>
  <c r="J246" i="22" s="1"/>
  <c r="A247" i="22"/>
  <c r="B247" i="22" s="1"/>
  <c r="C247" i="22"/>
  <c r="D247" i="22" s="1"/>
  <c r="E247" i="22"/>
  <c r="F247" i="22" s="1"/>
  <c r="G247" i="22"/>
  <c r="H247" i="22" s="1"/>
  <c r="I247" i="22"/>
  <c r="J247" i="22" s="1"/>
  <c r="A248" i="22"/>
  <c r="B248" i="22" s="1"/>
  <c r="C248" i="22"/>
  <c r="D248" i="22" s="1"/>
  <c r="E248" i="22"/>
  <c r="F248" i="22" s="1"/>
  <c r="G248" i="22"/>
  <c r="H248" i="22" s="1"/>
  <c r="I248" i="22"/>
  <c r="J248" i="22" s="1"/>
  <c r="A249" i="22"/>
  <c r="B249" i="22" s="1"/>
  <c r="C249" i="22"/>
  <c r="D249" i="22" s="1"/>
  <c r="E249" i="22"/>
  <c r="F249" i="22" s="1"/>
  <c r="G249" i="22"/>
  <c r="H249" i="22" s="1"/>
  <c r="I249" i="22"/>
  <c r="J249" i="22" s="1"/>
  <c r="A250" i="22"/>
  <c r="B250" i="22" s="1"/>
  <c r="C250" i="22"/>
  <c r="D250" i="22" s="1"/>
  <c r="E250" i="22"/>
  <c r="F250" i="22" s="1"/>
  <c r="G250" i="22"/>
  <c r="H250" i="22" s="1"/>
  <c r="I250" i="22"/>
  <c r="J250" i="22" s="1"/>
  <c r="A251" i="22"/>
  <c r="B251" i="22" s="1"/>
  <c r="C251" i="22"/>
  <c r="D251" i="22" s="1"/>
  <c r="E251" i="22"/>
  <c r="F251" i="22" s="1"/>
  <c r="G251" i="22"/>
  <c r="H251" i="22" s="1"/>
  <c r="I251" i="22"/>
  <c r="J251" i="22" s="1"/>
  <c r="A252" i="22"/>
  <c r="B252" i="22" s="1"/>
  <c r="C252" i="22"/>
  <c r="D252" i="22" s="1"/>
  <c r="E252" i="22"/>
  <c r="F252" i="22" s="1"/>
  <c r="G252" i="22"/>
  <c r="H252" i="22" s="1"/>
  <c r="I252" i="22"/>
  <c r="J252" i="22" s="1"/>
  <c r="A253" i="22"/>
  <c r="B253" i="22" s="1"/>
  <c r="C253" i="22"/>
  <c r="D253" i="22" s="1"/>
  <c r="E253" i="22"/>
  <c r="F253" i="22" s="1"/>
  <c r="G253" i="22"/>
  <c r="H253" i="22" s="1"/>
  <c r="I253" i="22"/>
  <c r="J253" i="22" s="1"/>
  <c r="A254" i="22"/>
  <c r="B254" i="22" s="1"/>
  <c r="C254" i="22"/>
  <c r="D254" i="22" s="1"/>
  <c r="E254" i="22"/>
  <c r="F254" i="22" s="1"/>
  <c r="G254" i="22"/>
  <c r="H254" i="22" s="1"/>
  <c r="I254" i="22"/>
  <c r="J254" i="22" s="1"/>
  <c r="A255" i="22"/>
  <c r="B255" i="22" s="1"/>
  <c r="C255" i="22"/>
  <c r="D255" i="22" s="1"/>
  <c r="E255" i="22"/>
  <c r="F255" i="22" s="1"/>
  <c r="G255" i="22"/>
  <c r="H255" i="22" s="1"/>
  <c r="I255" i="22"/>
  <c r="J255" i="22" s="1"/>
  <c r="A256" i="22"/>
  <c r="B256" i="22" s="1"/>
  <c r="C256" i="22"/>
  <c r="D256" i="22" s="1"/>
  <c r="E256" i="22"/>
  <c r="F256" i="22" s="1"/>
  <c r="G256" i="22"/>
  <c r="H256" i="22" s="1"/>
  <c r="I256" i="22"/>
  <c r="J256" i="22" s="1"/>
  <c r="A257" i="22"/>
  <c r="B257" i="22" s="1"/>
  <c r="C257" i="22"/>
  <c r="D257" i="22" s="1"/>
  <c r="E257" i="22"/>
  <c r="F257" i="22" s="1"/>
  <c r="G257" i="22"/>
  <c r="H257" i="22" s="1"/>
  <c r="I257" i="22"/>
  <c r="J257" i="22" s="1"/>
  <c r="A258" i="22"/>
  <c r="B258" i="22" s="1"/>
  <c r="C258" i="22"/>
  <c r="D258" i="22" s="1"/>
  <c r="E258" i="22"/>
  <c r="F258" i="22" s="1"/>
  <c r="G258" i="22"/>
  <c r="H258" i="22" s="1"/>
  <c r="I258" i="22"/>
  <c r="J258" i="22" s="1"/>
  <c r="A259" i="22"/>
  <c r="B259" i="22" s="1"/>
  <c r="C259" i="22"/>
  <c r="D259" i="22" s="1"/>
  <c r="E259" i="22"/>
  <c r="F259" i="22" s="1"/>
  <c r="G259" i="22"/>
  <c r="H259" i="22" s="1"/>
  <c r="I259" i="22"/>
  <c r="J259" i="22" s="1"/>
  <c r="A260" i="22"/>
  <c r="B260" i="22" s="1"/>
  <c r="C260" i="22"/>
  <c r="D260" i="22" s="1"/>
  <c r="E260" i="22"/>
  <c r="F260" i="22" s="1"/>
  <c r="G260" i="22"/>
  <c r="H260" i="22" s="1"/>
  <c r="I260" i="22"/>
  <c r="J260" i="22" s="1"/>
  <c r="A261" i="22"/>
  <c r="B261" i="22" s="1"/>
  <c r="C261" i="22"/>
  <c r="D261" i="22" s="1"/>
  <c r="E261" i="22"/>
  <c r="F261" i="22" s="1"/>
  <c r="G261" i="22"/>
  <c r="H261" i="22" s="1"/>
  <c r="I261" i="22"/>
  <c r="J261" i="22" s="1"/>
  <c r="A262" i="22"/>
  <c r="B262" i="22" s="1"/>
  <c r="C262" i="22"/>
  <c r="D262" i="22" s="1"/>
  <c r="E262" i="22"/>
  <c r="F262" i="22" s="1"/>
  <c r="G262" i="22"/>
  <c r="H262" i="22" s="1"/>
  <c r="I262" i="22"/>
  <c r="J262" i="22" s="1"/>
  <c r="A263" i="22"/>
  <c r="B263" i="22" s="1"/>
  <c r="C263" i="22"/>
  <c r="D263" i="22" s="1"/>
  <c r="E263" i="22"/>
  <c r="F263" i="22" s="1"/>
  <c r="G263" i="22"/>
  <c r="H263" i="22" s="1"/>
  <c r="I263" i="22"/>
  <c r="J263" i="22" s="1"/>
  <c r="A264" i="22"/>
  <c r="B264" i="22" s="1"/>
  <c r="C264" i="22"/>
  <c r="D264" i="22" s="1"/>
  <c r="E264" i="22"/>
  <c r="F264" i="22" s="1"/>
  <c r="G264" i="22"/>
  <c r="H264" i="22" s="1"/>
  <c r="I264" i="22"/>
  <c r="J264" i="22" s="1"/>
  <c r="A265" i="22"/>
  <c r="B265" i="22" s="1"/>
  <c r="C265" i="22"/>
  <c r="D265" i="22" s="1"/>
  <c r="E265" i="22"/>
  <c r="F265" i="22" s="1"/>
  <c r="G265" i="22"/>
  <c r="H265" i="22" s="1"/>
  <c r="I265" i="22"/>
  <c r="J265" i="22" s="1"/>
  <c r="A266" i="22"/>
  <c r="B266" i="22" s="1"/>
  <c r="C266" i="22"/>
  <c r="D266" i="22" s="1"/>
  <c r="E266" i="22"/>
  <c r="F266" i="22" s="1"/>
  <c r="G266" i="22"/>
  <c r="H266" i="22" s="1"/>
  <c r="I266" i="22"/>
  <c r="J266" i="22" s="1"/>
  <c r="A267" i="22"/>
  <c r="B267" i="22" s="1"/>
  <c r="C267" i="22"/>
  <c r="D267" i="22" s="1"/>
  <c r="E267" i="22"/>
  <c r="F267" i="22" s="1"/>
  <c r="G267" i="22"/>
  <c r="H267" i="22" s="1"/>
  <c r="I267" i="22"/>
  <c r="J267" i="22" s="1"/>
  <c r="A268" i="22"/>
  <c r="B268" i="22" s="1"/>
  <c r="C268" i="22"/>
  <c r="D268" i="22" s="1"/>
  <c r="E268" i="22"/>
  <c r="F268" i="22" s="1"/>
  <c r="G268" i="22"/>
  <c r="H268" i="22" s="1"/>
  <c r="I268" i="22"/>
  <c r="J268" i="22" s="1"/>
  <c r="A269" i="22"/>
  <c r="B269" i="22" s="1"/>
  <c r="C269" i="22"/>
  <c r="D269" i="22" s="1"/>
  <c r="E269" i="22"/>
  <c r="F269" i="22" s="1"/>
  <c r="G269" i="22"/>
  <c r="H269" i="22" s="1"/>
  <c r="I269" i="22"/>
  <c r="J269" i="22" s="1"/>
  <c r="A270" i="22"/>
  <c r="B270" i="22" s="1"/>
  <c r="C270" i="22"/>
  <c r="D270" i="22" s="1"/>
  <c r="E270" i="22"/>
  <c r="F270" i="22" s="1"/>
  <c r="G270" i="22"/>
  <c r="H270" i="22" s="1"/>
  <c r="I270" i="22"/>
  <c r="J270" i="22" s="1"/>
  <c r="A271" i="22"/>
  <c r="B271" i="22" s="1"/>
  <c r="C271" i="22"/>
  <c r="D271" i="22" s="1"/>
  <c r="E271" i="22"/>
  <c r="F271" i="22" s="1"/>
  <c r="G271" i="22"/>
  <c r="H271" i="22" s="1"/>
  <c r="I271" i="22"/>
  <c r="J271" i="22" s="1"/>
  <c r="A272" i="22"/>
  <c r="B272" i="22" s="1"/>
  <c r="C272" i="22"/>
  <c r="D272" i="22" s="1"/>
  <c r="E272" i="22"/>
  <c r="F272" i="22" s="1"/>
  <c r="G272" i="22"/>
  <c r="H272" i="22" s="1"/>
  <c r="I272" i="22"/>
  <c r="J272" i="22" s="1"/>
  <c r="A273" i="22"/>
  <c r="B273" i="22" s="1"/>
  <c r="C273" i="22"/>
  <c r="D273" i="22" s="1"/>
  <c r="E273" i="22"/>
  <c r="F273" i="22" s="1"/>
  <c r="G273" i="22"/>
  <c r="H273" i="22" s="1"/>
  <c r="I273" i="22"/>
  <c r="J273" i="22" s="1"/>
  <c r="A274" i="22"/>
  <c r="B274" i="22" s="1"/>
  <c r="C274" i="22"/>
  <c r="D274" i="22" s="1"/>
  <c r="E274" i="22"/>
  <c r="F274" i="22" s="1"/>
  <c r="G274" i="22"/>
  <c r="H274" i="22" s="1"/>
  <c r="I274" i="22"/>
  <c r="J274" i="22" s="1"/>
  <c r="A275" i="22"/>
  <c r="B275" i="22" s="1"/>
  <c r="C275" i="22"/>
  <c r="D275" i="22" s="1"/>
  <c r="E275" i="22"/>
  <c r="F275" i="22" s="1"/>
  <c r="G275" i="22"/>
  <c r="H275" i="22" s="1"/>
  <c r="I275" i="22"/>
  <c r="J275" i="22" s="1"/>
  <c r="A276" i="22"/>
  <c r="B276" i="22" s="1"/>
  <c r="C276" i="22"/>
  <c r="D276" i="22" s="1"/>
  <c r="E276" i="22"/>
  <c r="F276" i="22" s="1"/>
  <c r="G276" i="22"/>
  <c r="H276" i="22" s="1"/>
  <c r="I276" i="22"/>
  <c r="J276" i="22" s="1"/>
  <c r="A277" i="22"/>
  <c r="B277" i="22" s="1"/>
  <c r="C277" i="22"/>
  <c r="D277" i="22" s="1"/>
  <c r="E277" i="22"/>
  <c r="F277" i="22" s="1"/>
  <c r="G277" i="22"/>
  <c r="H277" i="22" s="1"/>
  <c r="I277" i="22"/>
  <c r="J277" i="22" s="1"/>
  <c r="A278" i="22"/>
  <c r="B278" i="22" s="1"/>
  <c r="C278" i="22"/>
  <c r="D278" i="22" s="1"/>
  <c r="E278" i="22"/>
  <c r="F278" i="22" s="1"/>
  <c r="G278" i="22"/>
  <c r="H278" i="22" s="1"/>
  <c r="I278" i="22"/>
  <c r="J278" i="22" s="1"/>
  <c r="A279" i="22"/>
  <c r="B279" i="22" s="1"/>
  <c r="C279" i="22"/>
  <c r="D279" i="22" s="1"/>
  <c r="E279" i="22"/>
  <c r="F279" i="22" s="1"/>
  <c r="G279" i="22"/>
  <c r="H279" i="22" s="1"/>
  <c r="I279" i="22"/>
  <c r="J279" i="22" s="1"/>
  <c r="A280" i="22"/>
  <c r="B280" i="22" s="1"/>
  <c r="C280" i="22"/>
  <c r="D280" i="22" s="1"/>
  <c r="E280" i="22"/>
  <c r="F280" i="22" s="1"/>
  <c r="G280" i="22"/>
  <c r="H280" i="22" s="1"/>
  <c r="I280" i="22"/>
  <c r="J280" i="22" s="1"/>
  <c r="A281" i="22"/>
  <c r="B281" i="22" s="1"/>
  <c r="C281" i="22"/>
  <c r="D281" i="22" s="1"/>
  <c r="E281" i="22"/>
  <c r="F281" i="22" s="1"/>
  <c r="G281" i="22"/>
  <c r="H281" i="22" s="1"/>
  <c r="I281" i="22"/>
  <c r="J281" i="22" s="1"/>
  <c r="A282" i="22"/>
  <c r="B282" i="22" s="1"/>
  <c r="C282" i="22"/>
  <c r="D282" i="22" s="1"/>
  <c r="E282" i="22"/>
  <c r="F282" i="22" s="1"/>
  <c r="G282" i="22"/>
  <c r="H282" i="22" s="1"/>
  <c r="I282" i="22"/>
  <c r="J282" i="22" s="1"/>
  <c r="A283" i="22"/>
  <c r="B283" i="22" s="1"/>
  <c r="C283" i="22"/>
  <c r="D283" i="22" s="1"/>
  <c r="E283" i="22"/>
  <c r="F283" i="22" s="1"/>
  <c r="G283" i="22"/>
  <c r="H283" i="22" s="1"/>
  <c r="I283" i="22"/>
  <c r="J283" i="22" s="1"/>
  <c r="A284" i="22"/>
  <c r="B284" i="22" s="1"/>
  <c r="C284" i="22"/>
  <c r="D284" i="22" s="1"/>
  <c r="E284" i="22"/>
  <c r="F284" i="22" s="1"/>
  <c r="G284" i="22"/>
  <c r="H284" i="22" s="1"/>
  <c r="I284" i="22"/>
  <c r="J284" i="22" s="1"/>
  <c r="A285" i="22"/>
  <c r="B285" i="22" s="1"/>
  <c r="C285" i="22"/>
  <c r="D285" i="22" s="1"/>
  <c r="E285" i="22"/>
  <c r="F285" i="22" s="1"/>
  <c r="G285" i="22"/>
  <c r="H285" i="22" s="1"/>
  <c r="I285" i="22"/>
  <c r="J285" i="22" s="1"/>
  <c r="A286" i="22"/>
  <c r="B286" i="22" s="1"/>
  <c r="C286" i="22"/>
  <c r="D286" i="22" s="1"/>
  <c r="E286" i="22"/>
  <c r="F286" i="22" s="1"/>
  <c r="G286" i="22"/>
  <c r="H286" i="22" s="1"/>
  <c r="I286" i="22"/>
  <c r="J286" i="22" s="1"/>
  <c r="A287" i="22"/>
  <c r="B287" i="22" s="1"/>
  <c r="C287" i="22"/>
  <c r="D287" i="22" s="1"/>
  <c r="E287" i="22"/>
  <c r="F287" i="22" s="1"/>
  <c r="G287" i="22"/>
  <c r="H287" i="22" s="1"/>
  <c r="I287" i="22"/>
  <c r="J287" i="22" s="1"/>
  <c r="A288" i="22"/>
  <c r="B288" i="22" s="1"/>
  <c r="C288" i="22"/>
  <c r="D288" i="22" s="1"/>
  <c r="E288" i="22"/>
  <c r="F288" i="22" s="1"/>
  <c r="G288" i="22"/>
  <c r="H288" i="22" s="1"/>
  <c r="I288" i="22"/>
  <c r="J288" i="22" s="1"/>
  <c r="A289" i="22"/>
  <c r="B289" i="22" s="1"/>
  <c r="C289" i="22"/>
  <c r="D289" i="22" s="1"/>
  <c r="E289" i="22"/>
  <c r="F289" i="22" s="1"/>
  <c r="G289" i="22"/>
  <c r="H289" i="22" s="1"/>
  <c r="I289" i="22"/>
  <c r="J289" i="22" s="1"/>
  <c r="A290" i="22"/>
  <c r="B290" i="22" s="1"/>
  <c r="C290" i="22"/>
  <c r="D290" i="22" s="1"/>
  <c r="E290" i="22"/>
  <c r="F290" i="22" s="1"/>
  <c r="G290" i="22"/>
  <c r="H290" i="22" s="1"/>
  <c r="I290" i="22"/>
  <c r="J290" i="22" s="1"/>
  <c r="A291" i="22"/>
  <c r="B291" i="22" s="1"/>
  <c r="C291" i="22"/>
  <c r="D291" i="22" s="1"/>
  <c r="E291" i="22"/>
  <c r="F291" i="22" s="1"/>
  <c r="G291" i="22"/>
  <c r="H291" i="22" s="1"/>
  <c r="I291" i="22"/>
  <c r="J291" i="22" s="1"/>
  <c r="A292" i="22"/>
  <c r="B292" i="22" s="1"/>
  <c r="C292" i="22"/>
  <c r="D292" i="22" s="1"/>
  <c r="E292" i="22"/>
  <c r="F292" i="22" s="1"/>
  <c r="G292" i="22"/>
  <c r="H292" i="22" s="1"/>
  <c r="I292" i="22"/>
  <c r="J292" i="22" s="1"/>
  <c r="A293" i="22"/>
  <c r="B293" i="22" s="1"/>
  <c r="C293" i="22"/>
  <c r="D293" i="22" s="1"/>
  <c r="E293" i="22"/>
  <c r="F293" i="22" s="1"/>
  <c r="G293" i="22"/>
  <c r="H293" i="22" s="1"/>
  <c r="I293" i="22"/>
  <c r="J293" i="22" s="1"/>
  <c r="A294" i="22"/>
  <c r="B294" i="22" s="1"/>
  <c r="C294" i="22"/>
  <c r="D294" i="22" s="1"/>
  <c r="E294" i="22"/>
  <c r="F294" i="22" s="1"/>
  <c r="G294" i="22"/>
  <c r="H294" i="22" s="1"/>
  <c r="I294" i="22"/>
  <c r="J294" i="22" s="1"/>
  <c r="A295" i="22"/>
  <c r="B295" i="22" s="1"/>
  <c r="C295" i="22"/>
  <c r="D295" i="22" s="1"/>
  <c r="E295" i="22"/>
  <c r="F295" i="22" s="1"/>
  <c r="G295" i="22"/>
  <c r="H295" i="22" s="1"/>
  <c r="I295" i="22"/>
  <c r="J295" i="22" s="1"/>
  <c r="A296" i="22"/>
  <c r="B296" i="22" s="1"/>
  <c r="C296" i="22"/>
  <c r="D296" i="22" s="1"/>
  <c r="E296" i="22"/>
  <c r="F296" i="22" s="1"/>
  <c r="G296" i="22"/>
  <c r="H296" i="22" s="1"/>
  <c r="I296" i="22"/>
  <c r="J296" i="22" s="1"/>
  <c r="A297" i="22"/>
  <c r="B297" i="22" s="1"/>
  <c r="C297" i="22"/>
  <c r="D297" i="22" s="1"/>
  <c r="E297" i="22"/>
  <c r="F297" i="22" s="1"/>
  <c r="G297" i="22"/>
  <c r="H297" i="22" s="1"/>
  <c r="I297" i="22"/>
  <c r="J297" i="22" s="1"/>
  <c r="A298" i="22"/>
  <c r="B298" i="22" s="1"/>
  <c r="C298" i="22"/>
  <c r="D298" i="22" s="1"/>
  <c r="E298" i="22"/>
  <c r="F298" i="22" s="1"/>
  <c r="G298" i="22"/>
  <c r="H298" i="22" s="1"/>
  <c r="I298" i="22"/>
  <c r="J298" i="22" s="1"/>
  <c r="A299" i="22"/>
  <c r="B299" i="22" s="1"/>
  <c r="C299" i="22"/>
  <c r="D299" i="22" s="1"/>
  <c r="E299" i="22"/>
  <c r="F299" i="22" s="1"/>
  <c r="G299" i="22"/>
  <c r="H299" i="22" s="1"/>
  <c r="I299" i="22"/>
  <c r="J299" i="22" s="1"/>
  <c r="A300" i="22"/>
  <c r="B300" i="22" s="1"/>
  <c r="C300" i="22"/>
  <c r="D300" i="22" s="1"/>
  <c r="E300" i="22"/>
  <c r="F300" i="22" s="1"/>
  <c r="G300" i="22"/>
  <c r="H300" i="22" s="1"/>
  <c r="I300" i="22"/>
  <c r="J300" i="22" s="1"/>
  <c r="A301" i="22"/>
  <c r="B301" i="22" s="1"/>
  <c r="C301" i="22"/>
  <c r="D301" i="22" s="1"/>
  <c r="E301" i="22"/>
  <c r="F301" i="22" s="1"/>
  <c r="G301" i="22"/>
  <c r="H301" i="22" s="1"/>
  <c r="I301" i="22"/>
  <c r="J301" i="22" s="1"/>
  <c r="A302" i="22"/>
  <c r="B302" i="22" s="1"/>
  <c r="C302" i="22"/>
  <c r="D302" i="22" s="1"/>
  <c r="E302" i="22"/>
  <c r="F302" i="22" s="1"/>
  <c r="G302" i="22"/>
  <c r="H302" i="22" s="1"/>
  <c r="I302" i="22"/>
  <c r="J302" i="22" s="1"/>
  <c r="A303" i="22"/>
  <c r="B303" i="22" s="1"/>
  <c r="C303" i="22"/>
  <c r="D303" i="22" s="1"/>
  <c r="E303" i="22"/>
  <c r="F303" i="22" s="1"/>
  <c r="G303" i="22"/>
  <c r="H303" i="22" s="1"/>
  <c r="I303" i="22"/>
  <c r="J303" i="22" s="1"/>
  <c r="A304" i="22"/>
  <c r="B304" i="22" s="1"/>
  <c r="C304" i="22"/>
  <c r="D304" i="22" s="1"/>
  <c r="E304" i="22"/>
  <c r="F304" i="22" s="1"/>
  <c r="G304" i="22"/>
  <c r="H304" i="22" s="1"/>
  <c r="I304" i="22"/>
  <c r="J304" i="22" s="1"/>
  <c r="A305" i="22"/>
  <c r="B305" i="22" s="1"/>
  <c r="C305" i="22"/>
  <c r="D305" i="22" s="1"/>
  <c r="E305" i="22"/>
  <c r="F305" i="22" s="1"/>
  <c r="G305" i="22"/>
  <c r="H305" i="22" s="1"/>
  <c r="I305" i="22"/>
  <c r="J305" i="22" s="1"/>
  <c r="A306" i="22"/>
  <c r="B306" i="22" s="1"/>
  <c r="C306" i="22"/>
  <c r="D306" i="22" s="1"/>
  <c r="E306" i="22"/>
  <c r="F306" i="22" s="1"/>
  <c r="G306" i="22"/>
  <c r="H306" i="22" s="1"/>
  <c r="I306" i="22"/>
  <c r="J306" i="22" s="1"/>
  <c r="A307" i="22"/>
  <c r="B307" i="22" s="1"/>
  <c r="C307" i="22"/>
  <c r="D307" i="22" s="1"/>
  <c r="E307" i="22"/>
  <c r="F307" i="22" s="1"/>
  <c r="G307" i="22"/>
  <c r="H307" i="22" s="1"/>
  <c r="I307" i="22"/>
  <c r="J307" i="22" s="1"/>
  <c r="A308" i="22"/>
  <c r="B308" i="22" s="1"/>
  <c r="C308" i="22"/>
  <c r="D308" i="22" s="1"/>
  <c r="E308" i="22"/>
  <c r="F308" i="22" s="1"/>
  <c r="G308" i="22"/>
  <c r="H308" i="22" s="1"/>
  <c r="I308" i="22"/>
  <c r="J308" i="22" s="1"/>
  <c r="A309" i="22"/>
  <c r="B309" i="22" s="1"/>
  <c r="C309" i="22"/>
  <c r="D309" i="22" s="1"/>
  <c r="E309" i="22"/>
  <c r="F309" i="22" s="1"/>
  <c r="G309" i="22"/>
  <c r="H309" i="22" s="1"/>
  <c r="I309" i="22"/>
  <c r="J309" i="22" s="1"/>
  <c r="A310" i="22"/>
  <c r="B310" i="22" s="1"/>
  <c r="C310" i="22"/>
  <c r="D310" i="22" s="1"/>
  <c r="E310" i="22"/>
  <c r="F310" i="22" s="1"/>
  <c r="G310" i="22"/>
  <c r="H310" i="22" s="1"/>
  <c r="I310" i="22"/>
  <c r="J310" i="22" s="1"/>
  <c r="A311" i="22"/>
  <c r="B311" i="22" s="1"/>
  <c r="C311" i="22"/>
  <c r="D311" i="22" s="1"/>
  <c r="E311" i="22"/>
  <c r="F311" i="22" s="1"/>
  <c r="G311" i="22"/>
  <c r="H311" i="22" s="1"/>
  <c r="I311" i="22"/>
  <c r="J311" i="22" s="1"/>
  <c r="A312" i="22"/>
  <c r="B312" i="22" s="1"/>
  <c r="C312" i="22"/>
  <c r="D312" i="22" s="1"/>
  <c r="E312" i="22"/>
  <c r="F312" i="22" s="1"/>
  <c r="G312" i="22"/>
  <c r="H312" i="22" s="1"/>
  <c r="I312" i="22"/>
  <c r="J312" i="22" s="1"/>
  <c r="A313" i="22"/>
  <c r="B313" i="22" s="1"/>
  <c r="C313" i="22"/>
  <c r="D313" i="22" s="1"/>
  <c r="E313" i="22"/>
  <c r="F313" i="22" s="1"/>
  <c r="G313" i="22"/>
  <c r="H313" i="22" s="1"/>
  <c r="I313" i="22"/>
  <c r="J313" i="22" s="1"/>
  <c r="A314" i="22"/>
  <c r="B314" i="22" s="1"/>
  <c r="C314" i="22"/>
  <c r="D314" i="22" s="1"/>
  <c r="E314" i="22"/>
  <c r="F314" i="22" s="1"/>
  <c r="G314" i="22"/>
  <c r="H314" i="22" s="1"/>
  <c r="I314" i="22"/>
  <c r="J314" i="22" s="1"/>
  <c r="A315" i="22"/>
  <c r="B315" i="22" s="1"/>
  <c r="C315" i="22"/>
  <c r="D315" i="22" s="1"/>
  <c r="E315" i="22"/>
  <c r="F315" i="22" s="1"/>
  <c r="G315" i="22"/>
  <c r="H315" i="22" s="1"/>
  <c r="I315" i="22"/>
  <c r="J315" i="22" s="1"/>
  <c r="A316" i="22"/>
  <c r="B316" i="22" s="1"/>
  <c r="C316" i="22"/>
  <c r="D316" i="22" s="1"/>
  <c r="E316" i="22"/>
  <c r="F316" i="22" s="1"/>
  <c r="G316" i="22"/>
  <c r="H316" i="22" s="1"/>
  <c r="I316" i="22"/>
  <c r="J316" i="22" s="1"/>
  <c r="A317" i="22"/>
  <c r="B317" i="22" s="1"/>
  <c r="C317" i="22"/>
  <c r="D317" i="22" s="1"/>
  <c r="E317" i="22"/>
  <c r="F317" i="22" s="1"/>
  <c r="G317" i="22"/>
  <c r="H317" i="22" s="1"/>
  <c r="I317" i="22"/>
  <c r="J317" i="22" s="1"/>
  <c r="A318" i="22"/>
  <c r="B318" i="22" s="1"/>
  <c r="C318" i="22"/>
  <c r="D318" i="22" s="1"/>
  <c r="E318" i="22"/>
  <c r="F318" i="22" s="1"/>
  <c r="G318" i="22"/>
  <c r="H318" i="22" s="1"/>
  <c r="I318" i="22"/>
  <c r="J318" i="22" s="1"/>
  <c r="A319" i="22"/>
  <c r="B319" i="22" s="1"/>
  <c r="C319" i="22"/>
  <c r="D319" i="22" s="1"/>
  <c r="E319" i="22"/>
  <c r="F319" i="22" s="1"/>
  <c r="G319" i="22"/>
  <c r="H319" i="22" s="1"/>
  <c r="I319" i="22"/>
  <c r="J319" i="22" s="1"/>
  <c r="A320" i="22"/>
  <c r="B320" i="22" s="1"/>
  <c r="C320" i="22"/>
  <c r="D320" i="22" s="1"/>
  <c r="E320" i="22"/>
  <c r="F320" i="22" s="1"/>
  <c r="G320" i="22"/>
  <c r="H320" i="22" s="1"/>
  <c r="I320" i="22"/>
  <c r="J320" i="22" s="1"/>
  <c r="A321" i="22"/>
  <c r="B321" i="22" s="1"/>
  <c r="C321" i="22"/>
  <c r="D321" i="22" s="1"/>
  <c r="E321" i="22"/>
  <c r="F321" i="22" s="1"/>
  <c r="G321" i="22"/>
  <c r="H321" i="22" s="1"/>
  <c r="I321" i="22"/>
  <c r="J321" i="22" s="1"/>
  <c r="A322" i="22"/>
  <c r="B322" i="22" s="1"/>
  <c r="C322" i="22"/>
  <c r="D322" i="22" s="1"/>
  <c r="E322" i="22"/>
  <c r="F322" i="22" s="1"/>
  <c r="G322" i="22"/>
  <c r="H322" i="22" s="1"/>
  <c r="I322" i="22"/>
  <c r="J322" i="22" s="1"/>
  <c r="A323" i="22"/>
  <c r="B323" i="22" s="1"/>
  <c r="C323" i="22"/>
  <c r="D323" i="22" s="1"/>
  <c r="E323" i="22"/>
  <c r="F323" i="22" s="1"/>
  <c r="G323" i="22"/>
  <c r="H323" i="22" s="1"/>
  <c r="I323" i="22"/>
  <c r="J323" i="22" s="1"/>
  <c r="A324" i="22"/>
  <c r="B324" i="22" s="1"/>
  <c r="C324" i="22"/>
  <c r="D324" i="22" s="1"/>
  <c r="E324" i="22"/>
  <c r="F324" i="22" s="1"/>
  <c r="G324" i="22"/>
  <c r="H324" i="22" s="1"/>
  <c r="I324" i="22"/>
  <c r="J324" i="22" s="1"/>
  <c r="A325" i="22"/>
  <c r="B325" i="22" s="1"/>
  <c r="C325" i="22"/>
  <c r="D325" i="22" s="1"/>
  <c r="E325" i="22"/>
  <c r="F325" i="22" s="1"/>
  <c r="G325" i="22"/>
  <c r="H325" i="22" s="1"/>
  <c r="I325" i="22"/>
  <c r="J325" i="22" s="1"/>
  <c r="A326" i="22"/>
  <c r="B326" i="22" s="1"/>
  <c r="C326" i="22"/>
  <c r="D326" i="22" s="1"/>
  <c r="E326" i="22"/>
  <c r="F326" i="22" s="1"/>
  <c r="G326" i="22"/>
  <c r="H326" i="22" s="1"/>
  <c r="I326" i="22"/>
  <c r="J326" i="22" s="1"/>
  <c r="A327" i="22"/>
  <c r="B327" i="22" s="1"/>
  <c r="C327" i="22"/>
  <c r="D327" i="22" s="1"/>
  <c r="E327" i="22"/>
  <c r="F327" i="22" s="1"/>
  <c r="G327" i="22"/>
  <c r="H327" i="22" s="1"/>
  <c r="I327" i="22"/>
  <c r="J327" i="22" s="1"/>
  <c r="A328" i="22"/>
  <c r="B328" i="22" s="1"/>
  <c r="C328" i="22"/>
  <c r="D328" i="22" s="1"/>
  <c r="E328" i="22"/>
  <c r="F328" i="22" s="1"/>
  <c r="G328" i="22"/>
  <c r="H328" i="22" s="1"/>
  <c r="I328" i="22"/>
  <c r="J328" i="22" s="1"/>
  <c r="A329" i="22"/>
  <c r="B329" i="22" s="1"/>
  <c r="C329" i="22"/>
  <c r="D329" i="22" s="1"/>
  <c r="E329" i="22"/>
  <c r="F329" i="22" s="1"/>
  <c r="G329" i="22"/>
  <c r="H329" i="22" s="1"/>
  <c r="I329" i="22"/>
  <c r="J329" i="22" s="1"/>
  <c r="A330" i="22"/>
  <c r="B330" i="22" s="1"/>
  <c r="C330" i="22"/>
  <c r="D330" i="22" s="1"/>
  <c r="E330" i="22"/>
  <c r="F330" i="22" s="1"/>
  <c r="G330" i="22"/>
  <c r="H330" i="22" s="1"/>
  <c r="I330" i="22"/>
  <c r="J330" i="22" s="1"/>
  <c r="A331" i="22"/>
  <c r="B331" i="22" s="1"/>
  <c r="C331" i="22"/>
  <c r="D331" i="22" s="1"/>
  <c r="E331" i="22"/>
  <c r="F331" i="22" s="1"/>
  <c r="G331" i="22"/>
  <c r="H331" i="22" s="1"/>
  <c r="I331" i="22"/>
  <c r="J331" i="22" s="1"/>
  <c r="A332" i="22"/>
  <c r="B332" i="22" s="1"/>
  <c r="C332" i="22"/>
  <c r="D332" i="22" s="1"/>
  <c r="E332" i="22"/>
  <c r="F332" i="22" s="1"/>
  <c r="G332" i="22"/>
  <c r="H332" i="22" s="1"/>
  <c r="I332" i="22"/>
  <c r="J332" i="22" s="1"/>
  <c r="A333" i="22"/>
  <c r="B333" i="22" s="1"/>
  <c r="C333" i="22"/>
  <c r="D333" i="22" s="1"/>
  <c r="E333" i="22"/>
  <c r="F333" i="22" s="1"/>
  <c r="G333" i="22"/>
  <c r="H333" i="22" s="1"/>
  <c r="I333" i="22"/>
  <c r="J333" i="22" s="1"/>
  <c r="A334" i="22"/>
  <c r="B334" i="22" s="1"/>
  <c r="C334" i="22"/>
  <c r="D334" i="22" s="1"/>
  <c r="E334" i="22"/>
  <c r="F334" i="22" s="1"/>
  <c r="G334" i="22"/>
  <c r="H334" i="22" s="1"/>
  <c r="I334" i="22"/>
  <c r="J334" i="22" s="1"/>
  <c r="A335" i="22"/>
  <c r="B335" i="22" s="1"/>
  <c r="C335" i="22"/>
  <c r="D335" i="22" s="1"/>
  <c r="E335" i="22"/>
  <c r="F335" i="22" s="1"/>
  <c r="G335" i="22"/>
  <c r="H335" i="22" s="1"/>
  <c r="I335" i="22"/>
  <c r="J335" i="22" s="1"/>
  <c r="A336" i="22"/>
  <c r="B336" i="22" s="1"/>
  <c r="C336" i="22"/>
  <c r="D336" i="22" s="1"/>
  <c r="E336" i="22"/>
  <c r="F336" i="22" s="1"/>
  <c r="G336" i="22"/>
  <c r="H336" i="22" s="1"/>
  <c r="I336" i="22"/>
  <c r="J336" i="22" s="1"/>
  <c r="A337" i="22"/>
  <c r="B337" i="22" s="1"/>
  <c r="C337" i="22"/>
  <c r="D337" i="22" s="1"/>
  <c r="E337" i="22"/>
  <c r="F337" i="22" s="1"/>
  <c r="G337" i="22"/>
  <c r="H337" i="22" s="1"/>
  <c r="I337" i="22"/>
  <c r="J337" i="22" s="1"/>
  <c r="A338" i="22"/>
  <c r="B338" i="22" s="1"/>
  <c r="C338" i="22"/>
  <c r="D338" i="22" s="1"/>
  <c r="E338" i="22"/>
  <c r="F338" i="22" s="1"/>
  <c r="G338" i="22"/>
  <c r="H338" i="22" s="1"/>
  <c r="I338" i="22"/>
  <c r="J338" i="22" s="1"/>
  <c r="A339" i="22"/>
  <c r="B339" i="22" s="1"/>
  <c r="C339" i="22"/>
  <c r="D339" i="22" s="1"/>
  <c r="E339" i="22"/>
  <c r="F339" i="22" s="1"/>
  <c r="G339" i="22"/>
  <c r="H339" i="22" s="1"/>
  <c r="I339" i="22"/>
  <c r="J339" i="22" s="1"/>
  <c r="A340" i="22"/>
  <c r="B340" i="22" s="1"/>
  <c r="C340" i="22"/>
  <c r="D340" i="22" s="1"/>
  <c r="E340" i="22"/>
  <c r="F340" i="22" s="1"/>
  <c r="G340" i="22"/>
  <c r="H340" i="22" s="1"/>
  <c r="I340" i="22"/>
  <c r="J340" i="22" s="1"/>
  <c r="A341" i="22"/>
  <c r="B341" i="22" s="1"/>
  <c r="C341" i="22"/>
  <c r="D341" i="22" s="1"/>
  <c r="E341" i="22"/>
  <c r="F341" i="22" s="1"/>
  <c r="G341" i="22"/>
  <c r="H341" i="22" s="1"/>
  <c r="I341" i="22"/>
  <c r="J341" i="22" s="1"/>
  <c r="A342" i="22"/>
  <c r="B342" i="22" s="1"/>
  <c r="C342" i="22"/>
  <c r="D342" i="22" s="1"/>
  <c r="E342" i="22"/>
  <c r="F342" i="22" s="1"/>
  <c r="G342" i="22"/>
  <c r="H342" i="22" s="1"/>
  <c r="I342" i="22"/>
  <c r="J342" i="22" s="1"/>
  <c r="A343" i="22"/>
  <c r="B343" i="22" s="1"/>
  <c r="C343" i="22"/>
  <c r="D343" i="22" s="1"/>
  <c r="E343" i="22"/>
  <c r="F343" i="22" s="1"/>
  <c r="G343" i="22"/>
  <c r="H343" i="22" s="1"/>
  <c r="I343" i="22"/>
  <c r="J343" i="22" s="1"/>
  <c r="A344" i="22"/>
  <c r="B344" i="22" s="1"/>
  <c r="C344" i="22"/>
  <c r="D344" i="22" s="1"/>
  <c r="E344" i="22"/>
  <c r="F344" i="22" s="1"/>
  <c r="G344" i="22"/>
  <c r="H344" i="22" s="1"/>
  <c r="I344" i="22"/>
  <c r="J344" i="22" s="1"/>
  <c r="A345" i="22"/>
  <c r="B345" i="22" s="1"/>
  <c r="C345" i="22"/>
  <c r="D345" i="22" s="1"/>
  <c r="E345" i="22"/>
  <c r="F345" i="22" s="1"/>
  <c r="G345" i="22"/>
  <c r="H345" i="22" s="1"/>
  <c r="I345" i="22"/>
  <c r="J345" i="22" s="1"/>
  <c r="A346" i="22"/>
  <c r="B346" i="22" s="1"/>
  <c r="C346" i="22"/>
  <c r="D346" i="22" s="1"/>
  <c r="E346" i="22"/>
  <c r="F346" i="22" s="1"/>
  <c r="G346" i="22"/>
  <c r="H346" i="22" s="1"/>
  <c r="I346" i="22"/>
  <c r="J346" i="22" s="1"/>
  <c r="A347" i="22"/>
  <c r="B347" i="22" s="1"/>
  <c r="C347" i="22"/>
  <c r="D347" i="22" s="1"/>
  <c r="E347" i="22"/>
  <c r="F347" i="22" s="1"/>
  <c r="G347" i="22"/>
  <c r="H347" i="22" s="1"/>
  <c r="I347" i="22"/>
  <c r="J347" i="22" s="1"/>
  <c r="A348" i="22"/>
  <c r="B348" i="22" s="1"/>
  <c r="C348" i="22"/>
  <c r="D348" i="22" s="1"/>
  <c r="E348" i="22"/>
  <c r="F348" i="22" s="1"/>
  <c r="G348" i="22"/>
  <c r="H348" i="22" s="1"/>
  <c r="I348" i="22"/>
  <c r="J348" i="22" s="1"/>
  <c r="A349" i="22"/>
  <c r="B349" i="22" s="1"/>
  <c r="C349" i="22"/>
  <c r="D349" i="22" s="1"/>
  <c r="E349" i="22"/>
  <c r="F349" i="22" s="1"/>
  <c r="G349" i="22"/>
  <c r="H349" i="22" s="1"/>
  <c r="I349" i="22"/>
  <c r="J349" i="22" s="1"/>
  <c r="A350" i="22"/>
  <c r="B350" i="22" s="1"/>
  <c r="C350" i="22"/>
  <c r="D350" i="22" s="1"/>
  <c r="E350" i="22"/>
  <c r="F350" i="22" s="1"/>
  <c r="G350" i="22"/>
  <c r="H350" i="22" s="1"/>
  <c r="I350" i="22"/>
  <c r="J350" i="22" s="1"/>
  <c r="A351" i="22"/>
  <c r="B351" i="22" s="1"/>
  <c r="C351" i="22"/>
  <c r="D351" i="22" s="1"/>
  <c r="E351" i="22"/>
  <c r="F351" i="22" s="1"/>
  <c r="G351" i="22"/>
  <c r="H351" i="22" s="1"/>
  <c r="I351" i="22"/>
  <c r="J351" i="22" s="1"/>
  <c r="A352" i="22"/>
  <c r="B352" i="22" s="1"/>
  <c r="C352" i="22"/>
  <c r="D352" i="22" s="1"/>
  <c r="E352" i="22"/>
  <c r="F352" i="22" s="1"/>
  <c r="G352" i="22"/>
  <c r="H352" i="22" s="1"/>
  <c r="I352" i="22"/>
  <c r="J352" i="22" s="1"/>
  <c r="A353" i="22"/>
  <c r="B353" i="22" s="1"/>
  <c r="C353" i="22"/>
  <c r="D353" i="22" s="1"/>
  <c r="E353" i="22"/>
  <c r="F353" i="22" s="1"/>
  <c r="G353" i="22"/>
  <c r="H353" i="22" s="1"/>
  <c r="I353" i="22"/>
  <c r="J353" i="22" s="1"/>
  <c r="A354" i="22"/>
  <c r="B354" i="22" s="1"/>
  <c r="C354" i="22"/>
  <c r="D354" i="22" s="1"/>
  <c r="E354" i="22"/>
  <c r="F354" i="22" s="1"/>
  <c r="G354" i="22"/>
  <c r="H354" i="22" s="1"/>
  <c r="I354" i="22"/>
  <c r="J354" i="22" s="1"/>
  <c r="A355" i="22"/>
  <c r="B355" i="22" s="1"/>
  <c r="C355" i="22"/>
  <c r="D355" i="22" s="1"/>
  <c r="E355" i="22"/>
  <c r="F355" i="22" s="1"/>
  <c r="G355" i="22"/>
  <c r="H355" i="22" s="1"/>
  <c r="I355" i="22"/>
  <c r="J355" i="22" s="1"/>
  <c r="A356" i="22"/>
  <c r="B356" i="22" s="1"/>
  <c r="C356" i="22"/>
  <c r="D356" i="22" s="1"/>
  <c r="E356" i="22"/>
  <c r="F356" i="22" s="1"/>
  <c r="G356" i="22"/>
  <c r="H356" i="22" s="1"/>
  <c r="I356" i="22"/>
  <c r="J356" i="22" s="1"/>
  <c r="A357" i="22"/>
  <c r="B357" i="22" s="1"/>
  <c r="C357" i="22"/>
  <c r="D357" i="22" s="1"/>
  <c r="E357" i="22"/>
  <c r="F357" i="22" s="1"/>
  <c r="G357" i="22"/>
  <c r="H357" i="22" s="1"/>
  <c r="I357" i="22"/>
  <c r="J357" i="22" s="1"/>
  <c r="A358" i="22"/>
  <c r="B358" i="22" s="1"/>
  <c r="C358" i="22"/>
  <c r="D358" i="22" s="1"/>
  <c r="E358" i="22"/>
  <c r="F358" i="22" s="1"/>
  <c r="G358" i="22"/>
  <c r="H358" i="22" s="1"/>
  <c r="I358" i="22"/>
  <c r="J358" i="22" s="1"/>
  <c r="A359" i="22"/>
  <c r="B359" i="22" s="1"/>
  <c r="C359" i="22"/>
  <c r="D359" i="22" s="1"/>
  <c r="E359" i="22"/>
  <c r="F359" i="22" s="1"/>
  <c r="G359" i="22"/>
  <c r="H359" i="22" s="1"/>
  <c r="I359" i="22"/>
  <c r="J359" i="22" s="1"/>
  <c r="A360" i="22"/>
  <c r="B360" i="22" s="1"/>
  <c r="C360" i="22"/>
  <c r="D360" i="22" s="1"/>
  <c r="E360" i="22"/>
  <c r="F360" i="22" s="1"/>
  <c r="G360" i="22"/>
  <c r="H360" i="22" s="1"/>
  <c r="I360" i="22"/>
  <c r="J360" i="22" s="1"/>
  <c r="A361" i="22"/>
  <c r="B361" i="22" s="1"/>
  <c r="C361" i="22"/>
  <c r="D361" i="22" s="1"/>
  <c r="E361" i="22"/>
  <c r="F361" i="22" s="1"/>
  <c r="G361" i="22"/>
  <c r="H361" i="22" s="1"/>
  <c r="I361" i="22"/>
  <c r="J361" i="22" s="1"/>
  <c r="A362" i="22"/>
  <c r="B362" i="22" s="1"/>
  <c r="C362" i="22"/>
  <c r="D362" i="22" s="1"/>
  <c r="E362" i="22"/>
  <c r="F362" i="22" s="1"/>
  <c r="G362" i="22"/>
  <c r="H362" i="22" s="1"/>
  <c r="I362" i="22"/>
  <c r="J362" i="22" s="1"/>
  <c r="A363" i="22"/>
  <c r="B363" i="22" s="1"/>
  <c r="C363" i="22"/>
  <c r="D363" i="22" s="1"/>
  <c r="E363" i="22"/>
  <c r="F363" i="22" s="1"/>
  <c r="G363" i="22"/>
  <c r="H363" i="22" s="1"/>
  <c r="I363" i="22"/>
  <c r="J363" i="22" s="1"/>
  <c r="A364" i="22"/>
  <c r="B364" i="22" s="1"/>
  <c r="C364" i="22"/>
  <c r="D364" i="22" s="1"/>
  <c r="E364" i="22"/>
  <c r="F364" i="22" s="1"/>
  <c r="G364" i="22"/>
  <c r="H364" i="22" s="1"/>
  <c r="I364" i="22"/>
  <c r="J364" i="22" s="1"/>
  <c r="A365" i="22"/>
  <c r="B365" i="22" s="1"/>
  <c r="C365" i="22"/>
  <c r="D365" i="22" s="1"/>
  <c r="E365" i="22"/>
  <c r="F365" i="22" s="1"/>
  <c r="G365" i="22"/>
  <c r="H365" i="22" s="1"/>
  <c r="I365" i="22"/>
  <c r="J365" i="22" s="1"/>
  <c r="A366" i="22"/>
  <c r="B366" i="22" s="1"/>
  <c r="C366" i="22"/>
  <c r="D366" i="22" s="1"/>
  <c r="E366" i="22"/>
  <c r="F366" i="22" s="1"/>
  <c r="G366" i="22"/>
  <c r="H366" i="22" s="1"/>
  <c r="I366" i="22"/>
  <c r="J366" i="22" s="1"/>
  <c r="A367" i="22"/>
  <c r="B367" i="22" s="1"/>
  <c r="C367" i="22"/>
  <c r="D367" i="22" s="1"/>
  <c r="E367" i="22"/>
  <c r="F367" i="22" s="1"/>
  <c r="G367" i="22"/>
  <c r="H367" i="22" s="1"/>
  <c r="I367" i="22"/>
  <c r="J367" i="22" s="1"/>
  <c r="A368" i="22"/>
  <c r="B368" i="22" s="1"/>
  <c r="C368" i="22"/>
  <c r="D368" i="22" s="1"/>
  <c r="E368" i="22"/>
  <c r="F368" i="22" s="1"/>
  <c r="G368" i="22"/>
  <c r="H368" i="22" s="1"/>
  <c r="I368" i="22"/>
  <c r="J368" i="22" s="1"/>
  <c r="A369" i="22"/>
  <c r="B369" i="22" s="1"/>
  <c r="C369" i="22"/>
  <c r="D369" i="22" s="1"/>
  <c r="E369" i="22"/>
  <c r="F369" i="22" s="1"/>
  <c r="G369" i="22"/>
  <c r="H369" i="22" s="1"/>
  <c r="I369" i="22"/>
  <c r="J369" i="22" s="1"/>
  <c r="A370" i="22"/>
  <c r="B370" i="22" s="1"/>
  <c r="C370" i="22"/>
  <c r="D370" i="22" s="1"/>
  <c r="E370" i="22"/>
  <c r="F370" i="22" s="1"/>
  <c r="G370" i="22"/>
  <c r="H370" i="22" s="1"/>
  <c r="I370" i="22"/>
  <c r="J370" i="22" s="1"/>
  <c r="A371" i="22"/>
  <c r="B371" i="22" s="1"/>
  <c r="C371" i="22"/>
  <c r="D371" i="22" s="1"/>
  <c r="E371" i="22"/>
  <c r="F371" i="22" s="1"/>
  <c r="G371" i="22"/>
  <c r="H371" i="22" s="1"/>
  <c r="I371" i="22"/>
  <c r="J371" i="22" s="1"/>
  <c r="A372" i="22"/>
  <c r="B372" i="22" s="1"/>
  <c r="C372" i="22"/>
  <c r="D372" i="22" s="1"/>
  <c r="E372" i="22"/>
  <c r="F372" i="22" s="1"/>
  <c r="G372" i="22"/>
  <c r="H372" i="22" s="1"/>
  <c r="I372" i="22"/>
  <c r="J372" i="22" s="1"/>
  <c r="A373" i="22"/>
  <c r="B373" i="22" s="1"/>
  <c r="C373" i="22"/>
  <c r="D373" i="22" s="1"/>
  <c r="E373" i="22"/>
  <c r="F373" i="22" s="1"/>
  <c r="G373" i="22"/>
  <c r="H373" i="22" s="1"/>
  <c r="I373" i="22"/>
  <c r="J373" i="22" s="1"/>
  <c r="A374" i="22"/>
  <c r="B374" i="22" s="1"/>
  <c r="C374" i="22"/>
  <c r="D374" i="22" s="1"/>
  <c r="E374" i="22"/>
  <c r="F374" i="22" s="1"/>
  <c r="G374" i="22"/>
  <c r="H374" i="22" s="1"/>
  <c r="I374" i="22"/>
  <c r="J374" i="22" s="1"/>
  <c r="A375" i="22"/>
  <c r="B375" i="22" s="1"/>
  <c r="C375" i="22"/>
  <c r="D375" i="22" s="1"/>
  <c r="E375" i="22"/>
  <c r="F375" i="22" s="1"/>
  <c r="G375" i="22"/>
  <c r="H375" i="22" s="1"/>
  <c r="I375" i="22"/>
  <c r="J375" i="22" s="1"/>
  <c r="A376" i="22"/>
  <c r="B376" i="22" s="1"/>
  <c r="C376" i="22"/>
  <c r="D376" i="22" s="1"/>
  <c r="E376" i="22"/>
  <c r="F376" i="22" s="1"/>
  <c r="G376" i="22"/>
  <c r="H376" i="22" s="1"/>
  <c r="I376" i="22"/>
  <c r="J376" i="22" s="1"/>
  <c r="A377" i="22"/>
  <c r="B377" i="22" s="1"/>
  <c r="C377" i="22"/>
  <c r="D377" i="22" s="1"/>
  <c r="E377" i="22"/>
  <c r="F377" i="22" s="1"/>
  <c r="G377" i="22"/>
  <c r="H377" i="22" s="1"/>
  <c r="I377" i="22"/>
  <c r="J377" i="22" s="1"/>
  <c r="A378" i="22"/>
  <c r="B378" i="22" s="1"/>
  <c r="C378" i="22"/>
  <c r="D378" i="22" s="1"/>
  <c r="E378" i="22"/>
  <c r="F378" i="22" s="1"/>
  <c r="G378" i="22"/>
  <c r="H378" i="22" s="1"/>
  <c r="I378" i="22"/>
  <c r="J378" i="22" s="1"/>
  <c r="A379" i="22"/>
  <c r="B379" i="22" s="1"/>
  <c r="C379" i="22"/>
  <c r="D379" i="22" s="1"/>
  <c r="E379" i="22"/>
  <c r="F379" i="22" s="1"/>
  <c r="G379" i="22"/>
  <c r="H379" i="22" s="1"/>
  <c r="I379" i="22"/>
  <c r="J379" i="22" s="1"/>
  <c r="A380" i="22"/>
  <c r="B380" i="22" s="1"/>
  <c r="C380" i="22"/>
  <c r="D380" i="22" s="1"/>
  <c r="E380" i="22"/>
  <c r="F380" i="22" s="1"/>
  <c r="G380" i="22"/>
  <c r="H380" i="22" s="1"/>
  <c r="I380" i="22"/>
  <c r="J380" i="22" s="1"/>
  <c r="A381" i="22"/>
  <c r="B381" i="22" s="1"/>
  <c r="C381" i="22"/>
  <c r="D381" i="22" s="1"/>
  <c r="E381" i="22"/>
  <c r="F381" i="22" s="1"/>
  <c r="G381" i="22"/>
  <c r="H381" i="22" s="1"/>
  <c r="I381" i="22"/>
  <c r="J381" i="22" s="1"/>
  <c r="A382" i="22"/>
  <c r="B382" i="22" s="1"/>
  <c r="C382" i="22"/>
  <c r="D382" i="22" s="1"/>
  <c r="E382" i="22"/>
  <c r="F382" i="22" s="1"/>
  <c r="G382" i="22"/>
  <c r="H382" i="22" s="1"/>
  <c r="I382" i="22"/>
  <c r="J382" i="22" s="1"/>
  <c r="A383" i="22"/>
  <c r="B383" i="22" s="1"/>
  <c r="C383" i="22"/>
  <c r="D383" i="22" s="1"/>
  <c r="E383" i="22"/>
  <c r="F383" i="22" s="1"/>
  <c r="G383" i="22"/>
  <c r="H383" i="22" s="1"/>
  <c r="I383" i="22"/>
  <c r="J383" i="22" s="1"/>
  <c r="A384" i="22"/>
  <c r="B384" i="22" s="1"/>
  <c r="C384" i="22"/>
  <c r="D384" i="22" s="1"/>
  <c r="E384" i="22"/>
  <c r="F384" i="22" s="1"/>
  <c r="G384" i="22"/>
  <c r="H384" i="22" s="1"/>
  <c r="I384" i="22"/>
  <c r="J384" i="22" s="1"/>
  <c r="A385" i="22"/>
  <c r="B385" i="22" s="1"/>
  <c r="C385" i="22"/>
  <c r="D385" i="22" s="1"/>
  <c r="E385" i="22"/>
  <c r="F385" i="22" s="1"/>
  <c r="G385" i="22"/>
  <c r="H385" i="22" s="1"/>
  <c r="I385" i="22"/>
  <c r="J385" i="22" s="1"/>
  <c r="A386" i="22"/>
  <c r="B386" i="22" s="1"/>
  <c r="C386" i="22"/>
  <c r="D386" i="22" s="1"/>
  <c r="E386" i="22"/>
  <c r="F386" i="22" s="1"/>
  <c r="G386" i="22"/>
  <c r="H386" i="22" s="1"/>
  <c r="I386" i="22"/>
  <c r="J386" i="22" s="1"/>
  <c r="A387" i="22"/>
  <c r="B387" i="22" s="1"/>
  <c r="C387" i="22"/>
  <c r="D387" i="22" s="1"/>
  <c r="E387" i="22"/>
  <c r="F387" i="22" s="1"/>
  <c r="G387" i="22"/>
  <c r="H387" i="22" s="1"/>
  <c r="I387" i="22"/>
  <c r="J387" i="22" s="1"/>
  <c r="A388" i="22"/>
  <c r="B388" i="22" s="1"/>
  <c r="C388" i="22"/>
  <c r="D388" i="22" s="1"/>
  <c r="E388" i="22"/>
  <c r="F388" i="22" s="1"/>
  <c r="G388" i="22"/>
  <c r="H388" i="22" s="1"/>
  <c r="I388" i="22"/>
  <c r="J388" i="22" s="1"/>
  <c r="A389" i="22"/>
  <c r="B389" i="22" s="1"/>
  <c r="C389" i="22"/>
  <c r="D389" i="22" s="1"/>
  <c r="E389" i="22"/>
  <c r="F389" i="22" s="1"/>
  <c r="G389" i="22"/>
  <c r="H389" i="22" s="1"/>
  <c r="I389" i="22"/>
  <c r="J389" i="22" s="1"/>
  <c r="A390" i="22"/>
  <c r="B390" i="22" s="1"/>
  <c r="C390" i="22"/>
  <c r="D390" i="22" s="1"/>
  <c r="E390" i="22"/>
  <c r="F390" i="22" s="1"/>
  <c r="G390" i="22"/>
  <c r="H390" i="22" s="1"/>
  <c r="I390" i="22"/>
  <c r="J390" i="22" s="1"/>
  <c r="A391" i="22"/>
  <c r="B391" i="22" s="1"/>
  <c r="C391" i="22"/>
  <c r="D391" i="22" s="1"/>
  <c r="E391" i="22"/>
  <c r="F391" i="22" s="1"/>
  <c r="G391" i="22"/>
  <c r="H391" i="22" s="1"/>
  <c r="I391" i="22"/>
  <c r="J391" i="22" s="1"/>
  <c r="A392" i="22"/>
  <c r="B392" i="22" s="1"/>
  <c r="C392" i="22"/>
  <c r="D392" i="22" s="1"/>
  <c r="E392" i="22"/>
  <c r="F392" i="22" s="1"/>
  <c r="G392" i="22"/>
  <c r="H392" i="22" s="1"/>
  <c r="I392" i="22"/>
  <c r="J392" i="22" s="1"/>
  <c r="A393" i="22"/>
  <c r="B393" i="22" s="1"/>
  <c r="C393" i="22"/>
  <c r="D393" i="22" s="1"/>
  <c r="E393" i="22"/>
  <c r="F393" i="22" s="1"/>
  <c r="G393" i="22"/>
  <c r="H393" i="22" s="1"/>
  <c r="I393" i="22"/>
  <c r="J393" i="22" s="1"/>
  <c r="A394" i="22"/>
  <c r="B394" i="22" s="1"/>
  <c r="C394" i="22"/>
  <c r="D394" i="22" s="1"/>
  <c r="E394" i="22"/>
  <c r="F394" i="22" s="1"/>
  <c r="G394" i="22"/>
  <c r="H394" i="22" s="1"/>
  <c r="I394" i="22"/>
  <c r="J394" i="22" s="1"/>
  <c r="A395" i="22"/>
  <c r="B395" i="22" s="1"/>
  <c r="C395" i="22"/>
  <c r="D395" i="22" s="1"/>
  <c r="E395" i="22"/>
  <c r="F395" i="22" s="1"/>
  <c r="G395" i="22"/>
  <c r="H395" i="22" s="1"/>
  <c r="I395" i="22"/>
  <c r="J395" i="22" s="1"/>
  <c r="A396" i="22"/>
  <c r="B396" i="22" s="1"/>
  <c r="C396" i="22"/>
  <c r="D396" i="22" s="1"/>
  <c r="E396" i="22"/>
  <c r="F396" i="22" s="1"/>
  <c r="G396" i="22"/>
  <c r="H396" i="22" s="1"/>
  <c r="I396" i="22"/>
  <c r="J396" i="22" s="1"/>
  <c r="A397" i="22"/>
  <c r="B397" i="22" s="1"/>
  <c r="C397" i="22"/>
  <c r="D397" i="22" s="1"/>
  <c r="E397" i="22"/>
  <c r="F397" i="22" s="1"/>
  <c r="G397" i="22"/>
  <c r="H397" i="22" s="1"/>
  <c r="I397" i="22"/>
  <c r="J397" i="22" s="1"/>
  <c r="A398" i="22"/>
  <c r="B398" i="22" s="1"/>
  <c r="C398" i="22"/>
  <c r="D398" i="22" s="1"/>
  <c r="E398" i="22"/>
  <c r="F398" i="22" s="1"/>
  <c r="G398" i="22"/>
  <c r="H398" i="22" s="1"/>
  <c r="I398" i="22"/>
  <c r="J398" i="22" s="1"/>
  <c r="A399" i="22"/>
  <c r="B399" i="22" s="1"/>
  <c r="C399" i="22"/>
  <c r="D399" i="22" s="1"/>
  <c r="E399" i="22"/>
  <c r="F399" i="22" s="1"/>
  <c r="G399" i="22"/>
  <c r="H399" i="22" s="1"/>
  <c r="I399" i="22"/>
  <c r="J399" i="22" s="1"/>
  <c r="A400" i="22"/>
  <c r="B400" i="22" s="1"/>
  <c r="C400" i="22"/>
  <c r="D400" i="22" s="1"/>
  <c r="E400" i="22"/>
  <c r="F400" i="22" s="1"/>
  <c r="G400" i="22"/>
  <c r="H400" i="22" s="1"/>
  <c r="I400" i="22"/>
  <c r="J400" i="22" s="1"/>
  <c r="A401" i="22"/>
  <c r="B401" i="22" s="1"/>
  <c r="C401" i="22"/>
  <c r="D401" i="22" s="1"/>
  <c r="E401" i="22"/>
  <c r="F401" i="22" s="1"/>
  <c r="G401" i="22"/>
  <c r="H401" i="22" s="1"/>
  <c r="I401" i="22"/>
  <c r="J401" i="22" s="1"/>
  <c r="A402" i="22"/>
  <c r="B402" i="22" s="1"/>
  <c r="C402" i="22"/>
  <c r="D402" i="22" s="1"/>
  <c r="E402" i="22"/>
  <c r="F402" i="22" s="1"/>
  <c r="G402" i="22"/>
  <c r="H402" i="22" s="1"/>
  <c r="I402" i="22"/>
  <c r="J402" i="22" s="1"/>
  <c r="A403" i="22"/>
  <c r="B403" i="22" s="1"/>
  <c r="C403" i="22"/>
  <c r="D403" i="22" s="1"/>
  <c r="E403" i="22"/>
  <c r="F403" i="22" s="1"/>
  <c r="G403" i="22"/>
  <c r="H403" i="22" s="1"/>
  <c r="I403" i="22"/>
  <c r="J403" i="22" s="1"/>
  <c r="A404" i="22"/>
  <c r="B404" i="22" s="1"/>
  <c r="C404" i="22"/>
  <c r="D404" i="22" s="1"/>
  <c r="E404" i="22"/>
  <c r="F404" i="22" s="1"/>
  <c r="G404" i="22"/>
  <c r="H404" i="22" s="1"/>
  <c r="I404" i="22"/>
  <c r="J404" i="22" s="1"/>
  <c r="A405" i="22"/>
  <c r="B405" i="22" s="1"/>
  <c r="C405" i="22"/>
  <c r="D405" i="22" s="1"/>
  <c r="E405" i="22"/>
  <c r="F405" i="22" s="1"/>
  <c r="G405" i="22"/>
  <c r="H405" i="22" s="1"/>
  <c r="I405" i="22"/>
  <c r="J405" i="22" s="1"/>
  <c r="A406" i="22"/>
  <c r="B406" i="22" s="1"/>
  <c r="C406" i="22"/>
  <c r="D406" i="22" s="1"/>
  <c r="E406" i="22"/>
  <c r="F406" i="22" s="1"/>
  <c r="G406" i="22"/>
  <c r="H406" i="22" s="1"/>
  <c r="I406" i="22"/>
  <c r="J406" i="22" s="1"/>
  <c r="A407" i="22"/>
  <c r="B407" i="22" s="1"/>
  <c r="C407" i="22"/>
  <c r="D407" i="22" s="1"/>
  <c r="E407" i="22"/>
  <c r="F407" i="22" s="1"/>
  <c r="G407" i="22"/>
  <c r="H407" i="22" s="1"/>
  <c r="I407" i="22"/>
  <c r="J407" i="22" s="1"/>
  <c r="A408" i="22"/>
  <c r="B408" i="22" s="1"/>
  <c r="C408" i="22"/>
  <c r="D408" i="22" s="1"/>
  <c r="E408" i="22"/>
  <c r="F408" i="22" s="1"/>
  <c r="G408" i="22"/>
  <c r="H408" i="22" s="1"/>
  <c r="I408" i="22"/>
  <c r="J408" i="22" s="1"/>
  <c r="A409" i="22"/>
  <c r="B409" i="22" s="1"/>
  <c r="C409" i="22"/>
  <c r="D409" i="22" s="1"/>
  <c r="E409" i="22"/>
  <c r="F409" i="22" s="1"/>
  <c r="G409" i="22"/>
  <c r="H409" i="22" s="1"/>
  <c r="I409" i="22"/>
  <c r="J409" i="22" s="1"/>
  <c r="A410" i="22"/>
  <c r="B410" i="22" s="1"/>
  <c r="C410" i="22"/>
  <c r="D410" i="22" s="1"/>
  <c r="E410" i="22"/>
  <c r="F410" i="22" s="1"/>
  <c r="G410" i="22"/>
  <c r="H410" i="22" s="1"/>
  <c r="I410" i="22"/>
  <c r="J410" i="22" s="1"/>
  <c r="A411" i="22"/>
  <c r="B411" i="22" s="1"/>
  <c r="C411" i="22"/>
  <c r="D411" i="22" s="1"/>
  <c r="E411" i="22"/>
  <c r="F411" i="22" s="1"/>
  <c r="G411" i="22"/>
  <c r="H411" i="22" s="1"/>
  <c r="I411" i="22"/>
  <c r="J411" i="22" s="1"/>
  <c r="A412" i="22"/>
  <c r="B412" i="22" s="1"/>
  <c r="C412" i="22"/>
  <c r="D412" i="22" s="1"/>
  <c r="E412" i="22"/>
  <c r="F412" i="22" s="1"/>
  <c r="G412" i="22"/>
  <c r="H412" i="22" s="1"/>
  <c r="I412" i="22"/>
  <c r="J412" i="22" s="1"/>
  <c r="A413" i="22"/>
  <c r="B413" i="22" s="1"/>
  <c r="C413" i="22"/>
  <c r="D413" i="22" s="1"/>
  <c r="E413" i="22"/>
  <c r="F413" i="22" s="1"/>
  <c r="G413" i="22"/>
  <c r="H413" i="22" s="1"/>
  <c r="I413" i="22"/>
  <c r="J413" i="22" s="1"/>
  <c r="A414" i="22"/>
  <c r="B414" i="22" s="1"/>
  <c r="C414" i="22"/>
  <c r="D414" i="22" s="1"/>
  <c r="E414" i="22"/>
  <c r="F414" i="22" s="1"/>
  <c r="G414" i="22"/>
  <c r="H414" i="22" s="1"/>
  <c r="I414" i="22"/>
  <c r="J414" i="22" s="1"/>
  <c r="A415" i="22"/>
  <c r="B415" i="22" s="1"/>
  <c r="C415" i="22"/>
  <c r="D415" i="22" s="1"/>
  <c r="E415" i="22"/>
  <c r="F415" i="22" s="1"/>
  <c r="G415" i="22"/>
  <c r="H415" i="22" s="1"/>
  <c r="I415" i="22"/>
  <c r="J415" i="22" s="1"/>
  <c r="A416" i="22"/>
  <c r="B416" i="22" s="1"/>
  <c r="C416" i="22"/>
  <c r="D416" i="22" s="1"/>
  <c r="E416" i="22"/>
  <c r="F416" i="22" s="1"/>
  <c r="G416" i="22"/>
  <c r="H416" i="22" s="1"/>
  <c r="I416" i="22"/>
  <c r="J416" i="22" s="1"/>
  <c r="A417" i="22"/>
  <c r="B417" i="22" s="1"/>
  <c r="C417" i="22"/>
  <c r="D417" i="22" s="1"/>
  <c r="E417" i="22"/>
  <c r="F417" i="22" s="1"/>
  <c r="G417" i="22"/>
  <c r="H417" i="22" s="1"/>
  <c r="I417" i="22"/>
  <c r="J417" i="22" s="1"/>
  <c r="A418" i="22"/>
  <c r="B418" i="22" s="1"/>
  <c r="C418" i="22"/>
  <c r="D418" i="22" s="1"/>
  <c r="E418" i="22"/>
  <c r="F418" i="22" s="1"/>
  <c r="G418" i="22"/>
  <c r="H418" i="22" s="1"/>
  <c r="I418" i="22"/>
  <c r="J418" i="22" s="1"/>
  <c r="A419" i="22"/>
  <c r="B419" i="22" s="1"/>
  <c r="C419" i="22"/>
  <c r="D419" i="22" s="1"/>
  <c r="E419" i="22"/>
  <c r="F419" i="22" s="1"/>
  <c r="G419" i="22"/>
  <c r="H419" i="22" s="1"/>
  <c r="I419" i="22"/>
  <c r="J419" i="22" s="1"/>
  <c r="A420" i="22"/>
  <c r="B420" i="22" s="1"/>
  <c r="C420" i="22"/>
  <c r="D420" i="22" s="1"/>
  <c r="E420" i="22"/>
  <c r="F420" i="22" s="1"/>
  <c r="G420" i="22"/>
  <c r="H420" i="22" s="1"/>
  <c r="I420" i="22"/>
  <c r="J420" i="22" s="1"/>
  <c r="A421" i="22"/>
  <c r="B421" i="22" s="1"/>
  <c r="C421" i="22"/>
  <c r="D421" i="22" s="1"/>
  <c r="E421" i="22"/>
  <c r="F421" i="22" s="1"/>
  <c r="G421" i="22"/>
  <c r="H421" i="22" s="1"/>
  <c r="I421" i="22"/>
  <c r="J421" i="22" s="1"/>
  <c r="A422" i="22"/>
  <c r="B422" i="22" s="1"/>
  <c r="C422" i="22"/>
  <c r="D422" i="22" s="1"/>
  <c r="E422" i="22"/>
  <c r="F422" i="22" s="1"/>
  <c r="G422" i="22"/>
  <c r="H422" i="22" s="1"/>
  <c r="I422" i="22"/>
  <c r="J422" i="22" s="1"/>
  <c r="A423" i="22"/>
  <c r="B423" i="22" s="1"/>
  <c r="C423" i="22"/>
  <c r="D423" i="22" s="1"/>
  <c r="E423" i="22"/>
  <c r="F423" i="22" s="1"/>
  <c r="G423" i="22"/>
  <c r="H423" i="22" s="1"/>
  <c r="I423" i="22"/>
  <c r="J423" i="22" s="1"/>
  <c r="A424" i="22"/>
  <c r="B424" i="22" s="1"/>
  <c r="C424" i="22"/>
  <c r="D424" i="22" s="1"/>
  <c r="E424" i="22"/>
  <c r="F424" i="22" s="1"/>
  <c r="G424" i="22"/>
  <c r="H424" i="22" s="1"/>
  <c r="I424" i="22"/>
  <c r="J424" i="22" s="1"/>
  <c r="A425" i="22"/>
  <c r="B425" i="22" s="1"/>
  <c r="C425" i="22"/>
  <c r="D425" i="22" s="1"/>
  <c r="E425" i="22"/>
  <c r="F425" i="22" s="1"/>
  <c r="G425" i="22"/>
  <c r="H425" i="22" s="1"/>
  <c r="I425" i="22"/>
  <c r="J425" i="22" s="1"/>
  <c r="A426" i="22"/>
  <c r="B426" i="22" s="1"/>
  <c r="C426" i="22"/>
  <c r="D426" i="22" s="1"/>
  <c r="E426" i="22"/>
  <c r="F426" i="22" s="1"/>
  <c r="G426" i="22"/>
  <c r="H426" i="22" s="1"/>
  <c r="I426" i="22"/>
  <c r="J426" i="22" s="1"/>
  <c r="A427" i="22"/>
  <c r="B427" i="22" s="1"/>
  <c r="C427" i="22"/>
  <c r="D427" i="22" s="1"/>
  <c r="E427" i="22"/>
  <c r="F427" i="22" s="1"/>
  <c r="G427" i="22"/>
  <c r="H427" i="22" s="1"/>
  <c r="I427" i="22"/>
  <c r="J427" i="22" s="1"/>
  <c r="A428" i="22"/>
  <c r="B428" i="22" s="1"/>
  <c r="C428" i="22"/>
  <c r="D428" i="22" s="1"/>
  <c r="E428" i="22"/>
  <c r="F428" i="22" s="1"/>
  <c r="G428" i="22"/>
  <c r="H428" i="22" s="1"/>
  <c r="I428" i="22"/>
  <c r="J428" i="22" s="1"/>
  <c r="A429" i="22"/>
  <c r="B429" i="22" s="1"/>
  <c r="C429" i="22"/>
  <c r="D429" i="22" s="1"/>
  <c r="E429" i="22"/>
  <c r="F429" i="22" s="1"/>
  <c r="G429" i="22"/>
  <c r="H429" i="22" s="1"/>
  <c r="I429" i="22"/>
  <c r="J429" i="22" s="1"/>
  <c r="A430" i="22"/>
  <c r="B430" i="22" s="1"/>
  <c r="C430" i="22"/>
  <c r="D430" i="22" s="1"/>
  <c r="E430" i="22"/>
  <c r="F430" i="22" s="1"/>
  <c r="G430" i="22"/>
  <c r="H430" i="22" s="1"/>
  <c r="I430" i="22"/>
  <c r="J430" i="22" s="1"/>
  <c r="A431" i="22"/>
  <c r="B431" i="22" s="1"/>
  <c r="C431" i="22"/>
  <c r="D431" i="22" s="1"/>
  <c r="E431" i="22"/>
  <c r="F431" i="22" s="1"/>
  <c r="G431" i="22"/>
  <c r="H431" i="22" s="1"/>
  <c r="I431" i="22"/>
  <c r="J431" i="22" s="1"/>
  <c r="A432" i="22"/>
  <c r="B432" i="22" s="1"/>
  <c r="C432" i="22"/>
  <c r="D432" i="22" s="1"/>
  <c r="E432" i="22"/>
  <c r="F432" i="22" s="1"/>
  <c r="G432" i="22"/>
  <c r="H432" i="22" s="1"/>
  <c r="I432" i="22"/>
  <c r="J432" i="22" s="1"/>
  <c r="A433" i="22"/>
  <c r="B433" i="22" s="1"/>
  <c r="C433" i="22"/>
  <c r="D433" i="22" s="1"/>
  <c r="E433" i="22"/>
  <c r="F433" i="22" s="1"/>
  <c r="G433" i="22"/>
  <c r="H433" i="22" s="1"/>
  <c r="I433" i="22"/>
  <c r="J433" i="22" s="1"/>
  <c r="A434" i="22"/>
  <c r="B434" i="22" s="1"/>
  <c r="C434" i="22"/>
  <c r="D434" i="22" s="1"/>
  <c r="E434" i="22"/>
  <c r="F434" i="22" s="1"/>
  <c r="G434" i="22"/>
  <c r="H434" i="22" s="1"/>
  <c r="I434" i="22"/>
  <c r="J434" i="22" s="1"/>
  <c r="A435" i="22"/>
  <c r="B435" i="22" s="1"/>
  <c r="C435" i="22"/>
  <c r="D435" i="22" s="1"/>
  <c r="E435" i="22"/>
  <c r="F435" i="22" s="1"/>
  <c r="G435" i="22"/>
  <c r="H435" i="22" s="1"/>
  <c r="I435" i="22"/>
  <c r="J435" i="22" s="1"/>
  <c r="A436" i="22"/>
  <c r="B436" i="22" s="1"/>
  <c r="C436" i="22"/>
  <c r="D436" i="22" s="1"/>
  <c r="E436" i="22"/>
  <c r="F436" i="22" s="1"/>
  <c r="G436" i="22"/>
  <c r="H436" i="22" s="1"/>
  <c r="I436" i="22"/>
  <c r="J436" i="22" s="1"/>
  <c r="A437" i="22"/>
  <c r="B437" i="22" s="1"/>
  <c r="C437" i="22"/>
  <c r="D437" i="22" s="1"/>
  <c r="E437" i="22"/>
  <c r="F437" i="22" s="1"/>
  <c r="G437" i="22"/>
  <c r="H437" i="22" s="1"/>
  <c r="I437" i="22"/>
  <c r="J437" i="22" s="1"/>
  <c r="A438" i="22"/>
  <c r="B438" i="22" s="1"/>
  <c r="C438" i="22"/>
  <c r="D438" i="22" s="1"/>
  <c r="E438" i="22"/>
  <c r="F438" i="22" s="1"/>
  <c r="G438" i="22"/>
  <c r="H438" i="22" s="1"/>
  <c r="I438" i="22"/>
  <c r="J438" i="22" s="1"/>
  <c r="A439" i="22"/>
  <c r="B439" i="22" s="1"/>
  <c r="C439" i="22"/>
  <c r="D439" i="22" s="1"/>
  <c r="E439" i="22"/>
  <c r="F439" i="22" s="1"/>
  <c r="G439" i="22"/>
  <c r="H439" i="22" s="1"/>
  <c r="I439" i="22"/>
  <c r="J439" i="22" s="1"/>
  <c r="A440" i="22"/>
  <c r="B440" i="22" s="1"/>
  <c r="C440" i="22"/>
  <c r="D440" i="22" s="1"/>
  <c r="E440" i="22"/>
  <c r="F440" i="22" s="1"/>
  <c r="G440" i="22"/>
  <c r="H440" i="22" s="1"/>
  <c r="I440" i="22"/>
  <c r="J440" i="22" s="1"/>
  <c r="A441" i="22"/>
  <c r="B441" i="22" s="1"/>
  <c r="C441" i="22"/>
  <c r="D441" i="22" s="1"/>
  <c r="E441" i="22"/>
  <c r="F441" i="22" s="1"/>
  <c r="G441" i="22"/>
  <c r="H441" i="22" s="1"/>
  <c r="I441" i="22"/>
  <c r="J441" i="22" s="1"/>
  <c r="A442" i="22"/>
  <c r="B442" i="22" s="1"/>
  <c r="C442" i="22"/>
  <c r="D442" i="22" s="1"/>
  <c r="E442" i="22"/>
  <c r="F442" i="22" s="1"/>
  <c r="G442" i="22"/>
  <c r="H442" i="22" s="1"/>
  <c r="I442" i="22"/>
  <c r="J442" i="22" s="1"/>
  <c r="A443" i="22"/>
  <c r="B443" i="22" s="1"/>
  <c r="C443" i="22"/>
  <c r="D443" i="22" s="1"/>
  <c r="E443" i="22"/>
  <c r="F443" i="22" s="1"/>
  <c r="G443" i="22"/>
  <c r="H443" i="22" s="1"/>
  <c r="I443" i="22"/>
  <c r="J443" i="22" s="1"/>
  <c r="A444" i="22"/>
  <c r="B444" i="22" s="1"/>
  <c r="C444" i="22"/>
  <c r="D444" i="22" s="1"/>
  <c r="E444" i="22"/>
  <c r="F444" i="22" s="1"/>
  <c r="G444" i="22"/>
  <c r="H444" i="22" s="1"/>
  <c r="I444" i="22"/>
  <c r="J444" i="22" s="1"/>
  <c r="A445" i="22"/>
  <c r="B445" i="22" s="1"/>
  <c r="C445" i="22"/>
  <c r="D445" i="22" s="1"/>
  <c r="E445" i="22"/>
  <c r="F445" i="22" s="1"/>
  <c r="G445" i="22"/>
  <c r="H445" i="22" s="1"/>
  <c r="I445" i="22"/>
  <c r="J445" i="22" s="1"/>
  <c r="A446" i="22"/>
  <c r="B446" i="22" s="1"/>
  <c r="C446" i="22"/>
  <c r="D446" i="22" s="1"/>
  <c r="E446" i="22"/>
  <c r="F446" i="22" s="1"/>
  <c r="G446" i="22"/>
  <c r="H446" i="22" s="1"/>
  <c r="I446" i="22"/>
  <c r="J446" i="22" s="1"/>
  <c r="A447" i="22"/>
  <c r="B447" i="22" s="1"/>
  <c r="C447" i="22"/>
  <c r="D447" i="22" s="1"/>
  <c r="E447" i="22"/>
  <c r="F447" i="22" s="1"/>
  <c r="G447" i="22"/>
  <c r="H447" i="22" s="1"/>
  <c r="I447" i="22"/>
  <c r="J447" i="22" s="1"/>
  <c r="A448" i="22"/>
  <c r="B448" i="22" s="1"/>
  <c r="C448" i="22"/>
  <c r="D448" i="22" s="1"/>
  <c r="E448" i="22"/>
  <c r="F448" i="22" s="1"/>
  <c r="G448" i="22"/>
  <c r="H448" i="22" s="1"/>
  <c r="I448" i="22"/>
  <c r="J448" i="22" s="1"/>
  <c r="A449" i="22"/>
  <c r="B449" i="22" s="1"/>
  <c r="C449" i="22"/>
  <c r="D449" i="22" s="1"/>
  <c r="E449" i="22"/>
  <c r="F449" i="22" s="1"/>
  <c r="G449" i="22"/>
  <c r="H449" i="22" s="1"/>
  <c r="I449" i="22"/>
  <c r="J449" i="22" s="1"/>
  <c r="A450" i="22"/>
  <c r="B450" i="22" s="1"/>
  <c r="C450" i="22"/>
  <c r="D450" i="22" s="1"/>
  <c r="E450" i="22"/>
  <c r="F450" i="22" s="1"/>
  <c r="G450" i="22"/>
  <c r="H450" i="22" s="1"/>
  <c r="I450" i="22"/>
  <c r="J450" i="22" s="1"/>
  <c r="A451" i="22"/>
  <c r="B451" i="22" s="1"/>
  <c r="C451" i="22"/>
  <c r="D451" i="22" s="1"/>
  <c r="E451" i="22"/>
  <c r="F451" i="22" s="1"/>
  <c r="G451" i="22"/>
  <c r="H451" i="22" s="1"/>
  <c r="I451" i="22"/>
  <c r="J451" i="22" s="1"/>
  <c r="A452" i="22"/>
  <c r="B452" i="22" s="1"/>
  <c r="C452" i="22"/>
  <c r="D452" i="22" s="1"/>
  <c r="E452" i="22"/>
  <c r="F452" i="22" s="1"/>
  <c r="G452" i="22"/>
  <c r="H452" i="22" s="1"/>
  <c r="I452" i="22"/>
  <c r="J452" i="22" s="1"/>
  <c r="A453" i="22"/>
  <c r="B453" i="22" s="1"/>
  <c r="C453" i="22"/>
  <c r="D453" i="22" s="1"/>
  <c r="E453" i="22"/>
  <c r="F453" i="22" s="1"/>
  <c r="G453" i="22"/>
  <c r="H453" i="22" s="1"/>
  <c r="I453" i="22"/>
  <c r="J453" i="22" s="1"/>
  <c r="A454" i="22"/>
  <c r="B454" i="22" s="1"/>
  <c r="C454" i="22"/>
  <c r="D454" i="22" s="1"/>
  <c r="E454" i="22"/>
  <c r="F454" i="22" s="1"/>
  <c r="G454" i="22"/>
  <c r="H454" i="22" s="1"/>
  <c r="I454" i="22"/>
  <c r="J454" i="22" s="1"/>
  <c r="A455" i="22"/>
  <c r="B455" i="22" s="1"/>
  <c r="C455" i="22"/>
  <c r="D455" i="22" s="1"/>
  <c r="E455" i="22"/>
  <c r="F455" i="22" s="1"/>
  <c r="G455" i="22"/>
  <c r="H455" i="22" s="1"/>
  <c r="I455" i="22"/>
  <c r="J455" i="22" s="1"/>
  <c r="A456" i="22"/>
  <c r="B456" i="22" s="1"/>
  <c r="C456" i="22"/>
  <c r="D456" i="22" s="1"/>
  <c r="E456" i="22"/>
  <c r="F456" i="22" s="1"/>
  <c r="G456" i="22"/>
  <c r="H456" i="22" s="1"/>
  <c r="I456" i="22"/>
  <c r="J456" i="22" s="1"/>
  <c r="A457" i="22"/>
  <c r="B457" i="22" s="1"/>
  <c r="C457" i="22"/>
  <c r="D457" i="22" s="1"/>
  <c r="E457" i="22"/>
  <c r="F457" i="22" s="1"/>
  <c r="G457" i="22"/>
  <c r="H457" i="22" s="1"/>
  <c r="I457" i="22"/>
  <c r="J457" i="22" s="1"/>
  <c r="A458" i="22"/>
  <c r="B458" i="22" s="1"/>
  <c r="C458" i="22"/>
  <c r="D458" i="22" s="1"/>
  <c r="E458" i="22"/>
  <c r="F458" i="22" s="1"/>
  <c r="G458" i="22"/>
  <c r="H458" i="22" s="1"/>
  <c r="I458" i="22"/>
  <c r="J458" i="22" s="1"/>
  <c r="A459" i="22"/>
  <c r="B459" i="22" s="1"/>
  <c r="C459" i="22"/>
  <c r="D459" i="22" s="1"/>
  <c r="E459" i="22"/>
  <c r="F459" i="22" s="1"/>
  <c r="G459" i="22"/>
  <c r="H459" i="22" s="1"/>
  <c r="I459" i="22"/>
  <c r="J459" i="22" s="1"/>
  <c r="A460" i="22"/>
  <c r="B460" i="22" s="1"/>
  <c r="C460" i="22"/>
  <c r="D460" i="22" s="1"/>
  <c r="E460" i="22"/>
  <c r="F460" i="22" s="1"/>
  <c r="G460" i="22"/>
  <c r="H460" i="22" s="1"/>
  <c r="I460" i="22"/>
  <c r="J460" i="22" s="1"/>
  <c r="A461" i="22"/>
  <c r="B461" i="22" s="1"/>
  <c r="C461" i="22"/>
  <c r="D461" i="22" s="1"/>
  <c r="E461" i="22"/>
  <c r="F461" i="22" s="1"/>
  <c r="G461" i="22"/>
  <c r="H461" i="22" s="1"/>
  <c r="I461" i="22"/>
  <c r="J461" i="22" s="1"/>
  <c r="A462" i="22"/>
  <c r="B462" i="22" s="1"/>
  <c r="C462" i="22"/>
  <c r="D462" i="22" s="1"/>
  <c r="E462" i="22"/>
  <c r="F462" i="22" s="1"/>
  <c r="G462" i="22"/>
  <c r="H462" i="22" s="1"/>
  <c r="I462" i="22"/>
  <c r="J462" i="22" s="1"/>
  <c r="A463" i="22"/>
  <c r="B463" i="22" s="1"/>
  <c r="C463" i="22"/>
  <c r="D463" i="22" s="1"/>
  <c r="E463" i="22"/>
  <c r="F463" i="22" s="1"/>
  <c r="G463" i="22"/>
  <c r="H463" i="22" s="1"/>
  <c r="I463" i="22"/>
  <c r="J463" i="22" s="1"/>
  <c r="A464" i="22"/>
  <c r="B464" i="22" s="1"/>
  <c r="C464" i="22"/>
  <c r="D464" i="22" s="1"/>
  <c r="E464" i="22"/>
  <c r="F464" i="22" s="1"/>
  <c r="G464" i="22"/>
  <c r="H464" i="22" s="1"/>
  <c r="I464" i="22"/>
  <c r="J464" i="22" s="1"/>
  <c r="A465" i="22"/>
  <c r="B465" i="22" s="1"/>
  <c r="C465" i="22"/>
  <c r="D465" i="22" s="1"/>
  <c r="E465" i="22"/>
  <c r="F465" i="22" s="1"/>
  <c r="G465" i="22"/>
  <c r="H465" i="22" s="1"/>
  <c r="I465" i="22"/>
  <c r="J465" i="22" s="1"/>
  <c r="A466" i="22"/>
  <c r="B466" i="22" s="1"/>
  <c r="C466" i="22"/>
  <c r="D466" i="22" s="1"/>
  <c r="E466" i="22"/>
  <c r="F466" i="22" s="1"/>
  <c r="G466" i="22"/>
  <c r="H466" i="22" s="1"/>
  <c r="I466" i="22"/>
  <c r="J466" i="22" s="1"/>
  <c r="A467" i="22"/>
  <c r="B467" i="22" s="1"/>
  <c r="C467" i="22"/>
  <c r="D467" i="22" s="1"/>
  <c r="E467" i="22"/>
  <c r="F467" i="22" s="1"/>
  <c r="G467" i="22"/>
  <c r="H467" i="22" s="1"/>
  <c r="I467" i="22"/>
  <c r="J467" i="22" s="1"/>
  <c r="A468" i="22"/>
  <c r="B468" i="22" s="1"/>
  <c r="C468" i="22"/>
  <c r="D468" i="22" s="1"/>
  <c r="E468" i="22"/>
  <c r="F468" i="22" s="1"/>
  <c r="G468" i="22"/>
  <c r="H468" i="22" s="1"/>
  <c r="I468" i="22"/>
  <c r="J468" i="22" s="1"/>
  <c r="A469" i="22"/>
  <c r="B469" i="22" s="1"/>
  <c r="C469" i="22"/>
  <c r="D469" i="22" s="1"/>
  <c r="E469" i="22"/>
  <c r="F469" i="22" s="1"/>
  <c r="G469" i="22"/>
  <c r="H469" i="22" s="1"/>
  <c r="I469" i="22"/>
  <c r="J469" i="22" s="1"/>
  <c r="A470" i="22"/>
  <c r="B470" i="22" s="1"/>
  <c r="C470" i="22"/>
  <c r="D470" i="22" s="1"/>
  <c r="E470" i="22"/>
  <c r="F470" i="22" s="1"/>
  <c r="G470" i="22"/>
  <c r="H470" i="22" s="1"/>
  <c r="I470" i="22"/>
  <c r="J470" i="22" s="1"/>
  <c r="A471" i="22"/>
  <c r="B471" i="22" s="1"/>
  <c r="C471" i="22"/>
  <c r="D471" i="22" s="1"/>
  <c r="E471" i="22"/>
  <c r="F471" i="22" s="1"/>
  <c r="G471" i="22"/>
  <c r="H471" i="22" s="1"/>
  <c r="I471" i="22"/>
  <c r="J471" i="22" s="1"/>
  <c r="A472" i="22"/>
  <c r="B472" i="22" s="1"/>
  <c r="C472" i="22"/>
  <c r="D472" i="22" s="1"/>
  <c r="E472" i="22"/>
  <c r="F472" i="22" s="1"/>
  <c r="G472" i="22"/>
  <c r="H472" i="22" s="1"/>
  <c r="I472" i="22"/>
  <c r="J472" i="22" s="1"/>
  <c r="A473" i="22"/>
  <c r="B473" i="22" s="1"/>
  <c r="C473" i="22"/>
  <c r="D473" i="22" s="1"/>
  <c r="E473" i="22"/>
  <c r="F473" i="22" s="1"/>
  <c r="G473" i="22"/>
  <c r="H473" i="22" s="1"/>
  <c r="I473" i="22"/>
  <c r="J473" i="22" s="1"/>
  <c r="A474" i="22"/>
  <c r="B474" i="22" s="1"/>
  <c r="C474" i="22"/>
  <c r="D474" i="22" s="1"/>
  <c r="E474" i="22"/>
  <c r="F474" i="22" s="1"/>
  <c r="G474" i="22"/>
  <c r="H474" i="22" s="1"/>
  <c r="I474" i="22"/>
  <c r="J474" i="22" s="1"/>
  <c r="A475" i="22"/>
  <c r="B475" i="22" s="1"/>
  <c r="C475" i="22"/>
  <c r="D475" i="22" s="1"/>
  <c r="E475" i="22"/>
  <c r="F475" i="22" s="1"/>
  <c r="G475" i="22"/>
  <c r="H475" i="22" s="1"/>
  <c r="I475" i="22"/>
  <c r="J475" i="22" s="1"/>
  <c r="A476" i="22"/>
  <c r="B476" i="22" s="1"/>
  <c r="C476" i="22"/>
  <c r="D476" i="22" s="1"/>
  <c r="E476" i="22"/>
  <c r="F476" i="22" s="1"/>
  <c r="G476" i="22"/>
  <c r="H476" i="22" s="1"/>
  <c r="I476" i="22"/>
  <c r="J476" i="22" s="1"/>
  <c r="A477" i="22"/>
  <c r="B477" i="22" s="1"/>
  <c r="C477" i="22"/>
  <c r="D477" i="22" s="1"/>
  <c r="E477" i="22"/>
  <c r="F477" i="22" s="1"/>
  <c r="G477" i="22"/>
  <c r="H477" i="22" s="1"/>
  <c r="I477" i="22"/>
  <c r="J477" i="22" s="1"/>
  <c r="A478" i="22"/>
  <c r="B478" i="22" s="1"/>
  <c r="C478" i="22"/>
  <c r="D478" i="22" s="1"/>
  <c r="E478" i="22"/>
  <c r="F478" i="22" s="1"/>
  <c r="G478" i="22"/>
  <c r="H478" i="22" s="1"/>
  <c r="I478" i="22"/>
  <c r="J478" i="22" s="1"/>
  <c r="A479" i="22"/>
  <c r="B479" i="22" s="1"/>
  <c r="C479" i="22"/>
  <c r="D479" i="22" s="1"/>
  <c r="E479" i="22"/>
  <c r="F479" i="22" s="1"/>
  <c r="G479" i="22"/>
  <c r="H479" i="22" s="1"/>
  <c r="I479" i="22"/>
  <c r="J479" i="22" s="1"/>
  <c r="A480" i="22"/>
  <c r="B480" i="22" s="1"/>
  <c r="C480" i="22"/>
  <c r="D480" i="22" s="1"/>
  <c r="E480" i="22"/>
  <c r="F480" i="22" s="1"/>
  <c r="G480" i="22"/>
  <c r="H480" i="22" s="1"/>
  <c r="I480" i="22"/>
  <c r="J480" i="22" s="1"/>
  <c r="A481" i="22"/>
  <c r="B481" i="22" s="1"/>
  <c r="C481" i="22"/>
  <c r="D481" i="22" s="1"/>
  <c r="E481" i="22"/>
  <c r="F481" i="22" s="1"/>
  <c r="G481" i="22"/>
  <c r="H481" i="22" s="1"/>
  <c r="I481" i="22"/>
  <c r="J481" i="22" s="1"/>
  <c r="A482" i="22"/>
  <c r="B482" i="22" s="1"/>
  <c r="C482" i="22"/>
  <c r="D482" i="22" s="1"/>
  <c r="E482" i="22"/>
  <c r="F482" i="22" s="1"/>
  <c r="G482" i="22"/>
  <c r="H482" i="22" s="1"/>
  <c r="I482" i="22"/>
  <c r="J482" i="22" s="1"/>
  <c r="A483" i="22"/>
  <c r="B483" i="22" s="1"/>
  <c r="C483" i="22"/>
  <c r="D483" i="22" s="1"/>
  <c r="E483" i="22"/>
  <c r="F483" i="22" s="1"/>
  <c r="G483" i="22"/>
  <c r="H483" i="22" s="1"/>
  <c r="I483" i="22"/>
  <c r="J483" i="22" s="1"/>
  <c r="A484" i="22"/>
  <c r="B484" i="22" s="1"/>
  <c r="C484" i="22"/>
  <c r="D484" i="22" s="1"/>
  <c r="E484" i="22"/>
  <c r="F484" i="22" s="1"/>
  <c r="G484" i="22"/>
  <c r="H484" i="22" s="1"/>
  <c r="I484" i="22"/>
  <c r="J484" i="22" s="1"/>
  <c r="A485" i="22"/>
  <c r="B485" i="22" s="1"/>
  <c r="C485" i="22"/>
  <c r="D485" i="22" s="1"/>
  <c r="E485" i="22"/>
  <c r="F485" i="22" s="1"/>
  <c r="G485" i="22"/>
  <c r="H485" i="22" s="1"/>
  <c r="I485" i="22"/>
  <c r="J485" i="22" s="1"/>
  <c r="A486" i="22"/>
  <c r="B486" i="22" s="1"/>
  <c r="C486" i="22"/>
  <c r="D486" i="22" s="1"/>
  <c r="E486" i="22"/>
  <c r="F486" i="22" s="1"/>
  <c r="G486" i="22"/>
  <c r="H486" i="22" s="1"/>
  <c r="I486" i="22"/>
  <c r="J486" i="22" s="1"/>
  <c r="A487" i="22"/>
  <c r="B487" i="22" s="1"/>
  <c r="C487" i="22"/>
  <c r="D487" i="22" s="1"/>
  <c r="E487" i="22"/>
  <c r="F487" i="22" s="1"/>
  <c r="G487" i="22"/>
  <c r="H487" i="22" s="1"/>
  <c r="I487" i="22"/>
  <c r="J487" i="22" s="1"/>
  <c r="A488" i="22"/>
  <c r="B488" i="22" s="1"/>
  <c r="C488" i="22"/>
  <c r="D488" i="22" s="1"/>
  <c r="E488" i="22"/>
  <c r="F488" i="22" s="1"/>
  <c r="G488" i="22"/>
  <c r="H488" i="22" s="1"/>
  <c r="I488" i="22"/>
  <c r="J488" i="22" s="1"/>
  <c r="A489" i="22"/>
  <c r="B489" i="22" s="1"/>
  <c r="C489" i="22"/>
  <c r="D489" i="22" s="1"/>
  <c r="E489" i="22"/>
  <c r="F489" i="22" s="1"/>
  <c r="G489" i="22"/>
  <c r="H489" i="22" s="1"/>
  <c r="I489" i="22"/>
  <c r="J489" i="22" s="1"/>
  <c r="A490" i="22"/>
  <c r="B490" i="22" s="1"/>
  <c r="C490" i="22"/>
  <c r="D490" i="22" s="1"/>
  <c r="E490" i="22"/>
  <c r="F490" i="22" s="1"/>
  <c r="G490" i="22"/>
  <c r="H490" i="22" s="1"/>
  <c r="I490" i="22"/>
  <c r="J490" i="22" s="1"/>
  <c r="A491" i="22"/>
  <c r="B491" i="22" s="1"/>
  <c r="C491" i="22"/>
  <c r="D491" i="22" s="1"/>
  <c r="E491" i="22"/>
  <c r="F491" i="22" s="1"/>
  <c r="G491" i="22"/>
  <c r="H491" i="22" s="1"/>
  <c r="I491" i="22"/>
  <c r="J491" i="22" s="1"/>
  <c r="A492" i="22"/>
  <c r="B492" i="22" s="1"/>
  <c r="C492" i="22"/>
  <c r="D492" i="22" s="1"/>
  <c r="E492" i="22"/>
  <c r="F492" i="22" s="1"/>
  <c r="G492" i="22"/>
  <c r="H492" i="22" s="1"/>
  <c r="I492" i="22"/>
  <c r="J492" i="22" s="1"/>
  <c r="A493" i="22"/>
  <c r="B493" i="22" s="1"/>
  <c r="C493" i="22"/>
  <c r="D493" i="22" s="1"/>
  <c r="E493" i="22"/>
  <c r="F493" i="22" s="1"/>
  <c r="G493" i="22"/>
  <c r="H493" i="22" s="1"/>
  <c r="I493" i="22"/>
  <c r="J493" i="22" s="1"/>
  <c r="A494" i="22"/>
  <c r="B494" i="22" s="1"/>
  <c r="C494" i="22"/>
  <c r="D494" i="22" s="1"/>
  <c r="E494" i="22"/>
  <c r="F494" i="22" s="1"/>
  <c r="G494" i="22"/>
  <c r="H494" i="22" s="1"/>
  <c r="I494" i="22"/>
  <c r="J494" i="22" s="1"/>
  <c r="A495" i="22"/>
  <c r="B495" i="22" s="1"/>
  <c r="C495" i="22"/>
  <c r="D495" i="22" s="1"/>
  <c r="E495" i="22"/>
  <c r="F495" i="22" s="1"/>
  <c r="G495" i="22"/>
  <c r="H495" i="22" s="1"/>
  <c r="I495" i="22"/>
  <c r="J495" i="22" s="1"/>
  <c r="A496" i="22"/>
  <c r="B496" i="22" s="1"/>
  <c r="C496" i="22"/>
  <c r="D496" i="22" s="1"/>
  <c r="E496" i="22"/>
  <c r="F496" i="22" s="1"/>
  <c r="G496" i="22"/>
  <c r="H496" i="22" s="1"/>
  <c r="I496" i="22"/>
  <c r="J496" i="22" s="1"/>
  <c r="A497" i="22"/>
  <c r="B497" i="22" s="1"/>
  <c r="C497" i="22"/>
  <c r="D497" i="22" s="1"/>
  <c r="E497" i="22"/>
  <c r="F497" i="22" s="1"/>
  <c r="G497" i="22"/>
  <c r="H497" i="22" s="1"/>
  <c r="I497" i="22"/>
  <c r="J497" i="22" s="1"/>
  <c r="A498" i="22"/>
  <c r="B498" i="22" s="1"/>
  <c r="C498" i="22"/>
  <c r="D498" i="22" s="1"/>
  <c r="E498" i="22"/>
  <c r="F498" i="22" s="1"/>
  <c r="G498" i="22"/>
  <c r="H498" i="22" s="1"/>
  <c r="I498" i="22"/>
  <c r="J498" i="22" s="1"/>
  <c r="A499" i="22"/>
  <c r="B499" i="22" s="1"/>
  <c r="C499" i="22"/>
  <c r="D499" i="22" s="1"/>
  <c r="E499" i="22"/>
  <c r="F499" i="22" s="1"/>
  <c r="G499" i="22"/>
  <c r="H499" i="22" s="1"/>
  <c r="I499" i="22"/>
  <c r="J499" i="22" s="1"/>
  <c r="A500" i="22"/>
  <c r="B500" i="22" s="1"/>
  <c r="C500" i="22"/>
  <c r="D500" i="22" s="1"/>
  <c r="E500" i="22"/>
  <c r="F500" i="22" s="1"/>
  <c r="G500" i="22"/>
  <c r="H500" i="22" s="1"/>
  <c r="I500" i="22"/>
  <c r="J500" i="22" s="1"/>
  <c r="A501" i="22"/>
  <c r="B501" i="22" s="1"/>
  <c r="C501" i="22"/>
  <c r="D501" i="22" s="1"/>
  <c r="E501" i="22"/>
  <c r="F501" i="22" s="1"/>
  <c r="G501" i="22"/>
  <c r="H501" i="22" s="1"/>
  <c r="I501" i="22"/>
  <c r="J501" i="22" s="1"/>
  <c r="A502" i="22"/>
  <c r="B502" i="22" s="1"/>
  <c r="C502" i="22"/>
  <c r="D502" i="22" s="1"/>
  <c r="E502" i="22"/>
  <c r="F502" i="22" s="1"/>
  <c r="G502" i="22"/>
  <c r="H502" i="22" s="1"/>
  <c r="I502" i="22"/>
  <c r="J502" i="22" s="1"/>
  <c r="A503" i="22"/>
  <c r="B503" i="22" s="1"/>
  <c r="C503" i="22"/>
  <c r="D503" i="22" s="1"/>
  <c r="E503" i="22"/>
  <c r="F503" i="22" s="1"/>
  <c r="G503" i="22"/>
  <c r="H503" i="22" s="1"/>
  <c r="I503" i="22"/>
  <c r="J503" i="22" s="1"/>
  <c r="A504" i="22"/>
  <c r="B504" i="22" s="1"/>
  <c r="C504" i="22"/>
  <c r="D504" i="22" s="1"/>
  <c r="E504" i="22"/>
  <c r="F504" i="22" s="1"/>
  <c r="G504" i="22"/>
  <c r="H504" i="22" s="1"/>
  <c r="I504" i="22"/>
  <c r="J504" i="22" s="1"/>
  <c r="A505" i="22"/>
  <c r="B505" i="22" s="1"/>
  <c r="C505" i="22"/>
  <c r="D505" i="22" s="1"/>
  <c r="E505" i="22"/>
  <c r="F505" i="22" s="1"/>
  <c r="G505" i="22"/>
  <c r="H505" i="22" s="1"/>
  <c r="I505" i="22"/>
  <c r="J505" i="22" s="1"/>
  <c r="A506" i="22"/>
  <c r="B506" i="22" s="1"/>
  <c r="C506" i="22"/>
  <c r="D506" i="22" s="1"/>
  <c r="E506" i="22"/>
  <c r="F506" i="22" s="1"/>
  <c r="G506" i="22"/>
  <c r="H506" i="22" s="1"/>
  <c r="I506" i="22"/>
  <c r="J506" i="22" s="1"/>
  <c r="A507" i="22"/>
  <c r="B507" i="22" s="1"/>
  <c r="C507" i="22"/>
  <c r="D507" i="22" s="1"/>
  <c r="E507" i="22"/>
  <c r="F507" i="22" s="1"/>
  <c r="G507" i="22"/>
  <c r="H507" i="22" s="1"/>
  <c r="I507" i="22"/>
  <c r="J507" i="22" s="1"/>
  <c r="A508" i="22"/>
  <c r="B508" i="22" s="1"/>
  <c r="C508" i="22"/>
  <c r="D508" i="22" s="1"/>
  <c r="E508" i="22"/>
  <c r="F508" i="22" s="1"/>
  <c r="G508" i="22"/>
  <c r="H508" i="22" s="1"/>
  <c r="I508" i="22"/>
  <c r="J508" i="22" s="1"/>
  <c r="A509" i="22"/>
  <c r="B509" i="22" s="1"/>
  <c r="C509" i="22"/>
  <c r="D509" i="22" s="1"/>
  <c r="E509" i="22"/>
  <c r="F509" i="22" s="1"/>
  <c r="G509" i="22"/>
  <c r="H509" i="22" s="1"/>
  <c r="I509" i="22"/>
  <c r="J509" i="22" s="1"/>
  <c r="A510" i="22"/>
  <c r="B510" i="22" s="1"/>
  <c r="C510" i="22"/>
  <c r="D510" i="22" s="1"/>
  <c r="E510" i="22"/>
  <c r="F510" i="22" s="1"/>
  <c r="G510" i="22"/>
  <c r="H510" i="22" s="1"/>
  <c r="I510" i="22"/>
  <c r="J510" i="22" s="1"/>
  <c r="A511" i="22"/>
  <c r="B511" i="22" s="1"/>
  <c r="C511" i="22"/>
  <c r="D511" i="22" s="1"/>
  <c r="E511" i="22"/>
  <c r="F511" i="22" s="1"/>
  <c r="G511" i="22"/>
  <c r="H511" i="22" s="1"/>
  <c r="I511" i="22"/>
  <c r="J511" i="22" s="1"/>
  <c r="A512" i="22"/>
  <c r="B512" i="22" s="1"/>
  <c r="C512" i="22"/>
  <c r="D512" i="22" s="1"/>
  <c r="E512" i="22"/>
  <c r="F512" i="22" s="1"/>
  <c r="G512" i="22"/>
  <c r="H512" i="22" s="1"/>
  <c r="I512" i="22"/>
  <c r="J512" i="22" s="1"/>
  <c r="A513" i="22"/>
  <c r="B513" i="22" s="1"/>
  <c r="C513" i="22"/>
  <c r="D513" i="22" s="1"/>
  <c r="E513" i="22"/>
  <c r="F513" i="22" s="1"/>
  <c r="G513" i="22"/>
  <c r="H513" i="22" s="1"/>
  <c r="I513" i="22"/>
  <c r="J513" i="22" s="1"/>
  <c r="A514" i="22"/>
  <c r="B514" i="22" s="1"/>
  <c r="C514" i="22"/>
  <c r="D514" i="22" s="1"/>
  <c r="E514" i="22"/>
  <c r="F514" i="22" s="1"/>
  <c r="G514" i="22"/>
  <c r="H514" i="22" s="1"/>
  <c r="I514" i="22"/>
  <c r="J514" i="22" s="1"/>
  <c r="A515" i="22"/>
  <c r="B515" i="22" s="1"/>
  <c r="C515" i="22"/>
  <c r="D515" i="22" s="1"/>
  <c r="E515" i="22"/>
  <c r="F515" i="22" s="1"/>
  <c r="G515" i="22"/>
  <c r="H515" i="22" s="1"/>
  <c r="I515" i="22"/>
  <c r="J515" i="22" s="1"/>
  <c r="A516" i="22"/>
  <c r="B516" i="22" s="1"/>
  <c r="C516" i="22"/>
  <c r="D516" i="22" s="1"/>
  <c r="E516" i="22"/>
  <c r="F516" i="22" s="1"/>
  <c r="G516" i="22"/>
  <c r="H516" i="22" s="1"/>
  <c r="I516" i="22"/>
  <c r="J516" i="22" s="1"/>
  <c r="A517" i="22"/>
  <c r="B517" i="22" s="1"/>
  <c r="C517" i="22"/>
  <c r="D517" i="22" s="1"/>
  <c r="E517" i="22"/>
  <c r="F517" i="22" s="1"/>
  <c r="G517" i="22"/>
  <c r="H517" i="22" s="1"/>
  <c r="I517" i="22"/>
  <c r="J517" i="22" s="1"/>
  <c r="A518" i="22"/>
  <c r="B518" i="22" s="1"/>
  <c r="C518" i="22"/>
  <c r="D518" i="22" s="1"/>
  <c r="E518" i="22"/>
  <c r="F518" i="22" s="1"/>
  <c r="G518" i="22"/>
  <c r="H518" i="22" s="1"/>
  <c r="I518" i="22"/>
  <c r="J518" i="22" s="1"/>
  <c r="A519" i="22"/>
  <c r="B519" i="22" s="1"/>
  <c r="C519" i="22"/>
  <c r="D519" i="22" s="1"/>
  <c r="E519" i="22"/>
  <c r="F519" i="22" s="1"/>
  <c r="G519" i="22"/>
  <c r="H519" i="22" s="1"/>
  <c r="I519" i="22"/>
  <c r="J519" i="22" s="1"/>
  <c r="A520" i="22"/>
  <c r="B520" i="22" s="1"/>
  <c r="C520" i="22"/>
  <c r="D520" i="22" s="1"/>
  <c r="E520" i="22"/>
  <c r="F520" i="22" s="1"/>
  <c r="G520" i="22"/>
  <c r="H520" i="22" s="1"/>
  <c r="I520" i="22"/>
  <c r="J520" i="22" s="1"/>
  <c r="A521" i="22"/>
  <c r="B521" i="22" s="1"/>
  <c r="C521" i="22"/>
  <c r="D521" i="22" s="1"/>
  <c r="E521" i="22"/>
  <c r="F521" i="22" s="1"/>
  <c r="G521" i="22"/>
  <c r="H521" i="22" s="1"/>
  <c r="I521" i="22"/>
  <c r="J521" i="22" s="1"/>
  <c r="A522" i="22"/>
  <c r="B522" i="22" s="1"/>
  <c r="C522" i="22"/>
  <c r="D522" i="22" s="1"/>
  <c r="E522" i="22"/>
  <c r="F522" i="22" s="1"/>
  <c r="G522" i="22"/>
  <c r="H522" i="22" s="1"/>
  <c r="I522" i="22"/>
  <c r="J522" i="22" s="1"/>
  <c r="A523" i="22"/>
  <c r="B523" i="22" s="1"/>
  <c r="C523" i="22"/>
  <c r="D523" i="22" s="1"/>
  <c r="E523" i="22"/>
  <c r="F523" i="22" s="1"/>
  <c r="G523" i="22"/>
  <c r="H523" i="22" s="1"/>
  <c r="I523" i="22"/>
  <c r="J523" i="22" s="1"/>
  <c r="A524" i="22"/>
  <c r="B524" i="22" s="1"/>
  <c r="C524" i="22"/>
  <c r="D524" i="22" s="1"/>
  <c r="E524" i="22"/>
  <c r="F524" i="22" s="1"/>
  <c r="G524" i="22"/>
  <c r="H524" i="22" s="1"/>
  <c r="I524" i="22"/>
  <c r="J524" i="22" s="1"/>
  <c r="A525" i="22"/>
  <c r="B525" i="22" s="1"/>
  <c r="C525" i="22"/>
  <c r="D525" i="22" s="1"/>
  <c r="E525" i="22"/>
  <c r="F525" i="22" s="1"/>
  <c r="G525" i="22"/>
  <c r="H525" i="22" s="1"/>
  <c r="I525" i="22"/>
  <c r="J525" i="22" s="1"/>
  <c r="A526" i="22"/>
  <c r="B526" i="22" s="1"/>
  <c r="C526" i="22"/>
  <c r="D526" i="22" s="1"/>
  <c r="E526" i="22"/>
  <c r="F526" i="22" s="1"/>
  <c r="G526" i="22"/>
  <c r="H526" i="22" s="1"/>
  <c r="I526" i="22"/>
  <c r="J526" i="22" s="1"/>
  <c r="A527" i="22"/>
  <c r="B527" i="22" s="1"/>
  <c r="C527" i="22"/>
  <c r="D527" i="22" s="1"/>
  <c r="E527" i="22"/>
  <c r="F527" i="22" s="1"/>
  <c r="G527" i="22"/>
  <c r="H527" i="22" s="1"/>
  <c r="I527" i="22"/>
  <c r="J527" i="22" s="1"/>
  <c r="A528" i="22"/>
  <c r="B528" i="22" s="1"/>
  <c r="C528" i="22"/>
  <c r="D528" i="22" s="1"/>
  <c r="E528" i="22"/>
  <c r="F528" i="22" s="1"/>
  <c r="G528" i="22"/>
  <c r="H528" i="22" s="1"/>
  <c r="I528" i="22"/>
  <c r="J528" i="22" s="1"/>
  <c r="A529" i="22"/>
  <c r="B529" i="22" s="1"/>
  <c r="C529" i="22"/>
  <c r="D529" i="22" s="1"/>
  <c r="E529" i="22"/>
  <c r="F529" i="22" s="1"/>
  <c r="G529" i="22"/>
  <c r="H529" i="22" s="1"/>
  <c r="I529" i="22"/>
  <c r="J529" i="22" s="1"/>
  <c r="A530" i="22"/>
  <c r="B530" i="22" s="1"/>
  <c r="C530" i="22"/>
  <c r="D530" i="22" s="1"/>
  <c r="E530" i="22"/>
  <c r="F530" i="22" s="1"/>
  <c r="G530" i="22"/>
  <c r="H530" i="22" s="1"/>
  <c r="I530" i="22"/>
  <c r="J530" i="22" s="1"/>
  <c r="A531" i="22"/>
  <c r="B531" i="22" s="1"/>
  <c r="C531" i="22"/>
  <c r="D531" i="22" s="1"/>
  <c r="E531" i="22"/>
  <c r="F531" i="22" s="1"/>
  <c r="G531" i="22"/>
  <c r="H531" i="22" s="1"/>
  <c r="I531" i="22"/>
  <c r="J531" i="22" s="1"/>
  <c r="A532" i="22"/>
  <c r="B532" i="22" s="1"/>
  <c r="C532" i="22"/>
  <c r="D532" i="22" s="1"/>
  <c r="E532" i="22"/>
  <c r="F532" i="22" s="1"/>
  <c r="G532" i="22"/>
  <c r="H532" i="22" s="1"/>
  <c r="I532" i="22"/>
  <c r="J532" i="22" s="1"/>
  <c r="A533" i="22"/>
  <c r="B533" i="22" s="1"/>
  <c r="C533" i="22"/>
  <c r="D533" i="22" s="1"/>
  <c r="E533" i="22"/>
  <c r="F533" i="22" s="1"/>
  <c r="G533" i="22"/>
  <c r="H533" i="22" s="1"/>
  <c r="I533" i="22"/>
  <c r="J533" i="22" s="1"/>
  <c r="A534" i="22"/>
  <c r="B534" i="22" s="1"/>
  <c r="C534" i="22"/>
  <c r="D534" i="22" s="1"/>
  <c r="E534" i="22"/>
  <c r="F534" i="22" s="1"/>
  <c r="G534" i="22"/>
  <c r="H534" i="22" s="1"/>
  <c r="I534" i="22"/>
  <c r="J534" i="22" s="1"/>
  <c r="A535" i="22"/>
  <c r="B535" i="22" s="1"/>
  <c r="C535" i="22"/>
  <c r="D535" i="22" s="1"/>
  <c r="E535" i="22"/>
  <c r="F535" i="22" s="1"/>
  <c r="G535" i="22"/>
  <c r="H535" i="22" s="1"/>
  <c r="I535" i="22"/>
  <c r="J535" i="22" s="1"/>
  <c r="A536" i="22"/>
  <c r="B536" i="22" s="1"/>
  <c r="C536" i="22"/>
  <c r="D536" i="22" s="1"/>
  <c r="E536" i="22"/>
  <c r="F536" i="22" s="1"/>
  <c r="G536" i="22"/>
  <c r="H536" i="22" s="1"/>
  <c r="I536" i="22"/>
  <c r="J536" i="22" s="1"/>
  <c r="A537" i="22"/>
  <c r="B537" i="22" s="1"/>
  <c r="C537" i="22"/>
  <c r="D537" i="22" s="1"/>
  <c r="E537" i="22"/>
  <c r="F537" i="22" s="1"/>
  <c r="G537" i="22"/>
  <c r="H537" i="22" s="1"/>
  <c r="I537" i="22"/>
  <c r="J537" i="22" s="1"/>
  <c r="A538" i="22"/>
  <c r="B538" i="22" s="1"/>
  <c r="C538" i="22"/>
  <c r="D538" i="22" s="1"/>
  <c r="E538" i="22"/>
  <c r="F538" i="22" s="1"/>
  <c r="G538" i="22"/>
  <c r="H538" i="22" s="1"/>
  <c r="I538" i="22"/>
  <c r="J538" i="22" s="1"/>
  <c r="A539" i="22"/>
  <c r="B539" i="22" s="1"/>
  <c r="C539" i="22"/>
  <c r="D539" i="22" s="1"/>
  <c r="E539" i="22"/>
  <c r="F539" i="22" s="1"/>
  <c r="G539" i="22"/>
  <c r="H539" i="22" s="1"/>
  <c r="I539" i="22"/>
  <c r="J539" i="22" s="1"/>
  <c r="A540" i="22"/>
  <c r="B540" i="22" s="1"/>
  <c r="C540" i="22"/>
  <c r="D540" i="22" s="1"/>
  <c r="E540" i="22"/>
  <c r="F540" i="22" s="1"/>
  <c r="G540" i="22"/>
  <c r="H540" i="22" s="1"/>
  <c r="I540" i="22"/>
  <c r="J540" i="22" s="1"/>
  <c r="A541" i="22"/>
  <c r="B541" i="22" s="1"/>
  <c r="C541" i="22"/>
  <c r="D541" i="22" s="1"/>
  <c r="E541" i="22"/>
  <c r="F541" i="22" s="1"/>
  <c r="G541" i="22"/>
  <c r="H541" i="22" s="1"/>
  <c r="I541" i="22"/>
  <c r="J541" i="22" s="1"/>
  <c r="A542" i="22"/>
  <c r="B542" i="22" s="1"/>
  <c r="C542" i="22"/>
  <c r="D542" i="22" s="1"/>
  <c r="E542" i="22"/>
  <c r="F542" i="22" s="1"/>
  <c r="G542" i="22"/>
  <c r="H542" i="22" s="1"/>
  <c r="I542" i="22"/>
  <c r="J542" i="22" s="1"/>
  <c r="A543" i="22"/>
  <c r="B543" i="22" s="1"/>
  <c r="C543" i="22"/>
  <c r="D543" i="22" s="1"/>
  <c r="E543" i="22"/>
  <c r="F543" i="22" s="1"/>
  <c r="G543" i="22"/>
  <c r="H543" i="22" s="1"/>
  <c r="I543" i="22"/>
  <c r="J543" i="22" s="1"/>
  <c r="A544" i="22"/>
  <c r="B544" i="22" s="1"/>
  <c r="C544" i="22"/>
  <c r="D544" i="22" s="1"/>
  <c r="E544" i="22"/>
  <c r="F544" i="22" s="1"/>
  <c r="G544" i="22"/>
  <c r="H544" i="22" s="1"/>
  <c r="I544" i="22"/>
  <c r="J544" i="22" s="1"/>
  <c r="A545" i="22"/>
  <c r="B545" i="22" s="1"/>
  <c r="C545" i="22"/>
  <c r="D545" i="22" s="1"/>
  <c r="E545" i="22"/>
  <c r="F545" i="22" s="1"/>
  <c r="G545" i="22"/>
  <c r="H545" i="22" s="1"/>
  <c r="I545" i="22"/>
  <c r="J545" i="22" s="1"/>
  <c r="A546" i="22"/>
  <c r="B546" i="22" s="1"/>
  <c r="C546" i="22"/>
  <c r="D546" i="22" s="1"/>
  <c r="E546" i="22"/>
  <c r="F546" i="22" s="1"/>
  <c r="G546" i="22"/>
  <c r="H546" i="22" s="1"/>
  <c r="I546" i="22"/>
  <c r="J546" i="22" s="1"/>
  <c r="A547" i="22"/>
  <c r="B547" i="22" s="1"/>
  <c r="C547" i="22"/>
  <c r="D547" i="22" s="1"/>
  <c r="E547" i="22"/>
  <c r="F547" i="22" s="1"/>
  <c r="G547" i="22"/>
  <c r="H547" i="22" s="1"/>
  <c r="I547" i="22"/>
  <c r="J547" i="22" s="1"/>
  <c r="A548" i="22"/>
  <c r="B548" i="22" s="1"/>
  <c r="C548" i="22"/>
  <c r="D548" i="22" s="1"/>
  <c r="E548" i="22"/>
  <c r="F548" i="22" s="1"/>
  <c r="G548" i="22"/>
  <c r="H548" i="22" s="1"/>
  <c r="I548" i="22"/>
  <c r="J548" i="22" s="1"/>
  <c r="A549" i="22"/>
  <c r="B549" i="22" s="1"/>
  <c r="C549" i="22"/>
  <c r="D549" i="22" s="1"/>
  <c r="E549" i="22"/>
  <c r="F549" i="22" s="1"/>
  <c r="G549" i="22"/>
  <c r="H549" i="22" s="1"/>
  <c r="I549" i="22"/>
  <c r="J549" i="22" s="1"/>
  <c r="A550" i="22"/>
  <c r="B550" i="22" s="1"/>
  <c r="C550" i="22"/>
  <c r="D550" i="22" s="1"/>
  <c r="E550" i="22"/>
  <c r="F550" i="22" s="1"/>
  <c r="G550" i="22"/>
  <c r="H550" i="22" s="1"/>
  <c r="I550" i="22"/>
  <c r="J550" i="22" s="1"/>
  <c r="A551" i="22"/>
  <c r="B551" i="22" s="1"/>
  <c r="C551" i="22"/>
  <c r="D551" i="22" s="1"/>
  <c r="E551" i="22"/>
  <c r="F551" i="22" s="1"/>
  <c r="G551" i="22"/>
  <c r="H551" i="22" s="1"/>
  <c r="I551" i="22"/>
  <c r="J551" i="22" s="1"/>
  <c r="A552" i="22"/>
  <c r="B552" i="22" s="1"/>
  <c r="C552" i="22"/>
  <c r="D552" i="22" s="1"/>
  <c r="E552" i="22"/>
  <c r="F552" i="22" s="1"/>
  <c r="G552" i="22"/>
  <c r="H552" i="22" s="1"/>
  <c r="I552" i="22"/>
  <c r="J552" i="22" s="1"/>
  <c r="A553" i="22"/>
  <c r="B553" i="22" s="1"/>
  <c r="C553" i="22"/>
  <c r="D553" i="22" s="1"/>
  <c r="E553" i="22"/>
  <c r="F553" i="22" s="1"/>
  <c r="G553" i="22"/>
  <c r="H553" i="22" s="1"/>
  <c r="I553" i="22"/>
  <c r="J553" i="22" s="1"/>
  <c r="A554" i="22"/>
  <c r="B554" i="22" s="1"/>
  <c r="C554" i="22"/>
  <c r="D554" i="22" s="1"/>
  <c r="E554" i="22"/>
  <c r="F554" i="22" s="1"/>
  <c r="G554" i="22"/>
  <c r="H554" i="22" s="1"/>
  <c r="I554" i="22"/>
  <c r="J554" i="22" s="1"/>
  <c r="A555" i="22"/>
  <c r="B555" i="22" s="1"/>
  <c r="C555" i="22"/>
  <c r="D555" i="22" s="1"/>
  <c r="E555" i="22"/>
  <c r="F555" i="22" s="1"/>
  <c r="G555" i="22"/>
  <c r="H555" i="22" s="1"/>
  <c r="I555" i="22"/>
  <c r="J555" i="22" s="1"/>
  <c r="A556" i="22"/>
  <c r="B556" i="22" s="1"/>
  <c r="C556" i="22"/>
  <c r="D556" i="22" s="1"/>
  <c r="E556" i="22"/>
  <c r="F556" i="22" s="1"/>
  <c r="G556" i="22"/>
  <c r="H556" i="22" s="1"/>
  <c r="I556" i="22"/>
  <c r="J556" i="22" s="1"/>
  <c r="A557" i="22"/>
  <c r="B557" i="22" s="1"/>
  <c r="C557" i="22"/>
  <c r="D557" i="22" s="1"/>
  <c r="E557" i="22"/>
  <c r="F557" i="22" s="1"/>
  <c r="G557" i="22"/>
  <c r="H557" i="22" s="1"/>
  <c r="I557" i="22"/>
  <c r="J557" i="22" s="1"/>
  <c r="A558" i="22"/>
  <c r="B558" i="22" s="1"/>
  <c r="C558" i="22"/>
  <c r="D558" i="22" s="1"/>
  <c r="E558" i="22"/>
  <c r="F558" i="22" s="1"/>
  <c r="G558" i="22"/>
  <c r="H558" i="22" s="1"/>
  <c r="I558" i="22"/>
  <c r="J558" i="22" s="1"/>
  <c r="A559" i="22"/>
  <c r="B559" i="22" s="1"/>
  <c r="C559" i="22"/>
  <c r="D559" i="22" s="1"/>
  <c r="E559" i="22"/>
  <c r="F559" i="22" s="1"/>
  <c r="G559" i="22"/>
  <c r="H559" i="22" s="1"/>
  <c r="I559" i="22"/>
  <c r="J559" i="22" s="1"/>
  <c r="A560" i="22"/>
  <c r="B560" i="22" s="1"/>
  <c r="C560" i="22"/>
  <c r="D560" i="22" s="1"/>
  <c r="E560" i="22"/>
  <c r="F560" i="22" s="1"/>
  <c r="G560" i="22"/>
  <c r="H560" i="22" s="1"/>
  <c r="I560" i="22"/>
  <c r="J560" i="22" s="1"/>
  <c r="A561" i="22"/>
  <c r="B561" i="22" s="1"/>
  <c r="C561" i="22"/>
  <c r="D561" i="22" s="1"/>
  <c r="E561" i="22"/>
  <c r="F561" i="22" s="1"/>
  <c r="G561" i="22"/>
  <c r="H561" i="22" s="1"/>
  <c r="I561" i="22"/>
  <c r="J561" i="22" s="1"/>
  <c r="A562" i="22"/>
  <c r="B562" i="22" s="1"/>
  <c r="C562" i="22"/>
  <c r="D562" i="22" s="1"/>
  <c r="E562" i="22"/>
  <c r="F562" i="22" s="1"/>
  <c r="G562" i="22"/>
  <c r="H562" i="22" s="1"/>
  <c r="I562" i="22"/>
  <c r="J562" i="22" s="1"/>
  <c r="A563" i="22"/>
  <c r="B563" i="22" s="1"/>
  <c r="C563" i="22"/>
  <c r="D563" i="22" s="1"/>
  <c r="E563" i="22"/>
  <c r="F563" i="22" s="1"/>
  <c r="G563" i="22"/>
  <c r="H563" i="22" s="1"/>
  <c r="I563" i="22"/>
  <c r="J563" i="22" s="1"/>
  <c r="A564" i="22"/>
  <c r="B564" i="22" s="1"/>
  <c r="C564" i="22"/>
  <c r="D564" i="22" s="1"/>
  <c r="E564" i="22"/>
  <c r="F564" i="22" s="1"/>
  <c r="G564" i="22"/>
  <c r="H564" i="22" s="1"/>
  <c r="I564" i="22"/>
  <c r="J564" i="22" s="1"/>
  <c r="A565" i="22"/>
  <c r="B565" i="22" s="1"/>
  <c r="C565" i="22"/>
  <c r="D565" i="22" s="1"/>
  <c r="E565" i="22"/>
  <c r="F565" i="22" s="1"/>
  <c r="G565" i="22"/>
  <c r="H565" i="22" s="1"/>
  <c r="I565" i="22"/>
  <c r="J565" i="22" s="1"/>
  <c r="A566" i="22"/>
  <c r="B566" i="22" s="1"/>
  <c r="C566" i="22"/>
  <c r="D566" i="22" s="1"/>
  <c r="E566" i="22"/>
  <c r="F566" i="22" s="1"/>
  <c r="G566" i="22"/>
  <c r="H566" i="22" s="1"/>
  <c r="I566" i="22"/>
  <c r="J566" i="22" s="1"/>
  <c r="A567" i="22"/>
  <c r="B567" i="22" s="1"/>
  <c r="C567" i="22"/>
  <c r="D567" i="22" s="1"/>
  <c r="E567" i="22"/>
  <c r="F567" i="22" s="1"/>
  <c r="G567" i="22"/>
  <c r="H567" i="22" s="1"/>
  <c r="I567" i="22"/>
  <c r="J567" i="22" s="1"/>
  <c r="A568" i="22"/>
  <c r="B568" i="22" s="1"/>
  <c r="C568" i="22"/>
  <c r="D568" i="22" s="1"/>
  <c r="E568" i="22"/>
  <c r="F568" i="22" s="1"/>
  <c r="G568" i="22"/>
  <c r="H568" i="22" s="1"/>
  <c r="I568" i="22"/>
  <c r="J568" i="22" s="1"/>
  <c r="A569" i="22"/>
  <c r="B569" i="22" s="1"/>
  <c r="C569" i="22"/>
  <c r="D569" i="22" s="1"/>
  <c r="E569" i="22"/>
  <c r="F569" i="22" s="1"/>
  <c r="G569" i="22"/>
  <c r="H569" i="22" s="1"/>
  <c r="I569" i="22"/>
  <c r="J569" i="22" s="1"/>
  <c r="A570" i="22"/>
  <c r="B570" i="22" s="1"/>
  <c r="C570" i="22"/>
  <c r="D570" i="22" s="1"/>
  <c r="E570" i="22"/>
  <c r="F570" i="22" s="1"/>
  <c r="G570" i="22"/>
  <c r="H570" i="22" s="1"/>
  <c r="I570" i="22"/>
  <c r="J570" i="22" s="1"/>
  <c r="A571" i="22"/>
  <c r="B571" i="22" s="1"/>
  <c r="C571" i="22"/>
  <c r="D571" i="22" s="1"/>
  <c r="E571" i="22"/>
  <c r="F571" i="22" s="1"/>
  <c r="G571" i="22"/>
  <c r="H571" i="22" s="1"/>
  <c r="I571" i="22"/>
  <c r="J571" i="22" s="1"/>
  <c r="A572" i="22"/>
  <c r="B572" i="22" s="1"/>
  <c r="C572" i="22"/>
  <c r="D572" i="22" s="1"/>
  <c r="E572" i="22"/>
  <c r="F572" i="22" s="1"/>
  <c r="G572" i="22"/>
  <c r="H572" i="22" s="1"/>
  <c r="I572" i="22"/>
  <c r="J572" i="22" s="1"/>
  <c r="A573" i="22"/>
  <c r="B573" i="22" s="1"/>
  <c r="C573" i="22"/>
  <c r="D573" i="22" s="1"/>
  <c r="E573" i="22"/>
  <c r="F573" i="22" s="1"/>
  <c r="G573" i="22"/>
  <c r="H573" i="22" s="1"/>
  <c r="I573" i="22"/>
  <c r="J573" i="22" s="1"/>
  <c r="A574" i="22"/>
  <c r="B574" i="22" s="1"/>
  <c r="C574" i="22"/>
  <c r="D574" i="22" s="1"/>
  <c r="E574" i="22"/>
  <c r="F574" i="22" s="1"/>
  <c r="G574" i="22"/>
  <c r="H574" i="22" s="1"/>
  <c r="I574" i="22"/>
  <c r="J574" i="22" s="1"/>
  <c r="A575" i="22"/>
  <c r="B575" i="22" s="1"/>
  <c r="C575" i="22"/>
  <c r="D575" i="22" s="1"/>
  <c r="E575" i="22"/>
  <c r="F575" i="22" s="1"/>
  <c r="G575" i="22"/>
  <c r="H575" i="22" s="1"/>
  <c r="I575" i="22"/>
  <c r="J575" i="22" s="1"/>
  <c r="A576" i="22"/>
  <c r="B576" i="22" s="1"/>
  <c r="C576" i="22"/>
  <c r="D576" i="22" s="1"/>
  <c r="E576" i="22"/>
  <c r="F576" i="22" s="1"/>
  <c r="G576" i="22"/>
  <c r="H576" i="22" s="1"/>
  <c r="I576" i="22"/>
  <c r="J576" i="22" s="1"/>
  <c r="A577" i="22"/>
  <c r="B577" i="22" s="1"/>
  <c r="C577" i="22"/>
  <c r="D577" i="22" s="1"/>
  <c r="E577" i="22"/>
  <c r="F577" i="22" s="1"/>
  <c r="G577" i="22"/>
  <c r="H577" i="22" s="1"/>
  <c r="I577" i="22"/>
  <c r="J577" i="22" s="1"/>
  <c r="A578" i="22"/>
  <c r="B578" i="22" s="1"/>
  <c r="C578" i="22"/>
  <c r="D578" i="22" s="1"/>
  <c r="E578" i="22"/>
  <c r="F578" i="22" s="1"/>
  <c r="G578" i="22"/>
  <c r="H578" i="22" s="1"/>
  <c r="I578" i="22"/>
  <c r="J578" i="22" s="1"/>
  <c r="A579" i="22"/>
  <c r="B579" i="22" s="1"/>
  <c r="C579" i="22"/>
  <c r="D579" i="22" s="1"/>
  <c r="E579" i="22"/>
  <c r="F579" i="22" s="1"/>
  <c r="G579" i="22"/>
  <c r="H579" i="22" s="1"/>
  <c r="I579" i="22"/>
  <c r="J579" i="22" s="1"/>
  <c r="A580" i="22"/>
  <c r="B580" i="22" s="1"/>
  <c r="C580" i="22"/>
  <c r="D580" i="22" s="1"/>
  <c r="E580" i="22"/>
  <c r="F580" i="22" s="1"/>
  <c r="G580" i="22"/>
  <c r="H580" i="22" s="1"/>
  <c r="I580" i="22"/>
  <c r="J580" i="22" s="1"/>
  <c r="A581" i="22"/>
  <c r="B581" i="22" s="1"/>
  <c r="C581" i="22"/>
  <c r="D581" i="22" s="1"/>
  <c r="E581" i="22"/>
  <c r="F581" i="22" s="1"/>
  <c r="G581" i="22"/>
  <c r="H581" i="22" s="1"/>
  <c r="I581" i="22"/>
  <c r="J581" i="22" s="1"/>
  <c r="A582" i="22"/>
  <c r="B582" i="22" s="1"/>
  <c r="C582" i="22"/>
  <c r="D582" i="22" s="1"/>
  <c r="E582" i="22"/>
  <c r="F582" i="22" s="1"/>
  <c r="G582" i="22"/>
  <c r="H582" i="22" s="1"/>
  <c r="I582" i="22"/>
  <c r="J582" i="22" s="1"/>
  <c r="A583" i="22"/>
  <c r="B583" i="22" s="1"/>
  <c r="C583" i="22"/>
  <c r="D583" i="22" s="1"/>
  <c r="E583" i="22"/>
  <c r="F583" i="22" s="1"/>
  <c r="G583" i="22"/>
  <c r="H583" i="22" s="1"/>
  <c r="I583" i="22"/>
  <c r="J583" i="22" s="1"/>
  <c r="A584" i="22"/>
  <c r="B584" i="22" s="1"/>
  <c r="C584" i="22"/>
  <c r="D584" i="22" s="1"/>
  <c r="E584" i="22"/>
  <c r="F584" i="22" s="1"/>
  <c r="G584" i="22"/>
  <c r="H584" i="22" s="1"/>
  <c r="I584" i="22"/>
  <c r="J584" i="22" s="1"/>
  <c r="A585" i="22"/>
  <c r="B585" i="22" s="1"/>
  <c r="C585" i="22"/>
  <c r="D585" i="22" s="1"/>
  <c r="E585" i="22"/>
  <c r="F585" i="22" s="1"/>
  <c r="G585" i="22"/>
  <c r="H585" i="22" s="1"/>
  <c r="I585" i="22"/>
  <c r="J585" i="22" s="1"/>
  <c r="A586" i="22"/>
  <c r="B586" i="22" s="1"/>
  <c r="C586" i="22"/>
  <c r="D586" i="22" s="1"/>
  <c r="E586" i="22"/>
  <c r="F586" i="22" s="1"/>
  <c r="G586" i="22"/>
  <c r="H586" i="22" s="1"/>
  <c r="I586" i="22"/>
  <c r="J586" i="22" s="1"/>
  <c r="A587" i="22"/>
  <c r="B587" i="22" s="1"/>
  <c r="C587" i="22"/>
  <c r="D587" i="22" s="1"/>
  <c r="E587" i="22"/>
  <c r="F587" i="22" s="1"/>
  <c r="G587" i="22"/>
  <c r="H587" i="22" s="1"/>
  <c r="I587" i="22"/>
  <c r="J587" i="22" s="1"/>
  <c r="A588" i="22"/>
  <c r="B588" i="22" s="1"/>
  <c r="C588" i="22"/>
  <c r="D588" i="22" s="1"/>
  <c r="E588" i="22"/>
  <c r="F588" i="22" s="1"/>
  <c r="G588" i="22"/>
  <c r="H588" i="22" s="1"/>
  <c r="I588" i="22"/>
  <c r="J588" i="22" s="1"/>
  <c r="A589" i="22"/>
  <c r="B589" i="22" s="1"/>
  <c r="C589" i="22"/>
  <c r="D589" i="22" s="1"/>
  <c r="E589" i="22"/>
  <c r="F589" i="22" s="1"/>
  <c r="G589" i="22"/>
  <c r="H589" i="22" s="1"/>
  <c r="I589" i="22"/>
  <c r="J589" i="22" s="1"/>
  <c r="A590" i="22"/>
  <c r="B590" i="22" s="1"/>
  <c r="C590" i="22"/>
  <c r="D590" i="22" s="1"/>
  <c r="E590" i="22"/>
  <c r="F590" i="22" s="1"/>
  <c r="G590" i="22"/>
  <c r="H590" i="22" s="1"/>
  <c r="I590" i="22"/>
  <c r="J590" i="22" s="1"/>
  <c r="A591" i="22"/>
  <c r="B591" i="22" s="1"/>
  <c r="C591" i="22"/>
  <c r="D591" i="22" s="1"/>
  <c r="E591" i="22"/>
  <c r="F591" i="22" s="1"/>
  <c r="G591" i="22"/>
  <c r="H591" i="22" s="1"/>
  <c r="I591" i="22"/>
  <c r="J591" i="22" s="1"/>
  <c r="A592" i="22"/>
  <c r="B592" i="22" s="1"/>
  <c r="C592" i="22"/>
  <c r="D592" i="22" s="1"/>
  <c r="E592" i="22"/>
  <c r="F592" i="22" s="1"/>
  <c r="G592" i="22"/>
  <c r="H592" i="22" s="1"/>
  <c r="I592" i="22"/>
  <c r="J592" i="22" s="1"/>
  <c r="A593" i="22"/>
  <c r="B593" i="22" s="1"/>
  <c r="C593" i="22"/>
  <c r="D593" i="22" s="1"/>
  <c r="E593" i="22"/>
  <c r="F593" i="22" s="1"/>
  <c r="G593" i="22"/>
  <c r="H593" i="22" s="1"/>
  <c r="I593" i="22"/>
  <c r="J593" i="22" s="1"/>
  <c r="A594" i="22"/>
  <c r="B594" i="22" s="1"/>
  <c r="C594" i="22"/>
  <c r="D594" i="22" s="1"/>
  <c r="E594" i="22"/>
  <c r="F594" i="22" s="1"/>
  <c r="G594" i="22"/>
  <c r="H594" i="22" s="1"/>
  <c r="I594" i="22"/>
  <c r="J594" i="22" s="1"/>
  <c r="A595" i="22"/>
  <c r="B595" i="22" s="1"/>
  <c r="C595" i="22"/>
  <c r="D595" i="22" s="1"/>
  <c r="E595" i="22"/>
  <c r="F595" i="22" s="1"/>
  <c r="G595" i="22"/>
  <c r="H595" i="22" s="1"/>
  <c r="I595" i="22"/>
  <c r="J595" i="22" s="1"/>
  <c r="A596" i="22"/>
  <c r="B596" i="22" s="1"/>
  <c r="C596" i="22"/>
  <c r="D596" i="22" s="1"/>
  <c r="E596" i="22"/>
  <c r="F596" i="22" s="1"/>
  <c r="G596" i="22"/>
  <c r="H596" i="22" s="1"/>
  <c r="I596" i="22"/>
  <c r="J596" i="22" s="1"/>
  <c r="A597" i="22"/>
  <c r="B597" i="22" s="1"/>
  <c r="C597" i="22"/>
  <c r="D597" i="22" s="1"/>
  <c r="E597" i="22"/>
  <c r="F597" i="22" s="1"/>
  <c r="G597" i="22"/>
  <c r="H597" i="22" s="1"/>
  <c r="I597" i="22"/>
  <c r="J597" i="22" s="1"/>
  <c r="A598" i="22"/>
  <c r="B598" i="22" s="1"/>
  <c r="C598" i="22"/>
  <c r="D598" i="22" s="1"/>
  <c r="E598" i="22"/>
  <c r="F598" i="22" s="1"/>
  <c r="G598" i="22"/>
  <c r="H598" i="22" s="1"/>
  <c r="I598" i="22"/>
  <c r="J598" i="22" s="1"/>
  <c r="A599" i="22"/>
  <c r="B599" i="22" s="1"/>
  <c r="C599" i="22"/>
  <c r="D599" i="22" s="1"/>
  <c r="E599" i="22"/>
  <c r="F599" i="22" s="1"/>
  <c r="G599" i="22"/>
  <c r="H599" i="22" s="1"/>
  <c r="I599" i="22"/>
  <c r="J599" i="22" s="1"/>
  <c r="A600" i="22"/>
  <c r="B600" i="22" s="1"/>
  <c r="C600" i="22"/>
  <c r="D600" i="22" s="1"/>
  <c r="E600" i="22"/>
  <c r="F600" i="22" s="1"/>
  <c r="G600" i="22"/>
  <c r="H600" i="22" s="1"/>
  <c r="I600" i="22"/>
  <c r="J600" i="22" s="1"/>
  <c r="A601" i="22"/>
  <c r="B601" i="22" s="1"/>
  <c r="C601" i="22"/>
  <c r="D601" i="22" s="1"/>
  <c r="E601" i="22"/>
  <c r="F601" i="22" s="1"/>
  <c r="G601" i="22"/>
  <c r="H601" i="22" s="1"/>
  <c r="I601" i="22"/>
  <c r="J601" i="22" s="1"/>
  <c r="A602" i="22"/>
  <c r="B602" i="22" s="1"/>
  <c r="C602" i="22"/>
  <c r="D602" i="22" s="1"/>
  <c r="E602" i="22"/>
  <c r="F602" i="22" s="1"/>
  <c r="G602" i="22"/>
  <c r="H602" i="22" s="1"/>
  <c r="I602" i="22"/>
  <c r="J602" i="22" s="1"/>
  <c r="A603" i="22"/>
  <c r="B603" i="22" s="1"/>
  <c r="C603" i="22"/>
  <c r="D603" i="22" s="1"/>
  <c r="E603" i="22"/>
  <c r="F603" i="22" s="1"/>
  <c r="G603" i="22"/>
  <c r="H603" i="22" s="1"/>
  <c r="I603" i="22"/>
  <c r="J603" i="22" s="1"/>
  <c r="A604" i="22"/>
  <c r="B604" i="22" s="1"/>
  <c r="C604" i="22"/>
  <c r="D604" i="22" s="1"/>
  <c r="E604" i="22"/>
  <c r="F604" i="22" s="1"/>
  <c r="G604" i="22"/>
  <c r="H604" i="22" s="1"/>
  <c r="I604" i="22"/>
  <c r="J604" i="22" s="1"/>
  <c r="A605" i="22"/>
  <c r="B605" i="22" s="1"/>
  <c r="C605" i="22"/>
  <c r="D605" i="22" s="1"/>
  <c r="E605" i="22"/>
  <c r="F605" i="22" s="1"/>
  <c r="G605" i="22"/>
  <c r="H605" i="22" s="1"/>
  <c r="I605" i="22"/>
  <c r="J605" i="22" s="1"/>
  <c r="A606" i="22"/>
  <c r="B606" i="22" s="1"/>
  <c r="C606" i="22"/>
  <c r="D606" i="22" s="1"/>
  <c r="E606" i="22"/>
  <c r="F606" i="22" s="1"/>
  <c r="G606" i="22"/>
  <c r="H606" i="22" s="1"/>
  <c r="I606" i="22"/>
  <c r="J606" i="22" s="1"/>
  <c r="A607" i="22"/>
  <c r="B607" i="22" s="1"/>
  <c r="C607" i="22"/>
  <c r="D607" i="22" s="1"/>
  <c r="E607" i="22"/>
  <c r="F607" i="22" s="1"/>
  <c r="G607" i="22"/>
  <c r="H607" i="22" s="1"/>
  <c r="I607" i="22"/>
  <c r="J607" i="22" s="1"/>
  <c r="A608" i="22"/>
  <c r="B608" i="22" s="1"/>
  <c r="C608" i="22"/>
  <c r="D608" i="22" s="1"/>
  <c r="E608" i="22"/>
  <c r="F608" i="22" s="1"/>
  <c r="G608" i="22"/>
  <c r="H608" i="22" s="1"/>
  <c r="I608" i="22"/>
  <c r="J608" i="22" s="1"/>
  <c r="A609" i="22"/>
  <c r="B609" i="22" s="1"/>
  <c r="C609" i="22"/>
  <c r="D609" i="22" s="1"/>
  <c r="E609" i="22"/>
  <c r="F609" i="22" s="1"/>
  <c r="G609" i="22"/>
  <c r="H609" i="22" s="1"/>
  <c r="I609" i="22"/>
  <c r="J609" i="22" s="1"/>
  <c r="A610" i="22"/>
  <c r="B610" i="22" s="1"/>
  <c r="C610" i="22"/>
  <c r="D610" i="22" s="1"/>
  <c r="E610" i="22"/>
  <c r="F610" i="22" s="1"/>
  <c r="G610" i="22"/>
  <c r="H610" i="22" s="1"/>
  <c r="I610" i="22"/>
  <c r="J610" i="22" s="1"/>
  <c r="A611" i="22"/>
  <c r="B611" i="22" s="1"/>
  <c r="C611" i="22"/>
  <c r="D611" i="22" s="1"/>
  <c r="E611" i="22"/>
  <c r="F611" i="22" s="1"/>
  <c r="G611" i="22"/>
  <c r="H611" i="22" s="1"/>
  <c r="I611" i="22"/>
  <c r="J611" i="22" s="1"/>
  <c r="A612" i="22"/>
  <c r="B612" i="22" s="1"/>
  <c r="C612" i="22"/>
  <c r="D612" i="22" s="1"/>
  <c r="E612" i="22"/>
  <c r="F612" i="22" s="1"/>
  <c r="G612" i="22"/>
  <c r="H612" i="22" s="1"/>
  <c r="I612" i="22"/>
  <c r="J612" i="22" s="1"/>
  <c r="A613" i="22"/>
  <c r="B613" i="22" s="1"/>
  <c r="C613" i="22"/>
  <c r="D613" i="22" s="1"/>
  <c r="E613" i="22"/>
  <c r="F613" i="22" s="1"/>
  <c r="G613" i="22"/>
  <c r="H613" i="22" s="1"/>
  <c r="I613" i="22"/>
  <c r="J613" i="22" s="1"/>
  <c r="A614" i="22"/>
  <c r="B614" i="22" s="1"/>
  <c r="C614" i="22"/>
  <c r="D614" i="22" s="1"/>
  <c r="E614" i="22"/>
  <c r="F614" i="22" s="1"/>
  <c r="G614" i="22"/>
  <c r="H614" i="22" s="1"/>
  <c r="I614" i="22"/>
  <c r="J614" i="22" s="1"/>
  <c r="A615" i="22"/>
  <c r="B615" i="22" s="1"/>
  <c r="C615" i="22"/>
  <c r="D615" i="22" s="1"/>
  <c r="E615" i="22"/>
  <c r="F615" i="22" s="1"/>
  <c r="G615" i="22"/>
  <c r="H615" i="22" s="1"/>
  <c r="I615" i="22"/>
  <c r="J615" i="22" s="1"/>
  <c r="A616" i="22"/>
  <c r="B616" i="22" s="1"/>
  <c r="C616" i="22"/>
  <c r="D616" i="22" s="1"/>
  <c r="E616" i="22"/>
  <c r="F616" i="22" s="1"/>
  <c r="G616" i="22"/>
  <c r="H616" i="22" s="1"/>
  <c r="I616" i="22"/>
  <c r="J616" i="22" s="1"/>
  <c r="A617" i="22"/>
  <c r="B617" i="22" s="1"/>
  <c r="C617" i="22"/>
  <c r="D617" i="22" s="1"/>
  <c r="E617" i="22"/>
  <c r="F617" i="22" s="1"/>
  <c r="G617" i="22"/>
  <c r="H617" i="22" s="1"/>
  <c r="I617" i="22"/>
  <c r="J617" i="22" s="1"/>
  <c r="A618" i="22"/>
  <c r="B618" i="22" s="1"/>
  <c r="C618" i="22"/>
  <c r="D618" i="22" s="1"/>
  <c r="E618" i="22"/>
  <c r="F618" i="22" s="1"/>
  <c r="G618" i="22"/>
  <c r="H618" i="22" s="1"/>
  <c r="I618" i="22"/>
  <c r="J618" i="22" s="1"/>
  <c r="A619" i="22"/>
  <c r="B619" i="22" s="1"/>
  <c r="C619" i="22"/>
  <c r="D619" i="22" s="1"/>
  <c r="E619" i="22"/>
  <c r="F619" i="22" s="1"/>
  <c r="G619" i="22"/>
  <c r="H619" i="22" s="1"/>
  <c r="I619" i="22"/>
  <c r="J619" i="22" s="1"/>
  <c r="A620" i="22"/>
  <c r="B620" i="22" s="1"/>
  <c r="C620" i="22"/>
  <c r="D620" i="22" s="1"/>
  <c r="E620" i="22"/>
  <c r="F620" i="22" s="1"/>
  <c r="G620" i="22"/>
  <c r="H620" i="22" s="1"/>
  <c r="I620" i="22"/>
  <c r="J620" i="22" s="1"/>
  <c r="A621" i="22"/>
  <c r="B621" i="22" s="1"/>
  <c r="C621" i="22"/>
  <c r="D621" i="22" s="1"/>
  <c r="E621" i="22"/>
  <c r="F621" i="22" s="1"/>
  <c r="G621" i="22"/>
  <c r="H621" i="22" s="1"/>
  <c r="I621" i="22"/>
  <c r="J621" i="22" s="1"/>
  <c r="A622" i="22"/>
  <c r="B622" i="22" s="1"/>
  <c r="C622" i="22"/>
  <c r="D622" i="22" s="1"/>
  <c r="E622" i="22"/>
  <c r="F622" i="22" s="1"/>
  <c r="G622" i="22"/>
  <c r="H622" i="22" s="1"/>
  <c r="I622" i="22"/>
  <c r="J622" i="22" s="1"/>
  <c r="A623" i="22"/>
  <c r="B623" i="22" s="1"/>
  <c r="C623" i="22"/>
  <c r="D623" i="22" s="1"/>
  <c r="E623" i="22"/>
  <c r="F623" i="22" s="1"/>
  <c r="G623" i="22"/>
  <c r="H623" i="22" s="1"/>
  <c r="I623" i="22"/>
  <c r="J623" i="22" s="1"/>
  <c r="A624" i="22"/>
  <c r="B624" i="22" s="1"/>
  <c r="C624" i="22"/>
  <c r="D624" i="22" s="1"/>
  <c r="E624" i="22"/>
  <c r="F624" i="22" s="1"/>
  <c r="G624" i="22"/>
  <c r="H624" i="22" s="1"/>
  <c r="I624" i="22"/>
  <c r="J624" i="22" s="1"/>
  <c r="A625" i="22"/>
  <c r="B625" i="22" s="1"/>
  <c r="C625" i="22"/>
  <c r="D625" i="22" s="1"/>
  <c r="E625" i="22"/>
  <c r="F625" i="22" s="1"/>
  <c r="G625" i="22"/>
  <c r="H625" i="22" s="1"/>
  <c r="I625" i="22"/>
  <c r="J625" i="22" s="1"/>
  <c r="A626" i="22"/>
  <c r="B626" i="22" s="1"/>
  <c r="C626" i="22"/>
  <c r="D626" i="22" s="1"/>
  <c r="E626" i="22"/>
  <c r="F626" i="22" s="1"/>
  <c r="G626" i="22"/>
  <c r="H626" i="22" s="1"/>
  <c r="I626" i="22"/>
  <c r="J626" i="22" s="1"/>
  <c r="A627" i="22"/>
  <c r="B627" i="22" s="1"/>
  <c r="C627" i="22"/>
  <c r="D627" i="22" s="1"/>
  <c r="E627" i="22"/>
  <c r="F627" i="22" s="1"/>
  <c r="G627" i="22"/>
  <c r="H627" i="22" s="1"/>
  <c r="I627" i="22"/>
  <c r="J627" i="22" s="1"/>
  <c r="A628" i="22"/>
  <c r="B628" i="22" s="1"/>
  <c r="C628" i="22"/>
  <c r="D628" i="22" s="1"/>
  <c r="E628" i="22"/>
  <c r="F628" i="22" s="1"/>
  <c r="G628" i="22"/>
  <c r="H628" i="22" s="1"/>
  <c r="I628" i="22"/>
  <c r="J628" i="22" s="1"/>
  <c r="A629" i="22"/>
  <c r="B629" i="22" s="1"/>
  <c r="C629" i="22"/>
  <c r="D629" i="22" s="1"/>
  <c r="E629" i="22"/>
  <c r="F629" i="22" s="1"/>
  <c r="G629" i="22"/>
  <c r="H629" i="22" s="1"/>
  <c r="I629" i="22"/>
  <c r="J629" i="22" s="1"/>
  <c r="A630" i="22"/>
  <c r="B630" i="22" s="1"/>
  <c r="C630" i="22"/>
  <c r="D630" i="22" s="1"/>
  <c r="E630" i="22"/>
  <c r="F630" i="22" s="1"/>
  <c r="G630" i="22"/>
  <c r="H630" i="22" s="1"/>
  <c r="I630" i="22"/>
  <c r="J630" i="22" s="1"/>
  <c r="A631" i="22"/>
  <c r="B631" i="22" s="1"/>
  <c r="C631" i="22"/>
  <c r="D631" i="22" s="1"/>
  <c r="E631" i="22"/>
  <c r="F631" i="22" s="1"/>
  <c r="G631" i="22"/>
  <c r="H631" i="22" s="1"/>
  <c r="I631" i="22"/>
  <c r="J631" i="22" s="1"/>
  <c r="A632" i="22"/>
  <c r="B632" i="22" s="1"/>
  <c r="C632" i="22"/>
  <c r="D632" i="22" s="1"/>
  <c r="E632" i="22"/>
  <c r="F632" i="22" s="1"/>
  <c r="G632" i="22"/>
  <c r="H632" i="22" s="1"/>
  <c r="I632" i="22"/>
  <c r="J632" i="22" s="1"/>
  <c r="I3" i="22"/>
  <c r="G3" i="22"/>
  <c r="H3" i="22" s="1"/>
  <c r="E3" i="22"/>
  <c r="F3" i="22" s="1"/>
  <c r="C3" i="22"/>
  <c r="D3" i="22" s="1"/>
  <c r="A3" i="22"/>
  <c r="C9" i="27"/>
  <c r="D11" i="27"/>
  <c r="C10" i="27"/>
  <c r="F62" i="17"/>
  <c r="X41" i="27"/>
  <c r="W41" i="27"/>
  <c r="V41" i="27"/>
  <c r="U41" i="27"/>
  <c r="T41" i="27"/>
  <c r="S41" i="27"/>
  <c r="R41" i="27"/>
  <c r="Q41" i="27"/>
  <c r="P41" i="27"/>
  <c r="O41" i="27"/>
  <c r="N41" i="27"/>
  <c r="M41" i="27"/>
  <c r="L41" i="27"/>
  <c r="K41" i="27"/>
  <c r="J41" i="27"/>
  <c r="I41" i="27"/>
  <c r="H41" i="27"/>
  <c r="G41" i="27"/>
  <c r="F41" i="27"/>
  <c r="E41" i="27"/>
  <c r="D41" i="27"/>
  <c r="E38" i="27"/>
  <c r="D38" i="27"/>
  <c r="E37" i="27"/>
  <c r="D37" i="27"/>
  <c r="E36" i="27"/>
  <c r="D36" i="27"/>
  <c r="E35" i="27"/>
  <c r="D35" i="27"/>
  <c r="E34" i="27"/>
  <c r="D34" i="27"/>
  <c r="E33" i="27"/>
  <c r="D33" i="27"/>
  <c r="X28" i="27"/>
  <c r="W28" i="27"/>
  <c r="V28" i="27"/>
  <c r="U28" i="27"/>
  <c r="T28" i="27"/>
  <c r="S28" i="27"/>
  <c r="R28" i="27"/>
  <c r="Q28" i="27"/>
  <c r="P28" i="27"/>
  <c r="O28" i="27"/>
  <c r="N28" i="27"/>
  <c r="M28" i="27"/>
  <c r="L28" i="27"/>
  <c r="K28" i="27"/>
  <c r="J28" i="27"/>
  <c r="I28" i="27"/>
  <c r="H28" i="27"/>
  <c r="G28" i="27"/>
  <c r="F28" i="27"/>
  <c r="E28" i="27"/>
  <c r="D28" i="27"/>
  <c r="E25" i="27"/>
  <c r="D25" i="27"/>
  <c r="E24" i="27"/>
  <c r="D24" i="27"/>
  <c r="E23" i="27"/>
  <c r="D23" i="27"/>
  <c r="E22" i="27"/>
  <c r="D22" i="27"/>
  <c r="E21" i="27"/>
  <c r="D21" i="27"/>
  <c r="E20" i="27"/>
  <c r="D20" i="27"/>
  <c r="C15" i="27"/>
  <c r="E12" i="27"/>
  <c r="D12" i="27"/>
  <c r="E11" i="27"/>
  <c r="E10" i="27"/>
  <c r="D10" i="27"/>
  <c r="E9" i="27"/>
  <c r="D9" i="27"/>
  <c r="E8" i="27"/>
  <c r="D8" i="27"/>
  <c r="E7" i="27"/>
  <c r="D7" i="27"/>
  <c r="C129" i="26"/>
  <c r="D126" i="26" s="1"/>
  <c r="C128" i="26"/>
  <c r="C93" i="26" s="1"/>
  <c r="D127" i="26"/>
  <c r="C127" i="26"/>
  <c r="B127" i="26"/>
  <c r="B114" i="26"/>
  <c r="B112" i="26"/>
  <c r="B111" i="26"/>
  <c r="B110" i="26"/>
  <c r="E69" i="26"/>
  <c r="D69" i="26"/>
  <c r="E68" i="26"/>
  <c r="D68" i="26"/>
  <c r="F46" i="26"/>
  <c r="F38" i="27" s="1"/>
  <c r="F45" i="26"/>
  <c r="F37" i="27" s="1"/>
  <c r="F36" i="27"/>
  <c r="F43" i="26"/>
  <c r="F35" i="27" s="1"/>
  <c r="F42" i="26"/>
  <c r="F34" i="27" s="1"/>
  <c r="F41" i="26"/>
  <c r="F33" i="27" s="1"/>
  <c r="F33" i="26"/>
  <c r="F32" i="26"/>
  <c r="F23" i="27" s="1"/>
  <c r="F31" i="26"/>
  <c r="F30" i="26"/>
  <c r="C12" i="27"/>
  <c r="F22" i="26"/>
  <c r="F21" i="26"/>
  <c r="G21" i="26" s="1"/>
  <c r="F20" i="26"/>
  <c r="F19" i="26"/>
  <c r="F18" i="26"/>
  <c r="C8" i="27"/>
  <c r="V5" i="26"/>
  <c r="C130" i="25"/>
  <c r="D127" i="25" s="1"/>
  <c r="C129" i="25"/>
  <c r="C94" i="25" s="1"/>
  <c r="D128" i="25"/>
  <c r="C128" i="25"/>
  <c r="B128" i="25"/>
  <c r="B115" i="25"/>
  <c r="B113" i="25"/>
  <c r="B112" i="25"/>
  <c r="B111" i="25"/>
  <c r="F43" i="25"/>
  <c r="F31" i="25"/>
  <c r="G31" i="25" s="1"/>
  <c r="H31" i="25" s="1"/>
  <c r="I31" i="25" s="1"/>
  <c r="J31" i="25" s="1"/>
  <c r="K31" i="25" s="1"/>
  <c r="D68" i="24"/>
  <c r="C68" i="24"/>
  <c r="B68" i="24"/>
  <c r="B55" i="24"/>
  <c r="B53" i="24"/>
  <c r="B52" i="24"/>
  <c r="B51" i="24"/>
  <c r="C32" i="24"/>
  <c r="D35" i="24" l="1"/>
  <c r="E35" i="24" s="1"/>
  <c r="F35" i="24" s="1"/>
  <c r="G35" i="24" s="1"/>
  <c r="H35" i="24" s="1"/>
  <c r="I35" i="24" s="1"/>
  <c r="J35" i="24" s="1"/>
  <c r="K35" i="24" s="1"/>
  <c r="L35" i="24" s="1"/>
  <c r="M35" i="24" s="1"/>
  <c r="N35" i="24" s="1"/>
  <c r="O35" i="24" s="1"/>
  <c r="P35" i="24" s="1"/>
  <c r="Q35" i="24" s="1"/>
  <c r="R35" i="24" s="1"/>
  <c r="S35" i="24" s="1"/>
  <c r="T35" i="24" s="1"/>
  <c r="U35" i="24" s="1"/>
  <c r="V35" i="24" s="1"/>
  <c r="W35" i="24" s="1"/>
  <c r="X35" i="24" s="1"/>
  <c r="M146" i="17"/>
  <c r="L39" i="24" s="1"/>
  <c r="L62" i="24" s="1"/>
  <c r="K39" i="24"/>
  <c r="K62" i="24" s="1"/>
  <c r="F21" i="24"/>
  <c r="G21" i="24" s="1"/>
  <c r="H21" i="24" s="1"/>
  <c r="I21" i="24" s="1"/>
  <c r="J21" i="24" s="1"/>
  <c r="K21" i="24" s="1"/>
  <c r="L21" i="24" s="1"/>
  <c r="M21" i="24" s="1"/>
  <c r="N21" i="24" s="1"/>
  <c r="O21" i="24" s="1"/>
  <c r="P21" i="24" s="1"/>
  <c r="Q21" i="24" s="1"/>
  <c r="R21" i="24" s="1"/>
  <c r="S21" i="24" s="1"/>
  <c r="T21" i="24" s="1"/>
  <c r="U21" i="24" s="1"/>
  <c r="V21" i="24" s="1"/>
  <c r="W21" i="24" s="1"/>
  <c r="X21" i="24" s="1"/>
  <c r="E22" i="24"/>
  <c r="C35" i="24"/>
  <c r="D22" i="24"/>
  <c r="D46" i="27" s="1"/>
  <c r="F68" i="26"/>
  <c r="E18" i="25"/>
  <c r="F18" i="25" s="1"/>
  <c r="F70" i="25" s="1"/>
  <c r="D70" i="25"/>
  <c r="F8" i="27"/>
  <c r="F69" i="26"/>
  <c r="F7" i="27"/>
  <c r="F22" i="27"/>
  <c r="I23" i="26"/>
  <c r="C19" i="24"/>
  <c r="AF8" i="29"/>
  <c r="N47" i="25"/>
  <c r="O47" i="25"/>
  <c r="P47" i="25"/>
  <c r="Q47" i="25"/>
  <c r="G47" i="25"/>
  <c r="W47" i="25"/>
  <c r="R47" i="25"/>
  <c r="S47" i="25"/>
  <c r="T47" i="25"/>
  <c r="U47" i="25"/>
  <c r="I47" i="25"/>
  <c r="L47" i="25"/>
  <c r="F47" i="25"/>
  <c r="V47" i="25"/>
  <c r="H47" i="25"/>
  <c r="X47" i="25"/>
  <c r="E47" i="25"/>
  <c r="K47" i="25"/>
  <c r="J47" i="25"/>
  <c r="M47" i="25"/>
  <c r="I37" i="26"/>
  <c r="I38" i="26"/>
  <c r="H48" i="26"/>
  <c r="J3" i="22"/>
  <c r="B2" i="23"/>
  <c r="B3" i="22"/>
  <c r="B1" i="23"/>
  <c r="E69" i="25"/>
  <c r="E72" i="25"/>
  <c r="E35" i="25"/>
  <c r="D49" i="25"/>
  <c r="F20" i="25"/>
  <c r="G20" i="25" s="1"/>
  <c r="G72" i="25" s="1"/>
  <c r="F17" i="25"/>
  <c r="F69" i="25" s="1"/>
  <c r="C45" i="27"/>
  <c r="C18" i="27"/>
  <c r="C21" i="27" s="1"/>
  <c r="C24" i="27" s="1"/>
  <c r="C27" i="27" s="1"/>
  <c r="C30" i="27" s="1"/>
  <c r="C33" i="27" s="1"/>
  <c r="C36" i="27" s="1"/>
  <c r="C39" i="27" s="1"/>
  <c r="C42" i="27" s="1"/>
  <c r="H3" i="26"/>
  <c r="D36" i="24"/>
  <c r="D52" i="24" s="1"/>
  <c r="D28" i="24"/>
  <c r="D50" i="24" s="1"/>
  <c r="E13" i="27"/>
  <c r="I20" i="24"/>
  <c r="D26" i="27"/>
  <c r="D29" i="27" s="1"/>
  <c r="C71" i="25"/>
  <c r="D15" i="27"/>
  <c r="C49" i="25"/>
  <c r="C48" i="25"/>
  <c r="D48" i="25"/>
  <c r="C72" i="25"/>
  <c r="F73" i="26"/>
  <c r="C74" i="25"/>
  <c r="D69" i="25"/>
  <c r="C70" i="25"/>
  <c r="C69" i="25"/>
  <c r="D74" i="25"/>
  <c r="D72" i="25"/>
  <c r="F71" i="26"/>
  <c r="C73" i="25"/>
  <c r="F10" i="27"/>
  <c r="C11" i="27"/>
  <c r="C14" i="27" s="1"/>
  <c r="F63" i="17"/>
  <c r="AB19" i="29" s="1"/>
  <c r="H3" i="25"/>
  <c r="D13" i="27"/>
  <c r="E27" i="27"/>
  <c r="E30" i="27" s="1"/>
  <c r="D39" i="27"/>
  <c r="D42" i="27" s="1"/>
  <c r="E14" i="27"/>
  <c r="G17" i="26"/>
  <c r="D14" i="27"/>
  <c r="G34" i="26"/>
  <c r="H34" i="26" s="1"/>
  <c r="E26" i="27"/>
  <c r="E29" i="27" s="1"/>
  <c r="D27" i="27"/>
  <c r="D30" i="27" s="1"/>
  <c r="G18" i="26"/>
  <c r="G8" i="27" s="1"/>
  <c r="G32" i="26"/>
  <c r="G45" i="26"/>
  <c r="H45" i="26" s="1"/>
  <c r="E39" i="27"/>
  <c r="E42" i="27" s="1"/>
  <c r="E40" i="27"/>
  <c r="E43" i="27" s="1"/>
  <c r="G29" i="26"/>
  <c r="G43" i="26"/>
  <c r="G35" i="27" s="1"/>
  <c r="G44" i="26"/>
  <c r="G31" i="26"/>
  <c r="L31" i="25"/>
  <c r="M31" i="25" s="1"/>
  <c r="N31" i="25" s="1"/>
  <c r="O31" i="25" s="1"/>
  <c r="P31" i="25" s="1"/>
  <c r="Q31" i="25" s="1"/>
  <c r="R31" i="25" s="1"/>
  <c r="S31" i="25" s="1"/>
  <c r="T31" i="25" s="1"/>
  <c r="U31" i="25" s="1"/>
  <c r="V31" i="25" s="1"/>
  <c r="W31" i="25" s="1"/>
  <c r="X31" i="25" s="1"/>
  <c r="G34" i="25"/>
  <c r="H34" i="25" s="1"/>
  <c r="I34" i="25" s="1"/>
  <c r="J34" i="25" s="1"/>
  <c r="K34" i="25" s="1"/>
  <c r="L34" i="25" s="1"/>
  <c r="M34" i="25" s="1"/>
  <c r="N34" i="25" s="1"/>
  <c r="O34" i="25" s="1"/>
  <c r="P34" i="25" s="1"/>
  <c r="Q34" i="25" s="1"/>
  <c r="R34" i="25" s="1"/>
  <c r="S34" i="25" s="1"/>
  <c r="T34" i="25" s="1"/>
  <c r="U34" i="25" s="1"/>
  <c r="V34" i="25" s="1"/>
  <c r="W34" i="25" s="1"/>
  <c r="X34" i="25" s="1"/>
  <c r="G43" i="25"/>
  <c r="H43" i="25" s="1"/>
  <c r="I43" i="25" s="1"/>
  <c r="J43" i="25" s="1"/>
  <c r="K43" i="25" s="1"/>
  <c r="L43" i="25" s="1"/>
  <c r="M43" i="25" s="1"/>
  <c r="N43" i="25" s="1"/>
  <c r="O43" i="25" s="1"/>
  <c r="P43" i="25" s="1"/>
  <c r="Q43" i="25" s="1"/>
  <c r="R43" i="25" s="1"/>
  <c r="S43" i="25" s="1"/>
  <c r="T43" i="25" s="1"/>
  <c r="U43" i="25" s="1"/>
  <c r="V43" i="25" s="1"/>
  <c r="W43" i="25" s="1"/>
  <c r="X43" i="25" s="1"/>
  <c r="H5" i="26"/>
  <c r="D128" i="26" s="1"/>
  <c r="D93" i="26" s="1"/>
  <c r="C70" i="24"/>
  <c r="D67" i="24" s="1"/>
  <c r="D69" i="24" s="1"/>
  <c r="K3" i="26"/>
  <c r="L9" i="26"/>
  <c r="C115" i="26" s="1"/>
  <c r="H4" i="26"/>
  <c r="C114" i="26" s="1"/>
  <c r="D19" i="24"/>
  <c r="D24" i="24" s="1"/>
  <c r="D142" i="17"/>
  <c r="O77" i="26"/>
  <c r="P77" i="26"/>
  <c r="T36" i="26"/>
  <c r="U36" i="26"/>
  <c r="D78" i="25"/>
  <c r="G36" i="26"/>
  <c r="H77" i="26"/>
  <c r="D68" i="25"/>
  <c r="K36" i="26"/>
  <c r="I77" i="26"/>
  <c r="S36" i="26"/>
  <c r="K77" i="26"/>
  <c r="D109" i="25"/>
  <c r="W36" i="26"/>
  <c r="W77" i="26"/>
  <c r="X77" i="26"/>
  <c r="E67" i="26"/>
  <c r="I24" i="26"/>
  <c r="F67" i="26"/>
  <c r="E108" i="26"/>
  <c r="J24" i="26"/>
  <c r="M67" i="26"/>
  <c r="I108" i="26"/>
  <c r="K24" i="26"/>
  <c r="N67" i="26"/>
  <c r="J108" i="26"/>
  <c r="M24" i="26"/>
  <c r="O67" i="26"/>
  <c r="Q108" i="26"/>
  <c r="Q24" i="26"/>
  <c r="Q67" i="26"/>
  <c r="R108" i="26"/>
  <c r="D24" i="25"/>
  <c r="U67" i="26"/>
  <c r="S108" i="26"/>
  <c r="D36" i="26"/>
  <c r="U108" i="26"/>
  <c r="C24" i="24"/>
  <c r="D36" i="25"/>
  <c r="E36" i="26"/>
  <c r="G77" i="26"/>
  <c r="E109" i="25"/>
  <c r="E36" i="25"/>
  <c r="E78" i="25"/>
  <c r="E24" i="25"/>
  <c r="E68" i="25"/>
  <c r="E12" i="25"/>
  <c r="S24" i="26"/>
  <c r="M36" i="26"/>
  <c r="G67" i="26"/>
  <c r="W67" i="26"/>
  <c r="Q77" i="26"/>
  <c r="K108" i="26"/>
  <c r="D24" i="26"/>
  <c r="T24" i="26"/>
  <c r="N36" i="26"/>
  <c r="H67" i="26"/>
  <c r="X67" i="26"/>
  <c r="R77" i="26"/>
  <c r="L108" i="26"/>
  <c r="V67" i="26"/>
  <c r="E24" i="26"/>
  <c r="U24" i="26"/>
  <c r="O36" i="26"/>
  <c r="I67" i="26"/>
  <c r="S77" i="26"/>
  <c r="M108" i="26"/>
  <c r="F24" i="26"/>
  <c r="V24" i="26"/>
  <c r="P36" i="26"/>
  <c r="J67" i="26"/>
  <c r="D77" i="26"/>
  <c r="T77" i="26"/>
  <c r="N108" i="26"/>
  <c r="R24" i="26"/>
  <c r="G24" i="26"/>
  <c r="W24" i="26"/>
  <c r="Q36" i="26"/>
  <c r="K67" i="26"/>
  <c r="E77" i="26"/>
  <c r="U77" i="26"/>
  <c r="O108" i="26"/>
  <c r="L36" i="26"/>
  <c r="H24" i="26"/>
  <c r="X24" i="26"/>
  <c r="R36" i="26"/>
  <c r="L67" i="26"/>
  <c r="F77" i="26"/>
  <c r="V77" i="26"/>
  <c r="P108" i="26"/>
  <c r="L24" i="26"/>
  <c r="F36" i="26"/>
  <c r="V36" i="26"/>
  <c r="P67" i="26"/>
  <c r="J77" i="26"/>
  <c r="D108" i="26"/>
  <c r="T108" i="26"/>
  <c r="V108" i="26"/>
  <c r="O24" i="26"/>
  <c r="I36" i="26"/>
  <c r="S67" i="26"/>
  <c r="M77" i="26"/>
  <c r="G108" i="26"/>
  <c r="W108" i="26"/>
  <c r="N24" i="26"/>
  <c r="H36" i="26"/>
  <c r="X36" i="26"/>
  <c r="R67" i="26"/>
  <c r="L77" i="26"/>
  <c r="F108" i="26"/>
  <c r="P24" i="26"/>
  <c r="J36" i="26"/>
  <c r="D67" i="26"/>
  <c r="T67" i="26"/>
  <c r="N77" i="26"/>
  <c r="H108" i="26"/>
  <c r="X108" i="26"/>
  <c r="G103" i="17"/>
  <c r="H6" i="25"/>
  <c r="H5" i="25"/>
  <c r="D129" i="25" s="1"/>
  <c r="D94" i="25" s="1"/>
  <c r="D37" i="24"/>
  <c r="D53" i="24" s="1"/>
  <c r="K4" i="25"/>
  <c r="K5" i="25"/>
  <c r="K4" i="26"/>
  <c r="K5" i="26"/>
  <c r="C38" i="24"/>
  <c r="O4" i="24"/>
  <c r="R4" i="24" s="1"/>
  <c r="V5" i="25"/>
  <c r="O3" i="24"/>
  <c r="R3" i="24" s="1"/>
  <c r="C53" i="24"/>
  <c r="I21" i="25"/>
  <c r="C50" i="24"/>
  <c r="F9" i="27"/>
  <c r="G19" i="26"/>
  <c r="G9" i="27" s="1"/>
  <c r="G19" i="25"/>
  <c r="F21" i="27"/>
  <c r="G30" i="26"/>
  <c r="G22" i="25"/>
  <c r="C51" i="24"/>
  <c r="K8" i="26"/>
  <c r="K9" i="26"/>
  <c r="K9" i="25"/>
  <c r="C115" i="25"/>
  <c r="D92" i="25"/>
  <c r="C92" i="25"/>
  <c r="K8" i="25"/>
  <c r="G11" i="27"/>
  <c r="H21" i="26"/>
  <c r="D115" i="25"/>
  <c r="F24" i="27"/>
  <c r="G33" i="26"/>
  <c r="F39" i="27"/>
  <c r="F42" i="27" s="1"/>
  <c r="D40" i="27"/>
  <c r="D43" i="27" s="1"/>
  <c r="G20" i="26"/>
  <c r="G41" i="26"/>
  <c r="G46" i="26"/>
  <c r="F11" i="27"/>
  <c r="G42" i="26"/>
  <c r="F12" i="27"/>
  <c r="G22" i="26"/>
  <c r="F40" i="27"/>
  <c r="F43" i="27" s="1"/>
  <c r="N146" i="17" l="1"/>
  <c r="G28" i="24"/>
  <c r="G50" i="24" s="1"/>
  <c r="G22" i="24"/>
  <c r="E70" i="25"/>
  <c r="G18" i="25"/>
  <c r="H18" i="25" s="1"/>
  <c r="F27" i="27"/>
  <c r="F30" i="27" s="1"/>
  <c r="C132" i="26" a="1"/>
  <c r="C132" i="26" s="1"/>
  <c r="J23" i="26"/>
  <c r="J38" i="26"/>
  <c r="I48" i="26"/>
  <c r="J37" i="26"/>
  <c r="E48" i="25"/>
  <c r="E74" i="25"/>
  <c r="A4" i="23" a="1"/>
  <c r="F72" i="25"/>
  <c r="G17" i="25"/>
  <c r="G69" i="25" s="1"/>
  <c r="F35" i="25"/>
  <c r="E15" i="27"/>
  <c r="E45" i="27" s="1"/>
  <c r="D18" i="27"/>
  <c r="D45" i="27"/>
  <c r="D16" i="27"/>
  <c r="D17" i="27"/>
  <c r="F51" i="24"/>
  <c r="E28" i="24"/>
  <c r="E50" i="24" s="1"/>
  <c r="E46" i="27"/>
  <c r="C17" i="27"/>
  <c r="C20" i="27" s="1"/>
  <c r="C23" i="27" s="1"/>
  <c r="C26" i="27" s="1"/>
  <c r="C29" i="27" s="1"/>
  <c r="C32" i="27" s="1"/>
  <c r="C35" i="27" s="1"/>
  <c r="C38" i="27" s="1"/>
  <c r="C41" i="27" s="1"/>
  <c r="C44" i="27" s="1"/>
  <c r="K6" i="25"/>
  <c r="C43" i="24"/>
  <c r="E51" i="24"/>
  <c r="G71" i="26"/>
  <c r="D51" i="24"/>
  <c r="G73" i="26"/>
  <c r="C75" i="25"/>
  <c r="C82" i="25" s="1"/>
  <c r="C86" i="25" s="1"/>
  <c r="C13" i="27"/>
  <c r="G20" i="27"/>
  <c r="H29" i="26"/>
  <c r="I29" i="26" s="1"/>
  <c r="D146" i="17"/>
  <c r="K7" i="24"/>
  <c r="C39" i="24" s="1"/>
  <c r="C41" i="24" s="1"/>
  <c r="C91" i="26"/>
  <c r="D91" i="26"/>
  <c r="D114" i="26"/>
  <c r="G25" i="27"/>
  <c r="H18" i="26"/>
  <c r="I18" i="26" s="1"/>
  <c r="G37" i="27"/>
  <c r="H43" i="26"/>
  <c r="H35" i="27" s="1"/>
  <c r="G22" i="27"/>
  <c r="H31" i="26"/>
  <c r="G36" i="27"/>
  <c r="H44" i="26"/>
  <c r="F13" i="27"/>
  <c r="F26" i="27"/>
  <c r="F29" i="27" s="1"/>
  <c r="H32" i="26"/>
  <c r="G23" i="27"/>
  <c r="E19" i="24"/>
  <c r="E142" i="17"/>
  <c r="D38" i="24"/>
  <c r="D55" i="24" s="1"/>
  <c r="D130" i="25"/>
  <c r="E127" i="25" s="1"/>
  <c r="F36" i="25"/>
  <c r="F109" i="25"/>
  <c r="F78" i="25"/>
  <c r="F12" i="25"/>
  <c r="F24" i="25"/>
  <c r="F68" i="25"/>
  <c r="E37" i="24"/>
  <c r="F37" i="24" s="1"/>
  <c r="K6" i="26"/>
  <c r="R5" i="24"/>
  <c r="E36" i="24"/>
  <c r="F36" i="24" s="1"/>
  <c r="L8" i="25"/>
  <c r="C97" i="25" s="1"/>
  <c r="L6" i="25"/>
  <c r="L6" i="26"/>
  <c r="C94" i="26" s="1"/>
  <c r="C116" i="26" s="1"/>
  <c r="L5" i="25"/>
  <c r="M5" i="25" s="1"/>
  <c r="C91" i="25" s="1"/>
  <c r="C113" i="25" s="1"/>
  <c r="L4" i="25"/>
  <c r="M4" i="25" s="1"/>
  <c r="C90" i="25" s="1"/>
  <c r="L4" i="26"/>
  <c r="M4" i="26" s="1"/>
  <c r="C89" i="26" s="1"/>
  <c r="C111" i="26" s="1"/>
  <c r="L9" i="25"/>
  <c r="C116" i="25" s="1"/>
  <c r="L7" i="25"/>
  <c r="M7" i="25" s="1"/>
  <c r="L7" i="26"/>
  <c r="L3" i="26"/>
  <c r="M3" i="26" s="1"/>
  <c r="C88" i="26" s="1"/>
  <c r="C110" i="26" s="1"/>
  <c r="L8" i="26"/>
  <c r="C96" i="26" s="1"/>
  <c r="L5" i="26"/>
  <c r="M5" i="26" s="1"/>
  <c r="C90" i="26" s="1"/>
  <c r="C112" i="26" s="1"/>
  <c r="M9" i="26"/>
  <c r="D40" i="24"/>
  <c r="G10" i="27"/>
  <c r="H20" i="26"/>
  <c r="H19" i="26"/>
  <c r="H20" i="25"/>
  <c r="H72" i="25" s="1"/>
  <c r="C74" i="26"/>
  <c r="C81" i="26" s="1"/>
  <c r="F14" i="27"/>
  <c r="H37" i="27"/>
  <c r="I45" i="26"/>
  <c r="H22" i="25"/>
  <c r="H25" i="27"/>
  <c r="I34" i="26"/>
  <c r="G24" i="27"/>
  <c r="H33" i="26"/>
  <c r="C56" i="24"/>
  <c r="D144" i="17" s="1"/>
  <c r="H11" i="27"/>
  <c r="I21" i="26"/>
  <c r="G21" i="27"/>
  <c r="H30" i="26"/>
  <c r="J21" i="25"/>
  <c r="G38" i="27"/>
  <c r="H46" i="26"/>
  <c r="G12" i="27"/>
  <c r="H22" i="26"/>
  <c r="H19" i="25"/>
  <c r="G33" i="27"/>
  <c r="H41" i="26"/>
  <c r="G34" i="27"/>
  <c r="H42" i="26"/>
  <c r="G7" i="27"/>
  <c r="G68" i="26"/>
  <c r="H17" i="26"/>
  <c r="G69" i="26"/>
  <c r="D129" i="26"/>
  <c r="E126" i="26" s="1"/>
  <c r="B91" i="23" l="1"/>
  <c r="B86" i="23"/>
  <c r="B87" i="23"/>
  <c r="B93" i="23"/>
  <c r="B88" i="23"/>
  <c r="B89" i="23"/>
  <c r="B90" i="23"/>
  <c r="B92" i="23"/>
  <c r="B94" i="23"/>
  <c r="B85" i="23"/>
  <c r="O146" i="17"/>
  <c r="M39" i="24"/>
  <c r="M62" i="24" s="1"/>
  <c r="G70" i="25"/>
  <c r="C42" i="24"/>
  <c r="D26" i="24" s="1"/>
  <c r="D32" i="24" s="1"/>
  <c r="E115" i="25"/>
  <c r="E129" i="25"/>
  <c r="E94" i="25" s="1"/>
  <c r="G14" i="27"/>
  <c r="C112" i="25"/>
  <c r="K23" i="26"/>
  <c r="M6" i="25"/>
  <c r="K37" i="26"/>
  <c r="K38" i="26"/>
  <c r="J48" i="26"/>
  <c r="F48" i="25"/>
  <c r="F74" i="25"/>
  <c r="B76" i="23"/>
  <c r="B69" i="23"/>
  <c r="B62" i="23"/>
  <c r="B71" i="23"/>
  <c r="B74" i="23"/>
  <c r="B83" i="23"/>
  <c r="B82" i="23"/>
  <c r="B65" i="23"/>
  <c r="B77" i="23"/>
  <c r="B78" i="23"/>
  <c r="B60" i="23"/>
  <c r="B63" i="23"/>
  <c r="B72" i="23"/>
  <c r="B75" i="23"/>
  <c r="B84" i="23"/>
  <c r="B64" i="23"/>
  <c r="B81" i="23"/>
  <c r="B80" i="23"/>
  <c r="B70" i="23"/>
  <c r="B67" i="23"/>
  <c r="B61" i="23"/>
  <c r="B79" i="23"/>
  <c r="B73" i="23"/>
  <c r="B68" i="23"/>
  <c r="B66" i="23"/>
  <c r="A4" i="23"/>
  <c r="B28" i="23"/>
  <c r="B40" i="23"/>
  <c r="B52" i="23"/>
  <c r="B29" i="23"/>
  <c r="B41" i="23"/>
  <c r="B53" i="23"/>
  <c r="B43" i="23"/>
  <c r="B20" i="23"/>
  <c r="B56" i="23"/>
  <c r="B45" i="23"/>
  <c r="B10" i="23"/>
  <c r="B6" i="23"/>
  <c r="C6" i="23" s="1"/>
  <c r="B30" i="23"/>
  <c r="B42" i="23"/>
  <c r="B54" i="23"/>
  <c r="B32" i="23"/>
  <c r="B9" i="23"/>
  <c r="B33" i="23"/>
  <c r="B58" i="23"/>
  <c r="B23" i="23"/>
  <c r="B35" i="23"/>
  <c r="B47" i="23"/>
  <c r="B59" i="23"/>
  <c r="B34" i="23"/>
  <c r="B46" i="23"/>
  <c r="B12" i="23"/>
  <c r="B36" i="23"/>
  <c r="B48" i="23"/>
  <c r="B25" i="23"/>
  <c r="B37" i="23"/>
  <c r="B49" i="23"/>
  <c r="B26" i="23"/>
  <c r="B38" i="23"/>
  <c r="B50" i="23"/>
  <c r="B27" i="23"/>
  <c r="B39" i="23"/>
  <c r="B51" i="23"/>
  <c r="B31" i="23"/>
  <c r="B55" i="23"/>
  <c r="B8" i="23"/>
  <c r="B44" i="23"/>
  <c r="B57" i="23"/>
  <c r="H17" i="25"/>
  <c r="H69" i="25" s="1"/>
  <c r="E16" i="27"/>
  <c r="G35" i="25"/>
  <c r="G48" i="25" s="1"/>
  <c r="C16" i="27"/>
  <c r="C19" i="27" s="1"/>
  <c r="C22" i="27" s="1"/>
  <c r="C25" i="27" s="1"/>
  <c r="C28" i="27" s="1"/>
  <c r="C31" i="27" s="1"/>
  <c r="C34" i="27" s="1"/>
  <c r="C37" i="27" s="1"/>
  <c r="C40" i="27" s="1"/>
  <c r="C43" i="27" s="1"/>
  <c r="H22" i="24"/>
  <c r="H46" i="27" s="1"/>
  <c r="G46" i="27"/>
  <c r="F22" i="24"/>
  <c r="F46" i="27" s="1"/>
  <c r="F28" i="24"/>
  <c r="F50" i="24" s="1"/>
  <c r="J20" i="24"/>
  <c r="D43" i="24"/>
  <c r="F15" i="27"/>
  <c r="F45" i="27" s="1"/>
  <c r="E18" i="27"/>
  <c r="E17" i="27"/>
  <c r="G51" i="24"/>
  <c r="H73" i="26"/>
  <c r="C95" i="26"/>
  <c r="C96" i="25"/>
  <c r="H71" i="26"/>
  <c r="K7" i="26"/>
  <c r="M7" i="26" s="1"/>
  <c r="K7" i="25"/>
  <c r="C62" i="24"/>
  <c r="C63" i="24" s="1"/>
  <c r="C64" i="24" s="1"/>
  <c r="D61" i="24" s="1"/>
  <c r="H8" i="27"/>
  <c r="H20" i="27"/>
  <c r="I43" i="26"/>
  <c r="I35" i="27" s="1"/>
  <c r="G27" i="27"/>
  <c r="G30" i="27" s="1"/>
  <c r="G40" i="27"/>
  <c r="G43" i="27" s="1"/>
  <c r="G13" i="27"/>
  <c r="H36" i="27"/>
  <c r="I44" i="26"/>
  <c r="H23" i="27"/>
  <c r="I32" i="26"/>
  <c r="H22" i="27"/>
  <c r="I31" i="26"/>
  <c r="C111" i="25"/>
  <c r="D41" i="24"/>
  <c r="E92" i="25"/>
  <c r="F19" i="24"/>
  <c r="F142" i="17"/>
  <c r="E24" i="24"/>
  <c r="D70" i="24"/>
  <c r="E67" i="24" s="1"/>
  <c r="E69" i="24" s="1"/>
  <c r="E53" i="24"/>
  <c r="D95" i="25"/>
  <c r="D117" i="25" s="1"/>
  <c r="G109" i="25"/>
  <c r="G36" i="25"/>
  <c r="G78" i="25"/>
  <c r="G24" i="25"/>
  <c r="G68" i="25"/>
  <c r="G12" i="25"/>
  <c r="C110" i="25"/>
  <c r="C95" i="25"/>
  <c r="C117" i="25" s="1"/>
  <c r="M6" i="26"/>
  <c r="E52" i="24"/>
  <c r="M8" i="25"/>
  <c r="M96" i="25"/>
  <c r="E96" i="25"/>
  <c r="H96" i="25"/>
  <c r="D94" i="26"/>
  <c r="D116" i="26" s="1"/>
  <c r="G95" i="26"/>
  <c r="D95" i="26"/>
  <c r="J96" i="25"/>
  <c r="K95" i="26"/>
  <c r="J95" i="26"/>
  <c r="K96" i="25"/>
  <c r="L95" i="26"/>
  <c r="M95" i="26"/>
  <c r="D90" i="26"/>
  <c r="D112" i="26" s="1"/>
  <c r="D88" i="26"/>
  <c r="D110" i="26" s="1"/>
  <c r="F96" i="25"/>
  <c r="F95" i="26"/>
  <c r="G96" i="25"/>
  <c r="E95" i="26"/>
  <c r="L96" i="25"/>
  <c r="D96" i="25"/>
  <c r="D90" i="25"/>
  <c r="D112" i="25" s="1"/>
  <c r="I95" i="26"/>
  <c r="M8" i="26"/>
  <c r="D89" i="26"/>
  <c r="D111" i="26" s="1"/>
  <c r="D91" i="25"/>
  <c r="D113" i="25" s="1"/>
  <c r="M9" i="25"/>
  <c r="H95" i="26"/>
  <c r="I96" i="25"/>
  <c r="D96" i="26"/>
  <c r="D97" i="25"/>
  <c r="I22" i="25"/>
  <c r="E114" i="26"/>
  <c r="E128" i="26"/>
  <c r="E93" i="26" s="1"/>
  <c r="E91" i="26"/>
  <c r="I19" i="25"/>
  <c r="H38" i="27"/>
  <c r="I46" i="26"/>
  <c r="I20" i="26"/>
  <c r="H10" i="27"/>
  <c r="K21" i="25"/>
  <c r="I25" i="27"/>
  <c r="J34" i="26"/>
  <c r="F52" i="24"/>
  <c r="G36" i="24"/>
  <c r="G52" i="24" s="1"/>
  <c r="G26" i="27"/>
  <c r="G29" i="27" s="1"/>
  <c r="H9" i="27"/>
  <c r="I19" i="26"/>
  <c r="H51" i="24"/>
  <c r="H7" i="27"/>
  <c r="H68" i="26"/>
  <c r="I17" i="26"/>
  <c r="I37" i="27"/>
  <c r="J45" i="26"/>
  <c r="I11" i="27"/>
  <c r="J21" i="26"/>
  <c r="G37" i="24"/>
  <c r="F53" i="24"/>
  <c r="H33" i="27"/>
  <c r="I41" i="26"/>
  <c r="C85" i="26"/>
  <c r="C109" i="26"/>
  <c r="H12" i="27"/>
  <c r="I22" i="26"/>
  <c r="G39" i="27"/>
  <c r="G42" i="27" s="1"/>
  <c r="I20" i="27"/>
  <c r="J29" i="26"/>
  <c r="H34" i="27"/>
  <c r="I42" i="26"/>
  <c r="H70" i="25"/>
  <c r="I18" i="25"/>
  <c r="H24" i="27"/>
  <c r="I33" i="26"/>
  <c r="I20" i="25"/>
  <c r="I72" i="25" s="1"/>
  <c r="H21" i="27"/>
  <c r="I30" i="26"/>
  <c r="I8" i="27"/>
  <c r="J18" i="26"/>
  <c r="H69" i="26"/>
  <c r="P146" i="17" l="1"/>
  <c r="N39" i="24"/>
  <c r="C44" i="24"/>
  <c r="D143" i="17" s="1"/>
  <c r="L23" i="26"/>
  <c r="L37" i="26"/>
  <c r="L38" i="26"/>
  <c r="K48" i="26"/>
  <c r="I17" i="25"/>
  <c r="I69" i="25" s="1"/>
  <c r="H28" i="24"/>
  <c r="H50" i="24" s="1"/>
  <c r="H35" i="25"/>
  <c r="G74" i="25"/>
  <c r="K20" i="24"/>
  <c r="D63" i="24"/>
  <c r="D54" i="24" s="1"/>
  <c r="G15" i="27"/>
  <c r="F18" i="27"/>
  <c r="F16" i="27"/>
  <c r="F17" i="27"/>
  <c r="I71" i="26"/>
  <c r="I73" i="26"/>
  <c r="J43" i="26"/>
  <c r="K43" i="26" s="1"/>
  <c r="D42" i="24"/>
  <c r="E26" i="24" s="1"/>
  <c r="E32" i="24" s="1"/>
  <c r="E38" i="24"/>
  <c r="E95" i="25" s="1"/>
  <c r="E117" i="25" s="1"/>
  <c r="D89" i="25"/>
  <c r="D111" i="25" s="1"/>
  <c r="H26" i="27"/>
  <c r="H29" i="27" s="1"/>
  <c r="H40" i="27"/>
  <c r="H43" i="27" s="1"/>
  <c r="H27" i="27"/>
  <c r="H30" i="27" s="1"/>
  <c r="J32" i="26"/>
  <c r="I23" i="27"/>
  <c r="I22" i="27"/>
  <c r="J31" i="26"/>
  <c r="I36" i="27"/>
  <c r="J44" i="26"/>
  <c r="H13" i="27"/>
  <c r="H14" i="27"/>
  <c r="E130" i="25"/>
  <c r="F127" i="25" s="1"/>
  <c r="F129" i="25" s="1"/>
  <c r="E40" i="24"/>
  <c r="G19" i="24"/>
  <c r="G142" i="17"/>
  <c r="F24" i="24"/>
  <c r="H12" i="25"/>
  <c r="H36" i="25"/>
  <c r="H78" i="25"/>
  <c r="H24" i="25"/>
  <c r="H68" i="25"/>
  <c r="H109" i="25"/>
  <c r="E91" i="25"/>
  <c r="E113" i="25" s="1"/>
  <c r="E90" i="26"/>
  <c r="E112" i="26" s="1"/>
  <c r="E88" i="26"/>
  <c r="E110" i="26" s="1"/>
  <c r="E90" i="25"/>
  <c r="F90" i="25" s="1"/>
  <c r="E89" i="26"/>
  <c r="F89" i="26" s="1"/>
  <c r="I10" i="27"/>
  <c r="J20" i="26"/>
  <c r="J19" i="25"/>
  <c r="I21" i="27"/>
  <c r="J30" i="26"/>
  <c r="I33" i="27"/>
  <c r="J41" i="26"/>
  <c r="I9" i="27"/>
  <c r="J19" i="26"/>
  <c r="I34" i="27"/>
  <c r="J42" i="26"/>
  <c r="H39" i="27"/>
  <c r="H42" i="27" s="1"/>
  <c r="J20" i="27"/>
  <c r="K29" i="26"/>
  <c r="J25" i="27"/>
  <c r="K34" i="26"/>
  <c r="E129" i="26"/>
  <c r="F126" i="26" s="1"/>
  <c r="G53" i="24"/>
  <c r="H37" i="24"/>
  <c r="J20" i="25"/>
  <c r="J72" i="25" s="1"/>
  <c r="L21" i="25"/>
  <c r="I38" i="27"/>
  <c r="J46" i="26"/>
  <c r="I51" i="24"/>
  <c r="I24" i="27"/>
  <c r="J33" i="26"/>
  <c r="J8" i="27"/>
  <c r="K18" i="26"/>
  <c r="I12" i="27"/>
  <c r="J22" i="26"/>
  <c r="J37" i="27"/>
  <c r="K45" i="26"/>
  <c r="H36" i="24"/>
  <c r="J11" i="27"/>
  <c r="K21" i="26"/>
  <c r="I69" i="26"/>
  <c r="J22" i="25"/>
  <c r="I70" i="25"/>
  <c r="J18" i="25"/>
  <c r="I7" i="27"/>
  <c r="I68" i="26"/>
  <c r="J17" i="26"/>
  <c r="N62" i="24" l="1"/>
  <c r="N96" i="25"/>
  <c r="N95" i="26"/>
  <c r="Q146" i="17"/>
  <c r="O39" i="24"/>
  <c r="F94" i="25"/>
  <c r="J17" i="25"/>
  <c r="J69" i="25" s="1"/>
  <c r="M23" i="26"/>
  <c r="I22" i="24"/>
  <c r="I46" i="27" s="1"/>
  <c r="M38" i="26"/>
  <c r="L48" i="26"/>
  <c r="M37" i="26"/>
  <c r="I28" i="24"/>
  <c r="I50" i="24" s="1"/>
  <c r="J22" i="24"/>
  <c r="J46" i="27" s="1"/>
  <c r="I35" i="25"/>
  <c r="H48" i="25"/>
  <c r="H74" i="25"/>
  <c r="G17" i="27"/>
  <c r="G45" i="27"/>
  <c r="L20" i="24"/>
  <c r="D64" i="24"/>
  <c r="E61" i="24" s="1"/>
  <c r="E63" i="24" s="1"/>
  <c r="E54" i="24" s="1"/>
  <c r="E116" i="25" s="1"/>
  <c r="D115" i="26"/>
  <c r="D56" i="24"/>
  <c r="E144" i="17" s="1"/>
  <c r="D116" i="25"/>
  <c r="J35" i="27"/>
  <c r="E43" i="24"/>
  <c r="H15" i="27"/>
  <c r="G18" i="27"/>
  <c r="G16" i="27"/>
  <c r="E94" i="26"/>
  <c r="E116" i="26" s="1"/>
  <c r="E55" i="24"/>
  <c r="J71" i="26"/>
  <c r="J73" i="26"/>
  <c r="D44" i="24"/>
  <c r="E143" i="17" s="1"/>
  <c r="E89" i="25"/>
  <c r="E111" i="25" s="1"/>
  <c r="F115" i="25"/>
  <c r="F130" i="25"/>
  <c r="G127" i="25" s="1"/>
  <c r="G115" i="25" s="1"/>
  <c r="F92" i="25"/>
  <c r="I27" i="27"/>
  <c r="I30" i="27" s="1"/>
  <c r="I40" i="27"/>
  <c r="I43" i="27" s="1"/>
  <c r="I13" i="27"/>
  <c r="J36" i="27"/>
  <c r="K44" i="26"/>
  <c r="J22" i="27"/>
  <c r="K31" i="26"/>
  <c r="J23" i="27"/>
  <c r="K32" i="26"/>
  <c r="I26" i="27"/>
  <c r="I29" i="27" s="1"/>
  <c r="E96" i="26"/>
  <c r="E97" i="25"/>
  <c r="H19" i="24"/>
  <c r="H142" i="17"/>
  <c r="G24" i="24"/>
  <c r="F90" i="26"/>
  <c r="F112" i="26" s="1"/>
  <c r="F91" i="25"/>
  <c r="F113" i="25" s="1"/>
  <c r="I12" i="25"/>
  <c r="I36" i="25"/>
  <c r="I78" i="25"/>
  <c r="I24" i="25"/>
  <c r="I109" i="25"/>
  <c r="I68" i="25"/>
  <c r="E41" i="24"/>
  <c r="E42" i="24" s="1"/>
  <c r="E44" i="24" s="1"/>
  <c r="F143" i="17" s="1"/>
  <c r="F88" i="26"/>
  <c r="G88" i="26" s="1"/>
  <c r="E111" i="26"/>
  <c r="E112" i="25"/>
  <c r="E70" i="24"/>
  <c r="F67" i="24" s="1"/>
  <c r="J12" i="27"/>
  <c r="K22" i="26"/>
  <c r="H53" i="24"/>
  <c r="I37" i="24"/>
  <c r="K11" i="27"/>
  <c r="L21" i="26"/>
  <c r="J21" i="27"/>
  <c r="K30" i="26"/>
  <c r="F112" i="25"/>
  <c r="G90" i="25"/>
  <c r="J70" i="25"/>
  <c r="K18" i="25"/>
  <c r="J34" i="27"/>
  <c r="K42" i="26"/>
  <c r="J51" i="24"/>
  <c r="F111" i="26"/>
  <c r="G89" i="26"/>
  <c r="K37" i="27"/>
  <c r="L45" i="26"/>
  <c r="F114" i="26"/>
  <c r="F91" i="26"/>
  <c r="F128" i="26"/>
  <c r="F93" i="26" s="1"/>
  <c r="J38" i="27"/>
  <c r="K46" i="26"/>
  <c r="K25" i="27"/>
  <c r="L34" i="26"/>
  <c r="J24" i="27"/>
  <c r="K33" i="26"/>
  <c r="K22" i="25"/>
  <c r="J9" i="27"/>
  <c r="K19" i="26"/>
  <c r="K19" i="25"/>
  <c r="K8" i="27"/>
  <c r="L18" i="26"/>
  <c r="I14" i="27"/>
  <c r="K20" i="26"/>
  <c r="J10" i="27"/>
  <c r="J69" i="26"/>
  <c r="I36" i="24"/>
  <c r="H52" i="24"/>
  <c r="K20" i="25"/>
  <c r="K72" i="25" s="1"/>
  <c r="K20" i="27"/>
  <c r="L29" i="26"/>
  <c r="K35" i="27"/>
  <c r="L43" i="26"/>
  <c r="J33" i="27"/>
  <c r="K41" i="26"/>
  <c r="K17" i="26"/>
  <c r="J7" i="27"/>
  <c r="J68" i="26"/>
  <c r="M21" i="25"/>
  <c r="I39" i="27"/>
  <c r="I42" i="27" s="1"/>
  <c r="O62" i="24" l="1"/>
  <c r="O96" i="25"/>
  <c r="O95" i="26"/>
  <c r="R146" i="17"/>
  <c r="P39" i="24"/>
  <c r="K17" i="25"/>
  <c r="K69" i="25" s="1"/>
  <c r="N23" i="26"/>
  <c r="N37" i="26"/>
  <c r="N38" i="26"/>
  <c r="M48" i="26"/>
  <c r="K22" i="24"/>
  <c r="K46" i="27" s="1"/>
  <c r="J28" i="24"/>
  <c r="J50" i="24" s="1"/>
  <c r="J35" i="25"/>
  <c r="I48" i="25"/>
  <c r="I74" i="25"/>
  <c r="H16" i="27"/>
  <c r="H45" i="27"/>
  <c r="E56" i="24"/>
  <c r="F144" i="17" s="1"/>
  <c r="E64" i="24"/>
  <c r="F61" i="24" s="1"/>
  <c r="F63" i="24" s="1"/>
  <c r="F54" i="24" s="1"/>
  <c r="F116" i="25" s="1"/>
  <c r="E115" i="26"/>
  <c r="M20" i="24"/>
  <c r="I15" i="27"/>
  <c r="H18" i="27"/>
  <c r="H17" i="27"/>
  <c r="F89" i="25"/>
  <c r="G89" i="25" s="1"/>
  <c r="G111" i="25" s="1"/>
  <c r="K73" i="26"/>
  <c r="G92" i="25"/>
  <c r="K71" i="26"/>
  <c r="G129" i="25"/>
  <c r="G94" i="25" s="1"/>
  <c r="J14" i="27"/>
  <c r="J40" i="27"/>
  <c r="J43" i="27" s="1"/>
  <c r="J26" i="27"/>
  <c r="J29" i="27" s="1"/>
  <c r="J27" i="27"/>
  <c r="J30" i="27" s="1"/>
  <c r="J13" i="27"/>
  <c r="L32" i="26"/>
  <c r="K23" i="27"/>
  <c r="K22" i="27"/>
  <c r="L31" i="26"/>
  <c r="J39" i="27"/>
  <c r="J42" i="27" s="1"/>
  <c r="K36" i="27"/>
  <c r="L44" i="26"/>
  <c r="F69" i="24"/>
  <c r="F40" i="24" s="1"/>
  <c r="G91" i="25"/>
  <c r="G113" i="25" s="1"/>
  <c r="I19" i="24"/>
  <c r="I142" i="17"/>
  <c r="H24" i="24"/>
  <c r="G90" i="26"/>
  <c r="G112" i="26" s="1"/>
  <c r="F110" i="26"/>
  <c r="J12" i="25"/>
  <c r="J78" i="25"/>
  <c r="J24" i="25"/>
  <c r="J68" i="25"/>
  <c r="J36" i="25"/>
  <c r="J109" i="25"/>
  <c r="F26" i="24"/>
  <c r="F32" i="24" s="1"/>
  <c r="F38" i="24"/>
  <c r="F43" i="24" s="1"/>
  <c r="F129" i="26"/>
  <c r="G126" i="26" s="1"/>
  <c r="G128" i="26" s="1"/>
  <c r="G93" i="26" s="1"/>
  <c r="K7" i="27"/>
  <c r="L17" i="26"/>
  <c r="K68" i="26"/>
  <c r="L11" i="27"/>
  <c r="M21" i="26"/>
  <c r="K34" i="27"/>
  <c r="L42" i="26"/>
  <c r="L22" i="25"/>
  <c r="K9" i="27"/>
  <c r="L19" i="26"/>
  <c r="J37" i="24"/>
  <c r="I53" i="24"/>
  <c r="K24" i="27"/>
  <c r="L33" i="26"/>
  <c r="L19" i="25"/>
  <c r="K33" i="27"/>
  <c r="L41" i="26"/>
  <c r="K10" i="27"/>
  <c r="L20" i="26"/>
  <c r="K12" i="27"/>
  <c r="L22" i="26"/>
  <c r="K51" i="24"/>
  <c r="L25" i="27"/>
  <c r="M34" i="26"/>
  <c r="K21" i="27"/>
  <c r="L30" i="26"/>
  <c r="K70" i="25"/>
  <c r="L18" i="25"/>
  <c r="L20" i="25"/>
  <c r="L72" i="25" s="1"/>
  <c r="J36" i="24"/>
  <c r="I52" i="24"/>
  <c r="K38" i="27"/>
  <c r="L46" i="26"/>
  <c r="L37" i="27"/>
  <c r="M45" i="26"/>
  <c r="G110" i="26"/>
  <c r="H88" i="26"/>
  <c r="G112" i="25"/>
  <c r="H90" i="25"/>
  <c r="L35" i="27"/>
  <c r="M43" i="26"/>
  <c r="N21" i="25"/>
  <c r="L20" i="27"/>
  <c r="M29" i="26"/>
  <c r="K69" i="26"/>
  <c r="G111" i="26"/>
  <c r="H89" i="26"/>
  <c r="L8" i="27"/>
  <c r="M18" i="26"/>
  <c r="S146" i="17" l="1"/>
  <c r="Q39" i="24"/>
  <c r="P62" i="24"/>
  <c r="P95" i="26"/>
  <c r="P96" i="25"/>
  <c r="L17" i="25"/>
  <c r="M17" i="25" s="1"/>
  <c r="O23" i="26"/>
  <c r="O38" i="26"/>
  <c r="N48" i="26"/>
  <c r="O37" i="26"/>
  <c r="L22" i="24"/>
  <c r="L46" i="27" s="1"/>
  <c r="K28" i="24"/>
  <c r="K50" i="24" s="1"/>
  <c r="F115" i="26"/>
  <c r="K35" i="25"/>
  <c r="K74" i="25" s="1"/>
  <c r="J48" i="25"/>
  <c r="J74" i="25"/>
  <c r="I16" i="27"/>
  <c r="I45" i="27"/>
  <c r="F64" i="24"/>
  <c r="G61" i="24" s="1"/>
  <c r="G63" i="24" s="1"/>
  <c r="G54" i="24" s="1"/>
  <c r="G115" i="26" s="1"/>
  <c r="N20" i="24"/>
  <c r="H89" i="25"/>
  <c r="H111" i="25" s="1"/>
  <c r="J15" i="27"/>
  <c r="I18" i="27"/>
  <c r="I17" i="27"/>
  <c r="F111" i="25"/>
  <c r="L71" i="26"/>
  <c r="L73" i="26"/>
  <c r="G130" i="25"/>
  <c r="H127" i="25" s="1"/>
  <c r="H91" i="25"/>
  <c r="H113" i="25" s="1"/>
  <c r="L69" i="26"/>
  <c r="K26" i="27"/>
  <c r="K29" i="27" s="1"/>
  <c r="K13" i="27"/>
  <c r="M44" i="26"/>
  <c r="L36" i="27"/>
  <c r="L22" i="27"/>
  <c r="M31" i="26"/>
  <c r="K40" i="27"/>
  <c r="K43" i="27" s="1"/>
  <c r="L23" i="27"/>
  <c r="M32" i="26"/>
  <c r="K27" i="27"/>
  <c r="K30" i="27" s="1"/>
  <c r="F97" i="25"/>
  <c r="F96" i="26"/>
  <c r="F70" i="24"/>
  <c r="G67" i="24" s="1"/>
  <c r="G38" i="24" s="1"/>
  <c r="G94" i="26" s="1"/>
  <c r="H90" i="26"/>
  <c r="I90" i="26" s="1"/>
  <c r="I112" i="26" s="1"/>
  <c r="J19" i="24"/>
  <c r="J142" i="17"/>
  <c r="I24" i="24"/>
  <c r="K12" i="25"/>
  <c r="K78" i="25"/>
  <c r="K24" i="25"/>
  <c r="K68" i="25"/>
  <c r="K36" i="25"/>
  <c r="K109" i="25"/>
  <c r="G91" i="26"/>
  <c r="G114" i="26"/>
  <c r="F41" i="24"/>
  <c r="F42" i="24" s="1"/>
  <c r="F44" i="24" s="1"/>
  <c r="G143" i="17" s="1"/>
  <c r="F94" i="26"/>
  <c r="F55" i="24"/>
  <c r="F56" i="24" s="1"/>
  <c r="G144" i="17" s="1"/>
  <c r="F95" i="25"/>
  <c r="M8" i="27"/>
  <c r="N18" i="26"/>
  <c r="L70" i="25"/>
  <c r="M18" i="25"/>
  <c r="L33" i="27"/>
  <c r="M41" i="26"/>
  <c r="L10" i="27"/>
  <c r="M20" i="26"/>
  <c r="K39" i="27"/>
  <c r="K42" i="27" s="1"/>
  <c r="H110" i="26"/>
  <c r="I88" i="26"/>
  <c r="H111" i="26"/>
  <c r="I89" i="26"/>
  <c r="M37" i="27"/>
  <c r="N45" i="26"/>
  <c r="G129" i="26"/>
  <c r="H126" i="26" s="1"/>
  <c r="M11" i="27"/>
  <c r="N21" i="26"/>
  <c r="L12" i="27"/>
  <c r="M22" i="26"/>
  <c r="L21" i="27"/>
  <c r="M30" i="26"/>
  <c r="M19" i="25"/>
  <c r="L9" i="27"/>
  <c r="M19" i="26"/>
  <c r="L34" i="27"/>
  <c r="M42" i="26"/>
  <c r="M20" i="27"/>
  <c r="N29" i="26"/>
  <c r="O21" i="25"/>
  <c r="K36" i="24"/>
  <c r="J52" i="24"/>
  <c r="L24" i="27"/>
  <c r="M33" i="26"/>
  <c r="K14" i="27"/>
  <c r="M35" i="27"/>
  <c r="N43" i="26"/>
  <c r="L7" i="27"/>
  <c r="M17" i="26"/>
  <c r="L68" i="26"/>
  <c r="L51" i="24"/>
  <c r="M25" i="27"/>
  <c r="N34" i="26"/>
  <c r="H112" i="25"/>
  <c r="I90" i="25"/>
  <c r="M20" i="25"/>
  <c r="M72" i="25" s="1"/>
  <c r="K37" i="24"/>
  <c r="J53" i="24"/>
  <c r="L38" i="27"/>
  <c r="M46" i="26"/>
  <c r="M22" i="25"/>
  <c r="Q62" i="24" l="1"/>
  <c r="Q96" i="25"/>
  <c r="Q95" i="26"/>
  <c r="T146" i="17"/>
  <c r="R39" i="24"/>
  <c r="L69" i="25"/>
  <c r="P23" i="26"/>
  <c r="P38" i="26"/>
  <c r="O48" i="26"/>
  <c r="P37" i="26"/>
  <c r="L28" i="24"/>
  <c r="L50" i="24" s="1"/>
  <c r="M22" i="24"/>
  <c r="M46" i="27" s="1"/>
  <c r="L35" i="25"/>
  <c r="K48" i="25"/>
  <c r="J16" i="27"/>
  <c r="J45" i="27"/>
  <c r="G64" i="24"/>
  <c r="H61" i="24" s="1"/>
  <c r="H63" i="24" s="1"/>
  <c r="H54" i="24" s="1"/>
  <c r="H115" i="26" s="1"/>
  <c r="G116" i="25"/>
  <c r="I89" i="25"/>
  <c r="I111" i="25" s="1"/>
  <c r="O20" i="24"/>
  <c r="G43" i="24"/>
  <c r="K15" i="27"/>
  <c r="J18" i="27"/>
  <c r="J17" i="27"/>
  <c r="H115" i="25"/>
  <c r="H129" i="25"/>
  <c r="H94" i="25" s="1"/>
  <c r="M71" i="26"/>
  <c r="M73" i="26"/>
  <c r="H92" i="25"/>
  <c r="I91" i="25"/>
  <c r="I113" i="25" s="1"/>
  <c r="L40" i="27"/>
  <c r="L43" i="27" s="1"/>
  <c r="J90" i="26"/>
  <c r="J112" i="26" s="1"/>
  <c r="L26" i="27"/>
  <c r="L29" i="27" s="1"/>
  <c r="L13" i="27"/>
  <c r="M23" i="27"/>
  <c r="N32" i="26"/>
  <c r="L27" i="27"/>
  <c r="L30" i="27" s="1"/>
  <c r="N31" i="26"/>
  <c r="M22" i="27"/>
  <c r="N44" i="26"/>
  <c r="M36" i="27"/>
  <c r="L14" i="27"/>
  <c r="H112" i="26"/>
  <c r="G69" i="24"/>
  <c r="G70" i="24" s="1"/>
  <c r="H67" i="24" s="1"/>
  <c r="H38" i="24" s="1"/>
  <c r="H55" i="24" s="1"/>
  <c r="K19" i="24"/>
  <c r="K142" i="17"/>
  <c r="J24" i="24"/>
  <c r="G55" i="24"/>
  <c r="G56" i="24" s="1"/>
  <c r="H144" i="17" s="1"/>
  <c r="G95" i="25"/>
  <c r="G117" i="25" s="1"/>
  <c r="L12" i="25"/>
  <c r="L78" i="25"/>
  <c r="L24" i="25"/>
  <c r="L68" i="25"/>
  <c r="L109" i="25"/>
  <c r="L36" i="25"/>
  <c r="F117" i="25"/>
  <c r="G26" i="24"/>
  <c r="G32" i="24" s="1"/>
  <c r="F116" i="26"/>
  <c r="G116" i="26"/>
  <c r="N11" i="27"/>
  <c r="O21" i="26"/>
  <c r="K53" i="24"/>
  <c r="L37" i="24"/>
  <c r="N35" i="27"/>
  <c r="O43" i="26"/>
  <c r="N20" i="27"/>
  <c r="O29" i="26"/>
  <c r="M10" i="27"/>
  <c r="N20" i="26"/>
  <c r="N19" i="25"/>
  <c r="O45" i="26"/>
  <c r="N37" i="27"/>
  <c r="M51" i="24"/>
  <c r="M21" i="27"/>
  <c r="N30" i="26"/>
  <c r="M33" i="27"/>
  <c r="N41" i="26"/>
  <c r="H114" i="26"/>
  <c r="H91" i="26"/>
  <c r="H128" i="26"/>
  <c r="H93" i="26" s="1"/>
  <c r="I111" i="26"/>
  <c r="J89" i="26"/>
  <c r="N20" i="25"/>
  <c r="N72" i="25" s="1"/>
  <c r="L39" i="27"/>
  <c r="L42" i="27" s="1"/>
  <c r="L36" i="24"/>
  <c r="K52" i="24"/>
  <c r="I110" i="26"/>
  <c r="J88" i="26"/>
  <c r="M38" i="27"/>
  <c r="N46" i="26"/>
  <c r="M34" i="27"/>
  <c r="N42" i="26"/>
  <c r="I112" i="25"/>
  <c r="J90" i="25"/>
  <c r="M7" i="27"/>
  <c r="M68" i="26"/>
  <c r="N17" i="26"/>
  <c r="M24" i="27"/>
  <c r="N33" i="26"/>
  <c r="M12" i="27"/>
  <c r="N22" i="26"/>
  <c r="N18" i="25"/>
  <c r="M70" i="25"/>
  <c r="N8" i="27"/>
  <c r="O18" i="26"/>
  <c r="M69" i="26"/>
  <c r="M9" i="27"/>
  <c r="N19" i="26"/>
  <c r="P21" i="25"/>
  <c r="N25" i="27"/>
  <c r="O34" i="26"/>
  <c r="N22" i="25"/>
  <c r="M69" i="25"/>
  <c r="N17" i="25"/>
  <c r="R62" i="24" l="1"/>
  <c r="R96" i="25"/>
  <c r="R95" i="26"/>
  <c r="U146" i="17"/>
  <c r="S39" i="24"/>
  <c r="Q23" i="26"/>
  <c r="H56" i="24"/>
  <c r="I144" i="17" s="1"/>
  <c r="Q37" i="26"/>
  <c r="Q38" i="26"/>
  <c r="P48" i="26"/>
  <c r="M28" i="24"/>
  <c r="M50" i="24" s="1"/>
  <c r="N22" i="24"/>
  <c r="N46" i="27" s="1"/>
  <c r="H64" i="24"/>
  <c r="I61" i="24" s="1"/>
  <c r="I63" i="24" s="1"/>
  <c r="I54" i="24" s="1"/>
  <c r="I115" i="26" s="1"/>
  <c r="H116" i="25"/>
  <c r="M35" i="25"/>
  <c r="L48" i="25"/>
  <c r="L74" i="25"/>
  <c r="K16" i="27"/>
  <c r="K45" i="27"/>
  <c r="J89" i="25"/>
  <c r="J111" i="25" s="1"/>
  <c r="P20" i="24"/>
  <c r="J91" i="25"/>
  <c r="J113" i="25" s="1"/>
  <c r="H43" i="24"/>
  <c r="L15" i="27"/>
  <c r="L45" i="27" s="1"/>
  <c r="K18" i="27"/>
  <c r="K17" i="27"/>
  <c r="H130" i="25"/>
  <c r="I127" i="25" s="1"/>
  <c r="I129" i="25" s="1"/>
  <c r="I94" i="25" s="1"/>
  <c r="N73" i="26"/>
  <c r="N71" i="26"/>
  <c r="K90" i="26"/>
  <c r="K112" i="26" s="1"/>
  <c r="N69" i="26"/>
  <c r="M40" i="27"/>
  <c r="M43" i="27" s="1"/>
  <c r="M27" i="27"/>
  <c r="M30" i="27" s="1"/>
  <c r="M26" i="27"/>
  <c r="M29" i="27" s="1"/>
  <c r="N36" i="27"/>
  <c r="O44" i="26"/>
  <c r="N22" i="27"/>
  <c r="O31" i="26"/>
  <c r="O32" i="26"/>
  <c r="N23" i="27"/>
  <c r="M13" i="27"/>
  <c r="H69" i="24"/>
  <c r="H70" i="24" s="1"/>
  <c r="I67" i="24" s="1"/>
  <c r="G40" i="24"/>
  <c r="L19" i="24"/>
  <c r="L142" i="17"/>
  <c r="K24" i="24"/>
  <c r="H94" i="26"/>
  <c r="H116" i="26" s="1"/>
  <c r="M12" i="25"/>
  <c r="M78" i="25"/>
  <c r="M24" i="25"/>
  <c r="M68" i="25"/>
  <c r="M109" i="25"/>
  <c r="M36" i="25"/>
  <c r="H95" i="25"/>
  <c r="O19" i="25"/>
  <c r="J111" i="26"/>
  <c r="K89" i="26"/>
  <c r="O18" i="25"/>
  <c r="N70" i="25"/>
  <c r="N51" i="24"/>
  <c r="N10" i="27"/>
  <c r="O20" i="26"/>
  <c r="O22" i="25"/>
  <c r="O8" i="27"/>
  <c r="P18" i="26"/>
  <c r="L53" i="24"/>
  <c r="M37" i="24"/>
  <c r="O25" i="27"/>
  <c r="P34" i="26"/>
  <c r="N24" i="27"/>
  <c r="O33" i="26"/>
  <c r="J110" i="26"/>
  <c r="K88" i="26"/>
  <c r="O11" i="27"/>
  <c r="P21" i="26"/>
  <c r="O17" i="25"/>
  <c r="N69" i="25"/>
  <c r="Q21" i="25"/>
  <c r="N7" i="27"/>
  <c r="N68" i="26"/>
  <c r="O17" i="26"/>
  <c r="N9" i="27"/>
  <c r="O19" i="26"/>
  <c r="J112" i="25"/>
  <c r="K90" i="25"/>
  <c r="M36" i="24"/>
  <c r="L52" i="24"/>
  <c r="H129" i="26"/>
  <c r="I126" i="26" s="1"/>
  <c r="N38" i="27"/>
  <c r="O46" i="26"/>
  <c r="N12" i="27"/>
  <c r="O22" i="26"/>
  <c r="O20" i="27"/>
  <c r="P29" i="26"/>
  <c r="M14" i="27"/>
  <c r="N34" i="27"/>
  <c r="O42" i="26"/>
  <c r="M39" i="27"/>
  <c r="M42" i="27" s="1"/>
  <c r="N33" i="27"/>
  <c r="O41" i="26"/>
  <c r="O20" i="25"/>
  <c r="O72" i="25" s="1"/>
  <c r="N21" i="27"/>
  <c r="O30" i="26"/>
  <c r="P45" i="26"/>
  <c r="O37" i="27"/>
  <c r="O35" i="27"/>
  <c r="P43" i="26"/>
  <c r="S62" i="24" l="1"/>
  <c r="S96" i="25"/>
  <c r="S95" i="26"/>
  <c r="V146" i="17"/>
  <c r="T39" i="24"/>
  <c r="R23" i="26"/>
  <c r="I64" i="24"/>
  <c r="J61" i="24" s="1"/>
  <c r="J63" i="24" s="1"/>
  <c r="J54" i="24" s="1"/>
  <c r="J115" i="26" s="1"/>
  <c r="O22" i="24"/>
  <c r="O46" i="27" s="1"/>
  <c r="I116" i="25"/>
  <c r="R38" i="26"/>
  <c r="Q48" i="26"/>
  <c r="R37" i="26"/>
  <c r="N28" i="24"/>
  <c r="N50" i="24" s="1"/>
  <c r="N35" i="25"/>
  <c r="M48" i="25"/>
  <c r="M74" i="25"/>
  <c r="K89" i="25"/>
  <c r="L89" i="25" s="1"/>
  <c r="Q20" i="24"/>
  <c r="K91" i="25"/>
  <c r="K113" i="25" s="1"/>
  <c r="L90" i="26"/>
  <c r="L112" i="26" s="1"/>
  <c r="M15" i="27"/>
  <c r="M45" i="27" s="1"/>
  <c r="L18" i="27"/>
  <c r="L16" i="27"/>
  <c r="L17" i="27"/>
  <c r="I115" i="25"/>
  <c r="I92" i="25"/>
  <c r="I130" i="25"/>
  <c r="J127" i="25" s="1"/>
  <c r="J129" i="25" s="1"/>
  <c r="O73" i="26"/>
  <c r="O71" i="26"/>
  <c r="N40" i="27"/>
  <c r="N43" i="27" s="1"/>
  <c r="N39" i="27"/>
  <c r="N42" i="27" s="1"/>
  <c r="N14" i="27"/>
  <c r="N27" i="27"/>
  <c r="N30" i="27" s="1"/>
  <c r="N13" i="27"/>
  <c r="O22" i="27"/>
  <c r="P31" i="26"/>
  <c r="O36" i="27"/>
  <c r="P44" i="26"/>
  <c r="O23" i="27"/>
  <c r="P32" i="26"/>
  <c r="N26" i="27"/>
  <c r="N29" i="27" s="1"/>
  <c r="I38" i="24"/>
  <c r="I43" i="24" s="1"/>
  <c r="I69" i="24"/>
  <c r="I40" i="24" s="1"/>
  <c r="H40" i="24"/>
  <c r="G97" i="25"/>
  <c r="G96" i="26"/>
  <c r="G41" i="24"/>
  <c r="G42" i="24" s="1"/>
  <c r="H117" i="25"/>
  <c r="M19" i="24"/>
  <c r="M142" i="17"/>
  <c r="L24" i="24"/>
  <c r="N12" i="25"/>
  <c r="N24" i="25"/>
  <c r="N68" i="25"/>
  <c r="N109" i="25"/>
  <c r="N36" i="25"/>
  <c r="N78" i="25"/>
  <c r="P20" i="25"/>
  <c r="P72" i="25" s="1"/>
  <c r="P20" i="27"/>
  <c r="Q29" i="26"/>
  <c r="P19" i="26"/>
  <c r="O9" i="27"/>
  <c r="O21" i="27"/>
  <c r="P30" i="26"/>
  <c r="O7" i="27"/>
  <c r="O68" i="26"/>
  <c r="P17" i="26"/>
  <c r="O33" i="27"/>
  <c r="P41" i="26"/>
  <c r="O12" i="27"/>
  <c r="P22" i="26"/>
  <c r="M53" i="24"/>
  <c r="N37" i="24"/>
  <c r="P8" i="27"/>
  <c r="Q18" i="26"/>
  <c r="O38" i="27"/>
  <c r="P46" i="26"/>
  <c r="O69" i="26"/>
  <c r="O70" i="25"/>
  <c r="P18" i="25"/>
  <c r="P25" i="27"/>
  <c r="Q34" i="26"/>
  <c r="O51" i="24"/>
  <c r="I114" i="26"/>
  <c r="I91" i="26"/>
  <c r="I128" i="26"/>
  <c r="I93" i="26" s="1"/>
  <c r="P22" i="25"/>
  <c r="K111" i="26"/>
  <c r="L89" i="26"/>
  <c r="K110" i="26"/>
  <c r="L88" i="26"/>
  <c r="P17" i="25"/>
  <c r="O69" i="25"/>
  <c r="P35" i="27"/>
  <c r="Q43" i="26"/>
  <c r="O34" i="27"/>
  <c r="P42" i="26"/>
  <c r="R21" i="25"/>
  <c r="O10" i="27"/>
  <c r="P20" i="26"/>
  <c r="M52" i="24"/>
  <c r="N36" i="24"/>
  <c r="O24" i="27"/>
  <c r="P33" i="26"/>
  <c r="P19" i="25"/>
  <c r="Q45" i="26"/>
  <c r="P37" i="27"/>
  <c r="K112" i="25"/>
  <c r="L90" i="25"/>
  <c r="P11" i="27"/>
  <c r="Q21" i="26"/>
  <c r="T62" i="24" l="1"/>
  <c r="T96" i="25"/>
  <c r="T95" i="26"/>
  <c r="W146" i="17"/>
  <c r="U39" i="24"/>
  <c r="S23" i="26"/>
  <c r="P22" i="24"/>
  <c r="P46" i="27" s="1"/>
  <c r="O28" i="24"/>
  <c r="O50" i="24" s="1"/>
  <c r="J116" i="25"/>
  <c r="J64" i="24"/>
  <c r="K61" i="24" s="1"/>
  <c r="K63" i="24" s="1"/>
  <c r="K54" i="24" s="1"/>
  <c r="S37" i="26"/>
  <c r="S38" i="26"/>
  <c r="R48" i="26"/>
  <c r="K111" i="25"/>
  <c r="O35" i="25"/>
  <c r="O74" i="25" s="1"/>
  <c r="N48" i="25"/>
  <c r="N74" i="25"/>
  <c r="R20" i="24"/>
  <c r="L91" i="25"/>
  <c r="L113" i="25" s="1"/>
  <c r="M90" i="26"/>
  <c r="M112" i="26" s="1"/>
  <c r="N15" i="27"/>
  <c r="N45" i="27" s="1"/>
  <c r="M18" i="27"/>
  <c r="M16" i="27"/>
  <c r="M17" i="27"/>
  <c r="J115" i="25"/>
  <c r="J92" i="25"/>
  <c r="P73" i="26"/>
  <c r="P71" i="26"/>
  <c r="I41" i="24"/>
  <c r="I70" i="24"/>
  <c r="J67" i="24" s="1"/>
  <c r="J38" i="24" s="1"/>
  <c r="J95" i="25" s="1"/>
  <c r="I96" i="26"/>
  <c r="I97" i="25"/>
  <c r="O40" i="27"/>
  <c r="O43" i="27" s="1"/>
  <c r="P69" i="26"/>
  <c r="O26" i="27"/>
  <c r="O29" i="27" s="1"/>
  <c r="O27" i="27"/>
  <c r="O30" i="27" s="1"/>
  <c r="O14" i="27"/>
  <c r="Q44" i="26"/>
  <c r="P36" i="27"/>
  <c r="P23" i="27"/>
  <c r="Q32" i="26"/>
  <c r="P22" i="27"/>
  <c r="Q31" i="26"/>
  <c r="O13" i="27"/>
  <c r="G44" i="24"/>
  <c r="H143" i="17" s="1"/>
  <c r="H26" i="24"/>
  <c r="H32" i="24" s="1"/>
  <c r="H97" i="25"/>
  <c r="H96" i="26"/>
  <c r="H41" i="24"/>
  <c r="I94" i="26"/>
  <c r="I116" i="26" s="1"/>
  <c r="I95" i="25"/>
  <c r="I117" i="25" s="1"/>
  <c r="I55" i="24"/>
  <c r="I56" i="24" s="1"/>
  <c r="J144" i="17" s="1"/>
  <c r="N19" i="24"/>
  <c r="N142" i="17"/>
  <c r="M24" i="24"/>
  <c r="O12" i="25"/>
  <c r="O24" i="25"/>
  <c r="O68" i="25"/>
  <c r="O109" i="25"/>
  <c r="O36" i="25"/>
  <c r="O78" i="25"/>
  <c r="J94" i="25"/>
  <c r="J130" i="25"/>
  <c r="K127" i="25" s="1"/>
  <c r="K129" i="25" s="1"/>
  <c r="P69" i="25"/>
  <c r="Q17" i="25"/>
  <c r="L110" i="26"/>
  <c r="M88" i="26"/>
  <c r="P21" i="27"/>
  <c r="Q30" i="26"/>
  <c r="P10" i="27"/>
  <c r="Q20" i="26"/>
  <c r="L112" i="25"/>
  <c r="M90" i="25"/>
  <c r="Q35" i="27"/>
  <c r="R43" i="26"/>
  <c r="Q8" i="27"/>
  <c r="R18" i="26"/>
  <c r="P12" i="27"/>
  <c r="Q22" i="26"/>
  <c r="L111" i="26"/>
  <c r="M89" i="26"/>
  <c r="P51" i="24"/>
  <c r="Q19" i="25"/>
  <c r="Q42" i="26"/>
  <c r="P34" i="27"/>
  <c r="Q22" i="25"/>
  <c r="P33" i="27"/>
  <c r="Q41" i="26"/>
  <c r="P9" i="27"/>
  <c r="Q19" i="26"/>
  <c r="O37" i="24"/>
  <c r="N53" i="24"/>
  <c r="S21" i="25"/>
  <c r="O39" i="27"/>
  <c r="O42" i="27" s="1"/>
  <c r="Q20" i="27"/>
  <c r="R29" i="26"/>
  <c r="P38" i="27"/>
  <c r="Q46" i="26"/>
  <c r="Q33" i="26"/>
  <c r="P24" i="27"/>
  <c r="L111" i="25"/>
  <c r="M89" i="25"/>
  <c r="Q20" i="25"/>
  <c r="Q72" i="25" s="1"/>
  <c r="Q25" i="27"/>
  <c r="R34" i="26"/>
  <c r="P7" i="27"/>
  <c r="P68" i="26"/>
  <c r="Q17" i="26"/>
  <c r="Q11" i="27"/>
  <c r="R21" i="26"/>
  <c r="O36" i="24"/>
  <c r="N52" i="24"/>
  <c r="I129" i="26"/>
  <c r="J126" i="26" s="1"/>
  <c r="P70" i="25"/>
  <c r="Q18" i="25"/>
  <c r="Q37" i="27"/>
  <c r="R45" i="26"/>
  <c r="X146" i="17" l="1"/>
  <c r="V39" i="24"/>
  <c r="U62" i="24"/>
  <c r="U96" i="25"/>
  <c r="U95" i="26"/>
  <c r="T23" i="26"/>
  <c r="P28" i="24"/>
  <c r="P50" i="24" s="1"/>
  <c r="Q22" i="24"/>
  <c r="Q46" i="27" s="1"/>
  <c r="T38" i="26"/>
  <c r="S48" i="26"/>
  <c r="T37" i="26"/>
  <c r="P35" i="25"/>
  <c r="P74" i="25" s="1"/>
  <c r="O48" i="25"/>
  <c r="S20" i="24"/>
  <c r="M91" i="25"/>
  <c r="N91" i="25" s="1"/>
  <c r="N90" i="26"/>
  <c r="O90" i="26" s="1"/>
  <c r="J43" i="24"/>
  <c r="O15" i="27"/>
  <c r="O45" i="27" s="1"/>
  <c r="N18" i="27"/>
  <c r="N16" i="27"/>
  <c r="N17" i="27"/>
  <c r="Q71" i="26"/>
  <c r="J69" i="24"/>
  <c r="J40" i="24" s="1"/>
  <c r="J96" i="26" s="1"/>
  <c r="Q73" i="26"/>
  <c r="Q69" i="26"/>
  <c r="P40" i="27"/>
  <c r="P43" i="27" s="1"/>
  <c r="P13" i="27"/>
  <c r="Q22" i="27"/>
  <c r="R31" i="26"/>
  <c r="Q23" i="27"/>
  <c r="R32" i="26"/>
  <c r="P26" i="27"/>
  <c r="P29" i="27" s="1"/>
  <c r="P14" i="27"/>
  <c r="P27" i="27"/>
  <c r="P30" i="27" s="1"/>
  <c r="Q36" i="27"/>
  <c r="R44" i="26"/>
  <c r="H42" i="24"/>
  <c r="O19" i="24"/>
  <c r="O142" i="17"/>
  <c r="N24" i="24"/>
  <c r="J94" i="26"/>
  <c r="J116" i="26" s="1"/>
  <c r="P12" i="25"/>
  <c r="P68" i="25"/>
  <c r="P109" i="25"/>
  <c r="P36" i="25"/>
  <c r="P24" i="25"/>
  <c r="P78" i="25"/>
  <c r="J55" i="24"/>
  <c r="J56" i="24" s="1"/>
  <c r="K144" i="17" s="1"/>
  <c r="K92" i="25"/>
  <c r="K94" i="25"/>
  <c r="K115" i="25"/>
  <c r="R37" i="27"/>
  <c r="S45" i="26"/>
  <c r="Q7" i="27"/>
  <c r="Q68" i="26"/>
  <c r="R17" i="26"/>
  <c r="R22" i="25"/>
  <c r="M110" i="26"/>
  <c r="N88" i="26"/>
  <c r="R42" i="26"/>
  <c r="Q34" i="27"/>
  <c r="J117" i="25"/>
  <c r="T21" i="25"/>
  <c r="R19" i="25"/>
  <c r="R35" i="27"/>
  <c r="S43" i="26"/>
  <c r="Q70" i="25"/>
  <c r="R18" i="25"/>
  <c r="M111" i="25"/>
  <c r="N89" i="25"/>
  <c r="O53" i="24"/>
  <c r="P37" i="24"/>
  <c r="Q69" i="25"/>
  <c r="R17" i="25"/>
  <c r="R25" i="27"/>
  <c r="S34" i="26"/>
  <c r="Q9" i="27"/>
  <c r="R19" i="26"/>
  <c r="Q51" i="24"/>
  <c r="Q21" i="27"/>
  <c r="R30" i="26"/>
  <c r="M111" i="26"/>
  <c r="N89" i="26"/>
  <c r="M112" i="25"/>
  <c r="N90" i="25"/>
  <c r="P39" i="27"/>
  <c r="P42" i="27" s="1"/>
  <c r="Q12" i="27"/>
  <c r="R22" i="26"/>
  <c r="R33" i="26"/>
  <c r="Q24" i="27"/>
  <c r="Q33" i="27"/>
  <c r="R41" i="26"/>
  <c r="Q38" i="27"/>
  <c r="R46" i="26"/>
  <c r="K115" i="26"/>
  <c r="K116" i="25"/>
  <c r="Q10" i="27"/>
  <c r="R20" i="26"/>
  <c r="J114" i="26"/>
  <c r="J91" i="26"/>
  <c r="J128" i="26"/>
  <c r="J93" i="26" s="1"/>
  <c r="R20" i="25"/>
  <c r="R72" i="25" s="1"/>
  <c r="O52" i="24"/>
  <c r="P36" i="24"/>
  <c r="R11" i="27"/>
  <c r="S21" i="26"/>
  <c r="R20" i="27"/>
  <c r="S29" i="26"/>
  <c r="K64" i="24"/>
  <c r="L61" i="24" s="1"/>
  <c r="R8" i="27"/>
  <c r="S18" i="26"/>
  <c r="V62" i="24" l="1"/>
  <c r="V96" i="25"/>
  <c r="V95" i="26"/>
  <c r="Y146" i="17"/>
  <c r="X39" i="24" s="1"/>
  <c r="W39" i="24"/>
  <c r="U23" i="26"/>
  <c r="R22" i="24"/>
  <c r="R46" i="27" s="1"/>
  <c r="Q28" i="24"/>
  <c r="Q50" i="24" s="1"/>
  <c r="O16" i="27"/>
  <c r="U37" i="26"/>
  <c r="U38" i="26"/>
  <c r="T48" i="26"/>
  <c r="Q35" i="25"/>
  <c r="P48" i="25"/>
  <c r="N112" i="26"/>
  <c r="M113" i="25"/>
  <c r="T20" i="24"/>
  <c r="J70" i="24"/>
  <c r="K67" i="24" s="1"/>
  <c r="K69" i="24" s="1"/>
  <c r="K40" i="24" s="1"/>
  <c r="K96" i="26" s="1"/>
  <c r="P15" i="27"/>
  <c r="P45" i="27" s="1"/>
  <c r="O18" i="27"/>
  <c r="O17" i="27"/>
  <c r="J41" i="24"/>
  <c r="J97" i="25"/>
  <c r="R73" i="26"/>
  <c r="R71" i="26"/>
  <c r="Q26" i="27"/>
  <c r="Q29" i="27" s="1"/>
  <c r="Q27" i="27"/>
  <c r="Q30" i="27" s="1"/>
  <c r="Q40" i="27"/>
  <c r="Q43" i="27" s="1"/>
  <c r="Q39" i="27"/>
  <c r="Q42" i="27" s="1"/>
  <c r="R36" i="27"/>
  <c r="S44" i="26"/>
  <c r="R23" i="27"/>
  <c r="S32" i="26"/>
  <c r="S31" i="26"/>
  <c r="R22" i="27"/>
  <c r="Q13" i="27"/>
  <c r="H44" i="24"/>
  <c r="I143" i="17" s="1"/>
  <c r="I26" i="24"/>
  <c r="I32" i="24" s="1"/>
  <c r="I42" i="24" s="1"/>
  <c r="P19" i="24"/>
  <c r="P142" i="17"/>
  <c r="O24" i="24"/>
  <c r="K130" i="25"/>
  <c r="L127" i="25" s="1"/>
  <c r="Q12" i="25"/>
  <c r="Q68" i="25"/>
  <c r="Q109" i="25"/>
  <c r="Q36" i="25"/>
  <c r="Q24" i="25"/>
  <c r="Q78" i="25"/>
  <c r="S35" i="27"/>
  <c r="T43" i="26"/>
  <c r="N110" i="26"/>
  <c r="O88" i="26"/>
  <c r="J129" i="26"/>
  <c r="K126" i="26" s="1"/>
  <c r="S30" i="26"/>
  <c r="R21" i="27"/>
  <c r="L63" i="24"/>
  <c r="L54" i="24" s="1"/>
  <c r="R10" i="27"/>
  <c r="S20" i="26"/>
  <c r="R12" i="27"/>
  <c r="S22" i="26"/>
  <c r="S19" i="25"/>
  <c r="S25" i="27"/>
  <c r="T34" i="26"/>
  <c r="P53" i="24"/>
  <c r="Q37" i="24"/>
  <c r="U21" i="25"/>
  <c r="S22" i="25"/>
  <c r="S11" i="27"/>
  <c r="T21" i="26"/>
  <c r="N112" i="25"/>
  <c r="O90" i="25"/>
  <c r="R7" i="27"/>
  <c r="R68" i="26"/>
  <c r="S17" i="26"/>
  <c r="N111" i="25"/>
  <c r="O89" i="25"/>
  <c r="S20" i="27"/>
  <c r="T29" i="26"/>
  <c r="O112" i="26"/>
  <c r="P90" i="26"/>
  <c r="S37" i="27"/>
  <c r="T45" i="26"/>
  <c r="R69" i="25"/>
  <c r="S17" i="25"/>
  <c r="S8" i="27"/>
  <c r="T18" i="26"/>
  <c r="Q36" i="24"/>
  <c r="P52" i="24"/>
  <c r="N111" i="26"/>
  <c r="O89" i="26"/>
  <c r="R51" i="24"/>
  <c r="R69" i="26"/>
  <c r="R33" i="27"/>
  <c r="S41" i="26"/>
  <c r="N113" i="25"/>
  <c r="O91" i="25"/>
  <c r="R9" i="27"/>
  <c r="S19" i="26"/>
  <c r="S33" i="26"/>
  <c r="R24" i="27"/>
  <c r="R38" i="27"/>
  <c r="S46" i="26"/>
  <c r="S20" i="25"/>
  <c r="S72" i="25" s="1"/>
  <c r="Q14" i="27"/>
  <c r="R70" i="25"/>
  <c r="S18" i="25"/>
  <c r="S42" i="26"/>
  <c r="R34" i="27"/>
  <c r="W62" i="24" l="1"/>
  <c r="W96" i="25"/>
  <c r="W95" i="26"/>
  <c r="X62" i="24"/>
  <c r="X95" i="26"/>
  <c r="X96" i="25"/>
  <c r="R28" i="24"/>
  <c r="R50" i="24" s="1"/>
  <c r="V23" i="26"/>
  <c r="S22" i="24"/>
  <c r="S46" i="27" s="1"/>
  <c r="V38" i="26"/>
  <c r="U48" i="26"/>
  <c r="V37" i="26"/>
  <c r="R35" i="25"/>
  <c r="Q48" i="25"/>
  <c r="Q74" i="25"/>
  <c r="U20" i="24"/>
  <c r="L115" i="25"/>
  <c r="L129" i="25"/>
  <c r="L130" i="25" s="1"/>
  <c r="M127" i="25" s="1"/>
  <c r="M129" i="25" s="1"/>
  <c r="K70" i="24"/>
  <c r="L67" i="24" s="1"/>
  <c r="L69" i="24" s="1"/>
  <c r="L40" i="24" s="1"/>
  <c r="K38" i="24"/>
  <c r="K41" i="24" s="1"/>
  <c r="K97" i="25"/>
  <c r="Q15" i="27"/>
  <c r="Q45" i="27" s="1"/>
  <c r="P18" i="27"/>
  <c r="P17" i="27"/>
  <c r="P16" i="27"/>
  <c r="R40" i="27"/>
  <c r="R43" i="27" s="1"/>
  <c r="S73" i="26"/>
  <c r="S71" i="26"/>
  <c r="R26" i="27"/>
  <c r="R29" i="27" s="1"/>
  <c r="S69" i="26"/>
  <c r="R27" i="27"/>
  <c r="R30" i="27" s="1"/>
  <c r="T31" i="26"/>
  <c r="S22" i="27"/>
  <c r="T32" i="26"/>
  <c r="S23" i="27"/>
  <c r="R13" i="27"/>
  <c r="R14" i="27"/>
  <c r="R39" i="27"/>
  <c r="R42" i="27" s="1"/>
  <c r="T44" i="26"/>
  <c r="S36" i="27"/>
  <c r="L92" i="25"/>
  <c r="I44" i="24"/>
  <c r="J143" i="17" s="1"/>
  <c r="J26" i="24"/>
  <c r="J32" i="24" s="1"/>
  <c r="J42" i="24" s="1"/>
  <c r="Q19" i="24"/>
  <c r="Q142" i="17"/>
  <c r="P24" i="24"/>
  <c r="R12" i="25"/>
  <c r="R68" i="25"/>
  <c r="R109" i="25"/>
  <c r="R36" i="25"/>
  <c r="R78" i="25"/>
  <c r="R24" i="25"/>
  <c r="O112" i="25"/>
  <c r="P90" i="25"/>
  <c r="O110" i="26"/>
  <c r="P88" i="26"/>
  <c r="S12" i="27"/>
  <c r="T22" i="26"/>
  <c r="S10" i="27"/>
  <c r="T20" i="26"/>
  <c r="T20" i="27"/>
  <c r="U29" i="26"/>
  <c r="S21" i="27"/>
  <c r="T30" i="26"/>
  <c r="Q52" i="24"/>
  <c r="R36" i="24"/>
  <c r="O113" i="25"/>
  <c r="P91" i="25"/>
  <c r="T20" i="25"/>
  <c r="T72" i="25" s="1"/>
  <c r="T17" i="25"/>
  <c r="S69" i="25"/>
  <c r="T22" i="25"/>
  <c r="T11" i="27"/>
  <c r="U21" i="26"/>
  <c r="S38" i="27"/>
  <c r="T46" i="26"/>
  <c r="S33" i="27"/>
  <c r="T41" i="26"/>
  <c r="L64" i="24"/>
  <c r="M61" i="24" s="1"/>
  <c r="T35" i="27"/>
  <c r="U43" i="26"/>
  <c r="L115" i="26"/>
  <c r="L116" i="25"/>
  <c r="R37" i="24"/>
  <c r="Q53" i="24"/>
  <c r="V21" i="25"/>
  <c r="S7" i="27"/>
  <c r="S68" i="26"/>
  <c r="T17" i="26"/>
  <c r="T25" i="27"/>
  <c r="U34" i="26"/>
  <c r="K114" i="26"/>
  <c r="K91" i="26"/>
  <c r="K128" i="26"/>
  <c r="K93" i="26" s="1"/>
  <c r="U18" i="26"/>
  <c r="T8" i="27"/>
  <c r="O111" i="25"/>
  <c r="P89" i="25"/>
  <c r="T37" i="27"/>
  <c r="U45" i="26"/>
  <c r="S24" i="27"/>
  <c r="T33" i="26"/>
  <c r="S51" i="24"/>
  <c r="S34" i="27"/>
  <c r="T42" i="26"/>
  <c r="T18" i="25"/>
  <c r="S70" i="25"/>
  <c r="O111" i="26"/>
  <c r="P89" i="26"/>
  <c r="S9" i="27"/>
  <c r="T19" i="26"/>
  <c r="P112" i="26"/>
  <c r="Q90" i="26"/>
  <c r="T19" i="25"/>
  <c r="T22" i="24" l="1"/>
  <c r="T46" i="27" s="1"/>
  <c r="S28" i="24"/>
  <c r="S50" i="24" s="1"/>
  <c r="W23" i="26"/>
  <c r="W37" i="26"/>
  <c r="W38" i="26"/>
  <c r="V48" i="26"/>
  <c r="S35" i="25"/>
  <c r="R48" i="25"/>
  <c r="R74" i="25"/>
  <c r="L94" i="25"/>
  <c r="L38" i="24"/>
  <c r="L41" i="24" s="1"/>
  <c r="K94" i="26"/>
  <c r="K116" i="26" s="1"/>
  <c r="V20" i="24"/>
  <c r="K55" i="24"/>
  <c r="K56" i="24" s="1"/>
  <c r="L144" i="17" s="1"/>
  <c r="K95" i="25"/>
  <c r="K117" i="25" s="1"/>
  <c r="K43" i="24"/>
  <c r="R15" i="27"/>
  <c r="R45" i="27" s="1"/>
  <c r="Q18" i="27"/>
  <c r="Q16" i="27"/>
  <c r="Q17" i="27"/>
  <c r="T71" i="26"/>
  <c r="T73" i="26"/>
  <c r="M94" i="25"/>
  <c r="T69" i="26"/>
  <c r="S26" i="27"/>
  <c r="S29" i="27" s="1"/>
  <c r="S27" i="27"/>
  <c r="S30" i="27" s="1"/>
  <c r="S14" i="27"/>
  <c r="T23" i="27"/>
  <c r="U32" i="26"/>
  <c r="U44" i="26"/>
  <c r="T36" i="27"/>
  <c r="S13" i="27"/>
  <c r="S40" i="27"/>
  <c r="S43" i="27" s="1"/>
  <c r="T22" i="27"/>
  <c r="U31" i="26"/>
  <c r="K26" i="24"/>
  <c r="K32" i="24" s="1"/>
  <c r="K42" i="24" s="1"/>
  <c r="K44" i="24" s="1"/>
  <c r="L143" i="17" s="1"/>
  <c r="J44" i="24"/>
  <c r="K143" i="17" s="1"/>
  <c r="R19" i="24"/>
  <c r="R142" i="17"/>
  <c r="Q24" i="24"/>
  <c r="S12" i="25"/>
  <c r="S68" i="25"/>
  <c r="S109" i="25"/>
  <c r="S36" i="25"/>
  <c r="S78" i="25"/>
  <c r="S24" i="25"/>
  <c r="T9" i="27"/>
  <c r="U19" i="26"/>
  <c r="U35" i="27"/>
  <c r="V43" i="26"/>
  <c r="U17" i="25"/>
  <c r="T69" i="25"/>
  <c r="T10" i="27"/>
  <c r="U20" i="26"/>
  <c r="M63" i="24"/>
  <c r="M54" i="24" s="1"/>
  <c r="U20" i="25"/>
  <c r="U72" i="25" s="1"/>
  <c r="Q112" i="26"/>
  <c r="R90" i="26"/>
  <c r="T12" i="27"/>
  <c r="U22" i="26"/>
  <c r="W21" i="25"/>
  <c r="T24" i="27"/>
  <c r="U33" i="26"/>
  <c r="V18" i="26"/>
  <c r="U8" i="27"/>
  <c r="T33" i="27"/>
  <c r="U41" i="26"/>
  <c r="P113" i="25"/>
  <c r="Q91" i="25"/>
  <c r="P111" i="26"/>
  <c r="Q89" i="26"/>
  <c r="U37" i="27"/>
  <c r="V45" i="26"/>
  <c r="S39" i="27"/>
  <c r="S42" i="27" s="1"/>
  <c r="P110" i="26"/>
  <c r="Q88" i="26"/>
  <c r="U22" i="25"/>
  <c r="T7" i="27"/>
  <c r="T68" i="26"/>
  <c r="U17" i="26"/>
  <c r="T38" i="27"/>
  <c r="U46" i="26"/>
  <c r="R52" i="24"/>
  <c r="S36" i="24"/>
  <c r="U20" i="27"/>
  <c r="V29" i="26"/>
  <c r="P111" i="25"/>
  <c r="Q89" i="25"/>
  <c r="S37" i="24"/>
  <c r="R53" i="24"/>
  <c r="U11" i="27"/>
  <c r="V21" i="26"/>
  <c r="U25" i="27"/>
  <c r="V34" i="26"/>
  <c r="T51" i="24"/>
  <c r="L97" i="25"/>
  <c r="L96" i="26"/>
  <c r="L70" i="24"/>
  <c r="M67" i="24" s="1"/>
  <c r="M69" i="24" s="1"/>
  <c r="T21" i="27"/>
  <c r="U30" i="26"/>
  <c r="P112" i="25"/>
  <c r="Q90" i="25"/>
  <c r="T70" i="25"/>
  <c r="U18" i="25"/>
  <c r="T34" i="27"/>
  <c r="U42" i="26"/>
  <c r="K129" i="26"/>
  <c r="L126" i="26" s="1"/>
  <c r="U19" i="25"/>
  <c r="L95" i="25" l="1"/>
  <c r="L117" i="25" s="1"/>
  <c r="L55" i="24"/>
  <c r="L56" i="24" s="1"/>
  <c r="M144" i="17" s="1"/>
  <c r="U22" i="24"/>
  <c r="U46" i="27" s="1"/>
  <c r="T28" i="24"/>
  <c r="T50" i="24" s="1"/>
  <c r="L94" i="26"/>
  <c r="L116" i="26" s="1"/>
  <c r="X23" i="26"/>
  <c r="X38" i="26"/>
  <c r="W48" i="26"/>
  <c r="X37" i="26"/>
  <c r="C134" i="26" s="1" a="1"/>
  <c r="C134" i="26" s="1"/>
  <c r="R17" i="27"/>
  <c r="T35" i="25"/>
  <c r="S48" i="25"/>
  <c r="S74" i="25"/>
  <c r="L43" i="24"/>
  <c r="W20" i="24"/>
  <c r="S15" i="27"/>
  <c r="S45" i="27" s="1"/>
  <c r="R18" i="27"/>
  <c r="R16" i="27"/>
  <c r="M92" i="25"/>
  <c r="M115" i="25"/>
  <c r="U73" i="26"/>
  <c r="U71" i="26"/>
  <c r="U69" i="26"/>
  <c r="L26" i="24"/>
  <c r="L32" i="24" s="1"/>
  <c r="L42" i="24" s="1"/>
  <c r="T40" i="27"/>
  <c r="T43" i="27" s="1"/>
  <c r="T26" i="27"/>
  <c r="T29" i="27" s="1"/>
  <c r="V31" i="26"/>
  <c r="U22" i="27"/>
  <c r="V32" i="26"/>
  <c r="U23" i="27"/>
  <c r="V44" i="26"/>
  <c r="U36" i="27"/>
  <c r="T13" i="27"/>
  <c r="T27" i="27"/>
  <c r="T30" i="27" s="1"/>
  <c r="S19" i="24"/>
  <c r="S142" i="17"/>
  <c r="R24" i="24"/>
  <c r="T12" i="25"/>
  <c r="T109" i="25"/>
  <c r="T36" i="25"/>
  <c r="T78" i="25"/>
  <c r="T24" i="25"/>
  <c r="T68" i="25"/>
  <c r="M130" i="25"/>
  <c r="N127" i="25" s="1"/>
  <c r="M64" i="24"/>
  <c r="N61" i="24" s="1"/>
  <c r="N63" i="24" s="1"/>
  <c r="N54" i="24" s="1"/>
  <c r="Q112" i="25"/>
  <c r="R90" i="25"/>
  <c r="X21" i="25"/>
  <c r="Q111" i="26"/>
  <c r="R89" i="26"/>
  <c r="U7" i="27"/>
  <c r="U68" i="26"/>
  <c r="V17" i="26"/>
  <c r="U10" i="27"/>
  <c r="V20" i="26"/>
  <c r="V37" i="27"/>
  <c r="W45" i="26"/>
  <c r="U70" i="25"/>
  <c r="V18" i="25"/>
  <c r="U12" i="27"/>
  <c r="V22" i="26"/>
  <c r="U33" i="27"/>
  <c r="V41" i="26"/>
  <c r="U69" i="25"/>
  <c r="V17" i="25"/>
  <c r="U24" i="27"/>
  <c r="V33" i="26"/>
  <c r="V11" i="27"/>
  <c r="W21" i="26"/>
  <c r="Q113" i="25"/>
  <c r="R91" i="25"/>
  <c r="V20" i="27"/>
  <c r="W29" i="26"/>
  <c r="V22" i="25"/>
  <c r="T39" i="27"/>
  <c r="T42" i="27" s="1"/>
  <c r="V35" i="27"/>
  <c r="W43" i="26"/>
  <c r="V19" i="25"/>
  <c r="T37" i="24"/>
  <c r="S53" i="24"/>
  <c r="Q111" i="25"/>
  <c r="R89" i="25"/>
  <c r="R112" i="26"/>
  <c r="S90" i="26"/>
  <c r="Q110" i="26"/>
  <c r="R88" i="26"/>
  <c r="U51" i="24"/>
  <c r="S52" i="24"/>
  <c r="T36" i="24"/>
  <c r="V8" i="27"/>
  <c r="W18" i="26"/>
  <c r="U34" i="27"/>
  <c r="V42" i="26"/>
  <c r="V20" i="25"/>
  <c r="V72" i="25" s="1"/>
  <c r="U9" i="27"/>
  <c r="V19" i="26"/>
  <c r="M40" i="24"/>
  <c r="M38" i="24"/>
  <c r="L114" i="26"/>
  <c r="L91" i="26"/>
  <c r="L128" i="26"/>
  <c r="L93" i="26" s="1"/>
  <c r="V25" i="27"/>
  <c r="W34" i="26"/>
  <c r="U21" i="27"/>
  <c r="V30" i="26"/>
  <c r="U38" i="27"/>
  <c r="V46" i="26"/>
  <c r="M116" i="25"/>
  <c r="M115" i="26"/>
  <c r="T14" i="27"/>
  <c r="U28" i="24" l="1"/>
  <c r="U50" i="24" s="1"/>
  <c r="V22" i="24"/>
  <c r="V46" i="27" s="1"/>
  <c r="X48" i="26"/>
  <c r="M43" i="24"/>
  <c r="U35" i="25"/>
  <c r="T48" i="25"/>
  <c r="T74" i="25"/>
  <c r="X20" i="24"/>
  <c r="T15" i="27"/>
  <c r="T45" i="27" s="1"/>
  <c r="S18" i="27"/>
  <c r="S16" i="27"/>
  <c r="S17" i="27"/>
  <c r="V73" i="26"/>
  <c r="V71" i="26"/>
  <c r="L44" i="24"/>
  <c r="M143" i="17" s="1"/>
  <c r="M26" i="24"/>
  <c r="M32" i="24" s="1"/>
  <c r="U27" i="27"/>
  <c r="U30" i="27" s="1"/>
  <c r="V36" i="27"/>
  <c r="W44" i="26"/>
  <c r="U13" i="27"/>
  <c r="U40" i="27"/>
  <c r="U43" i="27" s="1"/>
  <c r="V23" i="27"/>
  <c r="W32" i="26"/>
  <c r="U26" i="27"/>
  <c r="U29" i="27" s="1"/>
  <c r="U14" i="27"/>
  <c r="W31" i="26"/>
  <c r="V22" i="27"/>
  <c r="T19" i="24"/>
  <c r="T142" i="17"/>
  <c r="S24" i="24"/>
  <c r="U12" i="25"/>
  <c r="U109" i="25"/>
  <c r="U36" i="25"/>
  <c r="U78" i="25"/>
  <c r="U68" i="25"/>
  <c r="U24" i="25"/>
  <c r="M70" i="24"/>
  <c r="N67" i="24" s="1"/>
  <c r="N115" i="25"/>
  <c r="N92" i="25"/>
  <c r="N129" i="25"/>
  <c r="N94" i="25" s="1"/>
  <c r="W8" i="27"/>
  <c r="X18" i="26"/>
  <c r="V7" i="27"/>
  <c r="V68" i="26"/>
  <c r="W17" i="26"/>
  <c r="M97" i="25"/>
  <c r="M96" i="26"/>
  <c r="V9" i="27"/>
  <c r="W19" i="26"/>
  <c r="T52" i="24"/>
  <c r="U36" i="24"/>
  <c r="R113" i="25"/>
  <c r="S91" i="25"/>
  <c r="R111" i="26"/>
  <c r="S89" i="26"/>
  <c r="V12" i="27"/>
  <c r="W22" i="26"/>
  <c r="R111" i="25"/>
  <c r="S89" i="25"/>
  <c r="W11" i="27"/>
  <c r="X21" i="26"/>
  <c r="M94" i="26"/>
  <c r="M116" i="26" s="1"/>
  <c r="M95" i="25"/>
  <c r="M55" i="24"/>
  <c r="M56" i="24" s="1"/>
  <c r="N144" i="17" s="1"/>
  <c r="M41" i="24"/>
  <c r="W18" i="25"/>
  <c r="V70" i="25"/>
  <c r="W25" i="27"/>
  <c r="X34" i="26"/>
  <c r="X25" i="27" s="1"/>
  <c r="W19" i="25"/>
  <c r="V24" i="27"/>
  <c r="W33" i="26"/>
  <c r="W37" i="27"/>
  <c r="X45" i="26"/>
  <c r="X37" i="27" s="1"/>
  <c r="R112" i="25"/>
  <c r="S90" i="25"/>
  <c r="W22" i="24"/>
  <c r="W46" i="27" s="1"/>
  <c r="V28" i="24"/>
  <c r="V50" i="24" s="1"/>
  <c r="V21" i="27"/>
  <c r="W30" i="26"/>
  <c r="W20" i="25"/>
  <c r="W72" i="25" s="1"/>
  <c r="V38" i="27"/>
  <c r="W46" i="26"/>
  <c r="R110" i="26"/>
  <c r="S88" i="26"/>
  <c r="W35" i="27"/>
  <c r="X43" i="26"/>
  <c r="X35" i="27" s="1"/>
  <c r="W17" i="25"/>
  <c r="V69" i="25"/>
  <c r="N115" i="26"/>
  <c r="N116" i="25"/>
  <c r="U37" i="24"/>
  <c r="T53" i="24"/>
  <c r="N64" i="24"/>
  <c r="O61" i="24" s="1"/>
  <c r="W22" i="25"/>
  <c r="V51" i="24"/>
  <c r="V34" i="27"/>
  <c r="W42" i="26"/>
  <c r="L129" i="26"/>
  <c r="M126" i="26" s="1"/>
  <c r="S112" i="26"/>
  <c r="T90" i="26"/>
  <c r="V33" i="27"/>
  <c r="W41" i="26"/>
  <c r="V10" i="27"/>
  <c r="W20" i="26"/>
  <c r="W20" i="27"/>
  <c r="X29" i="26"/>
  <c r="X20" i="27" s="1"/>
  <c r="V69" i="26"/>
  <c r="U39" i="27"/>
  <c r="U42" i="27" s="1"/>
  <c r="T16" i="27" l="1"/>
  <c r="T17" i="27"/>
  <c r="V35" i="25"/>
  <c r="U48" i="25"/>
  <c r="U74" i="25"/>
  <c r="M42" i="24"/>
  <c r="N26" i="24" s="1"/>
  <c r="N32" i="24" s="1"/>
  <c r="U15" i="27"/>
  <c r="U45" i="27" s="1"/>
  <c r="T18" i="27"/>
  <c r="W71" i="26"/>
  <c r="W73" i="26"/>
  <c r="V40" i="27"/>
  <c r="V43" i="27" s="1"/>
  <c r="V27" i="27"/>
  <c r="V30" i="27" s="1"/>
  <c r="X32" i="26"/>
  <c r="X23" i="27" s="1"/>
  <c r="W23" i="27"/>
  <c r="V13" i="27"/>
  <c r="W22" i="27"/>
  <c r="X31" i="26"/>
  <c r="X22" i="27" s="1"/>
  <c r="X44" i="26"/>
  <c r="X36" i="27" s="1"/>
  <c r="W36" i="27"/>
  <c r="V26" i="27"/>
  <c r="V29" i="27" s="1"/>
  <c r="N38" i="24"/>
  <c r="N69" i="24"/>
  <c r="N40" i="24" s="1"/>
  <c r="N97" i="25" s="1"/>
  <c r="U19" i="24"/>
  <c r="U142" i="17"/>
  <c r="T24" i="24"/>
  <c r="V12" i="25"/>
  <c r="V109" i="25"/>
  <c r="V36" i="25"/>
  <c r="V78" i="25"/>
  <c r="V24" i="25"/>
  <c r="V68" i="25"/>
  <c r="N130" i="25"/>
  <c r="O127" i="25" s="1"/>
  <c r="O115" i="25" s="1"/>
  <c r="V37" i="24"/>
  <c r="U53" i="24"/>
  <c r="W9" i="27"/>
  <c r="X19" i="26"/>
  <c r="W33" i="27"/>
  <c r="X41" i="26"/>
  <c r="X33" i="27" s="1"/>
  <c r="M114" i="26"/>
  <c r="M91" i="26"/>
  <c r="M128" i="26"/>
  <c r="M93" i="26" s="1"/>
  <c r="S111" i="25"/>
  <c r="T89" i="25"/>
  <c r="V14" i="27"/>
  <c r="W34" i="27"/>
  <c r="X42" i="26"/>
  <c r="X34" i="27" s="1"/>
  <c r="X20" i="25"/>
  <c r="X72" i="25" s="1"/>
  <c r="W21" i="27"/>
  <c r="X30" i="26"/>
  <c r="X21" i="27" s="1"/>
  <c r="W70" i="25"/>
  <c r="X18" i="25"/>
  <c r="X70" i="25" s="1"/>
  <c r="W12" i="27"/>
  <c r="X22" i="26"/>
  <c r="X28" i="24"/>
  <c r="X50" i="24" s="1"/>
  <c r="W28" i="24"/>
  <c r="W50" i="24" s="1"/>
  <c r="S112" i="25"/>
  <c r="T90" i="25"/>
  <c r="S111" i="26"/>
  <c r="T89" i="26"/>
  <c r="W7" i="27"/>
  <c r="W68" i="26"/>
  <c r="X17" i="26"/>
  <c r="W10" i="27"/>
  <c r="X20" i="26"/>
  <c r="X22" i="25"/>
  <c r="S110" i="26"/>
  <c r="T88" i="26"/>
  <c r="M117" i="25"/>
  <c r="W69" i="25"/>
  <c r="X17" i="25"/>
  <c r="X69" i="25" s="1"/>
  <c r="W51" i="24"/>
  <c r="O63" i="24"/>
  <c r="O54" i="24" s="1"/>
  <c r="S113" i="25"/>
  <c r="T91" i="25"/>
  <c r="W24" i="27"/>
  <c r="X33" i="26"/>
  <c r="X24" i="27" s="1"/>
  <c r="V39" i="27"/>
  <c r="V42" i="27" s="1"/>
  <c r="X11" i="27"/>
  <c r="X8" i="27"/>
  <c r="X19" i="25"/>
  <c r="V36" i="24"/>
  <c r="U52" i="24"/>
  <c r="W69" i="26"/>
  <c r="T112" i="26"/>
  <c r="U90" i="26"/>
  <c r="W38" i="27"/>
  <c r="X46" i="26"/>
  <c r="X38" i="27" s="1"/>
  <c r="W35" i="25" l="1"/>
  <c r="V48" i="25"/>
  <c r="V74" i="25"/>
  <c r="X22" i="24"/>
  <c r="X46" i="27" s="1"/>
  <c r="M44" i="24"/>
  <c r="N143" i="17" s="1"/>
  <c r="N55" i="24"/>
  <c r="N56" i="24" s="1"/>
  <c r="O144" i="17" s="1"/>
  <c r="N43" i="24"/>
  <c r="V15" i="27"/>
  <c r="V45" i="27" s="1"/>
  <c r="U18" i="27"/>
  <c r="U17" i="27"/>
  <c r="U16" i="27"/>
  <c r="X71" i="26"/>
  <c r="X73" i="26"/>
  <c r="W27" i="27"/>
  <c r="W30" i="27" s="1"/>
  <c r="N95" i="25"/>
  <c r="N117" i="25" s="1"/>
  <c r="N94" i="26"/>
  <c r="N116" i="26" s="1"/>
  <c r="X27" i="27"/>
  <c r="X30" i="27" s="1"/>
  <c r="W40" i="27"/>
  <c r="W43" i="27" s="1"/>
  <c r="X40" i="27"/>
  <c r="X43" i="27" s="1"/>
  <c r="W26" i="27"/>
  <c r="W29" i="27" s="1"/>
  <c r="W13" i="27"/>
  <c r="X69" i="26"/>
  <c r="O129" i="25"/>
  <c r="O94" i="25" s="1"/>
  <c r="V19" i="24"/>
  <c r="V142" i="17"/>
  <c r="U24" i="24"/>
  <c r="O92" i="25"/>
  <c r="N41" i="24"/>
  <c r="N42" i="24" s="1"/>
  <c r="W12" i="25"/>
  <c r="W109" i="25"/>
  <c r="W36" i="25"/>
  <c r="W78" i="25"/>
  <c r="W24" i="25"/>
  <c r="W68" i="25"/>
  <c r="N96" i="26"/>
  <c r="N70" i="24"/>
  <c r="O67" i="24" s="1"/>
  <c r="O69" i="24" s="1"/>
  <c r="T111" i="25"/>
  <c r="U89" i="25"/>
  <c r="M129" i="26"/>
  <c r="N126" i="26" s="1"/>
  <c r="U112" i="26"/>
  <c r="V90" i="26"/>
  <c r="X12" i="27"/>
  <c r="X39" i="27"/>
  <c r="X42" i="27" s="1"/>
  <c r="W39" i="27"/>
  <c r="W42" i="27" s="1"/>
  <c r="O115" i="26"/>
  <c r="O116" i="25"/>
  <c r="T110" i="26"/>
  <c r="U88" i="26"/>
  <c r="X7" i="27"/>
  <c r="X68" i="26"/>
  <c r="X9" i="27"/>
  <c r="X26" i="27"/>
  <c r="X29" i="27" s="1"/>
  <c r="W14" i="27"/>
  <c r="X51" i="24"/>
  <c r="W36" i="24"/>
  <c r="V52" i="24"/>
  <c r="T111" i="26"/>
  <c r="U89" i="26"/>
  <c r="W37" i="24"/>
  <c r="V53" i="24"/>
  <c r="X10" i="27"/>
  <c r="T112" i="25"/>
  <c r="U90" i="25"/>
  <c r="T113" i="25"/>
  <c r="U91" i="25"/>
  <c r="O64" i="24"/>
  <c r="P61" i="24" s="1"/>
  <c r="V17" i="27" l="1"/>
  <c r="X35" i="25"/>
  <c r="W48" i="25"/>
  <c r="W74" i="25"/>
  <c r="W15" i="27"/>
  <c r="W45" i="27" s="1"/>
  <c r="V18" i="27"/>
  <c r="V16" i="27"/>
  <c r="O130" i="25"/>
  <c r="P127" i="25" s="1"/>
  <c r="X13" i="27"/>
  <c r="X14" i="27"/>
  <c r="W19" i="24"/>
  <c r="W142" i="17"/>
  <c r="V24" i="24"/>
  <c r="X12" i="25"/>
  <c r="X36" i="25"/>
  <c r="X78" i="25"/>
  <c r="X24" i="25"/>
  <c r="X68" i="25"/>
  <c r="X109" i="25"/>
  <c r="O38" i="24"/>
  <c r="O43" i="24" s="1"/>
  <c r="V112" i="26"/>
  <c r="W90" i="26"/>
  <c r="N114" i="26"/>
  <c r="N91" i="26"/>
  <c r="N128" i="26"/>
  <c r="N93" i="26" s="1"/>
  <c r="U112" i="25"/>
  <c r="V90" i="25"/>
  <c r="W52" i="24"/>
  <c r="X36" i="24"/>
  <c r="P63" i="24"/>
  <c r="P54" i="24" s="1"/>
  <c r="W53" i="24"/>
  <c r="X37" i="24"/>
  <c r="X53" i="24" s="1"/>
  <c r="U110" i="26"/>
  <c r="V88" i="26"/>
  <c r="U111" i="25"/>
  <c r="V89" i="25"/>
  <c r="O26" i="24"/>
  <c r="O32" i="24" s="1"/>
  <c r="N44" i="24"/>
  <c r="O143" i="17" s="1"/>
  <c r="U113" i="25"/>
  <c r="V91" i="25"/>
  <c r="U111" i="26"/>
  <c r="V89" i="26"/>
  <c r="W16" i="27" l="1"/>
  <c r="N3" i="27"/>
  <c r="Q166" i="17" s="1"/>
  <c r="N2" i="27"/>
  <c r="Q165" i="17" s="1"/>
  <c r="P129" i="25"/>
  <c r="P94" i="25" s="1"/>
  <c r="X48" i="25"/>
  <c r="X74" i="25"/>
  <c r="X15" i="27"/>
  <c r="F3" i="27" s="1"/>
  <c r="K166" i="17" s="1"/>
  <c r="W18" i="27"/>
  <c r="W17" i="27"/>
  <c r="P115" i="25"/>
  <c r="P92" i="25"/>
  <c r="X19" i="24"/>
  <c r="X142" i="17"/>
  <c r="W24" i="24"/>
  <c r="O94" i="26"/>
  <c r="O116" i="26" s="1"/>
  <c r="O55" i="24"/>
  <c r="O56" i="24" s="1"/>
  <c r="P144" i="17" s="1"/>
  <c r="O95" i="25"/>
  <c r="O40" i="24"/>
  <c r="O70" i="24"/>
  <c r="P67" i="24" s="1"/>
  <c r="P69" i="24" s="1"/>
  <c r="P64" i="24"/>
  <c r="Q61" i="24" s="1"/>
  <c r="Q63" i="24" s="1"/>
  <c r="Q54" i="24" s="1"/>
  <c r="N129" i="26"/>
  <c r="O126" i="26" s="1"/>
  <c r="W112" i="26"/>
  <c r="X90" i="26"/>
  <c r="X112" i="26" s="1"/>
  <c r="V113" i="25"/>
  <c r="W91" i="25"/>
  <c r="V111" i="25"/>
  <c r="W89" i="25"/>
  <c r="P115" i="26"/>
  <c r="P116" i="25"/>
  <c r="X52" i="24"/>
  <c r="V111" i="26"/>
  <c r="W89" i="26"/>
  <c r="V110" i="26"/>
  <c r="W88" i="26"/>
  <c r="V112" i="25"/>
  <c r="W90" i="25"/>
  <c r="F2" i="27" l="1"/>
  <c r="K165" i="17" s="1"/>
  <c r="Q167" i="17"/>
  <c r="P130" i="25"/>
  <c r="Q127" i="25" s="1"/>
  <c r="Q92" i="25" s="1"/>
  <c r="X18" i="27"/>
  <c r="X45" i="27"/>
  <c r="X16" i="27"/>
  <c r="X17" i="27"/>
  <c r="X24" i="24"/>
  <c r="Y142" i="17"/>
  <c r="O97" i="25"/>
  <c r="O96" i="26"/>
  <c r="O117" i="25"/>
  <c r="P38" i="24"/>
  <c r="P43" i="24" s="1"/>
  <c r="P40" i="24"/>
  <c r="O41" i="24"/>
  <c r="O42" i="24" s="1"/>
  <c r="Q64" i="24"/>
  <c r="R61" i="24" s="1"/>
  <c r="R63" i="24" s="1"/>
  <c r="R54" i="24" s="1"/>
  <c r="W111" i="25"/>
  <c r="X89" i="25"/>
  <c r="W113" i="25"/>
  <c r="X91" i="25"/>
  <c r="X113" i="25" s="1"/>
  <c r="W110" i="26"/>
  <c r="X88" i="26"/>
  <c r="W112" i="25"/>
  <c r="X90" i="25"/>
  <c r="X112" i="25" s="1"/>
  <c r="Q115" i="26"/>
  <c r="Q116" i="25"/>
  <c r="W111" i="26"/>
  <c r="X89" i="26"/>
  <c r="X111" i="26" s="1"/>
  <c r="O114" i="26"/>
  <c r="O91" i="26"/>
  <c r="O128" i="26"/>
  <c r="O93" i="26" s="1"/>
  <c r="Q115" i="25" l="1"/>
  <c r="Q129" i="25"/>
  <c r="Q94" i="25" s="1"/>
  <c r="O44" i="24"/>
  <c r="P143" i="17" s="1"/>
  <c r="P26" i="24"/>
  <c r="P32" i="24" s="1"/>
  <c r="P94" i="26"/>
  <c r="P116" i="26" s="1"/>
  <c r="P95" i="25"/>
  <c r="P41" i="24"/>
  <c r="P55" i="24"/>
  <c r="P56" i="24" s="1"/>
  <c r="Q144" i="17" s="1"/>
  <c r="P96" i="26"/>
  <c r="P97" i="25"/>
  <c r="P70" i="24"/>
  <c r="Q67" i="24" s="1"/>
  <c r="Q69" i="24" s="1"/>
  <c r="O129" i="26"/>
  <c r="P126" i="26" s="1"/>
  <c r="P91" i="26" s="1"/>
  <c r="X111" i="25"/>
  <c r="X110" i="26"/>
  <c r="R115" i="26"/>
  <c r="R116" i="25"/>
  <c r="R64" i="24"/>
  <c r="S61" i="24" s="1"/>
  <c r="Q130" i="25" l="1"/>
  <c r="R127" i="25" s="1"/>
  <c r="R129" i="25" s="1"/>
  <c r="R94" i="25" s="1"/>
  <c r="Q38" i="24"/>
  <c r="Q43" i="24" s="1"/>
  <c r="Q40" i="24"/>
  <c r="P128" i="26"/>
  <c r="P93" i="26" s="1"/>
  <c r="P117" i="25"/>
  <c r="P42" i="24"/>
  <c r="P114" i="26"/>
  <c r="S63" i="24"/>
  <c r="S54" i="24" s="1"/>
  <c r="R115" i="25" l="1"/>
  <c r="R92" i="25"/>
  <c r="R130" i="25"/>
  <c r="S127" i="25" s="1"/>
  <c r="S129" i="25" s="1"/>
  <c r="S94" i="25" s="1"/>
  <c r="P129" i="26"/>
  <c r="Q126" i="26" s="1"/>
  <c r="Q114" i="26" s="1"/>
  <c r="Q70" i="24"/>
  <c r="R67" i="24" s="1"/>
  <c r="Q26" i="24"/>
  <c r="Q32" i="24" s="1"/>
  <c r="P44" i="24"/>
  <c r="Q143" i="17" s="1"/>
  <c r="Q96" i="26"/>
  <c r="Q97" i="25"/>
  <c r="Q95" i="25"/>
  <c r="Q41" i="24"/>
  <c r="Q55" i="24"/>
  <c r="Q56" i="24" s="1"/>
  <c r="R144" i="17" s="1"/>
  <c r="Q94" i="26"/>
  <c r="Q116" i="26" s="1"/>
  <c r="S115" i="26"/>
  <c r="S116" i="25"/>
  <c r="S64" i="24"/>
  <c r="T61" i="24" s="1"/>
  <c r="S115" i="25" l="1"/>
  <c r="S130" i="25"/>
  <c r="T127" i="25" s="1"/>
  <c r="T129" i="25" s="1"/>
  <c r="T94" i="25" s="1"/>
  <c r="S92" i="25"/>
  <c r="Q128" i="26"/>
  <c r="Q93" i="26" s="1"/>
  <c r="Q91" i="26"/>
  <c r="R38" i="24"/>
  <c r="R55" i="24" s="1"/>
  <c r="R56" i="24" s="1"/>
  <c r="S144" i="17" s="1"/>
  <c r="R69" i="24"/>
  <c r="R40" i="24" s="1"/>
  <c r="Q117" i="25"/>
  <c r="Q42" i="24"/>
  <c r="T63" i="24"/>
  <c r="T54" i="24" s="1"/>
  <c r="T92" i="25" l="1"/>
  <c r="T115" i="25"/>
  <c r="T130" i="25"/>
  <c r="U127" i="25" s="1"/>
  <c r="U92" i="25" s="1"/>
  <c r="R95" i="25"/>
  <c r="R117" i="25" s="1"/>
  <c r="R43" i="24"/>
  <c r="R94" i="26"/>
  <c r="R116" i="26" s="1"/>
  <c r="Q129" i="26"/>
  <c r="R126" i="26" s="1"/>
  <c r="R91" i="26" s="1"/>
  <c r="R70" i="24"/>
  <c r="S67" i="24" s="1"/>
  <c r="S69" i="24" s="1"/>
  <c r="S40" i="24" s="1"/>
  <c r="R41" i="24"/>
  <c r="Q44" i="24"/>
  <c r="R143" i="17" s="1"/>
  <c r="R26" i="24"/>
  <c r="R32" i="24" s="1"/>
  <c r="R97" i="25"/>
  <c r="R96" i="26"/>
  <c r="T115" i="26"/>
  <c r="T116" i="25"/>
  <c r="T64" i="24"/>
  <c r="U61" i="24" s="1"/>
  <c r="U115" i="25" l="1"/>
  <c r="U129" i="25"/>
  <c r="U94" i="25" s="1"/>
  <c r="S38" i="24"/>
  <c r="S43" i="24" s="1"/>
  <c r="R114" i="26"/>
  <c r="R128" i="26"/>
  <c r="R93" i="26" s="1"/>
  <c r="R42" i="24"/>
  <c r="S26" i="24" s="1"/>
  <c r="S32" i="24" s="1"/>
  <c r="S96" i="26"/>
  <c r="S97" i="25"/>
  <c r="S70" i="24"/>
  <c r="T67" i="24" s="1"/>
  <c r="T69" i="24" s="1"/>
  <c r="U63" i="24"/>
  <c r="U54" i="24" s="1"/>
  <c r="U130" i="25" l="1"/>
  <c r="V127" i="25" s="1"/>
  <c r="V129" i="25" s="1"/>
  <c r="V94" i="25" s="1"/>
  <c r="S55" i="24"/>
  <c r="S56" i="24" s="1"/>
  <c r="T144" i="17" s="1"/>
  <c r="S95" i="25"/>
  <c r="S117" i="25" s="1"/>
  <c r="S41" i="24"/>
  <c r="S42" i="24" s="1"/>
  <c r="S94" i="26"/>
  <c r="S116" i="26" s="1"/>
  <c r="R44" i="24"/>
  <c r="S143" i="17" s="1"/>
  <c r="R129" i="26"/>
  <c r="S126" i="26" s="1"/>
  <c r="S128" i="26" s="1"/>
  <c r="S93" i="26" s="1"/>
  <c r="T38" i="24"/>
  <c r="T43" i="24" s="1"/>
  <c r="T40" i="24"/>
  <c r="T96" i="26" s="1"/>
  <c r="T70" i="24"/>
  <c r="U67" i="24" s="1"/>
  <c r="U115" i="26"/>
  <c r="U116" i="25"/>
  <c r="U64" i="24"/>
  <c r="V61" i="24" s="1"/>
  <c r="V130" i="25" l="1"/>
  <c r="W127" i="25" s="1"/>
  <c r="W129" i="25" s="1"/>
  <c r="W94" i="25" s="1"/>
  <c r="V92" i="25"/>
  <c r="V115" i="25"/>
  <c r="S91" i="26"/>
  <c r="S114" i="26"/>
  <c r="U38" i="24"/>
  <c r="U94" i="26" s="1"/>
  <c r="U116" i="26" s="1"/>
  <c r="U69" i="24"/>
  <c r="U40" i="24" s="1"/>
  <c r="S129" i="26"/>
  <c r="T126" i="26" s="1"/>
  <c r="T128" i="26" s="1"/>
  <c r="T26" i="24"/>
  <c r="T32" i="24" s="1"/>
  <c r="S44" i="24"/>
  <c r="T143" i="17" s="1"/>
  <c r="T97" i="25"/>
  <c r="T94" i="26"/>
  <c r="T116" i="26" s="1"/>
  <c r="T95" i="25"/>
  <c r="T55" i="24"/>
  <c r="T56" i="24" s="1"/>
  <c r="U144" i="17" s="1"/>
  <c r="T41" i="24"/>
  <c r="V63" i="24"/>
  <c r="V54" i="24" s="1"/>
  <c r="W115" i="25" l="1"/>
  <c r="W92" i="25"/>
  <c r="U43" i="24"/>
  <c r="T91" i="26"/>
  <c r="T114" i="26"/>
  <c r="T42" i="24"/>
  <c r="U26" i="24" s="1"/>
  <c r="U32" i="24" s="1"/>
  <c r="U95" i="25"/>
  <c r="U117" i="25" s="1"/>
  <c r="U55" i="24"/>
  <c r="U56" i="24" s="1"/>
  <c r="V144" i="17" s="1"/>
  <c r="U96" i="26"/>
  <c r="U97" i="25"/>
  <c r="U41" i="24"/>
  <c r="U70" i="24"/>
  <c r="V67" i="24" s="1"/>
  <c r="W130" i="25"/>
  <c r="X127" i="25" s="1"/>
  <c r="X92" i="25" s="1"/>
  <c r="T117" i="25"/>
  <c r="T93" i="26"/>
  <c r="T129" i="26"/>
  <c r="U126" i="26" s="1"/>
  <c r="V115" i="26"/>
  <c r="V116" i="25"/>
  <c r="V64" i="24"/>
  <c r="W61" i="24" s="1"/>
  <c r="T44" i="24" l="1"/>
  <c r="U143" i="17" s="1"/>
  <c r="X115" i="25"/>
  <c r="X129" i="25"/>
  <c r="X94" i="25" s="1"/>
  <c r="U42" i="24"/>
  <c r="U44" i="24" s="1"/>
  <c r="V143" i="17" s="1"/>
  <c r="V38" i="24"/>
  <c r="V43" i="24" s="1"/>
  <c r="V69" i="24"/>
  <c r="V40" i="24" s="1"/>
  <c r="V97" i="25" s="1"/>
  <c r="U128" i="26"/>
  <c r="U93" i="26" s="1"/>
  <c r="U91" i="26"/>
  <c r="U114" i="26"/>
  <c r="W63" i="24"/>
  <c r="W54" i="24" s="1"/>
  <c r="X130" i="25" l="1"/>
  <c r="V96" i="26"/>
  <c r="V70" i="24"/>
  <c r="W67" i="24" s="1"/>
  <c r="W38" i="24" s="1"/>
  <c r="W43" i="24" s="1"/>
  <c r="V26" i="24"/>
  <c r="V32" i="24" s="1"/>
  <c r="V41" i="24"/>
  <c r="V55" i="24"/>
  <c r="V56" i="24" s="1"/>
  <c r="W144" i="17" s="1"/>
  <c r="V94" i="26"/>
  <c r="V116" i="26" s="1"/>
  <c r="V95" i="25"/>
  <c r="V117" i="25" s="1"/>
  <c r="U129" i="26"/>
  <c r="V126" i="26" s="1"/>
  <c r="V114" i="26" s="1"/>
  <c r="W64" i="24"/>
  <c r="X61" i="24" s="1"/>
  <c r="W115" i="26"/>
  <c r="W116" i="25"/>
  <c r="W69" i="24" l="1"/>
  <c r="W40" i="24" s="1"/>
  <c r="W41" i="24" s="1"/>
  <c r="W94" i="26"/>
  <c r="W116" i="26" s="1"/>
  <c r="W95" i="25"/>
  <c r="W117" i="25" s="1"/>
  <c r="W55" i="24"/>
  <c r="W56" i="24" s="1"/>
  <c r="X144" i="17" s="1"/>
  <c r="V42" i="24"/>
  <c r="V44" i="24" s="1"/>
  <c r="W143" i="17" s="1"/>
  <c r="V91" i="26"/>
  <c r="V128" i="26"/>
  <c r="V93" i="26" s="1"/>
  <c r="X63" i="24"/>
  <c r="X54" i="24" s="1"/>
  <c r="W96" i="26" l="1"/>
  <c r="W97" i="25"/>
  <c r="W70" i="24"/>
  <c r="X67" i="24" s="1"/>
  <c r="X38" i="24" s="1"/>
  <c r="X43" i="24" s="1"/>
  <c r="W26" i="24"/>
  <c r="W32" i="24" s="1"/>
  <c r="W42" i="24" s="1"/>
  <c r="W44" i="24" s="1"/>
  <c r="X143" i="17" s="1"/>
  <c r="V129" i="26"/>
  <c r="W126" i="26" s="1"/>
  <c r="W91" i="26" s="1"/>
  <c r="X64" i="24"/>
  <c r="X115" i="26"/>
  <c r="X116" i="25"/>
  <c r="X69" i="24" l="1"/>
  <c r="X40" i="24" s="1"/>
  <c r="X97" i="25" s="1"/>
  <c r="W114" i="26"/>
  <c r="X26" i="24"/>
  <c r="X32" i="24" s="1"/>
  <c r="W128" i="26"/>
  <c r="W93" i="26" s="1"/>
  <c r="X94" i="26"/>
  <c r="X116" i="26" s="1"/>
  <c r="X95" i="25"/>
  <c r="X55" i="24"/>
  <c r="X56" i="24" s="1"/>
  <c r="Y144" i="17" s="1"/>
  <c r="X41" i="24" l="1"/>
  <c r="X42" i="24" s="1"/>
  <c r="X44" i="24" s="1"/>
  <c r="Y143" i="17" s="1"/>
  <c r="X96" i="26"/>
  <c r="W129" i="26"/>
  <c r="X126" i="26" s="1"/>
  <c r="X91" i="26" s="1"/>
  <c r="X70" i="24"/>
  <c r="X117" i="25"/>
  <c r="D53" i="16"/>
  <c r="D52" i="16"/>
  <c r="D3" i="2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A4" i="20"/>
  <c r="B4" i="20" s="1"/>
  <c r="C4" i="20"/>
  <c r="D4" i="20" s="1"/>
  <c r="E4" i="20"/>
  <c r="F4" i="20" s="1"/>
  <c r="G4" i="20"/>
  <c r="H4" i="20" s="1"/>
  <c r="I4" i="20"/>
  <c r="J4" i="20" s="1"/>
  <c r="A5" i="20"/>
  <c r="B5" i="20" s="1"/>
  <c r="B24" i="23" s="1"/>
  <c r="C24" i="23" s="1"/>
  <c r="C5" i="20"/>
  <c r="D5" i="20" s="1"/>
  <c r="E5" i="20"/>
  <c r="F5" i="20" s="1"/>
  <c r="G5" i="20"/>
  <c r="H5" i="20" s="1"/>
  <c r="I5" i="20"/>
  <c r="J5" i="20" s="1"/>
  <c r="A6" i="20"/>
  <c r="B6" i="20" s="1"/>
  <c r="B11" i="23" s="1"/>
  <c r="C6" i="20"/>
  <c r="D6" i="20" s="1"/>
  <c r="E6" i="20"/>
  <c r="F6" i="20" s="1"/>
  <c r="G6" i="20"/>
  <c r="H6" i="20" s="1"/>
  <c r="I6" i="20"/>
  <c r="J6" i="20" s="1"/>
  <c r="A7" i="20"/>
  <c r="B7" i="20" s="1"/>
  <c r="B13" i="23" s="1"/>
  <c r="C7" i="20"/>
  <c r="D7" i="20" s="1"/>
  <c r="E7" i="20"/>
  <c r="F7" i="20" s="1"/>
  <c r="G7" i="20"/>
  <c r="H7" i="20" s="1"/>
  <c r="I7" i="20"/>
  <c r="J7" i="20" s="1"/>
  <c r="A8" i="20"/>
  <c r="B8" i="20" s="1"/>
  <c r="B14" i="23" s="1"/>
  <c r="C8" i="20"/>
  <c r="D8" i="20" s="1"/>
  <c r="E8" i="20"/>
  <c r="G8" i="20"/>
  <c r="H8" i="20" s="1"/>
  <c r="I8" i="20"/>
  <c r="J8" i="20" s="1"/>
  <c r="A9" i="20"/>
  <c r="B9" i="20" s="1"/>
  <c r="B15" i="23" s="1"/>
  <c r="C9" i="20"/>
  <c r="D9" i="20" s="1"/>
  <c r="E9" i="20"/>
  <c r="F9" i="20" s="1"/>
  <c r="G9" i="20"/>
  <c r="H9" i="20" s="1"/>
  <c r="I9" i="20"/>
  <c r="J9" i="20" s="1"/>
  <c r="A10" i="20"/>
  <c r="B10" i="20" s="1"/>
  <c r="B16" i="23" s="1"/>
  <c r="F10" i="20"/>
  <c r="G10" i="20"/>
  <c r="H10" i="20" s="1"/>
  <c r="I10" i="20"/>
  <c r="J10" i="20" s="1"/>
  <c r="A11" i="20"/>
  <c r="B11" i="20" s="1"/>
  <c r="F11" i="20"/>
  <c r="G11" i="20"/>
  <c r="H11" i="20" s="1"/>
  <c r="I11" i="20"/>
  <c r="J11" i="20" s="1"/>
  <c r="B18" i="23"/>
  <c r="A13" i="20"/>
  <c r="B13" i="20" s="1"/>
  <c r="F13" i="20"/>
  <c r="G13" i="20"/>
  <c r="H13" i="20" s="1"/>
  <c r="I13" i="20"/>
  <c r="J13" i="20" s="1"/>
  <c r="A14" i="20"/>
  <c r="B14" i="20" s="1"/>
  <c r="B21" i="23" s="1"/>
  <c r="C14" i="20"/>
  <c r="D14" i="20" s="1"/>
  <c r="F14" i="20"/>
  <c r="G14" i="20"/>
  <c r="H14" i="20" s="1"/>
  <c r="I14" i="20"/>
  <c r="J14" i="20" s="1"/>
  <c r="A15" i="20"/>
  <c r="B15" i="20" s="1"/>
  <c r="B22" i="23" s="1"/>
  <c r="C15" i="20"/>
  <c r="D15" i="20" s="1"/>
  <c r="E15" i="20"/>
  <c r="F15" i="20" s="1"/>
  <c r="G15" i="20"/>
  <c r="H15" i="20" s="1"/>
  <c r="I15" i="20"/>
  <c r="J15" i="20" s="1"/>
  <c r="A16" i="20"/>
  <c r="B16" i="20" s="1"/>
  <c r="C16" i="20"/>
  <c r="D16" i="20" s="1"/>
  <c r="E16" i="20"/>
  <c r="F16" i="20" s="1"/>
  <c r="G16" i="20"/>
  <c r="H16" i="20" s="1"/>
  <c r="I16" i="20"/>
  <c r="J16" i="20" s="1"/>
  <c r="A17" i="20"/>
  <c r="B17" i="20" s="1"/>
  <c r="C17" i="20"/>
  <c r="D17" i="20" s="1"/>
  <c r="E17" i="20"/>
  <c r="F17" i="20" s="1"/>
  <c r="G17" i="20"/>
  <c r="H17" i="20" s="1"/>
  <c r="I17" i="20"/>
  <c r="J17" i="20" s="1"/>
  <c r="A18" i="20"/>
  <c r="B18" i="20" s="1"/>
  <c r="C18" i="20"/>
  <c r="D18" i="20" s="1"/>
  <c r="E18" i="20"/>
  <c r="F18" i="20" s="1"/>
  <c r="G18" i="20"/>
  <c r="H18" i="20" s="1"/>
  <c r="I18" i="20"/>
  <c r="J18" i="20" s="1"/>
  <c r="A19" i="20"/>
  <c r="B19" i="20" s="1"/>
  <c r="C19" i="20"/>
  <c r="D19" i="20" s="1"/>
  <c r="E19" i="20"/>
  <c r="F19" i="20" s="1"/>
  <c r="G19" i="20"/>
  <c r="H19" i="20" s="1"/>
  <c r="I19" i="20"/>
  <c r="J19" i="20" s="1"/>
  <c r="A20" i="20"/>
  <c r="B20" i="20" s="1"/>
  <c r="C20" i="20"/>
  <c r="D20" i="20" s="1"/>
  <c r="E20" i="20"/>
  <c r="F20" i="20" s="1"/>
  <c r="G20" i="20"/>
  <c r="H20" i="20" s="1"/>
  <c r="I20" i="20"/>
  <c r="J20" i="20" s="1"/>
  <c r="A21" i="20"/>
  <c r="B21" i="20" s="1"/>
  <c r="C21" i="20"/>
  <c r="D21" i="20" s="1"/>
  <c r="E21" i="20"/>
  <c r="F21" i="20" s="1"/>
  <c r="G21" i="20"/>
  <c r="H21" i="20" s="1"/>
  <c r="I21" i="20"/>
  <c r="J21" i="20" s="1"/>
  <c r="A22" i="20"/>
  <c r="B22" i="20" s="1"/>
  <c r="C22" i="20"/>
  <c r="D22" i="20" s="1"/>
  <c r="E22" i="20"/>
  <c r="F22" i="20" s="1"/>
  <c r="G22" i="20"/>
  <c r="H22" i="20" s="1"/>
  <c r="I22" i="20"/>
  <c r="J22" i="20" s="1"/>
  <c r="A23" i="20"/>
  <c r="B23" i="20" s="1"/>
  <c r="C23" i="20"/>
  <c r="D23" i="20" s="1"/>
  <c r="E23" i="20"/>
  <c r="F23" i="20" s="1"/>
  <c r="G23" i="20"/>
  <c r="H23" i="20" s="1"/>
  <c r="I23" i="20"/>
  <c r="J23" i="20" s="1"/>
  <c r="A24" i="20"/>
  <c r="B24" i="20" s="1"/>
  <c r="C24" i="20"/>
  <c r="D24" i="20" s="1"/>
  <c r="E24" i="20"/>
  <c r="F24" i="20" s="1"/>
  <c r="G24" i="20"/>
  <c r="H24" i="20" s="1"/>
  <c r="I24" i="20"/>
  <c r="J24" i="20" s="1"/>
  <c r="A25" i="20"/>
  <c r="B25" i="20" s="1"/>
  <c r="C25" i="20"/>
  <c r="D25" i="20" s="1"/>
  <c r="E25" i="20"/>
  <c r="F25" i="20" s="1"/>
  <c r="G25" i="20"/>
  <c r="H25" i="20" s="1"/>
  <c r="I25" i="20"/>
  <c r="J25" i="20" s="1"/>
  <c r="A26" i="20"/>
  <c r="B26" i="20" s="1"/>
  <c r="C26" i="20"/>
  <c r="D26" i="20" s="1"/>
  <c r="E26" i="20"/>
  <c r="F26" i="20" s="1"/>
  <c r="G26" i="20"/>
  <c r="H26" i="20" s="1"/>
  <c r="I26" i="20"/>
  <c r="J26" i="20" s="1"/>
  <c r="A27" i="20"/>
  <c r="B27" i="20" s="1"/>
  <c r="C27" i="20"/>
  <c r="D27" i="20" s="1"/>
  <c r="E27" i="20"/>
  <c r="F27" i="20" s="1"/>
  <c r="G27" i="20"/>
  <c r="H27" i="20" s="1"/>
  <c r="I27" i="20"/>
  <c r="J27" i="20" s="1"/>
  <c r="A28" i="20"/>
  <c r="B28" i="20" s="1"/>
  <c r="C28" i="20"/>
  <c r="D28" i="20" s="1"/>
  <c r="E28" i="20"/>
  <c r="F28" i="20" s="1"/>
  <c r="G28" i="20"/>
  <c r="H28" i="20" s="1"/>
  <c r="I28" i="20"/>
  <c r="J28" i="20" s="1"/>
  <c r="A29" i="20"/>
  <c r="B29" i="20" s="1"/>
  <c r="C29" i="20"/>
  <c r="D29" i="20" s="1"/>
  <c r="E29" i="20"/>
  <c r="F29" i="20" s="1"/>
  <c r="G29" i="20"/>
  <c r="H29" i="20" s="1"/>
  <c r="I29" i="20"/>
  <c r="J29" i="20" s="1"/>
  <c r="A30" i="20"/>
  <c r="B30" i="20" s="1"/>
  <c r="C30" i="20"/>
  <c r="D30" i="20" s="1"/>
  <c r="E30" i="20"/>
  <c r="F30" i="20" s="1"/>
  <c r="G30" i="20"/>
  <c r="H30" i="20" s="1"/>
  <c r="I30" i="20"/>
  <c r="J30" i="20" s="1"/>
  <c r="A31" i="20"/>
  <c r="B31" i="20" s="1"/>
  <c r="C31" i="20"/>
  <c r="D31" i="20" s="1"/>
  <c r="E31" i="20"/>
  <c r="F31" i="20" s="1"/>
  <c r="G31" i="20"/>
  <c r="H31" i="20" s="1"/>
  <c r="I31" i="20"/>
  <c r="J31" i="20" s="1"/>
  <c r="A32" i="20"/>
  <c r="B32" i="20" s="1"/>
  <c r="C32" i="20"/>
  <c r="D32" i="20" s="1"/>
  <c r="E32" i="20"/>
  <c r="F32" i="20" s="1"/>
  <c r="G32" i="20"/>
  <c r="H32" i="20" s="1"/>
  <c r="I32" i="20"/>
  <c r="J32" i="20" s="1"/>
  <c r="A33" i="20"/>
  <c r="B33" i="20" s="1"/>
  <c r="C33" i="20"/>
  <c r="D33" i="20" s="1"/>
  <c r="E33" i="20"/>
  <c r="F33" i="20" s="1"/>
  <c r="G33" i="20"/>
  <c r="H33" i="20" s="1"/>
  <c r="I33" i="20"/>
  <c r="J33" i="20" s="1"/>
  <c r="A34" i="20"/>
  <c r="B34" i="20" s="1"/>
  <c r="C34" i="20"/>
  <c r="D34" i="20" s="1"/>
  <c r="E34" i="20"/>
  <c r="F34" i="20" s="1"/>
  <c r="G34" i="20"/>
  <c r="H34" i="20" s="1"/>
  <c r="I34" i="20"/>
  <c r="J34" i="20" s="1"/>
  <c r="A35" i="20"/>
  <c r="B35" i="20" s="1"/>
  <c r="C35" i="20"/>
  <c r="D35" i="20" s="1"/>
  <c r="E35" i="20"/>
  <c r="F35" i="20" s="1"/>
  <c r="G35" i="20"/>
  <c r="H35" i="20" s="1"/>
  <c r="I35" i="20"/>
  <c r="J35" i="20" s="1"/>
  <c r="A36" i="20"/>
  <c r="B36" i="20" s="1"/>
  <c r="C36" i="20"/>
  <c r="D36" i="20" s="1"/>
  <c r="E36" i="20"/>
  <c r="F36" i="20" s="1"/>
  <c r="G36" i="20"/>
  <c r="H36" i="20" s="1"/>
  <c r="I36" i="20"/>
  <c r="J36" i="20" s="1"/>
  <c r="A37" i="20"/>
  <c r="B37" i="20" s="1"/>
  <c r="C37" i="20"/>
  <c r="D37" i="20" s="1"/>
  <c r="E37" i="20"/>
  <c r="F37" i="20" s="1"/>
  <c r="G37" i="20"/>
  <c r="H37" i="20" s="1"/>
  <c r="I37" i="20"/>
  <c r="J37" i="20" s="1"/>
  <c r="A38" i="20"/>
  <c r="B38" i="20" s="1"/>
  <c r="C38" i="20"/>
  <c r="D38" i="20" s="1"/>
  <c r="E38" i="20"/>
  <c r="F38" i="20" s="1"/>
  <c r="G38" i="20"/>
  <c r="H38" i="20" s="1"/>
  <c r="I38" i="20"/>
  <c r="J38" i="20" s="1"/>
  <c r="A39" i="20"/>
  <c r="B39" i="20" s="1"/>
  <c r="C39" i="20"/>
  <c r="D39" i="20" s="1"/>
  <c r="E39" i="20"/>
  <c r="F39" i="20" s="1"/>
  <c r="G39" i="20"/>
  <c r="H39" i="20" s="1"/>
  <c r="I39" i="20"/>
  <c r="J39" i="20" s="1"/>
  <c r="A40" i="20"/>
  <c r="B40" i="20" s="1"/>
  <c r="C40" i="20"/>
  <c r="D40" i="20" s="1"/>
  <c r="E40" i="20"/>
  <c r="F40" i="20" s="1"/>
  <c r="G40" i="20"/>
  <c r="H40" i="20" s="1"/>
  <c r="I40" i="20"/>
  <c r="J40" i="20" s="1"/>
  <c r="A41" i="20"/>
  <c r="B41" i="20" s="1"/>
  <c r="C41" i="20"/>
  <c r="D41" i="20" s="1"/>
  <c r="E41" i="20"/>
  <c r="F41" i="20" s="1"/>
  <c r="G41" i="20"/>
  <c r="H41" i="20" s="1"/>
  <c r="I41" i="20"/>
  <c r="J41" i="20" s="1"/>
  <c r="A42" i="20"/>
  <c r="B42" i="20" s="1"/>
  <c r="C42" i="20"/>
  <c r="D42" i="20" s="1"/>
  <c r="E42" i="20"/>
  <c r="F42" i="20" s="1"/>
  <c r="G42" i="20"/>
  <c r="H42" i="20" s="1"/>
  <c r="I42" i="20"/>
  <c r="J42" i="20" s="1"/>
  <c r="A43" i="20"/>
  <c r="B43" i="20" s="1"/>
  <c r="C43" i="20"/>
  <c r="D43" i="20" s="1"/>
  <c r="E43" i="20"/>
  <c r="F43" i="20" s="1"/>
  <c r="G43" i="20"/>
  <c r="H43" i="20" s="1"/>
  <c r="I43" i="20"/>
  <c r="J43" i="20" s="1"/>
  <c r="A44" i="20"/>
  <c r="B44" i="20" s="1"/>
  <c r="C44" i="20"/>
  <c r="D44" i="20" s="1"/>
  <c r="E44" i="20"/>
  <c r="F44" i="20" s="1"/>
  <c r="G44" i="20"/>
  <c r="H44" i="20" s="1"/>
  <c r="I44" i="20"/>
  <c r="J44" i="20" s="1"/>
  <c r="A45" i="20"/>
  <c r="B45" i="20" s="1"/>
  <c r="C45" i="20"/>
  <c r="D45" i="20" s="1"/>
  <c r="E45" i="20"/>
  <c r="F45" i="20" s="1"/>
  <c r="G45" i="20"/>
  <c r="H45" i="20" s="1"/>
  <c r="I45" i="20"/>
  <c r="J45" i="20" s="1"/>
  <c r="A46" i="20"/>
  <c r="B46" i="20" s="1"/>
  <c r="C46" i="20"/>
  <c r="D46" i="20" s="1"/>
  <c r="E46" i="20"/>
  <c r="F46" i="20" s="1"/>
  <c r="G46" i="20"/>
  <c r="H46" i="20" s="1"/>
  <c r="I46" i="20"/>
  <c r="J46" i="20" s="1"/>
  <c r="A47" i="20"/>
  <c r="B47" i="20" s="1"/>
  <c r="C47" i="20"/>
  <c r="D47" i="20" s="1"/>
  <c r="E47" i="20"/>
  <c r="F47" i="20" s="1"/>
  <c r="G47" i="20"/>
  <c r="H47" i="20" s="1"/>
  <c r="I47" i="20"/>
  <c r="J47" i="20" s="1"/>
  <c r="A48" i="20"/>
  <c r="B48" i="20" s="1"/>
  <c r="C48" i="20"/>
  <c r="D48" i="20" s="1"/>
  <c r="E48" i="20"/>
  <c r="F48" i="20" s="1"/>
  <c r="G48" i="20"/>
  <c r="H48" i="20" s="1"/>
  <c r="I48" i="20"/>
  <c r="J48" i="20" s="1"/>
  <c r="A49" i="20"/>
  <c r="B49" i="20" s="1"/>
  <c r="C49" i="20"/>
  <c r="D49" i="20" s="1"/>
  <c r="E49" i="20"/>
  <c r="F49" i="20" s="1"/>
  <c r="G49" i="20"/>
  <c r="H49" i="20" s="1"/>
  <c r="I49" i="20"/>
  <c r="J49" i="20" s="1"/>
  <c r="A50" i="20"/>
  <c r="B50" i="20" s="1"/>
  <c r="C50" i="20"/>
  <c r="D50" i="20" s="1"/>
  <c r="E50" i="20"/>
  <c r="F50" i="20" s="1"/>
  <c r="G50" i="20"/>
  <c r="H50" i="20" s="1"/>
  <c r="I50" i="20"/>
  <c r="J50" i="20" s="1"/>
  <c r="A51" i="20"/>
  <c r="B51" i="20" s="1"/>
  <c r="C51" i="20"/>
  <c r="D51" i="20" s="1"/>
  <c r="E51" i="20"/>
  <c r="F51" i="20" s="1"/>
  <c r="G51" i="20"/>
  <c r="H51" i="20" s="1"/>
  <c r="I51" i="20"/>
  <c r="J51" i="20" s="1"/>
  <c r="A52" i="20"/>
  <c r="B52" i="20" s="1"/>
  <c r="C52" i="20"/>
  <c r="D52" i="20" s="1"/>
  <c r="E52" i="20"/>
  <c r="F52" i="20" s="1"/>
  <c r="G52" i="20"/>
  <c r="H52" i="20" s="1"/>
  <c r="I52" i="20"/>
  <c r="J52" i="20" s="1"/>
  <c r="A53" i="20"/>
  <c r="B53" i="20" s="1"/>
  <c r="C53" i="20"/>
  <c r="D53" i="20" s="1"/>
  <c r="E53" i="20"/>
  <c r="F53" i="20" s="1"/>
  <c r="G53" i="20"/>
  <c r="H53" i="20" s="1"/>
  <c r="I53" i="20"/>
  <c r="J53" i="20" s="1"/>
  <c r="A54" i="20"/>
  <c r="B54" i="20" s="1"/>
  <c r="C54" i="20"/>
  <c r="D54" i="20" s="1"/>
  <c r="E54" i="20"/>
  <c r="F54" i="20" s="1"/>
  <c r="G54" i="20"/>
  <c r="H54" i="20" s="1"/>
  <c r="I54" i="20"/>
  <c r="J54" i="20" s="1"/>
  <c r="A55" i="20"/>
  <c r="B55" i="20" s="1"/>
  <c r="C55" i="20"/>
  <c r="D55" i="20" s="1"/>
  <c r="E55" i="20"/>
  <c r="F55" i="20" s="1"/>
  <c r="G55" i="20"/>
  <c r="H55" i="20" s="1"/>
  <c r="I55" i="20"/>
  <c r="J55" i="20" s="1"/>
  <c r="A56" i="20"/>
  <c r="B56" i="20" s="1"/>
  <c r="C56" i="20"/>
  <c r="D56" i="20" s="1"/>
  <c r="E56" i="20"/>
  <c r="F56" i="20" s="1"/>
  <c r="G56" i="20"/>
  <c r="H56" i="20" s="1"/>
  <c r="I56" i="20"/>
  <c r="J56" i="20" s="1"/>
  <c r="A57" i="20"/>
  <c r="B57" i="20" s="1"/>
  <c r="C57" i="20"/>
  <c r="D57" i="20" s="1"/>
  <c r="E57" i="20"/>
  <c r="F57" i="20" s="1"/>
  <c r="G57" i="20"/>
  <c r="H57" i="20" s="1"/>
  <c r="I57" i="20"/>
  <c r="J57" i="20" s="1"/>
  <c r="A58" i="20"/>
  <c r="B58" i="20" s="1"/>
  <c r="C58" i="20"/>
  <c r="D58" i="20" s="1"/>
  <c r="E58" i="20"/>
  <c r="F58" i="20" s="1"/>
  <c r="G58" i="20"/>
  <c r="H58" i="20" s="1"/>
  <c r="I58" i="20"/>
  <c r="J58" i="20" s="1"/>
  <c r="A59" i="20"/>
  <c r="B59" i="20" s="1"/>
  <c r="C59" i="20"/>
  <c r="D59" i="20" s="1"/>
  <c r="E59" i="20"/>
  <c r="F59" i="20" s="1"/>
  <c r="G59" i="20"/>
  <c r="H59" i="20" s="1"/>
  <c r="I59" i="20"/>
  <c r="J59" i="20" s="1"/>
  <c r="A60" i="20"/>
  <c r="B60" i="20" s="1"/>
  <c r="C60" i="20"/>
  <c r="D60" i="20" s="1"/>
  <c r="E60" i="20"/>
  <c r="F60" i="20" s="1"/>
  <c r="G60" i="20"/>
  <c r="H60" i="20" s="1"/>
  <c r="I60" i="20"/>
  <c r="J60" i="20" s="1"/>
  <c r="A61" i="20"/>
  <c r="B61" i="20" s="1"/>
  <c r="C61" i="20"/>
  <c r="D61" i="20" s="1"/>
  <c r="E61" i="20"/>
  <c r="F61" i="20" s="1"/>
  <c r="G61" i="20"/>
  <c r="H61" i="20" s="1"/>
  <c r="I61" i="20"/>
  <c r="J61" i="20" s="1"/>
  <c r="A62" i="20"/>
  <c r="B62" i="20" s="1"/>
  <c r="C62" i="20"/>
  <c r="D62" i="20" s="1"/>
  <c r="E62" i="20"/>
  <c r="F62" i="20" s="1"/>
  <c r="G62" i="20"/>
  <c r="H62" i="20" s="1"/>
  <c r="I62" i="20"/>
  <c r="J62" i="20" s="1"/>
  <c r="A63" i="20"/>
  <c r="B63" i="20" s="1"/>
  <c r="C63" i="20"/>
  <c r="D63" i="20" s="1"/>
  <c r="E63" i="20"/>
  <c r="F63" i="20" s="1"/>
  <c r="G63" i="20"/>
  <c r="H63" i="20" s="1"/>
  <c r="I63" i="20"/>
  <c r="J63" i="20" s="1"/>
  <c r="A64" i="20"/>
  <c r="B64" i="20" s="1"/>
  <c r="C64" i="20"/>
  <c r="D64" i="20" s="1"/>
  <c r="E64" i="20"/>
  <c r="F64" i="20" s="1"/>
  <c r="G64" i="20"/>
  <c r="H64" i="20" s="1"/>
  <c r="I64" i="20"/>
  <c r="J64" i="20" s="1"/>
  <c r="A65" i="20"/>
  <c r="B65" i="20" s="1"/>
  <c r="C65" i="20"/>
  <c r="D65" i="20" s="1"/>
  <c r="E65" i="20"/>
  <c r="F65" i="20" s="1"/>
  <c r="G65" i="20"/>
  <c r="H65" i="20" s="1"/>
  <c r="I65" i="20"/>
  <c r="J65" i="20" s="1"/>
  <c r="A66" i="20"/>
  <c r="B66" i="20" s="1"/>
  <c r="C66" i="20"/>
  <c r="D66" i="20" s="1"/>
  <c r="E66" i="20"/>
  <c r="F66" i="20" s="1"/>
  <c r="G66" i="20"/>
  <c r="H66" i="20" s="1"/>
  <c r="I66" i="20"/>
  <c r="J66" i="20" s="1"/>
  <c r="A67" i="20"/>
  <c r="B67" i="20" s="1"/>
  <c r="C67" i="20"/>
  <c r="D67" i="20" s="1"/>
  <c r="E67" i="20"/>
  <c r="F67" i="20" s="1"/>
  <c r="G67" i="20"/>
  <c r="H67" i="20" s="1"/>
  <c r="I67" i="20"/>
  <c r="J67" i="20" s="1"/>
  <c r="A68" i="20"/>
  <c r="B68" i="20" s="1"/>
  <c r="C68" i="20"/>
  <c r="D68" i="20" s="1"/>
  <c r="E68" i="20"/>
  <c r="F68" i="20" s="1"/>
  <c r="G68" i="20"/>
  <c r="H68" i="20" s="1"/>
  <c r="I68" i="20"/>
  <c r="J68" i="20" s="1"/>
  <c r="A69" i="20"/>
  <c r="B69" i="20" s="1"/>
  <c r="C69" i="20"/>
  <c r="D69" i="20" s="1"/>
  <c r="E69" i="20"/>
  <c r="F69" i="20" s="1"/>
  <c r="G69" i="20"/>
  <c r="H69" i="20" s="1"/>
  <c r="I69" i="20"/>
  <c r="J69" i="20" s="1"/>
  <c r="A70" i="20"/>
  <c r="B70" i="20" s="1"/>
  <c r="C70" i="20"/>
  <c r="D70" i="20" s="1"/>
  <c r="E70" i="20"/>
  <c r="F70" i="20" s="1"/>
  <c r="G70" i="20"/>
  <c r="H70" i="20" s="1"/>
  <c r="I70" i="20"/>
  <c r="J70" i="20" s="1"/>
  <c r="A71" i="20"/>
  <c r="B71" i="20" s="1"/>
  <c r="C71" i="20"/>
  <c r="D71" i="20" s="1"/>
  <c r="E71" i="20"/>
  <c r="F71" i="20" s="1"/>
  <c r="G71" i="20"/>
  <c r="H71" i="20" s="1"/>
  <c r="I71" i="20"/>
  <c r="J71" i="20" s="1"/>
  <c r="A72" i="20"/>
  <c r="B72" i="20" s="1"/>
  <c r="C72" i="20"/>
  <c r="D72" i="20" s="1"/>
  <c r="E72" i="20"/>
  <c r="F72" i="20" s="1"/>
  <c r="G72" i="20"/>
  <c r="H72" i="20" s="1"/>
  <c r="I72" i="20"/>
  <c r="J72" i="20" s="1"/>
  <c r="A73" i="20"/>
  <c r="B73" i="20" s="1"/>
  <c r="C73" i="20"/>
  <c r="D73" i="20" s="1"/>
  <c r="E73" i="20"/>
  <c r="F73" i="20" s="1"/>
  <c r="G73" i="20"/>
  <c r="H73" i="20" s="1"/>
  <c r="I73" i="20"/>
  <c r="J73" i="20" s="1"/>
  <c r="A74" i="20"/>
  <c r="B74" i="20" s="1"/>
  <c r="C74" i="20"/>
  <c r="D74" i="20" s="1"/>
  <c r="E74" i="20"/>
  <c r="F74" i="20" s="1"/>
  <c r="G74" i="20"/>
  <c r="H74" i="20" s="1"/>
  <c r="I74" i="20"/>
  <c r="J74" i="20" s="1"/>
  <c r="A75" i="20"/>
  <c r="B75" i="20" s="1"/>
  <c r="C75" i="20"/>
  <c r="D75" i="20" s="1"/>
  <c r="E75" i="20"/>
  <c r="F75" i="20" s="1"/>
  <c r="G75" i="20"/>
  <c r="H75" i="20" s="1"/>
  <c r="I75" i="20"/>
  <c r="J75" i="20" s="1"/>
  <c r="A76" i="20"/>
  <c r="B76" i="20" s="1"/>
  <c r="C76" i="20"/>
  <c r="D76" i="20" s="1"/>
  <c r="E76" i="20"/>
  <c r="F76" i="20" s="1"/>
  <c r="G76" i="20"/>
  <c r="H76" i="20" s="1"/>
  <c r="I76" i="20"/>
  <c r="J76" i="20" s="1"/>
  <c r="A77" i="20"/>
  <c r="B77" i="20" s="1"/>
  <c r="C77" i="20"/>
  <c r="D77" i="20" s="1"/>
  <c r="E77" i="20"/>
  <c r="F77" i="20" s="1"/>
  <c r="G77" i="20"/>
  <c r="H77" i="20" s="1"/>
  <c r="I77" i="20"/>
  <c r="J77" i="20" s="1"/>
  <c r="A78" i="20"/>
  <c r="B78" i="20" s="1"/>
  <c r="C78" i="20"/>
  <c r="D78" i="20" s="1"/>
  <c r="E78" i="20"/>
  <c r="F78" i="20" s="1"/>
  <c r="G78" i="20"/>
  <c r="H78" i="20" s="1"/>
  <c r="I78" i="20"/>
  <c r="J78" i="20" s="1"/>
  <c r="A79" i="20"/>
  <c r="B79" i="20" s="1"/>
  <c r="C79" i="20"/>
  <c r="D79" i="20" s="1"/>
  <c r="E79" i="20"/>
  <c r="F79" i="20" s="1"/>
  <c r="G79" i="20"/>
  <c r="H79" i="20" s="1"/>
  <c r="I79" i="20"/>
  <c r="J79" i="20" s="1"/>
  <c r="A80" i="20"/>
  <c r="B80" i="20" s="1"/>
  <c r="C80" i="20"/>
  <c r="D80" i="20" s="1"/>
  <c r="E80" i="20"/>
  <c r="F80" i="20" s="1"/>
  <c r="G80" i="20"/>
  <c r="H80" i="20" s="1"/>
  <c r="I80" i="20"/>
  <c r="J80" i="20" s="1"/>
  <c r="A81" i="20"/>
  <c r="B81" i="20" s="1"/>
  <c r="C81" i="20"/>
  <c r="D81" i="20" s="1"/>
  <c r="E81" i="20"/>
  <c r="F81" i="20" s="1"/>
  <c r="G81" i="20"/>
  <c r="H81" i="20" s="1"/>
  <c r="I81" i="20"/>
  <c r="J81" i="20" s="1"/>
  <c r="A82" i="20"/>
  <c r="B82" i="20" s="1"/>
  <c r="C82" i="20"/>
  <c r="D82" i="20" s="1"/>
  <c r="E82" i="20"/>
  <c r="F82" i="20" s="1"/>
  <c r="G82" i="20"/>
  <c r="H82" i="20" s="1"/>
  <c r="I82" i="20"/>
  <c r="J82" i="20" s="1"/>
  <c r="A83" i="20"/>
  <c r="B83" i="20" s="1"/>
  <c r="C83" i="20"/>
  <c r="D83" i="20" s="1"/>
  <c r="E83" i="20"/>
  <c r="F83" i="20" s="1"/>
  <c r="G83" i="20"/>
  <c r="H83" i="20" s="1"/>
  <c r="I83" i="20"/>
  <c r="J83" i="20" s="1"/>
  <c r="A84" i="20"/>
  <c r="B84" i="20" s="1"/>
  <c r="C84" i="20"/>
  <c r="D84" i="20" s="1"/>
  <c r="E84" i="20"/>
  <c r="F84" i="20" s="1"/>
  <c r="G84" i="20"/>
  <c r="H84" i="20" s="1"/>
  <c r="I84" i="20"/>
  <c r="J84" i="20" s="1"/>
  <c r="A85" i="20"/>
  <c r="B85" i="20" s="1"/>
  <c r="C85" i="20"/>
  <c r="D85" i="20" s="1"/>
  <c r="E85" i="20"/>
  <c r="F85" i="20" s="1"/>
  <c r="G85" i="20"/>
  <c r="H85" i="20" s="1"/>
  <c r="I85" i="20"/>
  <c r="J85" i="20" s="1"/>
  <c r="A86" i="20"/>
  <c r="B86" i="20" s="1"/>
  <c r="C86" i="20"/>
  <c r="D86" i="20" s="1"/>
  <c r="E86" i="20"/>
  <c r="F86" i="20" s="1"/>
  <c r="G86" i="20"/>
  <c r="H86" i="20" s="1"/>
  <c r="I86" i="20"/>
  <c r="J86" i="20" s="1"/>
  <c r="A87" i="20"/>
  <c r="B87" i="20" s="1"/>
  <c r="C87" i="20"/>
  <c r="D87" i="20" s="1"/>
  <c r="E87" i="20"/>
  <c r="F87" i="20" s="1"/>
  <c r="G87" i="20"/>
  <c r="H87" i="20" s="1"/>
  <c r="I87" i="20"/>
  <c r="J87" i="20" s="1"/>
  <c r="A88" i="20"/>
  <c r="B88" i="20" s="1"/>
  <c r="C88" i="20"/>
  <c r="D88" i="20" s="1"/>
  <c r="E88" i="20"/>
  <c r="F88" i="20" s="1"/>
  <c r="G88" i="20"/>
  <c r="H88" i="20" s="1"/>
  <c r="I88" i="20"/>
  <c r="J88" i="20" s="1"/>
  <c r="A89" i="20"/>
  <c r="B89" i="20" s="1"/>
  <c r="C89" i="20"/>
  <c r="D89" i="20" s="1"/>
  <c r="E89" i="20"/>
  <c r="F89" i="20" s="1"/>
  <c r="G89" i="20"/>
  <c r="H89" i="20" s="1"/>
  <c r="I89" i="20"/>
  <c r="J89" i="20" s="1"/>
  <c r="A90" i="20"/>
  <c r="B90" i="20" s="1"/>
  <c r="C90" i="20"/>
  <c r="D90" i="20" s="1"/>
  <c r="E90" i="20"/>
  <c r="F90" i="20" s="1"/>
  <c r="G90" i="20"/>
  <c r="H90" i="20" s="1"/>
  <c r="I90" i="20"/>
  <c r="J90" i="20" s="1"/>
  <c r="A91" i="20"/>
  <c r="B91" i="20" s="1"/>
  <c r="C91" i="20"/>
  <c r="D91" i="20" s="1"/>
  <c r="E91" i="20"/>
  <c r="F91" i="20" s="1"/>
  <c r="G91" i="20"/>
  <c r="H91" i="20" s="1"/>
  <c r="I91" i="20"/>
  <c r="J91" i="20" s="1"/>
  <c r="A92" i="20"/>
  <c r="B92" i="20" s="1"/>
  <c r="C92" i="20"/>
  <c r="D92" i="20" s="1"/>
  <c r="E92" i="20"/>
  <c r="F92" i="20" s="1"/>
  <c r="G92" i="20"/>
  <c r="H92" i="20" s="1"/>
  <c r="I92" i="20"/>
  <c r="J92" i="20" s="1"/>
  <c r="A93" i="20"/>
  <c r="B93" i="20" s="1"/>
  <c r="C93" i="20"/>
  <c r="D93" i="20" s="1"/>
  <c r="E93" i="20"/>
  <c r="F93" i="20" s="1"/>
  <c r="G93" i="20"/>
  <c r="H93" i="20" s="1"/>
  <c r="I93" i="20"/>
  <c r="J93" i="20" s="1"/>
  <c r="A94" i="20"/>
  <c r="B94" i="20" s="1"/>
  <c r="C94" i="20"/>
  <c r="D94" i="20" s="1"/>
  <c r="E94" i="20"/>
  <c r="F94" i="20" s="1"/>
  <c r="G94" i="20"/>
  <c r="H94" i="20" s="1"/>
  <c r="I94" i="20"/>
  <c r="J94" i="20" s="1"/>
  <c r="A95" i="20"/>
  <c r="B95" i="20" s="1"/>
  <c r="C95" i="20"/>
  <c r="D95" i="20" s="1"/>
  <c r="E95" i="20"/>
  <c r="F95" i="20" s="1"/>
  <c r="G95" i="20"/>
  <c r="H95" i="20" s="1"/>
  <c r="I95" i="20"/>
  <c r="J95" i="20" s="1"/>
  <c r="A96" i="20"/>
  <c r="B96" i="20" s="1"/>
  <c r="C96" i="20"/>
  <c r="D96" i="20" s="1"/>
  <c r="E96" i="20"/>
  <c r="F96" i="20" s="1"/>
  <c r="G96" i="20"/>
  <c r="H96" i="20" s="1"/>
  <c r="I96" i="20"/>
  <c r="J96" i="20" s="1"/>
  <c r="A97" i="20"/>
  <c r="B97" i="20" s="1"/>
  <c r="C97" i="20"/>
  <c r="D97" i="20" s="1"/>
  <c r="E97" i="20"/>
  <c r="F97" i="20" s="1"/>
  <c r="G97" i="20"/>
  <c r="H97" i="20" s="1"/>
  <c r="I97" i="20"/>
  <c r="J97" i="20" s="1"/>
  <c r="A98" i="20"/>
  <c r="B98" i="20" s="1"/>
  <c r="C98" i="20"/>
  <c r="D98" i="20" s="1"/>
  <c r="E98" i="20"/>
  <c r="F98" i="20" s="1"/>
  <c r="G98" i="20"/>
  <c r="H98" i="20" s="1"/>
  <c r="I98" i="20"/>
  <c r="J98" i="20" s="1"/>
  <c r="A99" i="20"/>
  <c r="B99" i="20" s="1"/>
  <c r="C99" i="20"/>
  <c r="D99" i="20" s="1"/>
  <c r="E99" i="20"/>
  <c r="F99" i="20" s="1"/>
  <c r="G99" i="20"/>
  <c r="H99" i="20" s="1"/>
  <c r="I99" i="20"/>
  <c r="J99" i="20" s="1"/>
  <c r="A100" i="20"/>
  <c r="B100" i="20" s="1"/>
  <c r="C100" i="20"/>
  <c r="D100" i="20" s="1"/>
  <c r="E100" i="20"/>
  <c r="F100" i="20" s="1"/>
  <c r="G100" i="20"/>
  <c r="H100" i="20" s="1"/>
  <c r="I100" i="20"/>
  <c r="J100" i="20" s="1"/>
  <c r="A101" i="20"/>
  <c r="B101" i="20" s="1"/>
  <c r="C101" i="20"/>
  <c r="D101" i="20" s="1"/>
  <c r="E101" i="20"/>
  <c r="F101" i="20" s="1"/>
  <c r="G101" i="20"/>
  <c r="H101" i="20" s="1"/>
  <c r="I101" i="20"/>
  <c r="J101" i="20" s="1"/>
  <c r="A102" i="20"/>
  <c r="B102" i="20" s="1"/>
  <c r="C102" i="20"/>
  <c r="D102" i="20" s="1"/>
  <c r="E102" i="20"/>
  <c r="F102" i="20" s="1"/>
  <c r="G102" i="20"/>
  <c r="H102" i="20" s="1"/>
  <c r="I102" i="20"/>
  <c r="J102" i="20" s="1"/>
  <c r="A103" i="20"/>
  <c r="B103" i="20" s="1"/>
  <c r="C103" i="20"/>
  <c r="D103" i="20" s="1"/>
  <c r="E103" i="20"/>
  <c r="F103" i="20" s="1"/>
  <c r="G103" i="20"/>
  <c r="H103" i="20" s="1"/>
  <c r="I103" i="20"/>
  <c r="J103" i="20" s="1"/>
  <c r="A104" i="20"/>
  <c r="B104" i="20" s="1"/>
  <c r="C104" i="20"/>
  <c r="D104" i="20" s="1"/>
  <c r="E104" i="20"/>
  <c r="F104" i="20" s="1"/>
  <c r="G104" i="20"/>
  <c r="H104" i="20" s="1"/>
  <c r="I104" i="20"/>
  <c r="J104" i="20" s="1"/>
  <c r="A105" i="20"/>
  <c r="B105" i="20" s="1"/>
  <c r="C105" i="20"/>
  <c r="D105" i="20" s="1"/>
  <c r="E105" i="20"/>
  <c r="F105" i="20" s="1"/>
  <c r="G105" i="20"/>
  <c r="H105" i="20" s="1"/>
  <c r="I105" i="20"/>
  <c r="J105" i="20" s="1"/>
  <c r="A106" i="20"/>
  <c r="B106" i="20" s="1"/>
  <c r="C106" i="20"/>
  <c r="D106" i="20" s="1"/>
  <c r="E106" i="20"/>
  <c r="F106" i="20" s="1"/>
  <c r="G106" i="20"/>
  <c r="H106" i="20" s="1"/>
  <c r="I106" i="20"/>
  <c r="J106" i="20" s="1"/>
  <c r="A107" i="20"/>
  <c r="B107" i="20" s="1"/>
  <c r="C107" i="20"/>
  <c r="D107" i="20" s="1"/>
  <c r="E107" i="20"/>
  <c r="F107" i="20" s="1"/>
  <c r="G107" i="20"/>
  <c r="H107" i="20" s="1"/>
  <c r="I107" i="20"/>
  <c r="J107" i="20" s="1"/>
  <c r="A108" i="20"/>
  <c r="B108" i="20" s="1"/>
  <c r="C108" i="20"/>
  <c r="D108" i="20" s="1"/>
  <c r="E108" i="20"/>
  <c r="F108" i="20" s="1"/>
  <c r="G108" i="20"/>
  <c r="H108" i="20" s="1"/>
  <c r="I108" i="20"/>
  <c r="J108" i="20" s="1"/>
  <c r="A109" i="20"/>
  <c r="B109" i="20" s="1"/>
  <c r="C109" i="20"/>
  <c r="D109" i="20" s="1"/>
  <c r="E109" i="20"/>
  <c r="F109" i="20" s="1"/>
  <c r="G109" i="20"/>
  <c r="H109" i="20" s="1"/>
  <c r="I109" i="20"/>
  <c r="J109" i="20" s="1"/>
  <c r="A110" i="20"/>
  <c r="B110" i="20" s="1"/>
  <c r="C110" i="20"/>
  <c r="D110" i="20" s="1"/>
  <c r="E110" i="20"/>
  <c r="F110" i="20" s="1"/>
  <c r="G110" i="20"/>
  <c r="H110" i="20" s="1"/>
  <c r="I110" i="20"/>
  <c r="J110" i="20" s="1"/>
  <c r="A111" i="20"/>
  <c r="B111" i="20" s="1"/>
  <c r="C111" i="20"/>
  <c r="D111" i="20" s="1"/>
  <c r="E111" i="20"/>
  <c r="F111" i="20" s="1"/>
  <c r="G111" i="20"/>
  <c r="H111" i="20" s="1"/>
  <c r="I111" i="20"/>
  <c r="J111" i="20" s="1"/>
  <c r="A112" i="20"/>
  <c r="B112" i="20" s="1"/>
  <c r="C112" i="20"/>
  <c r="D112" i="20" s="1"/>
  <c r="E112" i="20"/>
  <c r="F112" i="20" s="1"/>
  <c r="G112" i="20"/>
  <c r="H112" i="20" s="1"/>
  <c r="I112" i="20"/>
  <c r="J112" i="20" s="1"/>
  <c r="A113" i="20"/>
  <c r="B113" i="20" s="1"/>
  <c r="C113" i="20"/>
  <c r="D113" i="20" s="1"/>
  <c r="E113" i="20"/>
  <c r="F113" i="20" s="1"/>
  <c r="G113" i="20"/>
  <c r="H113" i="20" s="1"/>
  <c r="I113" i="20"/>
  <c r="J113" i="20" s="1"/>
  <c r="A114" i="20"/>
  <c r="B114" i="20" s="1"/>
  <c r="C114" i="20"/>
  <c r="D114" i="20" s="1"/>
  <c r="E114" i="20"/>
  <c r="F114" i="20" s="1"/>
  <c r="G114" i="20"/>
  <c r="H114" i="20" s="1"/>
  <c r="I114" i="20"/>
  <c r="J114" i="20" s="1"/>
  <c r="A115" i="20"/>
  <c r="B115" i="20" s="1"/>
  <c r="C115" i="20"/>
  <c r="D115" i="20" s="1"/>
  <c r="E115" i="20"/>
  <c r="F115" i="20" s="1"/>
  <c r="G115" i="20"/>
  <c r="H115" i="20" s="1"/>
  <c r="I115" i="20"/>
  <c r="J115" i="20" s="1"/>
  <c r="A116" i="20"/>
  <c r="B116" i="20" s="1"/>
  <c r="C116" i="20"/>
  <c r="D116" i="20" s="1"/>
  <c r="E116" i="20"/>
  <c r="F116" i="20" s="1"/>
  <c r="G116" i="20"/>
  <c r="H116" i="20" s="1"/>
  <c r="I116" i="20"/>
  <c r="J116" i="20" s="1"/>
  <c r="A117" i="20"/>
  <c r="B117" i="20" s="1"/>
  <c r="C117" i="20"/>
  <c r="D117" i="20" s="1"/>
  <c r="E117" i="20"/>
  <c r="F117" i="20" s="1"/>
  <c r="G117" i="20"/>
  <c r="H117" i="20" s="1"/>
  <c r="I117" i="20"/>
  <c r="J117" i="20" s="1"/>
  <c r="A118" i="20"/>
  <c r="B118" i="20" s="1"/>
  <c r="C118" i="20"/>
  <c r="D118" i="20" s="1"/>
  <c r="E118" i="20"/>
  <c r="F118" i="20" s="1"/>
  <c r="G118" i="20"/>
  <c r="H118" i="20" s="1"/>
  <c r="I118" i="20"/>
  <c r="J118" i="20" s="1"/>
  <c r="A119" i="20"/>
  <c r="B119" i="20" s="1"/>
  <c r="C119" i="20"/>
  <c r="D119" i="20" s="1"/>
  <c r="E119" i="20"/>
  <c r="F119" i="20" s="1"/>
  <c r="G119" i="20"/>
  <c r="H119" i="20" s="1"/>
  <c r="I119" i="20"/>
  <c r="J119" i="20" s="1"/>
  <c r="A120" i="20"/>
  <c r="B120" i="20" s="1"/>
  <c r="C120" i="20"/>
  <c r="D120" i="20" s="1"/>
  <c r="E120" i="20"/>
  <c r="F120" i="20" s="1"/>
  <c r="G120" i="20"/>
  <c r="H120" i="20" s="1"/>
  <c r="I120" i="20"/>
  <c r="J120" i="20" s="1"/>
  <c r="A121" i="20"/>
  <c r="B121" i="20" s="1"/>
  <c r="C121" i="20"/>
  <c r="D121" i="20" s="1"/>
  <c r="E121" i="20"/>
  <c r="F121" i="20" s="1"/>
  <c r="G121" i="20"/>
  <c r="H121" i="20" s="1"/>
  <c r="I121" i="20"/>
  <c r="J121" i="20" s="1"/>
  <c r="A122" i="20"/>
  <c r="B122" i="20" s="1"/>
  <c r="C122" i="20"/>
  <c r="D122" i="20" s="1"/>
  <c r="E122" i="20"/>
  <c r="F122" i="20" s="1"/>
  <c r="G122" i="20"/>
  <c r="H122" i="20" s="1"/>
  <c r="I122" i="20"/>
  <c r="J122" i="20" s="1"/>
  <c r="A123" i="20"/>
  <c r="B123" i="20" s="1"/>
  <c r="C123" i="20"/>
  <c r="D123" i="20" s="1"/>
  <c r="E123" i="20"/>
  <c r="F123" i="20" s="1"/>
  <c r="G123" i="20"/>
  <c r="H123" i="20" s="1"/>
  <c r="I123" i="20"/>
  <c r="J123" i="20" s="1"/>
  <c r="A124" i="20"/>
  <c r="B124" i="20" s="1"/>
  <c r="C124" i="20"/>
  <c r="D124" i="20" s="1"/>
  <c r="E124" i="20"/>
  <c r="F124" i="20" s="1"/>
  <c r="G124" i="20"/>
  <c r="H124" i="20" s="1"/>
  <c r="I124" i="20"/>
  <c r="J124" i="20" s="1"/>
  <c r="A125" i="20"/>
  <c r="B125" i="20" s="1"/>
  <c r="C125" i="20"/>
  <c r="D125" i="20" s="1"/>
  <c r="E125" i="20"/>
  <c r="F125" i="20" s="1"/>
  <c r="G125" i="20"/>
  <c r="H125" i="20" s="1"/>
  <c r="I125" i="20"/>
  <c r="J125" i="20" s="1"/>
  <c r="A126" i="20"/>
  <c r="B126" i="20" s="1"/>
  <c r="C126" i="20"/>
  <c r="D126" i="20" s="1"/>
  <c r="E126" i="20"/>
  <c r="F126" i="20" s="1"/>
  <c r="G126" i="20"/>
  <c r="H126" i="20" s="1"/>
  <c r="I126" i="20"/>
  <c r="J126" i="20" s="1"/>
  <c r="A127" i="20"/>
  <c r="B127" i="20" s="1"/>
  <c r="C127" i="20"/>
  <c r="D127" i="20" s="1"/>
  <c r="E127" i="20"/>
  <c r="F127" i="20" s="1"/>
  <c r="G127" i="20"/>
  <c r="H127" i="20" s="1"/>
  <c r="I127" i="20"/>
  <c r="J127" i="20" s="1"/>
  <c r="A128" i="20"/>
  <c r="B128" i="20" s="1"/>
  <c r="C128" i="20"/>
  <c r="D128" i="20" s="1"/>
  <c r="E128" i="20"/>
  <c r="F128" i="20" s="1"/>
  <c r="G128" i="20"/>
  <c r="H128" i="20" s="1"/>
  <c r="I128" i="20"/>
  <c r="J128" i="20" s="1"/>
  <c r="A129" i="20"/>
  <c r="B129" i="20" s="1"/>
  <c r="C129" i="20"/>
  <c r="D129" i="20" s="1"/>
  <c r="E129" i="20"/>
  <c r="F129" i="20" s="1"/>
  <c r="G129" i="20"/>
  <c r="H129" i="20" s="1"/>
  <c r="I129" i="20"/>
  <c r="J129" i="20" s="1"/>
  <c r="A130" i="20"/>
  <c r="B130" i="20" s="1"/>
  <c r="C130" i="20"/>
  <c r="D130" i="20" s="1"/>
  <c r="E130" i="20"/>
  <c r="F130" i="20" s="1"/>
  <c r="G130" i="20"/>
  <c r="H130" i="20" s="1"/>
  <c r="I130" i="20"/>
  <c r="J130" i="20" s="1"/>
  <c r="A131" i="20"/>
  <c r="B131" i="20" s="1"/>
  <c r="C131" i="20"/>
  <c r="D131" i="20" s="1"/>
  <c r="E131" i="20"/>
  <c r="F131" i="20" s="1"/>
  <c r="G131" i="20"/>
  <c r="H131" i="20" s="1"/>
  <c r="I131" i="20"/>
  <c r="J131" i="20" s="1"/>
  <c r="A132" i="20"/>
  <c r="B132" i="20" s="1"/>
  <c r="C132" i="20"/>
  <c r="D132" i="20" s="1"/>
  <c r="E132" i="20"/>
  <c r="F132" i="20" s="1"/>
  <c r="G132" i="20"/>
  <c r="H132" i="20" s="1"/>
  <c r="I132" i="20"/>
  <c r="J132" i="20" s="1"/>
  <c r="A133" i="20"/>
  <c r="B133" i="20" s="1"/>
  <c r="C133" i="20"/>
  <c r="D133" i="20" s="1"/>
  <c r="E133" i="20"/>
  <c r="F133" i="20" s="1"/>
  <c r="G133" i="20"/>
  <c r="H133" i="20" s="1"/>
  <c r="I133" i="20"/>
  <c r="J133" i="20" s="1"/>
  <c r="A134" i="20"/>
  <c r="B134" i="20" s="1"/>
  <c r="C134" i="20"/>
  <c r="D134" i="20" s="1"/>
  <c r="E134" i="20"/>
  <c r="F134" i="20" s="1"/>
  <c r="G134" i="20"/>
  <c r="H134" i="20" s="1"/>
  <c r="I134" i="20"/>
  <c r="J134" i="20" s="1"/>
  <c r="A135" i="20"/>
  <c r="B135" i="20" s="1"/>
  <c r="C135" i="20"/>
  <c r="D135" i="20" s="1"/>
  <c r="E135" i="20"/>
  <c r="F135" i="20" s="1"/>
  <c r="G135" i="20"/>
  <c r="H135" i="20" s="1"/>
  <c r="I135" i="20"/>
  <c r="J135" i="20" s="1"/>
  <c r="A136" i="20"/>
  <c r="B136" i="20" s="1"/>
  <c r="C136" i="20"/>
  <c r="D136" i="20" s="1"/>
  <c r="E136" i="20"/>
  <c r="F136" i="20" s="1"/>
  <c r="G136" i="20"/>
  <c r="H136" i="20" s="1"/>
  <c r="I136" i="20"/>
  <c r="J136" i="20" s="1"/>
  <c r="A137" i="20"/>
  <c r="B137" i="20" s="1"/>
  <c r="C137" i="20"/>
  <c r="D137" i="20" s="1"/>
  <c r="E137" i="20"/>
  <c r="F137" i="20" s="1"/>
  <c r="G137" i="20"/>
  <c r="H137" i="20" s="1"/>
  <c r="I137" i="20"/>
  <c r="J137" i="20" s="1"/>
  <c r="A138" i="20"/>
  <c r="B138" i="20" s="1"/>
  <c r="C138" i="20"/>
  <c r="D138" i="20" s="1"/>
  <c r="E138" i="20"/>
  <c r="F138" i="20" s="1"/>
  <c r="G138" i="20"/>
  <c r="H138" i="20" s="1"/>
  <c r="I138" i="20"/>
  <c r="J138" i="20" s="1"/>
  <c r="A139" i="20"/>
  <c r="B139" i="20" s="1"/>
  <c r="C139" i="20"/>
  <c r="D139" i="20" s="1"/>
  <c r="E139" i="20"/>
  <c r="F139" i="20" s="1"/>
  <c r="G139" i="20"/>
  <c r="H139" i="20" s="1"/>
  <c r="I139" i="20"/>
  <c r="J139" i="20" s="1"/>
  <c r="A140" i="20"/>
  <c r="B140" i="20" s="1"/>
  <c r="C140" i="20"/>
  <c r="D140" i="20" s="1"/>
  <c r="E140" i="20"/>
  <c r="F140" i="20" s="1"/>
  <c r="G140" i="20"/>
  <c r="H140" i="20" s="1"/>
  <c r="I140" i="20"/>
  <c r="J140" i="20" s="1"/>
  <c r="A141" i="20"/>
  <c r="B141" i="20" s="1"/>
  <c r="C141" i="20"/>
  <c r="D141" i="20" s="1"/>
  <c r="E141" i="20"/>
  <c r="F141" i="20" s="1"/>
  <c r="G141" i="20"/>
  <c r="H141" i="20" s="1"/>
  <c r="I141" i="20"/>
  <c r="J141" i="20" s="1"/>
  <c r="A142" i="20"/>
  <c r="B142" i="20" s="1"/>
  <c r="C142" i="20"/>
  <c r="D142" i="20" s="1"/>
  <c r="E142" i="20"/>
  <c r="F142" i="20" s="1"/>
  <c r="G142" i="20"/>
  <c r="H142" i="20" s="1"/>
  <c r="I142" i="20"/>
  <c r="J142" i="20" s="1"/>
  <c r="A143" i="20"/>
  <c r="B143" i="20" s="1"/>
  <c r="C143" i="20"/>
  <c r="D143" i="20" s="1"/>
  <c r="E143" i="20"/>
  <c r="F143" i="20" s="1"/>
  <c r="G143" i="20"/>
  <c r="H143" i="20" s="1"/>
  <c r="I143" i="20"/>
  <c r="J143" i="20" s="1"/>
  <c r="A144" i="20"/>
  <c r="B144" i="20" s="1"/>
  <c r="C144" i="20"/>
  <c r="D144" i="20" s="1"/>
  <c r="E144" i="20"/>
  <c r="F144" i="20" s="1"/>
  <c r="G144" i="20"/>
  <c r="H144" i="20" s="1"/>
  <c r="I144" i="20"/>
  <c r="J144" i="20" s="1"/>
  <c r="A145" i="20"/>
  <c r="B145" i="20" s="1"/>
  <c r="C145" i="20"/>
  <c r="D145" i="20" s="1"/>
  <c r="E145" i="20"/>
  <c r="F145" i="20" s="1"/>
  <c r="G145" i="20"/>
  <c r="H145" i="20" s="1"/>
  <c r="I145" i="20"/>
  <c r="J145" i="20" s="1"/>
  <c r="A146" i="20"/>
  <c r="B146" i="20" s="1"/>
  <c r="C146" i="20"/>
  <c r="D146" i="20" s="1"/>
  <c r="E146" i="20"/>
  <c r="F146" i="20" s="1"/>
  <c r="G146" i="20"/>
  <c r="H146" i="20" s="1"/>
  <c r="I146" i="20"/>
  <c r="J146" i="20" s="1"/>
  <c r="A147" i="20"/>
  <c r="B147" i="20" s="1"/>
  <c r="C147" i="20"/>
  <c r="D147" i="20" s="1"/>
  <c r="E147" i="20"/>
  <c r="F147" i="20" s="1"/>
  <c r="G147" i="20"/>
  <c r="H147" i="20" s="1"/>
  <c r="I147" i="20"/>
  <c r="J147" i="20" s="1"/>
  <c r="A148" i="20"/>
  <c r="B148" i="20" s="1"/>
  <c r="C148" i="20"/>
  <c r="D148" i="20" s="1"/>
  <c r="E148" i="20"/>
  <c r="F148" i="20" s="1"/>
  <c r="G148" i="20"/>
  <c r="H148" i="20" s="1"/>
  <c r="I148" i="20"/>
  <c r="J148" i="20" s="1"/>
  <c r="A149" i="20"/>
  <c r="B149" i="20" s="1"/>
  <c r="C149" i="20"/>
  <c r="D149" i="20" s="1"/>
  <c r="E149" i="20"/>
  <c r="F149" i="20" s="1"/>
  <c r="G149" i="20"/>
  <c r="H149" i="20" s="1"/>
  <c r="I149" i="20"/>
  <c r="J149" i="20" s="1"/>
  <c r="A150" i="20"/>
  <c r="B150" i="20" s="1"/>
  <c r="C150" i="20"/>
  <c r="D150" i="20" s="1"/>
  <c r="E150" i="20"/>
  <c r="F150" i="20" s="1"/>
  <c r="G150" i="20"/>
  <c r="H150" i="20" s="1"/>
  <c r="I150" i="20"/>
  <c r="J150" i="20" s="1"/>
  <c r="A151" i="20"/>
  <c r="B151" i="20" s="1"/>
  <c r="C151" i="20"/>
  <c r="D151" i="20" s="1"/>
  <c r="E151" i="20"/>
  <c r="F151" i="20" s="1"/>
  <c r="G151" i="20"/>
  <c r="H151" i="20" s="1"/>
  <c r="I151" i="20"/>
  <c r="J151" i="20" s="1"/>
  <c r="A152" i="20"/>
  <c r="B152" i="20" s="1"/>
  <c r="C152" i="20"/>
  <c r="D152" i="20" s="1"/>
  <c r="E152" i="20"/>
  <c r="F152" i="20" s="1"/>
  <c r="G152" i="20"/>
  <c r="H152" i="20" s="1"/>
  <c r="I152" i="20"/>
  <c r="J152" i="20" s="1"/>
  <c r="A153" i="20"/>
  <c r="B153" i="20" s="1"/>
  <c r="C153" i="20"/>
  <c r="D153" i="20" s="1"/>
  <c r="E153" i="20"/>
  <c r="F153" i="20" s="1"/>
  <c r="G153" i="20"/>
  <c r="H153" i="20" s="1"/>
  <c r="I153" i="20"/>
  <c r="J153" i="20" s="1"/>
  <c r="A154" i="20"/>
  <c r="B154" i="20" s="1"/>
  <c r="C154" i="20"/>
  <c r="D154" i="20" s="1"/>
  <c r="E154" i="20"/>
  <c r="F154" i="20" s="1"/>
  <c r="G154" i="20"/>
  <c r="H154" i="20" s="1"/>
  <c r="I154" i="20"/>
  <c r="J154" i="20" s="1"/>
  <c r="A155" i="20"/>
  <c r="B155" i="20" s="1"/>
  <c r="C155" i="20"/>
  <c r="D155" i="20" s="1"/>
  <c r="E155" i="20"/>
  <c r="F155" i="20" s="1"/>
  <c r="G155" i="20"/>
  <c r="H155" i="20" s="1"/>
  <c r="I155" i="20"/>
  <c r="J155" i="20" s="1"/>
  <c r="A156" i="20"/>
  <c r="B156" i="20" s="1"/>
  <c r="C156" i="20"/>
  <c r="D156" i="20" s="1"/>
  <c r="E156" i="20"/>
  <c r="F156" i="20" s="1"/>
  <c r="G156" i="20"/>
  <c r="H156" i="20" s="1"/>
  <c r="I156" i="20"/>
  <c r="J156" i="20" s="1"/>
  <c r="A157" i="20"/>
  <c r="B157" i="20" s="1"/>
  <c r="C157" i="20"/>
  <c r="D157" i="20" s="1"/>
  <c r="E157" i="20"/>
  <c r="F157" i="20" s="1"/>
  <c r="G157" i="20"/>
  <c r="H157" i="20" s="1"/>
  <c r="I157" i="20"/>
  <c r="J157" i="20" s="1"/>
  <c r="A158" i="20"/>
  <c r="B158" i="20" s="1"/>
  <c r="C158" i="20"/>
  <c r="D158" i="20" s="1"/>
  <c r="E158" i="20"/>
  <c r="F158" i="20" s="1"/>
  <c r="G158" i="20"/>
  <c r="H158" i="20" s="1"/>
  <c r="I158" i="20"/>
  <c r="J158" i="20" s="1"/>
  <c r="A159" i="20"/>
  <c r="B159" i="20" s="1"/>
  <c r="C159" i="20"/>
  <c r="D159" i="20" s="1"/>
  <c r="E159" i="20"/>
  <c r="F159" i="20" s="1"/>
  <c r="G159" i="20"/>
  <c r="H159" i="20" s="1"/>
  <c r="I159" i="20"/>
  <c r="J159" i="20" s="1"/>
  <c r="A160" i="20"/>
  <c r="B160" i="20" s="1"/>
  <c r="C160" i="20"/>
  <c r="D160" i="20" s="1"/>
  <c r="E160" i="20"/>
  <c r="F160" i="20" s="1"/>
  <c r="G160" i="20"/>
  <c r="H160" i="20" s="1"/>
  <c r="I160" i="20"/>
  <c r="J160" i="20" s="1"/>
  <c r="A161" i="20"/>
  <c r="B161" i="20" s="1"/>
  <c r="C161" i="20"/>
  <c r="D161" i="20" s="1"/>
  <c r="E161" i="20"/>
  <c r="F161" i="20" s="1"/>
  <c r="G161" i="20"/>
  <c r="H161" i="20" s="1"/>
  <c r="I161" i="20"/>
  <c r="J161" i="20" s="1"/>
  <c r="A162" i="20"/>
  <c r="B162" i="20" s="1"/>
  <c r="C162" i="20"/>
  <c r="D162" i="20" s="1"/>
  <c r="E162" i="20"/>
  <c r="F162" i="20" s="1"/>
  <c r="G162" i="20"/>
  <c r="H162" i="20" s="1"/>
  <c r="I162" i="20"/>
  <c r="J162" i="20" s="1"/>
  <c r="A163" i="20"/>
  <c r="B163" i="20" s="1"/>
  <c r="C163" i="20"/>
  <c r="D163" i="20" s="1"/>
  <c r="E163" i="20"/>
  <c r="F163" i="20" s="1"/>
  <c r="G163" i="20"/>
  <c r="H163" i="20" s="1"/>
  <c r="I163" i="20"/>
  <c r="J163" i="20" s="1"/>
  <c r="A164" i="20"/>
  <c r="B164" i="20" s="1"/>
  <c r="C164" i="20"/>
  <c r="D164" i="20" s="1"/>
  <c r="E164" i="20"/>
  <c r="F164" i="20" s="1"/>
  <c r="G164" i="20"/>
  <c r="H164" i="20" s="1"/>
  <c r="I164" i="20"/>
  <c r="J164" i="20" s="1"/>
  <c r="A165" i="20"/>
  <c r="B165" i="20" s="1"/>
  <c r="C165" i="20"/>
  <c r="D165" i="20" s="1"/>
  <c r="E165" i="20"/>
  <c r="F165" i="20" s="1"/>
  <c r="G165" i="20"/>
  <c r="H165" i="20" s="1"/>
  <c r="I165" i="20"/>
  <c r="J165" i="20" s="1"/>
  <c r="A166" i="20"/>
  <c r="B166" i="20" s="1"/>
  <c r="C166" i="20"/>
  <c r="D166" i="20" s="1"/>
  <c r="E166" i="20"/>
  <c r="F166" i="20" s="1"/>
  <c r="G166" i="20"/>
  <c r="H166" i="20" s="1"/>
  <c r="I166" i="20"/>
  <c r="J166" i="20" s="1"/>
  <c r="A167" i="20"/>
  <c r="B167" i="20" s="1"/>
  <c r="C167" i="20"/>
  <c r="D167" i="20" s="1"/>
  <c r="E167" i="20"/>
  <c r="F167" i="20" s="1"/>
  <c r="G167" i="20"/>
  <c r="H167" i="20" s="1"/>
  <c r="I167" i="20"/>
  <c r="J167" i="20" s="1"/>
  <c r="A168" i="20"/>
  <c r="B168" i="20" s="1"/>
  <c r="C168" i="20"/>
  <c r="D168" i="20" s="1"/>
  <c r="E168" i="20"/>
  <c r="F168" i="20" s="1"/>
  <c r="G168" i="20"/>
  <c r="H168" i="20" s="1"/>
  <c r="I168" i="20"/>
  <c r="J168" i="20" s="1"/>
  <c r="A169" i="20"/>
  <c r="B169" i="20" s="1"/>
  <c r="C169" i="20"/>
  <c r="D169" i="20" s="1"/>
  <c r="E169" i="20"/>
  <c r="F169" i="20" s="1"/>
  <c r="G169" i="20"/>
  <c r="H169" i="20" s="1"/>
  <c r="I169" i="20"/>
  <c r="J169" i="20" s="1"/>
  <c r="A170" i="20"/>
  <c r="B170" i="20" s="1"/>
  <c r="C170" i="20"/>
  <c r="D170" i="20" s="1"/>
  <c r="E170" i="20"/>
  <c r="F170" i="20" s="1"/>
  <c r="G170" i="20"/>
  <c r="H170" i="20" s="1"/>
  <c r="I170" i="20"/>
  <c r="J170" i="20" s="1"/>
  <c r="A171" i="20"/>
  <c r="B171" i="20" s="1"/>
  <c r="C171" i="20"/>
  <c r="D171" i="20" s="1"/>
  <c r="E171" i="20"/>
  <c r="F171" i="20" s="1"/>
  <c r="G171" i="20"/>
  <c r="H171" i="20" s="1"/>
  <c r="I171" i="20"/>
  <c r="J171" i="20" s="1"/>
  <c r="A172" i="20"/>
  <c r="B172" i="20" s="1"/>
  <c r="C172" i="20"/>
  <c r="D172" i="20" s="1"/>
  <c r="E172" i="20"/>
  <c r="F172" i="20" s="1"/>
  <c r="G172" i="20"/>
  <c r="H172" i="20" s="1"/>
  <c r="I172" i="20"/>
  <c r="J172" i="20" s="1"/>
  <c r="A173" i="20"/>
  <c r="B173" i="20" s="1"/>
  <c r="C173" i="20"/>
  <c r="D173" i="20" s="1"/>
  <c r="E173" i="20"/>
  <c r="F173" i="20" s="1"/>
  <c r="G173" i="20"/>
  <c r="H173" i="20" s="1"/>
  <c r="I173" i="20"/>
  <c r="J173" i="20" s="1"/>
  <c r="A174" i="20"/>
  <c r="B174" i="20" s="1"/>
  <c r="C174" i="20"/>
  <c r="D174" i="20" s="1"/>
  <c r="E174" i="20"/>
  <c r="F174" i="20" s="1"/>
  <c r="G174" i="20"/>
  <c r="H174" i="20" s="1"/>
  <c r="I174" i="20"/>
  <c r="J174" i="20" s="1"/>
  <c r="A175" i="20"/>
  <c r="B175" i="20" s="1"/>
  <c r="C175" i="20"/>
  <c r="D175" i="20" s="1"/>
  <c r="E175" i="20"/>
  <c r="F175" i="20" s="1"/>
  <c r="G175" i="20"/>
  <c r="H175" i="20" s="1"/>
  <c r="I175" i="20"/>
  <c r="J175" i="20" s="1"/>
  <c r="A176" i="20"/>
  <c r="B176" i="20" s="1"/>
  <c r="C176" i="20"/>
  <c r="D176" i="20" s="1"/>
  <c r="E176" i="20"/>
  <c r="F176" i="20" s="1"/>
  <c r="G176" i="20"/>
  <c r="H176" i="20" s="1"/>
  <c r="I176" i="20"/>
  <c r="J176" i="20" s="1"/>
  <c r="A177" i="20"/>
  <c r="B177" i="20" s="1"/>
  <c r="C177" i="20"/>
  <c r="D177" i="20" s="1"/>
  <c r="E177" i="20"/>
  <c r="F177" i="20" s="1"/>
  <c r="G177" i="20"/>
  <c r="H177" i="20" s="1"/>
  <c r="I177" i="20"/>
  <c r="J177" i="20" s="1"/>
  <c r="A178" i="20"/>
  <c r="B178" i="20" s="1"/>
  <c r="C178" i="20"/>
  <c r="D178" i="20" s="1"/>
  <c r="E178" i="20"/>
  <c r="F178" i="20" s="1"/>
  <c r="G178" i="20"/>
  <c r="H178" i="20" s="1"/>
  <c r="I178" i="20"/>
  <c r="J178" i="20" s="1"/>
  <c r="A179" i="20"/>
  <c r="B179" i="20" s="1"/>
  <c r="C179" i="20"/>
  <c r="D179" i="20" s="1"/>
  <c r="E179" i="20"/>
  <c r="F179" i="20" s="1"/>
  <c r="G179" i="20"/>
  <c r="H179" i="20" s="1"/>
  <c r="I179" i="20"/>
  <c r="J179" i="20" s="1"/>
  <c r="A180" i="20"/>
  <c r="B180" i="20" s="1"/>
  <c r="C180" i="20"/>
  <c r="D180" i="20" s="1"/>
  <c r="E180" i="20"/>
  <c r="F180" i="20" s="1"/>
  <c r="G180" i="20"/>
  <c r="H180" i="20" s="1"/>
  <c r="I180" i="20"/>
  <c r="J180" i="20" s="1"/>
  <c r="A181" i="20"/>
  <c r="B181" i="20" s="1"/>
  <c r="C181" i="20"/>
  <c r="D181" i="20" s="1"/>
  <c r="E181" i="20"/>
  <c r="F181" i="20" s="1"/>
  <c r="G181" i="20"/>
  <c r="H181" i="20" s="1"/>
  <c r="I181" i="20"/>
  <c r="J181" i="20" s="1"/>
  <c r="A182" i="20"/>
  <c r="B182" i="20" s="1"/>
  <c r="C182" i="20"/>
  <c r="D182" i="20" s="1"/>
  <c r="E182" i="20"/>
  <c r="F182" i="20" s="1"/>
  <c r="G182" i="20"/>
  <c r="H182" i="20" s="1"/>
  <c r="I182" i="20"/>
  <c r="J182" i="20" s="1"/>
  <c r="A183" i="20"/>
  <c r="B183" i="20" s="1"/>
  <c r="C183" i="20"/>
  <c r="D183" i="20" s="1"/>
  <c r="E183" i="20"/>
  <c r="F183" i="20" s="1"/>
  <c r="G183" i="20"/>
  <c r="H183" i="20" s="1"/>
  <c r="I183" i="20"/>
  <c r="J183" i="20" s="1"/>
  <c r="A184" i="20"/>
  <c r="B184" i="20" s="1"/>
  <c r="C184" i="20"/>
  <c r="D184" i="20" s="1"/>
  <c r="E184" i="20"/>
  <c r="F184" i="20" s="1"/>
  <c r="G184" i="20"/>
  <c r="H184" i="20" s="1"/>
  <c r="I184" i="20"/>
  <c r="J184" i="20" s="1"/>
  <c r="A185" i="20"/>
  <c r="B185" i="20" s="1"/>
  <c r="C185" i="20"/>
  <c r="D185" i="20" s="1"/>
  <c r="E185" i="20"/>
  <c r="F185" i="20" s="1"/>
  <c r="G185" i="20"/>
  <c r="H185" i="20" s="1"/>
  <c r="I185" i="20"/>
  <c r="J185" i="20" s="1"/>
  <c r="A186" i="20"/>
  <c r="B186" i="20" s="1"/>
  <c r="C186" i="20"/>
  <c r="D186" i="20" s="1"/>
  <c r="E186" i="20"/>
  <c r="F186" i="20" s="1"/>
  <c r="G186" i="20"/>
  <c r="H186" i="20" s="1"/>
  <c r="I186" i="20"/>
  <c r="J186" i="20" s="1"/>
  <c r="A187" i="20"/>
  <c r="B187" i="20" s="1"/>
  <c r="C187" i="20"/>
  <c r="D187" i="20" s="1"/>
  <c r="E187" i="20"/>
  <c r="F187" i="20" s="1"/>
  <c r="G187" i="20"/>
  <c r="H187" i="20" s="1"/>
  <c r="I187" i="20"/>
  <c r="J187" i="20" s="1"/>
  <c r="A188" i="20"/>
  <c r="B188" i="20" s="1"/>
  <c r="C188" i="20"/>
  <c r="D188" i="20" s="1"/>
  <c r="E188" i="20"/>
  <c r="F188" i="20" s="1"/>
  <c r="G188" i="20"/>
  <c r="H188" i="20" s="1"/>
  <c r="I188" i="20"/>
  <c r="J188" i="20" s="1"/>
  <c r="A189" i="20"/>
  <c r="B189" i="20" s="1"/>
  <c r="C189" i="20"/>
  <c r="D189" i="20" s="1"/>
  <c r="E189" i="20"/>
  <c r="F189" i="20" s="1"/>
  <c r="G189" i="20"/>
  <c r="H189" i="20" s="1"/>
  <c r="I189" i="20"/>
  <c r="J189" i="20" s="1"/>
  <c r="A190" i="20"/>
  <c r="B190" i="20" s="1"/>
  <c r="C190" i="20"/>
  <c r="D190" i="20" s="1"/>
  <c r="E190" i="20"/>
  <c r="F190" i="20" s="1"/>
  <c r="G190" i="20"/>
  <c r="H190" i="20" s="1"/>
  <c r="I190" i="20"/>
  <c r="J190" i="20" s="1"/>
  <c r="A191" i="20"/>
  <c r="B191" i="20" s="1"/>
  <c r="C191" i="20"/>
  <c r="D191" i="20" s="1"/>
  <c r="E191" i="20"/>
  <c r="F191" i="20" s="1"/>
  <c r="G191" i="20"/>
  <c r="H191" i="20" s="1"/>
  <c r="I191" i="20"/>
  <c r="J191" i="20" s="1"/>
  <c r="A192" i="20"/>
  <c r="B192" i="20" s="1"/>
  <c r="C192" i="20"/>
  <c r="D192" i="20" s="1"/>
  <c r="E192" i="20"/>
  <c r="F192" i="20" s="1"/>
  <c r="G192" i="20"/>
  <c r="H192" i="20" s="1"/>
  <c r="I192" i="20"/>
  <c r="J192" i="20" s="1"/>
  <c r="A193" i="20"/>
  <c r="B193" i="20" s="1"/>
  <c r="C193" i="20"/>
  <c r="D193" i="20" s="1"/>
  <c r="E193" i="20"/>
  <c r="F193" i="20" s="1"/>
  <c r="G193" i="20"/>
  <c r="H193" i="20" s="1"/>
  <c r="I193" i="20"/>
  <c r="J193" i="20" s="1"/>
  <c r="A194" i="20"/>
  <c r="B194" i="20" s="1"/>
  <c r="C194" i="20"/>
  <c r="D194" i="20" s="1"/>
  <c r="E194" i="20"/>
  <c r="F194" i="20" s="1"/>
  <c r="G194" i="20"/>
  <c r="H194" i="20" s="1"/>
  <c r="I194" i="20"/>
  <c r="J194" i="20" s="1"/>
  <c r="A195" i="20"/>
  <c r="B195" i="20" s="1"/>
  <c r="C195" i="20"/>
  <c r="D195" i="20" s="1"/>
  <c r="E195" i="20"/>
  <c r="F195" i="20" s="1"/>
  <c r="G195" i="20"/>
  <c r="H195" i="20" s="1"/>
  <c r="I195" i="20"/>
  <c r="J195" i="20" s="1"/>
  <c r="A196" i="20"/>
  <c r="B196" i="20" s="1"/>
  <c r="C196" i="20"/>
  <c r="D196" i="20" s="1"/>
  <c r="E196" i="20"/>
  <c r="F196" i="20" s="1"/>
  <c r="G196" i="20"/>
  <c r="H196" i="20" s="1"/>
  <c r="I196" i="20"/>
  <c r="J196" i="20" s="1"/>
  <c r="A197" i="20"/>
  <c r="B197" i="20" s="1"/>
  <c r="C197" i="20"/>
  <c r="D197" i="20" s="1"/>
  <c r="E197" i="20"/>
  <c r="F197" i="20" s="1"/>
  <c r="G197" i="20"/>
  <c r="H197" i="20" s="1"/>
  <c r="I197" i="20"/>
  <c r="J197" i="20" s="1"/>
  <c r="A198" i="20"/>
  <c r="B198" i="20" s="1"/>
  <c r="C198" i="20"/>
  <c r="D198" i="20" s="1"/>
  <c r="E198" i="20"/>
  <c r="F198" i="20" s="1"/>
  <c r="G198" i="20"/>
  <c r="H198" i="20" s="1"/>
  <c r="I198" i="20"/>
  <c r="J198" i="20" s="1"/>
  <c r="A199" i="20"/>
  <c r="B199" i="20" s="1"/>
  <c r="C199" i="20"/>
  <c r="D199" i="20" s="1"/>
  <c r="E199" i="20"/>
  <c r="F199" i="20" s="1"/>
  <c r="G199" i="20"/>
  <c r="H199" i="20" s="1"/>
  <c r="I199" i="20"/>
  <c r="J199" i="20" s="1"/>
  <c r="A200" i="20"/>
  <c r="B200" i="20" s="1"/>
  <c r="C200" i="20"/>
  <c r="D200" i="20" s="1"/>
  <c r="E200" i="20"/>
  <c r="F200" i="20" s="1"/>
  <c r="G200" i="20"/>
  <c r="H200" i="20" s="1"/>
  <c r="I200" i="20"/>
  <c r="J200" i="20" s="1"/>
  <c r="A201" i="20"/>
  <c r="B201" i="20" s="1"/>
  <c r="C201" i="20"/>
  <c r="D201" i="20" s="1"/>
  <c r="E201" i="20"/>
  <c r="F201" i="20" s="1"/>
  <c r="G201" i="20"/>
  <c r="H201" i="20" s="1"/>
  <c r="I201" i="20"/>
  <c r="J201" i="20" s="1"/>
  <c r="A202" i="20"/>
  <c r="B202" i="20" s="1"/>
  <c r="C202" i="20"/>
  <c r="D202" i="20" s="1"/>
  <c r="E202" i="20"/>
  <c r="F202" i="20" s="1"/>
  <c r="G202" i="20"/>
  <c r="H202" i="20" s="1"/>
  <c r="I202" i="20"/>
  <c r="J202" i="20" s="1"/>
  <c r="A203" i="20"/>
  <c r="B203" i="20" s="1"/>
  <c r="C203" i="20"/>
  <c r="D203" i="20" s="1"/>
  <c r="E203" i="20"/>
  <c r="F203" i="20" s="1"/>
  <c r="G203" i="20"/>
  <c r="H203" i="20" s="1"/>
  <c r="I203" i="20"/>
  <c r="J203" i="20" s="1"/>
  <c r="A204" i="20"/>
  <c r="B204" i="20" s="1"/>
  <c r="C204" i="20"/>
  <c r="D204" i="20" s="1"/>
  <c r="E204" i="20"/>
  <c r="F204" i="20" s="1"/>
  <c r="G204" i="20"/>
  <c r="H204" i="20" s="1"/>
  <c r="I204" i="20"/>
  <c r="J204" i="20" s="1"/>
  <c r="A205" i="20"/>
  <c r="B205" i="20" s="1"/>
  <c r="C205" i="20"/>
  <c r="D205" i="20" s="1"/>
  <c r="E205" i="20"/>
  <c r="F205" i="20" s="1"/>
  <c r="G205" i="20"/>
  <c r="H205" i="20" s="1"/>
  <c r="I205" i="20"/>
  <c r="J205" i="20" s="1"/>
  <c r="A206" i="20"/>
  <c r="B206" i="20" s="1"/>
  <c r="C206" i="20"/>
  <c r="D206" i="20" s="1"/>
  <c r="E206" i="20"/>
  <c r="F206" i="20" s="1"/>
  <c r="G206" i="20"/>
  <c r="H206" i="20" s="1"/>
  <c r="I206" i="20"/>
  <c r="J206" i="20" s="1"/>
  <c r="A207" i="20"/>
  <c r="B207" i="20" s="1"/>
  <c r="C207" i="20"/>
  <c r="D207" i="20" s="1"/>
  <c r="E207" i="20"/>
  <c r="F207" i="20" s="1"/>
  <c r="G207" i="20"/>
  <c r="H207" i="20" s="1"/>
  <c r="I207" i="20"/>
  <c r="J207" i="20" s="1"/>
  <c r="A208" i="20"/>
  <c r="B208" i="20" s="1"/>
  <c r="C208" i="20"/>
  <c r="D208" i="20" s="1"/>
  <c r="E208" i="20"/>
  <c r="F208" i="20" s="1"/>
  <c r="G208" i="20"/>
  <c r="H208" i="20" s="1"/>
  <c r="I208" i="20"/>
  <c r="J208" i="20" s="1"/>
  <c r="A209" i="20"/>
  <c r="B209" i="20" s="1"/>
  <c r="C209" i="20"/>
  <c r="D209" i="20" s="1"/>
  <c r="E209" i="20"/>
  <c r="F209" i="20" s="1"/>
  <c r="G209" i="20"/>
  <c r="H209" i="20" s="1"/>
  <c r="I209" i="20"/>
  <c r="J209" i="20" s="1"/>
  <c r="A210" i="20"/>
  <c r="B210" i="20" s="1"/>
  <c r="C210" i="20"/>
  <c r="D210" i="20" s="1"/>
  <c r="E210" i="20"/>
  <c r="F210" i="20" s="1"/>
  <c r="G210" i="20"/>
  <c r="H210" i="20" s="1"/>
  <c r="I210" i="20"/>
  <c r="J210" i="20" s="1"/>
  <c r="A211" i="20"/>
  <c r="B211" i="20" s="1"/>
  <c r="C211" i="20"/>
  <c r="D211" i="20" s="1"/>
  <c r="E211" i="20"/>
  <c r="F211" i="20" s="1"/>
  <c r="G211" i="20"/>
  <c r="H211" i="20" s="1"/>
  <c r="I211" i="20"/>
  <c r="J211" i="20" s="1"/>
  <c r="A212" i="20"/>
  <c r="B212" i="20" s="1"/>
  <c r="C212" i="20"/>
  <c r="D212" i="20" s="1"/>
  <c r="E212" i="20"/>
  <c r="F212" i="20" s="1"/>
  <c r="G212" i="20"/>
  <c r="H212" i="20" s="1"/>
  <c r="I212" i="20"/>
  <c r="J212" i="20" s="1"/>
  <c r="A213" i="20"/>
  <c r="B213" i="20" s="1"/>
  <c r="C213" i="20"/>
  <c r="D213" i="20" s="1"/>
  <c r="E213" i="20"/>
  <c r="F213" i="20" s="1"/>
  <c r="G213" i="20"/>
  <c r="H213" i="20" s="1"/>
  <c r="I213" i="20"/>
  <c r="J213" i="20" s="1"/>
  <c r="A214" i="20"/>
  <c r="B214" i="20" s="1"/>
  <c r="C214" i="20"/>
  <c r="D214" i="20" s="1"/>
  <c r="E214" i="20"/>
  <c r="F214" i="20" s="1"/>
  <c r="G214" i="20"/>
  <c r="H214" i="20" s="1"/>
  <c r="I214" i="20"/>
  <c r="J214" i="20" s="1"/>
  <c r="A215" i="20"/>
  <c r="B215" i="20" s="1"/>
  <c r="C215" i="20"/>
  <c r="D215" i="20" s="1"/>
  <c r="E215" i="20"/>
  <c r="F215" i="20" s="1"/>
  <c r="G215" i="20"/>
  <c r="H215" i="20" s="1"/>
  <c r="I215" i="20"/>
  <c r="J215" i="20" s="1"/>
  <c r="A216" i="20"/>
  <c r="B216" i="20" s="1"/>
  <c r="C216" i="20"/>
  <c r="D216" i="20" s="1"/>
  <c r="E216" i="20"/>
  <c r="F216" i="20" s="1"/>
  <c r="G216" i="20"/>
  <c r="H216" i="20" s="1"/>
  <c r="I216" i="20"/>
  <c r="J216" i="20" s="1"/>
  <c r="A217" i="20"/>
  <c r="B217" i="20" s="1"/>
  <c r="C217" i="20"/>
  <c r="D217" i="20" s="1"/>
  <c r="E217" i="20"/>
  <c r="F217" i="20" s="1"/>
  <c r="G217" i="20"/>
  <c r="H217" i="20" s="1"/>
  <c r="I217" i="20"/>
  <c r="J217" i="20" s="1"/>
  <c r="A218" i="20"/>
  <c r="B218" i="20" s="1"/>
  <c r="C218" i="20"/>
  <c r="D218" i="20" s="1"/>
  <c r="E218" i="20"/>
  <c r="F218" i="20" s="1"/>
  <c r="G218" i="20"/>
  <c r="H218" i="20" s="1"/>
  <c r="I218" i="20"/>
  <c r="J218" i="20" s="1"/>
  <c r="A219" i="20"/>
  <c r="B219" i="20" s="1"/>
  <c r="C219" i="20"/>
  <c r="D219" i="20" s="1"/>
  <c r="E219" i="20"/>
  <c r="F219" i="20" s="1"/>
  <c r="G219" i="20"/>
  <c r="H219" i="20" s="1"/>
  <c r="I219" i="20"/>
  <c r="J219" i="20" s="1"/>
  <c r="A220" i="20"/>
  <c r="B220" i="20" s="1"/>
  <c r="C220" i="20"/>
  <c r="D220" i="20" s="1"/>
  <c r="E220" i="20"/>
  <c r="F220" i="20" s="1"/>
  <c r="G220" i="20"/>
  <c r="H220" i="20" s="1"/>
  <c r="I220" i="20"/>
  <c r="J220" i="20" s="1"/>
  <c r="A221" i="20"/>
  <c r="B221" i="20" s="1"/>
  <c r="C221" i="20"/>
  <c r="D221" i="20" s="1"/>
  <c r="E221" i="20"/>
  <c r="F221" i="20" s="1"/>
  <c r="G221" i="20"/>
  <c r="H221" i="20" s="1"/>
  <c r="I221" i="20"/>
  <c r="J221" i="20" s="1"/>
  <c r="A222" i="20"/>
  <c r="B222" i="20" s="1"/>
  <c r="C222" i="20"/>
  <c r="D222" i="20" s="1"/>
  <c r="E222" i="20"/>
  <c r="F222" i="20" s="1"/>
  <c r="G222" i="20"/>
  <c r="H222" i="20" s="1"/>
  <c r="I222" i="20"/>
  <c r="J222" i="20" s="1"/>
  <c r="A223" i="20"/>
  <c r="B223" i="20" s="1"/>
  <c r="C223" i="20"/>
  <c r="D223" i="20" s="1"/>
  <c r="E223" i="20"/>
  <c r="F223" i="20" s="1"/>
  <c r="G223" i="20"/>
  <c r="H223" i="20" s="1"/>
  <c r="I223" i="20"/>
  <c r="J223" i="20" s="1"/>
  <c r="A224" i="20"/>
  <c r="B224" i="20" s="1"/>
  <c r="C224" i="20"/>
  <c r="D224" i="20" s="1"/>
  <c r="E224" i="20"/>
  <c r="F224" i="20" s="1"/>
  <c r="G224" i="20"/>
  <c r="H224" i="20" s="1"/>
  <c r="I224" i="20"/>
  <c r="J224" i="20" s="1"/>
  <c r="A225" i="20"/>
  <c r="B225" i="20" s="1"/>
  <c r="C225" i="20"/>
  <c r="D225" i="20" s="1"/>
  <c r="E225" i="20"/>
  <c r="F225" i="20" s="1"/>
  <c r="G225" i="20"/>
  <c r="H225" i="20" s="1"/>
  <c r="I225" i="20"/>
  <c r="J225" i="20" s="1"/>
  <c r="A226" i="20"/>
  <c r="B226" i="20" s="1"/>
  <c r="C226" i="20"/>
  <c r="D226" i="20" s="1"/>
  <c r="E226" i="20"/>
  <c r="F226" i="20" s="1"/>
  <c r="G226" i="20"/>
  <c r="H226" i="20" s="1"/>
  <c r="I226" i="20"/>
  <c r="J226" i="20" s="1"/>
  <c r="A227" i="20"/>
  <c r="B227" i="20" s="1"/>
  <c r="C227" i="20"/>
  <c r="D227" i="20" s="1"/>
  <c r="E227" i="20"/>
  <c r="F227" i="20" s="1"/>
  <c r="G227" i="20"/>
  <c r="H227" i="20" s="1"/>
  <c r="I227" i="20"/>
  <c r="J227" i="20" s="1"/>
  <c r="A228" i="20"/>
  <c r="B228" i="20" s="1"/>
  <c r="C228" i="20"/>
  <c r="D228" i="20" s="1"/>
  <c r="E228" i="20"/>
  <c r="F228" i="20" s="1"/>
  <c r="G228" i="20"/>
  <c r="H228" i="20" s="1"/>
  <c r="I228" i="20"/>
  <c r="J228" i="20" s="1"/>
  <c r="A229" i="20"/>
  <c r="B229" i="20" s="1"/>
  <c r="C229" i="20"/>
  <c r="D229" i="20" s="1"/>
  <c r="E229" i="20"/>
  <c r="F229" i="20" s="1"/>
  <c r="G229" i="20"/>
  <c r="H229" i="20" s="1"/>
  <c r="I229" i="20"/>
  <c r="J229" i="20" s="1"/>
  <c r="A230" i="20"/>
  <c r="B230" i="20" s="1"/>
  <c r="C230" i="20"/>
  <c r="D230" i="20" s="1"/>
  <c r="E230" i="20"/>
  <c r="F230" i="20" s="1"/>
  <c r="G230" i="20"/>
  <c r="H230" i="20" s="1"/>
  <c r="I230" i="20"/>
  <c r="J230" i="20" s="1"/>
  <c r="A231" i="20"/>
  <c r="B231" i="20" s="1"/>
  <c r="C231" i="20"/>
  <c r="D231" i="20" s="1"/>
  <c r="E231" i="20"/>
  <c r="F231" i="20" s="1"/>
  <c r="G231" i="20"/>
  <c r="H231" i="20" s="1"/>
  <c r="I231" i="20"/>
  <c r="J231" i="20" s="1"/>
  <c r="A232" i="20"/>
  <c r="B232" i="20" s="1"/>
  <c r="C232" i="20"/>
  <c r="D232" i="20" s="1"/>
  <c r="E232" i="20"/>
  <c r="F232" i="20" s="1"/>
  <c r="G232" i="20"/>
  <c r="H232" i="20" s="1"/>
  <c r="I232" i="20"/>
  <c r="J232" i="20" s="1"/>
  <c r="A233" i="20"/>
  <c r="B233" i="20" s="1"/>
  <c r="C233" i="20"/>
  <c r="D233" i="20" s="1"/>
  <c r="E233" i="20"/>
  <c r="F233" i="20" s="1"/>
  <c r="G233" i="20"/>
  <c r="H233" i="20" s="1"/>
  <c r="I233" i="20"/>
  <c r="J233" i="20" s="1"/>
  <c r="A234" i="20"/>
  <c r="B234" i="20" s="1"/>
  <c r="C234" i="20"/>
  <c r="D234" i="20" s="1"/>
  <c r="E234" i="20"/>
  <c r="F234" i="20" s="1"/>
  <c r="G234" i="20"/>
  <c r="H234" i="20" s="1"/>
  <c r="I234" i="20"/>
  <c r="J234" i="20" s="1"/>
  <c r="A235" i="20"/>
  <c r="B235" i="20" s="1"/>
  <c r="C235" i="20"/>
  <c r="D235" i="20" s="1"/>
  <c r="E235" i="20"/>
  <c r="F235" i="20" s="1"/>
  <c r="G235" i="20"/>
  <c r="H235" i="20" s="1"/>
  <c r="I235" i="20"/>
  <c r="J235" i="20" s="1"/>
  <c r="A236" i="20"/>
  <c r="B236" i="20" s="1"/>
  <c r="C236" i="20"/>
  <c r="D236" i="20" s="1"/>
  <c r="E236" i="20"/>
  <c r="F236" i="20" s="1"/>
  <c r="G236" i="20"/>
  <c r="H236" i="20" s="1"/>
  <c r="I236" i="20"/>
  <c r="J236" i="20" s="1"/>
  <c r="A237" i="20"/>
  <c r="B237" i="20" s="1"/>
  <c r="C237" i="20"/>
  <c r="D237" i="20" s="1"/>
  <c r="E237" i="20"/>
  <c r="F237" i="20" s="1"/>
  <c r="G237" i="20"/>
  <c r="H237" i="20" s="1"/>
  <c r="I237" i="20"/>
  <c r="J237" i="20" s="1"/>
  <c r="A238" i="20"/>
  <c r="B238" i="20" s="1"/>
  <c r="C238" i="20"/>
  <c r="D238" i="20" s="1"/>
  <c r="E238" i="20"/>
  <c r="F238" i="20" s="1"/>
  <c r="G238" i="20"/>
  <c r="H238" i="20" s="1"/>
  <c r="I238" i="20"/>
  <c r="J238" i="20" s="1"/>
  <c r="A239" i="20"/>
  <c r="B239" i="20" s="1"/>
  <c r="C239" i="20"/>
  <c r="D239" i="20" s="1"/>
  <c r="E239" i="20"/>
  <c r="F239" i="20" s="1"/>
  <c r="G239" i="20"/>
  <c r="H239" i="20" s="1"/>
  <c r="I239" i="20"/>
  <c r="J239" i="20" s="1"/>
  <c r="A240" i="20"/>
  <c r="B240" i="20" s="1"/>
  <c r="C240" i="20"/>
  <c r="D240" i="20" s="1"/>
  <c r="E240" i="20"/>
  <c r="F240" i="20" s="1"/>
  <c r="G240" i="20"/>
  <c r="H240" i="20" s="1"/>
  <c r="I240" i="20"/>
  <c r="J240" i="20" s="1"/>
  <c r="A241" i="20"/>
  <c r="B241" i="20" s="1"/>
  <c r="C241" i="20"/>
  <c r="D241" i="20" s="1"/>
  <c r="E241" i="20"/>
  <c r="F241" i="20" s="1"/>
  <c r="G241" i="20"/>
  <c r="H241" i="20" s="1"/>
  <c r="I241" i="20"/>
  <c r="J241" i="20" s="1"/>
  <c r="A242" i="20"/>
  <c r="B242" i="20" s="1"/>
  <c r="C242" i="20"/>
  <c r="D242" i="20" s="1"/>
  <c r="E242" i="20"/>
  <c r="F242" i="20" s="1"/>
  <c r="G242" i="20"/>
  <c r="H242" i="20" s="1"/>
  <c r="I242" i="20"/>
  <c r="J242" i="20" s="1"/>
  <c r="A243" i="20"/>
  <c r="B243" i="20" s="1"/>
  <c r="C243" i="20"/>
  <c r="D243" i="20" s="1"/>
  <c r="E243" i="20"/>
  <c r="F243" i="20" s="1"/>
  <c r="G243" i="20"/>
  <c r="H243" i="20" s="1"/>
  <c r="I243" i="20"/>
  <c r="J243" i="20" s="1"/>
  <c r="A244" i="20"/>
  <c r="B244" i="20" s="1"/>
  <c r="C244" i="20"/>
  <c r="D244" i="20" s="1"/>
  <c r="E244" i="20"/>
  <c r="F244" i="20" s="1"/>
  <c r="G244" i="20"/>
  <c r="H244" i="20" s="1"/>
  <c r="I244" i="20"/>
  <c r="J244" i="20" s="1"/>
  <c r="A245" i="20"/>
  <c r="B245" i="20" s="1"/>
  <c r="C245" i="20"/>
  <c r="D245" i="20" s="1"/>
  <c r="E245" i="20"/>
  <c r="F245" i="20" s="1"/>
  <c r="G245" i="20"/>
  <c r="H245" i="20" s="1"/>
  <c r="I245" i="20"/>
  <c r="J245" i="20" s="1"/>
  <c r="A246" i="20"/>
  <c r="B246" i="20" s="1"/>
  <c r="C246" i="20"/>
  <c r="D246" i="20" s="1"/>
  <c r="E246" i="20"/>
  <c r="F246" i="20" s="1"/>
  <c r="G246" i="20"/>
  <c r="H246" i="20" s="1"/>
  <c r="I246" i="20"/>
  <c r="J246" i="20" s="1"/>
  <c r="A247" i="20"/>
  <c r="B247" i="20" s="1"/>
  <c r="C247" i="20"/>
  <c r="D247" i="20" s="1"/>
  <c r="E247" i="20"/>
  <c r="F247" i="20" s="1"/>
  <c r="G247" i="20"/>
  <c r="H247" i="20" s="1"/>
  <c r="I247" i="20"/>
  <c r="J247" i="20" s="1"/>
  <c r="A248" i="20"/>
  <c r="B248" i="20" s="1"/>
  <c r="C248" i="20"/>
  <c r="D248" i="20" s="1"/>
  <c r="E248" i="20"/>
  <c r="F248" i="20" s="1"/>
  <c r="G248" i="20"/>
  <c r="H248" i="20" s="1"/>
  <c r="I248" i="20"/>
  <c r="J248" i="20" s="1"/>
  <c r="A249" i="20"/>
  <c r="B249" i="20" s="1"/>
  <c r="C249" i="20"/>
  <c r="D249" i="20" s="1"/>
  <c r="E249" i="20"/>
  <c r="F249" i="20" s="1"/>
  <c r="G249" i="20"/>
  <c r="H249" i="20" s="1"/>
  <c r="I249" i="20"/>
  <c r="J249" i="20" s="1"/>
  <c r="A250" i="20"/>
  <c r="B250" i="20" s="1"/>
  <c r="C250" i="20"/>
  <c r="D250" i="20" s="1"/>
  <c r="E250" i="20"/>
  <c r="F250" i="20" s="1"/>
  <c r="G250" i="20"/>
  <c r="H250" i="20" s="1"/>
  <c r="I250" i="20"/>
  <c r="J250" i="20" s="1"/>
  <c r="A251" i="20"/>
  <c r="B251" i="20" s="1"/>
  <c r="C251" i="20"/>
  <c r="D251" i="20" s="1"/>
  <c r="E251" i="20"/>
  <c r="F251" i="20" s="1"/>
  <c r="G251" i="20"/>
  <c r="H251" i="20" s="1"/>
  <c r="I251" i="20"/>
  <c r="J251" i="20" s="1"/>
  <c r="A252" i="20"/>
  <c r="B252" i="20" s="1"/>
  <c r="C252" i="20"/>
  <c r="D252" i="20" s="1"/>
  <c r="E252" i="20"/>
  <c r="F252" i="20" s="1"/>
  <c r="G252" i="20"/>
  <c r="H252" i="20" s="1"/>
  <c r="I252" i="20"/>
  <c r="J252" i="20" s="1"/>
  <c r="A253" i="20"/>
  <c r="B253" i="20" s="1"/>
  <c r="C253" i="20"/>
  <c r="D253" i="20" s="1"/>
  <c r="E253" i="20"/>
  <c r="F253" i="20" s="1"/>
  <c r="G253" i="20"/>
  <c r="H253" i="20" s="1"/>
  <c r="I253" i="20"/>
  <c r="J253" i="20" s="1"/>
  <c r="A254" i="20"/>
  <c r="B254" i="20" s="1"/>
  <c r="C254" i="20"/>
  <c r="D254" i="20" s="1"/>
  <c r="E254" i="20"/>
  <c r="F254" i="20" s="1"/>
  <c r="G254" i="20"/>
  <c r="H254" i="20" s="1"/>
  <c r="I254" i="20"/>
  <c r="J254" i="20" s="1"/>
  <c r="A255" i="20"/>
  <c r="B255" i="20" s="1"/>
  <c r="C255" i="20"/>
  <c r="D255" i="20" s="1"/>
  <c r="E255" i="20"/>
  <c r="F255" i="20" s="1"/>
  <c r="G255" i="20"/>
  <c r="H255" i="20" s="1"/>
  <c r="I255" i="20"/>
  <c r="J255" i="20" s="1"/>
  <c r="A256" i="20"/>
  <c r="B256" i="20" s="1"/>
  <c r="C256" i="20"/>
  <c r="D256" i="20" s="1"/>
  <c r="E256" i="20"/>
  <c r="F256" i="20" s="1"/>
  <c r="G256" i="20"/>
  <c r="H256" i="20" s="1"/>
  <c r="I256" i="20"/>
  <c r="J256" i="20" s="1"/>
  <c r="A257" i="20"/>
  <c r="B257" i="20" s="1"/>
  <c r="C257" i="20"/>
  <c r="D257" i="20" s="1"/>
  <c r="E257" i="20"/>
  <c r="F257" i="20" s="1"/>
  <c r="G257" i="20"/>
  <c r="H257" i="20" s="1"/>
  <c r="I257" i="20"/>
  <c r="J257" i="20" s="1"/>
  <c r="A258" i="20"/>
  <c r="B258" i="20" s="1"/>
  <c r="C258" i="20"/>
  <c r="D258" i="20" s="1"/>
  <c r="E258" i="20"/>
  <c r="F258" i="20" s="1"/>
  <c r="G258" i="20"/>
  <c r="H258" i="20" s="1"/>
  <c r="I258" i="20"/>
  <c r="J258" i="20" s="1"/>
  <c r="A259" i="20"/>
  <c r="B259" i="20" s="1"/>
  <c r="C259" i="20"/>
  <c r="D259" i="20" s="1"/>
  <c r="E259" i="20"/>
  <c r="F259" i="20" s="1"/>
  <c r="G259" i="20"/>
  <c r="H259" i="20" s="1"/>
  <c r="I259" i="20"/>
  <c r="J259" i="20" s="1"/>
  <c r="A260" i="20"/>
  <c r="B260" i="20" s="1"/>
  <c r="C260" i="20"/>
  <c r="D260" i="20" s="1"/>
  <c r="E260" i="20"/>
  <c r="F260" i="20" s="1"/>
  <c r="G260" i="20"/>
  <c r="H260" i="20" s="1"/>
  <c r="I260" i="20"/>
  <c r="J260" i="20" s="1"/>
  <c r="A261" i="20"/>
  <c r="B261" i="20" s="1"/>
  <c r="C261" i="20"/>
  <c r="D261" i="20" s="1"/>
  <c r="E261" i="20"/>
  <c r="F261" i="20" s="1"/>
  <c r="G261" i="20"/>
  <c r="H261" i="20" s="1"/>
  <c r="I261" i="20"/>
  <c r="J261" i="20" s="1"/>
  <c r="A262" i="20"/>
  <c r="B262" i="20" s="1"/>
  <c r="C262" i="20"/>
  <c r="D262" i="20" s="1"/>
  <c r="E262" i="20"/>
  <c r="F262" i="20" s="1"/>
  <c r="G262" i="20"/>
  <c r="H262" i="20" s="1"/>
  <c r="I262" i="20"/>
  <c r="J262" i="20" s="1"/>
  <c r="A263" i="20"/>
  <c r="B263" i="20" s="1"/>
  <c r="C263" i="20"/>
  <c r="D263" i="20" s="1"/>
  <c r="E263" i="20"/>
  <c r="F263" i="20" s="1"/>
  <c r="G263" i="20"/>
  <c r="H263" i="20" s="1"/>
  <c r="I263" i="20"/>
  <c r="J263" i="20" s="1"/>
  <c r="A264" i="20"/>
  <c r="B264" i="20" s="1"/>
  <c r="C264" i="20"/>
  <c r="D264" i="20" s="1"/>
  <c r="E264" i="20"/>
  <c r="F264" i="20" s="1"/>
  <c r="G264" i="20"/>
  <c r="H264" i="20" s="1"/>
  <c r="I264" i="20"/>
  <c r="J264" i="20" s="1"/>
  <c r="A265" i="20"/>
  <c r="B265" i="20" s="1"/>
  <c r="C265" i="20"/>
  <c r="D265" i="20" s="1"/>
  <c r="E265" i="20"/>
  <c r="F265" i="20" s="1"/>
  <c r="G265" i="20"/>
  <c r="H265" i="20" s="1"/>
  <c r="I265" i="20"/>
  <c r="J265" i="20" s="1"/>
  <c r="A266" i="20"/>
  <c r="B266" i="20" s="1"/>
  <c r="C266" i="20"/>
  <c r="D266" i="20" s="1"/>
  <c r="E266" i="20"/>
  <c r="F266" i="20" s="1"/>
  <c r="G266" i="20"/>
  <c r="H266" i="20" s="1"/>
  <c r="I266" i="20"/>
  <c r="J266" i="20" s="1"/>
  <c r="A267" i="20"/>
  <c r="B267" i="20" s="1"/>
  <c r="C267" i="20"/>
  <c r="D267" i="20" s="1"/>
  <c r="E267" i="20"/>
  <c r="F267" i="20" s="1"/>
  <c r="G267" i="20"/>
  <c r="H267" i="20" s="1"/>
  <c r="I267" i="20"/>
  <c r="J267" i="20" s="1"/>
  <c r="A268" i="20"/>
  <c r="B268" i="20" s="1"/>
  <c r="C268" i="20"/>
  <c r="D268" i="20" s="1"/>
  <c r="E268" i="20"/>
  <c r="F268" i="20" s="1"/>
  <c r="G268" i="20"/>
  <c r="H268" i="20" s="1"/>
  <c r="I268" i="20"/>
  <c r="J268" i="20" s="1"/>
  <c r="A269" i="20"/>
  <c r="B269" i="20" s="1"/>
  <c r="C269" i="20"/>
  <c r="D269" i="20" s="1"/>
  <c r="E269" i="20"/>
  <c r="F269" i="20" s="1"/>
  <c r="G269" i="20"/>
  <c r="H269" i="20" s="1"/>
  <c r="I269" i="20"/>
  <c r="J269" i="20" s="1"/>
  <c r="A270" i="20"/>
  <c r="B270" i="20" s="1"/>
  <c r="C270" i="20"/>
  <c r="D270" i="20" s="1"/>
  <c r="E270" i="20"/>
  <c r="F270" i="20" s="1"/>
  <c r="G270" i="20"/>
  <c r="H270" i="20" s="1"/>
  <c r="I270" i="20"/>
  <c r="J270" i="20" s="1"/>
  <c r="A271" i="20"/>
  <c r="B271" i="20" s="1"/>
  <c r="C271" i="20"/>
  <c r="D271" i="20" s="1"/>
  <c r="E271" i="20"/>
  <c r="F271" i="20" s="1"/>
  <c r="G271" i="20"/>
  <c r="H271" i="20" s="1"/>
  <c r="I271" i="20"/>
  <c r="J271" i="20" s="1"/>
  <c r="A272" i="20"/>
  <c r="B272" i="20" s="1"/>
  <c r="C272" i="20"/>
  <c r="D272" i="20" s="1"/>
  <c r="E272" i="20"/>
  <c r="F272" i="20" s="1"/>
  <c r="G272" i="20"/>
  <c r="H272" i="20" s="1"/>
  <c r="I272" i="20"/>
  <c r="J272" i="20" s="1"/>
  <c r="A273" i="20"/>
  <c r="B273" i="20" s="1"/>
  <c r="C273" i="20"/>
  <c r="D273" i="20" s="1"/>
  <c r="E273" i="20"/>
  <c r="F273" i="20" s="1"/>
  <c r="G273" i="20"/>
  <c r="H273" i="20" s="1"/>
  <c r="I273" i="20"/>
  <c r="J273" i="20" s="1"/>
  <c r="A274" i="20"/>
  <c r="B274" i="20" s="1"/>
  <c r="C274" i="20"/>
  <c r="D274" i="20" s="1"/>
  <c r="E274" i="20"/>
  <c r="F274" i="20" s="1"/>
  <c r="G274" i="20"/>
  <c r="H274" i="20" s="1"/>
  <c r="I274" i="20"/>
  <c r="J274" i="20" s="1"/>
  <c r="A275" i="20"/>
  <c r="B275" i="20" s="1"/>
  <c r="C275" i="20"/>
  <c r="D275" i="20" s="1"/>
  <c r="E275" i="20"/>
  <c r="F275" i="20" s="1"/>
  <c r="G275" i="20"/>
  <c r="H275" i="20" s="1"/>
  <c r="I275" i="20"/>
  <c r="J275" i="20" s="1"/>
  <c r="A276" i="20"/>
  <c r="B276" i="20" s="1"/>
  <c r="C276" i="20"/>
  <c r="D276" i="20" s="1"/>
  <c r="E276" i="20"/>
  <c r="F276" i="20" s="1"/>
  <c r="G276" i="20"/>
  <c r="H276" i="20" s="1"/>
  <c r="I276" i="20"/>
  <c r="J276" i="20" s="1"/>
  <c r="A277" i="20"/>
  <c r="B277" i="20" s="1"/>
  <c r="C277" i="20"/>
  <c r="D277" i="20" s="1"/>
  <c r="E277" i="20"/>
  <c r="F277" i="20" s="1"/>
  <c r="G277" i="20"/>
  <c r="H277" i="20" s="1"/>
  <c r="I277" i="20"/>
  <c r="J277" i="20" s="1"/>
  <c r="A278" i="20"/>
  <c r="B278" i="20" s="1"/>
  <c r="C278" i="20"/>
  <c r="D278" i="20" s="1"/>
  <c r="E278" i="20"/>
  <c r="F278" i="20" s="1"/>
  <c r="G278" i="20"/>
  <c r="H278" i="20" s="1"/>
  <c r="I278" i="20"/>
  <c r="J278" i="20" s="1"/>
  <c r="A279" i="20"/>
  <c r="B279" i="20" s="1"/>
  <c r="C279" i="20"/>
  <c r="D279" i="20" s="1"/>
  <c r="E279" i="20"/>
  <c r="F279" i="20" s="1"/>
  <c r="G279" i="20"/>
  <c r="H279" i="20" s="1"/>
  <c r="I279" i="20"/>
  <c r="J279" i="20" s="1"/>
  <c r="A280" i="20"/>
  <c r="B280" i="20" s="1"/>
  <c r="C280" i="20"/>
  <c r="D280" i="20" s="1"/>
  <c r="E280" i="20"/>
  <c r="F280" i="20" s="1"/>
  <c r="G280" i="20"/>
  <c r="H280" i="20" s="1"/>
  <c r="I280" i="20"/>
  <c r="J280" i="20" s="1"/>
  <c r="A281" i="20"/>
  <c r="B281" i="20" s="1"/>
  <c r="C281" i="20"/>
  <c r="D281" i="20" s="1"/>
  <c r="E281" i="20"/>
  <c r="F281" i="20" s="1"/>
  <c r="G281" i="20"/>
  <c r="H281" i="20" s="1"/>
  <c r="I281" i="20"/>
  <c r="J281" i="20" s="1"/>
  <c r="A282" i="20"/>
  <c r="B282" i="20" s="1"/>
  <c r="C282" i="20"/>
  <c r="D282" i="20" s="1"/>
  <c r="E282" i="20"/>
  <c r="F282" i="20" s="1"/>
  <c r="G282" i="20"/>
  <c r="H282" i="20" s="1"/>
  <c r="I282" i="20"/>
  <c r="J282" i="20" s="1"/>
  <c r="A283" i="20"/>
  <c r="B283" i="20" s="1"/>
  <c r="C283" i="20"/>
  <c r="D283" i="20" s="1"/>
  <c r="E283" i="20"/>
  <c r="F283" i="20" s="1"/>
  <c r="G283" i="20"/>
  <c r="H283" i="20" s="1"/>
  <c r="I283" i="20"/>
  <c r="J283" i="20" s="1"/>
  <c r="A284" i="20"/>
  <c r="B284" i="20" s="1"/>
  <c r="C284" i="20"/>
  <c r="D284" i="20" s="1"/>
  <c r="E284" i="20"/>
  <c r="F284" i="20" s="1"/>
  <c r="G284" i="20"/>
  <c r="H284" i="20" s="1"/>
  <c r="I284" i="20"/>
  <c r="J284" i="20" s="1"/>
  <c r="A285" i="20"/>
  <c r="B285" i="20" s="1"/>
  <c r="C285" i="20"/>
  <c r="D285" i="20" s="1"/>
  <c r="E285" i="20"/>
  <c r="F285" i="20" s="1"/>
  <c r="G285" i="20"/>
  <c r="H285" i="20" s="1"/>
  <c r="I285" i="20"/>
  <c r="J285" i="20" s="1"/>
  <c r="A286" i="20"/>
  <c r="B286" i="20" s="1"/>
  <c r="C286" i="20"/>
  <c r="D286" i="20" s="1"/>
  <c r="E286" i="20"/>
  <c r="F286" i="20" s="1"/>
  <c r="G286" i="20"/>
  <c r="H286" i="20" s="1"/>
  <c r="I286" i="20"/>
  <c r="J286" i="20" s="1"/>
  <c r="A287" i="20"/>
  <c r="B287" i="20" s="1"/>
  <c r="C287" i="20"/>
  <c r="D287" i="20" s="1"/>
  <c r="E287" i="20"/>
  <c r="F287" i="20" s="1"/>
  <c r="G287" i="20"/>
  <c r="H287" i="20" s="1"/>
  <c r="I287" i="20"/>
  <c r="J287" i="20" s="1"/>
  <c r="A288" i="20"/>
  <c r="B288" i="20" s="1"/>
  <c r="C288" i="20"/>
  <c r="D288" i="20" s="1"/>
  <c r="E288" i="20"/>
  <c r="F288" i="20" s="1"/>
  <c r="G288" i="20"/>
  <c r="H288" i="20" s="1"/>
  <c r="I288" i="20"/>
  <c r="J288" i="20" s="1"/>
  <c r="A289" i="20"/>
  <c r="B289" i="20" s="1"/>
  <c r="C289" i="20"/>
  <c r="D289" i="20" s="1"/>
  <c r="E289" i="20"/>
  <c r="F289" i="20" s="1"/>
  <c r="G289" i="20"/>
  <c r="H289" i="20" s="1"/>
  <c r="I289" i="20"/>
  <c r="J289" i="20" s="1"/>
  <c r="A290" i="20"/>
  <c r="B290" i="20" s="1"/>
  <c r="C290" i="20"/>
  <c r="D290" i="20" s="1"/>
  <c r="E290" i="20"/>
  <c r="F290" i="20" s="1"/>
  <c r="G290" i="20"/>
  <c r="H290" i="20" s="1"/>
  <c r="I290" i="20"/>
  <c r="J290" i="20" s="1"/>
  <c r="A291" i="20"/>
  <c r="B291" i="20" s="1"/>
  <c r="C291" i="20"/>
  <c r="D291" i="20" s="1"/>
  <c r="E291" i="20"/>
  <c r="F291" i="20" s="1"/>
  <c r="G291" i="20"/>
  <c r="H291" i="20" s="1"/>
  <c r="I291" i="20"/>
  <c r="J291" i="20" s="1"/>
  <c r="A292" i="20"/>
  <c r="B292" i="20" s="1"/>
  <c r="C292" i="20"/>
  <c r="D292" i="20" s="1"/>
  <c r="E292" i="20"/>
  <c r="F292" i="20" s="1"/>
  <c r="G292" i="20"/>
  <c r="H292" i="20" s="1"/>
  <c r="I292" i="20"/>
  <c r="J292" i="20" s="1"/>
  <c r="A293" i="20"/>
  <c r="B293" i="20" s="1"/>
  <c r="C293" i="20"/>
  <c r="D293" i="20" s="1"/>
  <c r="E293" i="20"/>
  <c r="F293" i="20" s="1"/>
  <c r="G293" i="20"/>
  <c r="H293" i="20" s="1"/>
  <c r="I293" i="20"/>
  <c r="J293" i="20" s="1"/>
  <c r="A294" i="20"/>
  <c r="B294" i="20" s="1"/>
  <c r="C294" i="20"/>
  <c r="D294" i="20" s="1"/>
  <c r="E294" i="20"/>
  <c r="F294" i="20" s="1"/>
  <c r="G294" i="20"/>
  <c r="H294" i="20" s="1"/>
  <c r="I294" i="20"/>
  <c r="J294" i="20" s="1"/>
  <c r="A295" i="20"/>
  <c r="B295" i="20" s="1"/>
  <c r="C295" i="20"/>
  <c r="D295" i="20" s="1"/>
  <c r="E295" i="20"/>
  <c r="F295" i="20" s="1"/>
  <c r="G295" i="20"/>
  <c r="H295" i="20" s="1"/>
  <c r="I295" i="20"/>
  <c r="J295" i="20" s="1"/>
  <c r="A296" i="20"/>
  <c r="B296" i="20" s="1"/>
  <c r="C296" i="20"/>
  <c r="D296" i="20" s="1"/>
  <c r="E296" i="20"/>
  <c r="F296" i="20" s="1"/>
  <c r="G296" i="20"/>
  <c r="H296" i="20" s="1"/>
  <c r="I296" i="20"/>
  <c r="J296" i="20" s="1"/>
  <c r="A297" i="20"/>
  <c r="B297" i="20" s="1"/>
  <c r="C297" i="20"/>
  <c r="D297" i="20" s="1"/>
  <c r="E297" i="20"/>
  <c r="F297" i="20" s="1"/>
  <c r="G297" i="20"/>
  <c r="H297" i="20" s="1"/>
  <c r="I297" i="20"/>
  <c r="J297" i="20" s="1"/>
  <c r="A298" i="20"/>
  <c r="B298" i="20" s="1"/>
  <c r="C298" i="20"/>
  <c r="D298" i="20" s="1"/>
  <c r="E298" i="20"/>
  <c r="F298" i="20" s="1"/>
  <c r="G298" i="20"/>
  <c r="H298" i="20" s="1"/>
  <c r="I298" i="20"/>
  <c r="J298" i="20" s="1"/>
  <c r="A299" i="20"/>
  <c r="B299" i="20" s="1"/>
  <c r="C299" i="20"/>
  <c r="D299" i="20" s="1"/>
  <c r="E299" i="20"/>
  <c r="F299" i="20" s="1"/>
  <c r="G299" i="20"/>
  <c r="H299" i="20" s="1"/>
  <c r="I299" i="20"/>
  <c r="J299" i="20" s="1"/>
  <c r="A300" i="20"/>
  <c r="B300" i="20" s="1"/>
  <c r="C300" i="20"/>
  <c r="D300" i="20" s="1"/>
  <c r="E300" i="20"/>
  <c r="F300" i="20" s="1"/>
  <c r="G300" i="20"/>
  <c r="H300" i="20" s="1"/>
  <c r="I300" i="20"/>
  <c r="J300" i="20" s="1"/>
  <c r="A301" i="20"/>
  <c r="B301" i="20" s="1"/>
  <c r="C301" i="20"/>
  <c r="D301" i="20" s="1"/>
  <c r="E301" i="20"/>
  <c r="F301" i="20" s="1"/>
  <c r="G301" i="20"/>
  <c r="H301" i="20" s="1"/>
  <c r="I301" i="20"/>
  <c r="J301" i="20" s="1"/>
  <c r="A302" i="20"/>
  <c r="B302" i="20" s="1"/>
  <c r="C302" i="20"/>
  <c r="D302" i="20" s="1"/>
  <c r="E302" i="20"/>
  <c r="F302" i="20" s="1"/>
  <c r="G302" i="20"/>
  <c r="H302" i="20" s="1"/>
  <c r="I302" i="20"/>
  <c r="J302" i="20" s="1"/>
  <c r="A303" i="20"/>
  <c r="B303" i="20" s="1"/>
  <c r="C303" i="20"/>
  <c r="D303" i="20" s="1"/>
  <c r="E303" i="20"/>
  <c r="F303" i="20" s="1"/>
  <c r="G303" i="20"/>
  <c r="H303" i="20" s="1"/>
  <c r="I303" i="20"/>
  <c r="J303" i="20" s="1"/>
  <c r="A304" i="20"/>
  <c r="B304" i="20" s="1"/>
  <c r="C304" i="20"/>
  <c r="D304" i="20" s="1"/>
  <c r="E304" i="20"/>
  <c r="F304" i="20" s="1"/>
  <c r="G304" i="20"/>
  <c r="H304" i="20" s="1"/>
  <c r="I304" i="20"/>
  <c r="J304" i="20" s="1"/>
  <c r="A305" i="20"/>
  <c r="B305" i="20" s="1"/>
  <c r="C305" i="20"/>
  <c r="D305" i="20" s="1"/>
  <c r="E305" i="20"/>
  <c r="F305" i="20" s="1"/>
  <c r="G305" i="20"/>
  <c r="H305" i="20" s="1"/>
  <c r="I305" i="20"/>
  <c r="J305" i="20" s="1"/>
  <c r="A306" i="20"/>
  <c r="B306" i="20" s="1"/>
  <c r="C306" i="20"/>
  <c r="D306" i="20" s="1"/>
  <c r="E306" i="20"/>
  <c r="F306" i="20" s="1"/>
  <c r="G306" i="20"/>
  <c r="H306" i="20" s="1"/>
  <c r="I306" i="20"/>
  <c r="J306" i="20" s="1"/>
  <c r="A307" i="20"/>
  <c r="B307" i="20" s="1"/>
  <c r="C307" i="20"/>
  <c r="D307" i="20" s="1"/>
  <c r="E307" i="20"/>
  <c r="F307" i="20" s="1"/>
  <c r="G307" i="20"/>
  <c r="H307" i="20" s="1"/>
  <c r="I307" i="20"/>
  <c r="J307" i="20" s="1"/>
  <c r="A308" i="20"/>
  <c r="B308" i="20" s="1"/>
  <c r="C308" i="20"/>
  <c r="D308" i="20" s="1"/>
  <c r="E308" i="20"/>
  <c r="F308" i="20" s="1"/>
  <c r="G308" i="20"/>
  <c r="H308" i="20" s="1"/>
  <c r="I308" i="20"/>
  <c r="J308" i="20" s="1"/>
  <c r="A309" i="20"/>
  <c r="B309" i="20" s="1"/>
  <c r="C309" i="20"/>
  <c r="D309" i="20" s="1"/>
  <c r="E309" i="20"/>
  <c r="F309" i="20" s="1"/>
  <c r="G309" i="20"/>
  <c r="H309" i="20" s="1"/>
  <c r="I309" i="20"/>
  <c r="J309" i="20" s="1"/>
  <c r="A310" i="20"/>
  <c r="B310" i="20" s="1"/>
  <c r="C310" i="20"/>
  <c r="D310" i="20" s="1"/>
  <c r="E310" i="20"/>
  <c r="F310" i="20" s="1"/>
  <c r="G310" i="20"/>
  <c r="H310" i="20" s="1"/>
  <c r="I310" i="20"/>
  <c r="J310" i="20" s="1"/>
  <c r="A311" i="20"/>
  <c r="B311" i="20" s="1"/>
  <c r="C311" i="20"/>
  <c r="D311" i="20" s="1"/>
  <c r="E311" i="20"/>
  <c r="F311" i="20" s="1"/>
  <c r="G311" i="20"/>
  <c r="H311" i="20" s="1"/>
  <c r="I311" i="20"/>
  <c r="J311" i="20" s="1"/>
  <c r="A312" i="20"/>
  <c r="B312" i="20" s="1"/>
  <c r="C312" i="20"/>
  <c r="D312" i="20" s="1"/>
  <c r="E312" i="20"/>
  <c r="F312" i="20" s="1"/>
  <c r="G312" i="20"/>
  <c r="H312" i="20" s="1"/>
  <c r="I312" i="20"/>
  <c r="J312" i="20" s="1"/>
  <c r="A313" i="20"/>
  <c r="B313" i="20" s="1"/>
  <c r="C313" i="20"/>
  <c r="D313" i="20" s="1"/>
  <c r="E313" i="20"/>
  <c r="F313" i="20" s="1"/>
  <c r="G313" i="20"/>
  <c r="H313" i="20" s="1"/>
  <c r="I313" i="20"/>
  <c r="J313" i="20" s="1"/>
  <c r="A314" i="20"/>
  <c r="B314" i="20" s="1"/>
  <c r="C314" i="20"/>
  <c r="D314" i="20" s="1"/>
  <c r="E314" i="20"/>
  <c r="F314" i="20" s="1"/>
  <c r="G314" i="20"/>
  <c r="H314" i="20" s="1"/>
  <c r="I314" i="20"/>
  <c r="J314" i="20" s="1"/>
  <c r="A315" i="20"/>
  <c r="B315" i="20" s="1"/>
  <c r="C315" i="20"/>
  <c r="D315" i="20" s="1"/>
  <c r="E315" i="20"/>
  <c r="F315" i="20" s="1"/>
  <c r="G315" i="20"/>
  <c r="H315" i="20" s="1"/>
  <c r="I315" i="20"/>
  <c r="J315" i="20" s="1"/>
  <c r="A316" i="20"/>
  <c r="B316" i="20" s="1"/>
  <c r="C316" i="20"/>
  <c r="D316" i="20" s="1"/>
  <c r="E316" i="20"/>
  <c r="F316" i="20" s="1"/>
  <c r="G316" i="20"/>
  <c r="H316" i="20" s="1"/>
  <c r="I316" i="20"/>
  <c r="J316" i="20" s="1"/>
  <c r="A317" i="20"/>
  <c r="B317" i="20" s="1"/>
  <c r="C317" i="20"/>
  <c r="D317" i="20" s="1"/>
  <c r="E317" i="20"/>
  <c r="F317" i="20" s="1"/>
  <c r="G317" i="20"/>
  <c r="H317" i="20" s="1"/>
  <c r="I317" i="20"/>
  <c r="J317" i="20" s="1"/>
  <c r="A318" i="20"/>
  <c r="B318" i="20" s="1"/>
  <c r="C318" i="20"/>
  <c r="D318" i="20" s="1"/>
  <c r="E318" i="20"/>
  <c r="F318" i="20" s="1"/>
  <c r="G318" i="20"/>
  <c r="H318" i="20" s="1"/>
  <c r="I318" i="20"/>
  <c r="J318" i="20" s="1"/>
  <c r="A319" i="20"/>
  <c r="B319" i="20" s="1"/>
  <c r="C319" i="20"/>
  <c r="D319" i="20" s="1"/>
  <c r="E319" i="20"/>
  <c r="F319" i="20" s="1"/>
  <c r="G319" i="20"/>
  <c r="H319" i="20" s="1"/>
  <c r="I319" i="20"/>
  <c r="J319" i="20" s="1"/>
  <c r="A320" i="20"/>
  <c r="B320" i="20" s="1"/>
  <c r="C320" i="20"/>
  <c r="D320" i="20" s="1"/>
  <c r="E320" i="20"/>
  <c r="F320" i="20" s="1"/>
  <c r="G320" i="20"/>
  <c r="H320" i="20" s="1"/>
  <c r="I320" i="20"/>
  <c r="J320" i="20" s="1"/>
  <c r="A321" i="20"/>
  <c r="B321" i="20" s="1"/>
  <c r="C321" i="20"/>
  <c r="D321" i="20" s="1"/>
  <c r="E321" i="20"/>
  <c r="F321" i="20" s="1"/>
  <c r="G321" i="20"/>
  <c r="H321" i="20" s="1"/>
  <c r="I321" i="20"/>
  <c r="J321" i="20" s="1"/>
  <c r="A322" i="20"/>
  <c r="B322" i="20" s="1"/>
  <c r="C322" i="20"/>
  <c r="D322" i="20" s="1"/>
  <c r="E322" i="20"/>
  <c r="F322" i="20" s="1"/>
  <c r="G322" i="20"/>
  <c r="H322" i="20" s="1"/>
  <c r="I322" i="20"/>
  <c r="J322" i="20" s="1"/>
  <c r="A323" i="20"/>
  <c r="B323" i="20" s="1"/>
  <c r="C323" i="20"/>
  <c r="D323" i="20" s="1"/>
  <c r="E323" i="20"/>
  <c r="F323" i="20" s="1"/>
  <c r="G323" i="20"/>
  <c r="H323" i="20" s="1"/>
  <c r="I323" i="20"/>
  <c r="J323" i="20" s="1"/>
  <c r="A324" i="20"/>
  <c r="B324" i="20" s="1"/>
  <c r="C324" i="20"/>
  <c r="D324" i="20" s="1"/>
  <c r="E324" i="20"/>
  <c r="F324" i="20" s="1"/>
  <c r="G324" i="20"/>
  <c r="H324" i="20" s="1"/>
  <c r="I324" i="20"/>
  <c r="J324" i="20" s="1"/>
  <c r="A325" i="20"/>
  <c r="B325" i="20" s="1"/>
  <c r="C325" i="20"/>
  <c r="D325" i="20" s="1"/>
  <c r="E325" i="20"/>
  <c r="F325" i="20" s="1"/>
  <c r="G325" i="20"/>
  <c r="H325" i="20" s="1"/>
  <c r="I325" i="20"/>
  <c r="J325" i="20" s="1"/>
  <c r="A326" i="20"/>
  <c r="B326" i="20" s="1"/>
  <c r="C326" i="20"/>
  <c r="D326" i="20" s="1"/>
  <c r="E326" i="20"/>
  <c r="F326" i="20" s="1"/>
  <c r="G326" i="20"/>
  <c r="H326" i="20" s="1"/>
  <c r="I326" i="20"/>
  <c r="J326" i="20" s="1"/>
  <c r="A327" i="20"/>
  <c r="B327" i="20" s="1"/>
  <c r="C327" i="20"/>
  <c r="D327" i="20" s="1"/>
  <c r="E327" i="20"/>
  <c r="F327" i="20" s="1"/>
  <c r="G327" i="20"/>
  <c r="H327" i="20" s="1"/>
  <c r="I327" i="20"/>
  <c r="J327" i="20" s="1"/>
  <c r="A328" i="20"/>
  <c r="B328" i="20" s="1"/>
  <c r="C328" i="20"/>
  <c r="D328" i="20" s="1"/>
  <c r="E328" i="20"/>
  <c r="F328" i="20" s="1"/>
  <c r="G328" i="20"/>
  <c r="H328" i="20" s="1"/>
  <c r="I328" i="20"/>
  <c r="J328" i="20" s="1"/>
  <c r="A329" i="20"/>
  <c r="B329" i="20" s="1"/>
  <c r="C329" i="20"/>
  <c r="D329" i="20" s="1"/>
  <c r="E329" i="20"/>
  <c r="F329" i="20" s="1"/>
  <c r="G329" i="20"/>
  <c r="H329" i="20" s="1"/>
  <c r="I329" i="20"/>
  <c r="J329" i="20" s="1"/>
  <c r="A330" i="20"/>
  <c r="B330" i="20" s="1"/>
  <c r="C330" i="20"/>
  <c r="D330" i="20" s="1"/>
  <c r="E330" i="20"/>
  <c r="F330" i="20" s="1"/>
  <c r="G330" i="20"/>
  <c r="H330" i="20" s="1"/>
  <c r="I330" i="20"/>
  <c r="J330" i="20" s="1"/>
  <c r="A331" i="20"/>
  <c r="B331" i="20" s="1"/>
  <c r="C331" i="20"/>
  <c r="D331" i="20" s="1"/>
  <c r="E331" i="20"/>
  <c r="F331" i="20" s="1"/>
  <c r="G331" i="20"/>
  <c r="H331" i="20" s="1"/>
  <c r="I331" i="20"/>
  <c r="J331" i="20" s="1"/>
  <c r="A332" i="20"/>
  <c r="B332" i="20" s="1"/>
  <c r="C332" i="20"/>
  <c r="D332" i="20" s="1"/>
  <c r="E332" i="20"/>
  <c r="F332" i="20" s="1"/>
  <c r="G332" i="20"/>
  <c r="H332" i="20" s="1"/>
  <c r="I332" i="20"/>
  <c r="J332" i="20" s="1"/>
  <c r="A333" i="20"/>
  <c r="B333" i="20" s="1"/>
  <c r="C333" i="20"/>
  <c r="D333" i="20" s="1"/>
  <c r="E333" i="20"/>
  <c r="F333" i="20" s="1"/>
  <c r="G333" i="20"/>
  <c r="H333" i="20" s="1"/>
  <c r="I333" i="20"/>
  <c r="J333" i="20" s="1"/>
  <c r="A334" i="20"/>
  <c r="B334" i="20" s="1"/>
  <c r="C334" i="20"/>
  <c r="D334" i="20" s="1"/>
  <c r="E334" i="20"/>
  <c r="F334" i="20" s="1"/>
  <c r="G334" i="20"/>
  <c r="H334" i="20" s="1"/>
  <c r="I334" i="20"/>
  <c r="J334" i="20" s="1"/>
  <c r="A335" i="20"/>
  <c r="B335" i="20" s="1"/>
  <c r="C335" i="20"/>
  <c r="D335" i="20" s="1"/>
  <c r="E335" i="20"/>
  <c r="F335" i="20" s="1"/>
  <c r="G335" i="20"/>
  <c r="H335" i="20" s="1"/>
  <c r="I335" i="20"/>
  <c r="J335" i="20" s="1"/>
  <c r="A336" i="20"/>
  <c r="B336" i="20" s="1"/>
  <c r="C336" i="20"/>
  <c r="D336" i="20" s="1"/>
  <c r="E336" i="20"/>
  <c r="F336" i="20" s="1"/>
  <c r="G336" i="20"/>
  <c r="H336" i="20" s="1"/>
  <c r="I336" i="20"/>
  <c r="J336" i="20" s="1"/>
  <c r="A337" i="20"/>
  <c r="B337" i="20" s="1"/>
  <c r="C337" i="20"/>
  <c r="D337" i="20" s="1"/>
  <c r="E337" i="20"/>
  <c r="F337" i="20" s="1"/>
  <c r="G337" i="20"/>
  <c r="H337" i="20" s="1"/>
  <c r="I337" i="20"/>
  <c r="J337" i="20" s="1"/>
  <c r="A338" i="20"/>
  <c r="B338" i="20" s="1"/>
  <c r="C338" i="20"/>
  <c r="D338" i="20" s="1"/>
  <c r="E338" i="20"/>
  <c r="F338" i="20" s="1"/>
  <c r="G338" i="20"/>
  <c r="H338" i="20" s="1"/>
  <c r="I338" i="20"/>
  <c r="J338" i="20" s="1"/>
  <c r="A339" i="20"/>
  <c r="B339" i="20" s="1"/>
  <c r="C339" i="20"/>
  <c r="D339" i="20" s="1"/>
  <c r="E339" i="20"/>
  <c r="F339" i="20" s="1"/>
  <c r="G339" i="20"/>
  <c r="H339" i="20" s="1"/>
  <c r="I339" i="20"/>
  <c r="J339" i="20" s="1"/>
  <c r="A340" i="20"/>
  <c r="B340" i="20" s="1"/>
  <c r="C340" i="20"/>
  <c r="D340" i="20" s="1"/>
  <c r="E340" i="20"/>
  <c r="F340" i="20" s="1"/>
  <c r="G340" i="20"/>
  <c r="H340" i="20" s="1"/>
  <c r="I340" i="20"/>
  <c r="J340" i="20" s="1"/>
  <c r="A341" i="20"/>
  <c r="B341" i="20" s="1"/>
  <c r="C341" i="20"/>
  <c r="D341" i="20" s="1"/>
  <c r="E341" i="20"/>
  <c r="F341" i="20" s="1"/>
  <c r="G341" i="20"/>
  <c r="H341" i="20" s="1"/>
  <c r="I341" i="20"/>
  <c r="J341" i="20" s="1"/>
  <c r="A342" i="20"/>
  <c r="B342" i="20" s="1"/>
  <c r="C342" i="20"/>
  <c r="D342" i="20" s="1"/>
  <c r="E342" i="20"/>
  <c r="F342" i="20" s="1"/>
  <c r="G342" i="20"/>
  <c r="H342" i="20" s="1"/>
  <c r="I342" i="20"/>
  <c r="J342" i="20" s="1"/>
  <c r="A343" i="20"/>
  <c r="B343" i="20" s="1"/>
  <c r="C343" i="20"/>
  <c r="D343" i="20" s="1"/>
  <c r="E343" i="20"/>
  <c r="F343" i="20" s="1"/>
  <c r="G343" i="20"/>
  <c r="H343" i="20" s="1"/>
  <c r="I343" i="20"/>
  <c r="J343" i="20" s="1"/>
  <c r="A344" i="20"/>
  <c r="B344" i="20" s="1"/>
  <c r="C344" i="20"/>
  <c r="D344" i="20" s="1"/>
  <c r="E344" i="20"/>
  <c r="F344" i="20" s="1"/>
  <c r="G344" i="20"/>
  <c r="H344" i="20" s="1"/>
  <c r="I344" i="20"/>
  <c r="J344" i="20" s="1"/>
  <c r="A345" i="20"/>
  <c r="B345" i="20" s="1"/>
  <c r="C345" i="20"/>
  <c r="D345" i="20" s="1"/>
  <c r="E345" i="20"/>
  <c r="F345" i="20" s="1"/>
  <c r="G345" i="20"/>
  <c r="H345" i="20" s="1"/>
  <c r="I345" i="20"/>
  <c r="J345" i="20" s="1"/>
  <c r="A346" i="20"/>
  <c r="B346" i="20" s="1"/>
  <c r="C346" i="20"/>
  <c r="D346" i="20" s="1"/>
  <c r="E346" i="20"/>
  <c r="F346" i="20" s="1"/>
  <c r="G346" i="20"/>
  <c r="H346" i="20" s="1"/>
  <c r="I346" i="20"/>
  <c r="J346" i="20" s="1"/>
  <c r="A347" i="20"/>
  <c r="B347" i="20" s="1"/>
  <c r="C347" i="20"/>
  <c r="D347" i="20" s="1"/>
  <c r="E347" i="20"/>
  <c r="F347" i="20" s="1"/>
  <c r="G347" i="20"/>
  <c r="H347" i="20" s="1"/>
  <c r="I347" i="20"/>
  <c r="J347" i="20" s="1"/>
  <c r="A348" i="20"/>
  <c r="B348" i="20" s="1"/>
  <c r="C348" i="20"/>
  <c r="D348" i="20" s="1"/>
  <c r="E348" i="20"/>
  <c r="F348" i="20" s="1"/>
  <c r="G348" i="20"/>
  <c r="H348" i="20" s="1"/>
  <c r="I348" i="20"/>
  <c r="J348" i="20" s="1"/>
  <c r="A349" i="20"/>
  <c r="B349" i="20" s="1"/>
  <c r="C349" i="20"/>
  <c r="D349" i="20" s="1"/>
  <c r="E349" i="20"/>
  <c r="F349" i="20" s="1"/>
  <c r="G349" i="20"/>
  <c r="H349" i="20" s="1"/>
  <c r="I349" i="20"/>
  <c r="J349" i="20" s="1"/>
  <c r="A350" i="20"/>
  <c r="B350" i="20" s="1"/>
  <c r="C350" i="20"/>
  <c r="D350" i="20" s="1"/>
  <c r="E350" i="20"/>
  <c r="F350" i="20" s="1"/>
  <c r="G350" i="20"/>
  <c r="H350" i="20" s="1"/>
  <c r="I350" i="20"/>
  <c r="J350" i="20" s="1"/>
  <c r="A351" i="20"/>
  <c r="B351" i="20" s="1"/>
  <c r="C351" i="20"/>
  <c r="D351" i="20" s="1"/>
  <c r="E351" i="20"/>
  <c r="F351" i="20" s="1"/>
  <c r="G351" i="20"/>
  <c r="H351" i="20" s="1"/>
  <c r="I351" i="20"/>
  <c r="J351" i="20" s="1"/>
  <c r="A352" i="20"/>
  <c r="B352" i="20" s="1"/>
  <c r="C352" i="20"/>
  <c r="D352" i="20" s="1"/>
  <c r="E352" i="20"/>
  <c r="F352" i="20" s="1"/>
  <c r="G352" i="20"/>
  <c r="H352" i="20" s="1"/>
  <c r="I352" i="20"/>
  <c r="J352" i="20" s="1"/>
  <c r="A353" i="20"/>
  <c r="B353" i="20" s="1"/>
  <c r="C353" i="20"/>
  <c r="D353" i="20" s="1"/>
  <c r="E353" i="20"/>
  <c r="F353" i="20" s="1"/>
  <c r="G353" i="20"/>
  <c r="H353" i="20" s="1"/>
  <c r="I353" i="20"/>
  <c r="J353" i="20" s="1"/>
  <c r="A354" i="20"/>
  <c r="B354" i="20" s="1"/>
  <c r="C354" i="20"/>
  <c r="D354" i="20" s="1"/>
  <c r="E354" i="20"/>
  <c r="F354" i="20" s="1"/>
  <c r="G354" i="20"/>
  <c r="H354" i="20" s="1"/>
  <c r="I354" i="20"/>
  <c r="J354" i="20" s="1"/>
  <c r="A355" i="20"/>
  <c r="B355" i="20" s="1"/>
  <c r="C355" i="20"/>
  <c r="D355" i="20" s="1"/>
  <c r="E355" i="20"/>
  <c r="F355" i="20" s="1"/>
  <c r="G355" i="20"/>
  <c r="H355" i="20" s="1"/>
  <c r="I355" i="20"/>
  <c r="J355" i="20" s="1"/>
  <c r="A356" i="20"/>
  <c r="B356" i="20" s="1"/>
  <c r="C356" i="20"/>
  <c r="D356" i="20" s="1"/>
  <c r="E356" i="20"/>
  <c r="F356" i="20" s="1"/>
  <c r="G356" i="20"/>
  <c r="H356" i="20" s="1"/>
  <c r="I356" i="20"/>
  <c r="J356" i="20" s="1"/>
  <c r="A357" i="20"/>
  <c r="B357" i="20" s="1"/>
  <c r="C357" i="20"/>
  <c r="D357" i="20" s="1"/>
  <c r="E357" i="20"/>
  <c r="F357" i="20" s="1"/>
  <c r="G357" i="20"/>
  <c r="H357" i="20" s="1"/>
  <c r="I357" i="20"/>
  <c r="J357" i="20" s="1"/>
  <c r="A358" i="20"/>
  <c r="B358" i="20" s="1"/>
  <c r="C358" i="20"/>
  <c r="D358" i="20" s="1"/>
  <c r="E358" i="20"/>
  <c r="F358" i="20" s="1"/>
  <c r="G358" i="20"/>
  <c r="H358" i="20" s="1"/>
  <c r="I358" i="20"/>
  <c r="J358" i="20" s="1"/>
  <c r="A359" i="20"/>
  <c r="B359" i="20" s="1"/>
  <c r="C359" i="20"/>
  <c r="D359" i="20" s="1"/>
  <c r="E359" i="20"/>
  <c r="F359" i="20" s="1"/>
  <c r="G359" i="20"/>
  <c r="H359" i="20" s="1"/>
  <c r="I359" i="20"/>
  <c r="J359" i="20" s="1"/>
  <c r="A360" i="20"/>
  <c r="B360" i="20" s="1"/>
  <c r="C360" i="20"/>
  <c r="D360" i="20" s="1"/>
  <c r="E360" i="20"/>
  <c r="F360" i="20" s="1"/>
  <c r="G360" i="20"/>
  <c r="H360" i="20" s="1"/>
  <c r="I360" i="20"/>
  <c r="J360" i="20" s="1"/>
  <c r="A361" i="20"/>
  <c r="B361" i="20" s="1"/>
  <c r="C361" i="20"/>
  <c r="D361" i="20" s="1"/>
  <c r="E361" i="20"/>
  <c r="F361" i="20" s="1"/>
  <c r="G361" i="20"/>
  <c r="H361" i="20" s="1"/>
  <c r="I361" i="20"/>
  <c r="J361" i="20" s="1"/>
  <c r="A362" i="20"/>
  <c r="B362" i="20" s="1"/>
  <c r="C362" i="20"/>
  <c r="D362" i="20" s="1"/>
  <c r="E362" i="20"/>
  <c r="F362" i="20" s="1"/>
  <c r="G362" i="20"/>
  <c r="H362" i="20" s="1"/>
  <c r="I362" i="20"/>
  <c r="J362" i="20" s="1"/>
  <c r="A363" i="20"/>
  <c r="B363" i="20" s="1"/>
  <c r="C363" i="20"/>
  <c r="D363" i="20" s="1"/>
  <c r="E363" i="20"/>
  <c r="F363" i="20" s="1"/>
  <c r="G363" i="20"/>
  <c r="H363" i="20" s="1"/>
  <c r="I363" i="20"/>
  <c r="J363" i="20" s="1"/>
  <c r="A364" i="20"/>
  <c r="B364" i="20" s="1"/>
  <c r="C364" i="20"/>
  <c r="D364" i="20" s="1"/>
  <c r="E364" i="20"/>
  <c r="F364" i="20" s="1"/>
  <c r="G364" i="20"/>
  <c r="H364" i="20" s="1"/>
  <c r="I364" i="20"/>
  <c r="J364" i="20" s="1"/>
  <c r="A365" i="20"/>
  <c r="B365" i="20" s="1"/>
  <c r="C365" i="20"/>
  <c r="D365" i="20" s="1"/>
  <c r="E365" i="20"/>
  <c r="F365" i="20" s="1"/>
  <c r="G365" i="20"/>
  <c r="H365" i="20" s="1"/>
  <c r="I365" i="20"/>
  <c r="J365" i="20" s="1"/>
  <c r="A366" i="20"/>
  <c r="B366" i="20" s="1"/>
  <c r="C366" i="20"/>
  <c r="D366" i="20" s="1"/>
  <c r="E366" i="20"/>
  <c r="F366" i="20" s="1"/>
  <c r="G366" i="20"/>
  <c r="H366" i="20" s="1"/>
  <c r="I366" i="20"/>
  <c r="J366" i="20" s="1"/>
  <c r="A367" i="20"/>
  <c r="B367" i="20" s="1"/>
  <c r="C367" i="20"/>
  <c r="D367" i="20" s="1"/>
  <c r="E367" i="20"/>
  <c r="F367" i="20" s="1"/>
  <c r="G367" i="20"/>
  <c r="H367" i="20" s="1"/>
  <c r="I367" i="20"/>
  <c r="J367" i="20" s="1"/>
  <c r="A368" i="20"/>
  <c r="B368" i="20" s="1"/>
  <c r="C368" i="20"/>
  <c r="D368" i="20" s="1"/>
  <c r="E368" i="20"/>
  <c r="F368" i="20" s="1"/>
  <c r="G368" i="20"/>
  <c r="H368" i="20" s="1"/>
  <c r="I368" i="20"/>
  <c r="J368" i="20" s="1"/>
  <c r="A369" i="20"/>
  <c r="B369" i="20" s="1"/>
  <c r="C369" i="20"/>
  <c r="D369" i="20" s="1"/>
  <c r="E369" i="20"/>
  <c r="F369" i="20" s="1"/>
  <c r="G369" i="20"/>
  <c r="H369" i="20" s="1"/>
  <c r="I369" i="20"/>
  <c r="J369" i="20" s="1"/>
  <c r="A370" i="20"/>
  <c r="B370" i="20" s="1"/>
  <c r="C370" i="20"/>
  <c r="D370" i="20" s="1"/>
  <c r="E370" i="20"/>
  <c r="F370" i="20" s="1"/>
  <c r="G370" i="20"/>
  <c r="H370" i="20" s="1"/>
  <c r="I370" i="20"/>
  <c r="J370" i="20" s="1"/>
  <c r="A371" i="20"/>
  <c r="B371" i="20" s="1"/>
  <c r="C371" i="20"/>
  <c r="D371" i="20" s="1"/>
  <c r="E371" i="20"/>
  <c r="F371" i="20" s="1"/>
  <c r="G371" i="20"/>
  <c r="H371" i="20" s="1"/>
  <c r="I371" i="20"/>
  <c r="J371" i="20" s="1"/>
  <c r="A372" i="20"/>
  <c r="B372" i="20" s="1"/>
  <c r="C372" i="20"/>
  <c r="D372" i="20" s="1"/>
  <c r="E372" i="20"/>
  <c r="F372" i="20" s="1"/>
  <c r="G372" i="20"/>
  <c r="H372" i="20" s="1"/>
  <c r="I372" i="20"/>
  <c r="J372" i="20" s="1"/>
  <c r="A373" i="20"/>
  <c r="B373" i="20" s="1"/>
  <c r="C373" i="20"/>
  <c r="D373" i="20" s="1"/>
  <c r="E373" i="20"/>
  <c r="F373" i="20" s="1"/>
  <c r="G373" i="20"/>
  <c r="H373" i="20" s="1"/>
  <c r="I373" i="20"/>
  <c r="J373" i="20" s="1"/>
  <c r="A374" i="20"/>
  <c r="B374" i="20" s="1"/>
  <c r="C374" i="20"/>
  <c r="D374" i="20" s="1"/>
  <c r="E374" i="20"/>
  <c r="F374" i="20" s="1"/>
  <c r="G374" i="20"/>
  <c r="H374" i="20" s="1"/>
  <c r="I374" i="20"/>
  <c r="J374" i="20" s="1"/>
  <c r="A375" i="20"/>
  <c r="B375" i="20" s="1"/>
  <c r="C375" i="20"/>
  <c r="D375" i="20" s="1"/>
  <c r="E375" i="20"/>
  <c r="F375" i="20" s="1"/>
  <c r="G375" i="20"/>
  <c r="H375" i="20" s="1"/>
  <c r="I375" i="20"/>
  <c r="J375" i="20" s="1"/>
  <c r="A376" i="20"/>
  <c r="B376" i="20" s="1"/>
  <c r="C376" i="20"/>
  <c r="D376" i="20" s="1"/>
  <c r="E376" i="20"/>
  <c r="F376" i="20" s="1"/>
  <c r="G376" i="20"/>
  <c r="H376" i="20" s="1"/>
  <c r="I376" i="20"/>
  <c r="J376" i="20" s="1"/>
  <c r="A377" i="20"/>
  <c r="B377" i="20" s="1"/>
  <c r="C377" i="20"/>
  <c r="D377" i="20" s="1"/>
  <c r="E377" i="20"/>
  <c r="F377" i="20" s="1"/>
  <c r="G377" i="20"/>
  <c r="H377" i="20" s="1"/>
  <c r="I377" i="20"/>
  <c r="J377" i="20" s="1"/>
  <c r="A378" i="20"/>
  <c r="B378" i="20" s="1"/>
  <c r="C378" i="20"/>
  <c r="D378" i="20" s="1"/>
  <c r="E378" i="20"/>
  <c r="F378" i="20" s="1"/>
  <c r="G378" i="20"/>
  <c r="H378" i="20" s="1"/>
  <c r="I378" i="20"/>
  <c r="J378" i="20" s="1"/>
  <c r="A379" i="20"/>
  <c r="B379" i="20" s="1"/>
  <c r="C379" i="20"/>
  <c r="D379" i="20" s="1"/>
  <c r="E379" i="20"/>
  <c r="F379" i="20" s="1"/>
  <c r="G379" i="20"/>
  <c r="H379" i="20" s="1"/>
  <c r="I379" i="20"/>
  <c r="J379" i="20" s="1"/>
  <c r="A380" i="20"/>
  <c r="B380" i="20" s="1"/>
  <c r="C380" i="20"/>
  <c r="D380" i="20" s="1"/>
  <c r="E380" i="20"/>
  <c r="F380" i="20" s="1"/>
  <c r="G380" i="20"/>
  <c r="H380" i="20" s="1"/>
  <c r="I380" i="20"/>
  <c r="J380" i="20" s="1"/>
  <c r="A381" i="20"/>
  <c r="B381" i="20" s="1"/>
  <c r="C381" i="20"/>
  <c r="D381" i="20" s="1"/>
  <c r="E381" i="20"/>
  <c r="F381" i="20" s="1"/>
  <c r="G381" i="20"/>
  <c r="H381" i="20" s="1"/>
  <c r="I381" i="20"/>
  <c r="J381" i="20" s="1"/>
  <c r="A382" i="20"/>
  <c r="B382" i="20" s="1"/>
  <c r="C382" i="20"/>
  <c r="D382" i="20" s="1"/>
  <c r="E382" i="20"/>
  <c r="F382" i="20" s="1"/>
  <c r="G382" i="20"/>
  <c r="H382" i="20" s="1"/>
  <c r="I382" i="20"/>
  <c r="J382" i="20" s="1"/>
  <c r="A383" i="20"/>
  <c r="B383" i="20" s="1"/>
  <c r="C383" i="20"/>
  <c r="D383" i="20" s="1"/>
  <c r="E383" i="20"/>
  <c r="F383" i="20" s="1"/>
  <c r="G383" i="20"/>
  <c r="H383" i="20" s="1"/>
  <c r="I383" i="20"/>
  <c r="J383" i="20" s="1"/>
  <c r="A384" i="20"/>
  <c r="B384" i="20" s="1"/>
  <c r="C384" i="20"/>
  <c r="D384" i="20" s="1"/>
  <c r="E384" i="20"/>
  <c r="F384" i="20" s="1"/>
  <c r="G384" i="20"/>
  <c r="H384" i="20" s="1"/>
  <c r="I384" i="20"/>
  <c r="J384" i="20" s="1"/>
  <c r="A385" i="20"/>
  <c r="B385" i="20" s="1"/>
  <c r="C385" i="20"/>
  <c r="D385" i="20" s="1"/>
  <c r="E385" i="20"/>
  <c r="F385" i="20" s="1"/>
  <c r="G385" i="20"/>
  <c r="H385" i="20" s="1"/>
  <c r="I385" i="20"/>
  <c r="J385" i="20" s="1"/>
  <c r="A386" i="20"/>
  <c r="B386" i="20" s="1"/>
  <c r="C386" i="20"/>
  <c r="D386" i="20" s="1"/>
  <c r="E386" i="20"/>
  <c r="F386" i="20" s="1"/>
  <c r="G386" i="20"/>
  <c r="H386" i="20" s="1"/>
  <c r="I386" i="20"/>
  <c r="J386" i="20" s="1"/>
  <c r="A387" i="20"/>
  <c r="B387" i="20" s="1"/>
  <c r="C387" i="20"/>
  <c r="D387" i="20" s="1"/>
  <c r="E387" i="20"/>
  <c r="F387" i="20" s="1"/>
  <c r="G387" i="20"/>
  <c r="H387" i="20" s="1"/>
  <c r="I387" i="20"/>
  <c r="J387" i="20" s="1"/>
  <c r="A388" i="20"/>
  <c r="B388" i="20" s="1"/>
  <c r="C388" i="20"/>
  <c r="D388" i="20" s="1"/>
  <c r="E388" i="20"/>
  <c r="F388" i="20" s="1"/>
  <c r="G388" i="20"/>
  <c r="H388" i="20" s="1"/>
  <c r="I388" i="20"/>
  <c r="J388" i="20" s="1"/>
  <c r="A389" i="20"/>
  <c r="B389" i="20" s="1"/>
  <c r="C389" i="20"/>
  <c r="D389" i="20" s="1"/>
  <c r="E389" i="20"/>
  <c r="F389" i="20" s="1"/>
  <c r="G389" i="20"/>
  <c r="H389" i="20" s="1"/>
  <c r="I389" i="20"/>
  <c r="J389" i="20" s="1"/>
  <c r="A390" i="20"/>
  <c r="B390" i="20" s="1"/>
  <c r="C390" i="20"/>
  <c r="D390" i="20" s="1"/>
  <c r="E390" i="20"/>
  <c r="F390" i="20" s="1"/>
  <c r="G390" i="20"/>
  <c r="H390" i="20" s="1"/>
  <c r="I390" i="20"/>
  <c r="J390" i="20" s="1"/>
  <c r="A391" i="20"/>
  <c r="B391" i="20" s="1"/>
  <c r="C391" i="20"/>
  <c r="D391" i="20" s="1"/>
  <c r="E391" i="20"/>
  <c r="F391" i="20" s="1"/>
  <c r="G391" i="20"/>
  <c r="H391" i="20" s="1"/>
  <c r="I391" i="20"/>
  <c r="J391" i="20" s="1"/>
  <c r="A392" i="20"/>
  <c r="B392" i="20" s="1"/>
  <c r="C392" i="20"/>
  <c r="D392" i="20" s="1"/>
  <c r="E392" i="20"/>
  <c r="F392" i="20" s="1"/>
  <c r="G392" i="20"/>
  <c r="H392" i="20" s="1"/>
  <c r="I392" i="20"/>
  <c r="J392" i="20" s="1"/>
  <c r="A393" i="20"/>
  <c r="B393" i="20" s="1"/>
  <c r="C393" i="20"/>
  <c r="D393" i="20" s="1"/>
  <c r="E393" i="20"/>
  <c r="F393" i="20" s="1"/>
  <c r="G393" i="20"/>
  <c r="H393" i="20" s="1"/>
  <c r="I393" i="20"/>
  <c r="J393" i="20" s="1"/>
  <c r="A394" i="20"/>
  <c r="B394" i="20" s="1"/>
  <c r="C394" i="20"/>
  <c r="D394" i="20" s="1"/>
  <c r="E394" i="20"/>
  <c r="F394" i="20" s="1"/>
  <c r="G394" i="20"/>
  <c r="H394" i="20" s="1"/>
  <c r="I394" i="20"/>
  <c r="J394" i="20" s="1"/>
  <c r="A395" i="20"/>
  <c r="B395" i="20" s="1"/>
  <c r="C395" i="20"/>
  <c r="D395" i="20" s="1"/>
  <c r="E395" i="20"/>
  <c r="F395" i="20" s="1"/>
  <c r="G395" i="20"/>
  <c r="H395" i="20" s="1"/>
  <c r="I395" i="20"/>
  <c r="J395" i="20" s="1"/>
  <c r="A396" i="20"/>
  <c r="B396" i="20" s="1"/>
  <c r="C396" i="20"/>
  <c r="D396" i="20" s="1"/>
  <c r="E396" i="20"/>
  <c r="F396" i="20" s="1"/>
  <c r="G396" i="20"/>
  <c r="H396" i="20" s="1"/>
  <c r="I396" i="20"/>
  <c r="J396" i="20" s="1"/>
  <c r="A397" i="20"/>
  <c r="B397" i="20" s="1"/>
  <c r="C397" i="20"/>
  <c r="D397" i="20" s="1"/>
  <c r="E397" i="20"/>
  <c r="F397" i="20" s="1"/>
  <c r="G397" i="20"/>
  <c r="H397" i="20" s="1"/>
  <c r="I397" i="20"/>
  <c r="J397" i="20" s="1"/>
  <c r="A398" i="20"/>
  <c r="B398" i="20" s="1"/>
  <c r="C398" i="20"/>
  <c r="D398" i="20" s="1"/>
  <c r="E398" i="20"/>
  <c r="F398" i="20" s="1"/>
  <c r="G398" i="20"/>
  <c r="H398" i="20" s="1"/>
  <c r="I398" i="20"/>
  <c r="J398" i="20" s="1"/>
  <c r="A399" i="20"/>
  <c r="B399" i="20" s="1"/>
  <c r="C399" i="20"/>
  <c r="D399" i="20" s="1"/>
  <c r="E399" i="20"/>
  <c r="F399" i="20" s="1"/>
  <c r="G399" i="20"/>
  <c r="H399" i="20" s="1"/>
  <c r="I399" i="20"/>
  <c r="J399" i="20" s="1"/>
  <c r="A400" i="20"/>
  <c r="B400" i="20" s="1"/>
  <c r="C400" i="20"/>
  <c r="D400" i="20" s="1"/>
  <c r="E400" i="20"/>
  <c r="F400" i="20" s="1"/>
  <c r="G400" i="20"/>
  <c r="H400" i="20" s="1"/>
  <c r="I400" i="20"/>
  <c r="J400" i="20" s="1"/>
  <c r="A401" i="20"/>
  <c r="B401" i="20" s="1"/>
  <c r="C401" i="20"/>
  <c r="D401" i="20" s="1"/>
  <c r="E401" i="20"/>
  <c r="F401" i="20" s="1"/>
  <c r="G401" i="20"/>
  <c r="H401" i="20" s="1"/>
  <c r="I401" i="20"/>
  <c r="J401" i="20" s="1"/>
  <c r="A402" i="20"/>
  <c r="B402" i="20" s="1"/>
  <c r="C402" i="20"/>
  <c r="D402" i="20" s="1"/>
  <c r="E402" i="20"/>
  <c r="F402" i="20" s="1"/>
  <c r="G402" i="20"/>
  <c r="H402" i="20" s="1"/>
  <c r="I402" i="20"/>
  <c r="J402" i="20" s="1"/>
  <c r="A403" i="20"/>
  <c r="B403" i="20" s="1"/>
  <c r="C403" i="20"/>
  <c r="D403" i="20" s="1"/>
  <c r="E403" i="20"/>
  <c r="F403" i="20" s="1"/>
  <c r="G403" i="20"/>
  <c r="H403" i="20" s="1"/>
  <c r="I403" i="20"/>
  <c r="J403" i="20" s="1"/>
  <c r="A404" i="20"/>
  <c r="B404" i="20" s="1"/>
  <c r="C404" i="20"/>
  <c r="D404" i="20" s="1"/>
  <c r="E404" i="20"/>
  <c r="F404" i="20" s="1"/>
  <c r="G404" i="20"/>
  <c r="H404" i="20" s="1"/>
  <c r="I404" i="20"/>
  <c r="J404" i="20" s="1"/>
  <c r="A405" i="20"/>
  <c r="B405" i="20" s="1"/>
  <c r="C405" i="20"/>
  <c r="D405" i="20" s="1"/>
  <c r="E405" i="20"/>
  <c r="F405" i="20" s="1"/>
  <c r="G405" i="20"/>
  <c r="H405" i="20" s="1"/>
  <c r="I405" i="20"/>
  <c r="J405" i="20" s="1"/>
  <c r="A406" i="20"/>
  <c r="B406" i="20" s="1"/>
  <c r="C406" i="20"/>
  <c r="D406" i="20" s="1"/>
  <c r="E406" i="20"/>
  <c r="F406" i="20" s="1"/>
  <c r="G406" i="20"/>
  <c r="H406" i="20" s="1"/>
  <c r="I406" i="20"/>
  <c r="J406" i="20" s="1"/>
  <c r="A407" i="20"/>
  <c r="B407" i="20" s="1"/>
  <c r="C407" i="20"/>
  <c r="D407" i="20" s="1"/>
  <c r="E407" i="20"/>
  <c r="F407" i="20" s="1"/>
  <c r="G407" i="20"/>
  <c r="H407" i="20" s="1"/>
  <c r="I407" i="20"/>
  <c r="J407" i="20" s="1"/>
  <c r="A408" i="20"/>
  <c r="B408" i="20" s="1"/>
  <c r="C408" i="20"/>
  <c r="D408" i="20" s="1"/>
  <c r="E408" i="20"/>
  <c r="F408" i="20" s="1"/>
  <c r="G408" i="20"/>
  <c r="H408" i="20" s="1"/>
  <c r="I408" i="20"/>
  <c r="J408" i="20" s="1"/>
  <c r="A409" i="20"/>
  <c r="B409" i="20" s="1"/>
  <c r="C409" i="20"/>
  <c r="D409" i="20" s="1"/>
  <c r="E409" i="20"/>
  <c r="F409" i="20" s="1"/>
  <c r="G409" i="20"/>
  <c r="H409" i="20" s="1"/>
  <c r="I409" i="20"/>
  <c r="J409" i="20" s="1"/>
  <c r="A410" i="20"/>
  <c r="B410" i="20" s="1"/>
  <c r="C410" i="20"/>
  <c r="D410" i="20" s="1"/>
  <c r="E410" i="20"/>
  <c r="F410" i="20" s="1"/>
  <c r="G410" i="20"/>
  <c r="H410" i="20" s="1"/>
  <c r="I410" i="20"/>
  <c r="J410" i="20" s="1"/>
  <c r="A411" i="20"/>
  <c r="B411" i="20" s="1"/>
  <c r="C411" i="20"/>
  <c r="D411" i="20" s="1"/>
  <c r="E411" i="20"/>
  <c r="F411" i="20" s="1"/>
  <c r="G411" i="20"/>
  <c r="H411" i="20" s="1"/>
  <c r="I411" i="20"/>
  <c r="J411" i="20" s="1"/>
  <c r="A412" i="20"/>
  <c r="B412" i="20" s="1"/>
  <c r="C412" i="20"/>
  <c r="D412" i="20" s="1"/>
  <c r="E412" i="20"/>
  <c r="F412" i="20" s="1"/>
  <c r="G412" i="20"/>
  <c r="H412" i="20" s="1"/>
  <c r="I412" i="20"/>
  <c r="J412" i="20" s="1"/>
  <c r="A413" i="20"/>
  <c r="B413" i="20" s="1"/>
  <c r="C413" i="20"/>
  <c r="D413" i="20" s="1"/>
  <c r="E413" i="20"/>
  <c r="F413" i="20" s="1"/>
  <c r="G413" i="20"/>
  <c r="H413" i="20" s="1"/>
  <c r="I413" i="20"/>
  <c r="J413" i="20" s="1"/>
  <c r="A414" i="20"/>
  <c r="B414" i="20" s="1"/>
  <c r="C414" i="20"/>
  <c r="D414" i="20" s="1"/>
  <c r="E414" i="20"/>
  <c r="F414" i="20" s="1"/>
  <c r="G414" i="20"/>
  <c r="H414" i="20" s="1"/>
  <c r="I414" i="20"/>
  <c r="J414" i="20" s="1"/>
  <c r="A415" i="20"/>
  <c r="B415" i="20" s="1"/>
  <c r="C415" i="20"/>
  <c r="D415" i="20" s="1"/>
  <c r="E415" i="20"/>
  <c r="F415" i="20" s="1"/>
  <c r="G415" i="20"/>
  <c r="H415" i="20" s="1"/>
  <c r="I415" i="20"/>
  <c r="J415" i="20" s="1"/>
  <c r="A416" i="20"/>
  <c r="B416" i="20" s="1"/>
  <c r="C416" i="20"/>
  <c r="D416" i="20" s="1"/>
  <c r="E416" i="20"/>
  <c r="F416" i="20" s="1"/>
  <c r="G416" i="20"/>
  <c r="H416" i="20" s="1"/>
  <c r="I416" i="20"/>
  <c r="J416" i="20" s="1"/>
  <c r="A417" i="20"/>
  <c r="B417" i="20" s="1"/>
  <c r="C417" i="20"/>
  <c r="D417" i="20" s="1"/>
  <c r="E417" i="20"/>
  <c r="F417" i="20" s="1"/>
  <c r="G417" i="20"/>
  <c r="H417" i="20" s="1"/>
  <c r="I417" i="20"/>
  <c r="J417" i="20" s="1"/>
  <c r="A418" i="20"/>
  <c r="B418" i="20" s="1"/>
  <c r="C418" i="20"/>
  <c r="D418" i="20" s="1"/>
  <c r="E418" i="20"/>
  <c r="F418" i="20" s="1"/>
  <c r="G418" i="20"/>
  <c r="H418" i="20" s="1"/>
  <c r="I418" i="20"/>
  <c r="J418" i="20" s="1"/>
  <c r="A419" i="20"/>
  <c r="B419" i="20" s="1"/>
  <c r="C419" i="20"/>
  <c r="D419" i="20" s="1"/>
  <c r="E419" i="20"/>
  <c r="F419" i="20" s="1"/>
  <c r="G419" i="20"/>
  <c r="H419" i="20" s="1"/>
  <c r="I419" i="20"/>
  <c r="J419" i="20" s="1"/>
  <c r="A420" i="20"/>
  <c r="B420" i="20" s="1"/>
  <c r="C420" i="20"/>
  <c r="D420" i="20" s="1"/>
  <c r="E420" i="20"/>
  <c r="F420" i="20" s="1"/>
  <c r="G420" i="20"/>
  <c r="H420" i="20" s="1"/>
  <c r="I420" i="20"/>
  <c r="J420" i="20" s="1"/>
  <c r="A421" i="20"/>
  <c r="B421" i="20" s="1"/>
  <c r="C421" i="20"/>
  <c r="D421" i="20" s="1"/>
  <c r="E421" i="20"/>
  <c r="F421" i="20" s="1"/>
  <c r="G421" i="20"/>
  <c r="H421" i="20" s="1"/>
  <c r="I421" i="20"/>
  <c r="J421" i="20" s="1"/>
  <c r="A422" i="20"/>
  <c r="B422" i="20" s="1"/>
  <c r="C422" i="20"/>
  <c r="D422" i="20" s="1"/>
  <c r="E422" i="20"/>
  <c r="F422" i="20" s="1"/>
  <c r="G422" i="20"/>
  <c r="H422" i="20" s="1"/>
  <c r="I422" i="20"/>
  <c r="J422" i="20" s="1"/>
  <c r="A423" i="20"/>
  <c r="B423" i="20" s="1"/>
  <c r="C423" i="20"/>
  <c r="D423" i="20" s="1"/>
  <c r="E423" i="20"/>
  <c r="F423" i="20" s="1"/>
  <c r="G423" i="20"/>
  <c r="H423" i="20" s="1"/>
  <c r="I423" i="20"/>
  <c r="J423" i="20" s="1"/>
  <c r="A424" i="20"/>
  <c r="B424" i="20" s="1"/>
  <c r="C424" i="20"/>
  <c r="D424" i="20" s="1"/>
  <c r="E424" i="20"/>
  <c r="F424" i="20" s="1"/>
  <c r="G424" i="20"/>
  <c r="H424" i="20" s="1"/>
  <c r="I424" i="20"/>
  <c r="J424" i="20" s="1"/>
  <c r="A425" i="20"/>
  <c r="B425" i="20" s="1"/>
  <c r="C425" i="20"/>
  <c r="D425" i="20" s="1"/>
  <c r="E425" i="20"/>
  <c r="F425" i="20" s="1"/>
  <c r="G425" i="20"/>
  <c r="H425" i="20" s="1"/>
  <c r="I425" i="20"/>
  <c r="J425" i="20" s="1"/>
  <c r="A426" i="20"/>
  <c r="B426" i="20" s="1"/>
  <c r="C426" i="20"/>
  <c r="D426" i="20" s="1"/>
  <c r="E426" i="20"/>
  <c r="F426" i="20" s="1"/>
  <c r="G426" i="20"/>
  <c r="H426" i="20" s="1"/>
  <c r="I426" i="20"/>
  <c r="J426" i="20" s="1"/>
  <c r="A427" i="20"/>
  <c r="B427" i="20" s="1"/>
  <c r="C427" i="20"/>
  <c r="D427" i="20" s="1"/>
  <c r="E427" i="20"/>
  <c r="F427" i="20" s="1"/>
  <c r="G427" i="20"/>
  <c r="H427" i="20" s="1"/>
  <c r="I427" i="20"/>
  <c r="J427" i="20" s="1"/>
  <c r="A428" i="20"/>
  <c r="B428" i="20" s="1"/>
  <c r="C428" i="20"/>
  <c r="D428" i="20" s="1"/>
  <c r="E428" i="20"/>
  <c r="F428" i="20" s="1"/>
  <c r="G428" i="20"/>
  <c r="H428" i="20" s="1"/>
  <c r="I428" i="20"/>
  <c r="J428" i="20" s="1"/>
  <c r="A429" i="20"/>
  <c r="B429" i="20" s="1"/>
  <c r="C429" i="20"/>
  <c r="D429" i="20" s="1"/>
  <c r="E429" i="20"/>
  <c r="F429" i="20" s="1"/>
  <c r="G429" i="20"/>
  <c r="H429" i="20" s="1"/>
  <c r="I429" i="20"/>
  <c r="J429" i="20" s="1"/>
  <c r="A430" i="20"/>
  <c r="B430" i="20" s="1"/>
  <c r="C430" i="20"/>
  <c r="D430" i="20" s="1"/>
  <c r="E430" i="20"/>
  <c r="F430" i="20" s="1"/>
  <c r="G430" i="20"/>
  <c r="H430" i="20" s="1"/>
  <c r="I430" i="20"/>
  <c r="J430" i="20" s="1"/>
  <c r="A431" i="20"/>
  <c r="B431" i="20" s="1"/>
  <c r="C431" i="20"/>
  <c r="D431" i="20" s="1"/>
  <c r="E431" i="20"/>
  <c r="F431" i="20" s="1"/>
  <c r="G431" i="20"/>
  <c r="H431" i="20" s="1"/>
  <c r="I431" i="20"/>
  <c r="J431" i="20" s="1"/>
  <c r="A432" i="20"/>
  <c r="B432" i="20" s="1"/>
  <c r="C432" i="20"/>
  <c r="D432" i="20" s="1"/>
  <c r="E432" i="20"/>
  <c r="F432" i="20" s="1"/>
  <c r="G432" i="20"/>
  <c r="H432" i="20" s="1"/>
  <c r="I432" i="20"/>
  <c r="J432" i="20" s="1"/>
  <c r="A433" i="20"/>
  <c r="B433" i="20" s="1"/>
  <c r="C433" i="20"/>
  <c r="D433" i="20" s="1"/>
  <c r="E433" i="20"/>
  <c r="F433" i="20" s="1"/>
  <c r="G433" i="20"/>
  <c r="H433" i="20" s="1"/>
  <c r="I433" i="20"/>
  <c r="J433" i="20" s="1"/>
  <c r="A434" i="20"/>
  <c r="B434" i="20" s="1"/>
  <c r="C434" i="20"/>
  <c r="D434" i="20" s="1"/>
  <c r="E434" i="20"/>
  <c r="F434" i="20" s="1"/>
  <c r="G434" i="20"/>
  <c r="H434" i="20" s="1"/>
  <c r="I434" i="20"/>
  <c r="J434" i="20" s="1"/>
  <c r="A435" i="20"/>
  <c r="B435" i="20" s="1"/>
  <c r="C435" i="20"/>
  <c r="D435" i="20" s="1"/>
  <c r="E435" i="20"/>
  <c r="F435" i="20" s="1"/>
  <c r="G435" i="20"/>
  <c r="H435" i="20" s="1"/>
  <c r="I435" i="20"/>
  <c r="J435" i="20" s="1"/>
  <c r="A436" i="20"/>
  <c r="B436" i="20" s="1"/>
  <c r="C436" i="20"/>
  <c r="D436" i="20" s="1"/>
  <c r="E436" i="20"/>
  <c r="F436" i="20" s="1"/>
  <c r="G436" i="20"/>
  <c r="H436" i="20" s="1"/>
  <c r="I436" i="20"/>
  <c r="J436" i="20" s="1"/>
  <c r="A437" i="20"/>
  <c r="B437" i="20" s="1"/>
  <c r="C437" i="20"/>
  <c r="D437" i="20" s="1"/>
  <c r="E437" i="20"/>
  <c r="F437" i="20" s="1"/>
  <c r="G437" i="20"/>
  <c r="H437" i="20" s="1"/>
  <c r="I437" i="20"/>
  <c r="J437" i="20" s="1"/>
  <c r="A438" i="20"/>
  <c r="B438" i="20" s="1"/>
  <c r="C438" i="20"/>
  <c r="D438" i="20" s="1"/>
  <c r="E438" i="20"/>
  <c r="F438" i="20" s="1"/>
  <c r="G438" i="20"/>
  <c r="H438" i="20" s="1"/>
  <c r="I438" i="20"/>
  <c r="J438" i="20" s="1"/>
  <c r="A439" i="20"/>
  <c r="B439" i="20" s="1"/>
  <c r="C439" i="20"/>
  <c r="D439" i="20" s="1"/>
  <c r="E439" i="20"/>
  <c r="F439" i="20" s="1"/>
  <c r="G439" i="20"/>
  <c r="H439" i="20" s="1"/>
  <c r="I439" i="20"/>
  <c r="J439" i="20" s="1"/>
  <c r="A440" i="20"/>
  <c r="B440" i="20" s="1"/>
  <c r="C440" i="20"/>
  <c r="D440" i="20" s="1"/>
  <c r="E440" i="20"/>
  <c r="F440" i="20" s="1"/>
  <c r="G440" i="20"/>
  <c r="H440" i="20" s="1"/>
  <c r="I440" i="20"/>
  <c r="J440" i="20" s="1"/>
  <c r="A441" i="20"/>
  <c r="B441" i="20" s="1"/>
  <c r="C441" i="20"/>
  <c r="D441" i="20" s="1"/>
  <c r="E441" i="20"/>
  <c r="F441" i="20" s="1"/>
  <c r="G441" i="20"/>
  <c r="H441" i="20" s="1"/>
  <c r="I441" i="20"/>
  <c r="J441" i="20" s="1"/>
  <c r="A442" i="20"/>
  <c r="B442" i="20" s="1"/>
  <c r="C442" i="20"/>
  <c r="D442" i="20" s="1"/>
  <c r="E442" i="20"/>
  <c r="F442" i="20" s="1"/>
  <c r="G442" i="20"/>
  <c r="H442" i="20" s="1"/>
  <c r="I442" i="20"/>
  <c r="J442" i="20" s="1"/>
  <c r="A443" i="20"/>
  <c r="B443" i="20" s="1"/>
  <c r="C443" i="20"/>
  <c r="D443" i="20" s="1"/>
  <c r="E443" i="20"/>
  <c r="F443" i="20" s="1"/>
  <c r="G443" i="20"/>
  <c r="H443" i="20" s="1"/>
  <c r="I443" i="20"/>
  <c r="J443" i="20" s="1"/>
  <c r="A444" i="20"/>
  <c r="B444" i="20" s="1"/>
  <c r="C444" i="20"/>
  <c r="D444" i="20" s="1"/>
  <c r="E444" i="20"/>
  <c r="F444" i="20" s="1"/>
  <c r="G444" i="20"/>
  <c r="H444" i="20" s="1"/>
  <c r="I444" i="20"/>
  <c r="J444" i="20" s="1"/>
  <c r="A445" i="20"/>
  <c r="B445" i="20" s="1"/>
  <c r="C445" i="20"/>
  <c r="D445" i="20" s="1"/>
  <c r="E445" i="20"/>
  <c r="F445" i="20" s="1"/>
  <c r="G445" i="20"/>
  <c r="H445" i="20" s="1"/>
  <c r="I445" i="20"/>
  <c r="J445" i="20" s="1"/>
  <c r="A446" i="20"/>
  <c r="B446" i="20" s="1"/>
  <c r="C446" i="20"/>
  <c r="D446" i="20" s="1"/>
  <c r="E446" i="20"/>
  <c r="F446" i="20" s="1"/>
  <c r="G446" i="20"/>
  <c r="H446" i="20" s="1"/>
  <c r="I446" i="20"/>
  <c r="J446" i="20" s="1"/>
  <c r="A447" i="20"/>
  <c r="B447" i="20" s="1"/>
  <c r="C447" i="20"/>
  <c r="D447" i="20" s="1"/>
  <c r="E447" i="20"/>
  <c r="F447" i="20" s="1"/>
  <c r="G447" i="20"/>
  <c r="H447" i="20" s="1"/>
  <c r="I447" i="20"/>
  <c r="J447" i="20" s="1"/>
  <c r="A448" i="20"/>
  <c r="B448" i="20" s="1"/>
  <c r="C448" i="20"/>
  <c r="D448" i="20" s="1"/>
  <c r="E448" i="20"/>
  <c r="F448" i="20" s="1"/>
  <c r="G448" i="20"/>
  <c r="H448" i="20" s="1"/>
  <c r="I448" i="20"/>
  <c r="J448" i="20" s="1"/>
  <c r="A449" i="20"/>
  <c r="B449" i="20" s="1"/>
  <c r="C449" i="20"/>
  <c r="D449" i="20" s="1"/>
  <c r="E449" i="20"/>
  <c r="F449" i="20" s="1"/>
  <c r="G449" i="20"/>
  <c r="H449" i="20" s="1"/>
  <c r="I449" i="20"/>
  <c r="J449" i="20" s="1"/>
  <c r="A450" i="20"/>
  <c r="B450" i="20" s="1"/>
  <c r="C450" i="20"/>
  <c r="D450" i="20" s="1"/>
  <c r="E450" i="20"/>
  <c r="F450" i="20" s="1"/>
  <c r="G450" i="20"/>
  <c r="H450" i="20" s="1"/>
  <c r="I450" i="20"/>
  <c r="J450" i="20" s="1"/>
  <c r="A451" i="20"/>
  <c r="B451" i="20" s="1"/>
  <c r="C451" i="20"/>
  <c r="D451" i="20" s="1"/>
  <c r="E451" i="20"/>
  <c r="F451" i="20" s="1"/>
  <c r="G451" i="20"/>
  <c r="H451" i="20" s="1"/>
  <c r="I451" i="20"/>
  <c r="J451" i="20" s="1"/>
  <c r="A452" i="20"/>
  <c r="B452" i="20" s="1"/>
  <c r="C452" i="20"/>
  <c r="D452" i="20" s="1"/>
  <c r="E452" i="20"/>
  <c r="F452" i="20" s="1"/>
  <c r="G452" i="20"/>
  <c r="H452" i="20" s="1"/>
  <c r="I452" i="20"/>
  <c r="J452" i="20" s="1"/>
  <c r="A453" i="20"/>
  <c r="B453" i="20" s="1"/>
  <c r="C453" i="20"/>
  <c r="D453" i="20" s="1"/>
  <c r="E453" i="20"/>
  <c r="F453" i="20" s="1"/>
  <c r="G453" i="20"/>
  <c r="H453" i="20" s="1"/>
  <c r="I453" i="20"/>
  <c r="J453" i="20" s="1"/>
  <c r="A454" i="20"/>
  <c r="B454" i="20" s="1"/>
  <c r="C454" i="20"/>
  <c r="D454" i="20" s="1"/>
  <c r="E454" i="20"/>
  <c r="F454" i="20" s="1"/>
  <c r="G454" i="20"/>
  <c r="H454" i="20" s="1"/>
  <c r="I454" i="20"/>
  <c r="J454" i="20" s="1"/>
  <c r="A455" i="20"/>
  <c r="B455" i="20" s="1"/>
  <c r="C455" i="20"/>
  <c r="D455" i="20" s="1"/>
  <c r="E455" i="20"/>
  <c r="F455" i="20" s="1"/>
  <c r="G455" i="20"/>
  <c r="H455" i="20" s="1"/>
  <c r="I455" i="20"/>
  <c r="J455" i="20" s="1"/>
  <c r="A456" i="20"/>
  <c r="B456" i="20" s="1"/>
  <c r="C456" i="20"/>
  <c r="D456" i="20" s="1"/>
  <c r="E456" i="20"/>
  <c r="F456" i="20" s="1"/>
  <c r="G456" i="20"/>
  <c r="H456" i="20" s="1"/>
  <c r="I456" i="20"/>
  <c r="J456" i="20" s="1"/>
  <c r="A457" i="20"/>
  <c r="B457" i="20" s="1"/>
  <c r="C457" i="20"/>
  <c r="D457" i="20" s="1"/>
  <c r="E457" i="20"/>
  <c r="F457" i="20" s="1"/>
  <c r="G457" i="20"/>
  <c r="H457" i="20" s="1"/>
  <c r="I457" i="20"/>
  <c r="J457" i="20" s="1"/>
  <c r="A458" i="20"/>
  <c r="B458" i="20" s="1"/>
  <c r="C458" i="20"/>
  <c r="D458" i="20" s="1"/>
  <c r="E458" i="20"/>
  <c r="F458" i="20" s="1"/>
  <c r="G458" i="20"/>
  <c r="H458" i="20" s="1"/>
  <c r="I458" i="20"/>
  <c r="J458" i="20" s="1"/>
  <c r="A459" i="20"/>
  <c r="B459" i="20" s="1"/>
  <c r="C459" i="20"/>
  <c r="D459" i="20" s="1"/>
  <c r="E459" i="20"/>
  <c r="F459" i="20" s="1"/>
  <c r="G459" i="20"/>
  <c r="H459" i="20" s="1"/>
  <c r="I459" i="20"/>
  <c r="J459" i="20" s="1"/>
  <c r="A460" i="20"/>
  <c r="B460" i="20" s="1"/>
  <c r="C460" i="20"/>
  <c r="D460" i="20" s="1"/>
  <c r="E460" i="20"/>
  <c r="F460" i="20" s="1"/>
  <c r="G460" i="20"/>
  <c r="H460" i="20" s="1"/>
  <c r="I460" i="20"/>
  <c r="J460" i="20" s="1"/>
  <c r="A461" i="20"/>
  <c r="B461" i="20" s="1"/>
  <c r="C461" i="20"/>
  <c r="D461" i="20" s="1"/>
  <c r="E461" i="20"/>
  <c r="F461" i="20" s="1"/>
  <c r="G461" i="20"/>
  <c r="H461" i="20" s="1"/>
  <c r="I461" i="20"/>
  <c r="J461" i="20" s="1"/>
  <c r="A462" i="20"/>
  <c r="B462" i="20" s="1"/>
  <c r="C462" i="20"/>
  <c r="D462" i="20" s="1"/>
  <c r="E462" i="20"/>
  <c r="F462" i="20" s="1"/>
  <c r="G462" i="20"/>
  <c r="H462" i="20" s="1"/>
  <c r="I462" i="20"/>
  <c r="J462" i="20" s="1"/>
  <c r="A463" i="20"/>
  <c r="B463" i="20" s="1"/>
  <c r="C463" i="20"/>
  <c r="D463" i="20" s="1"/>
  <c r="E463" i="20"/>
  <c r="F463" i="20" s="1"/>
  <c r="G463" i="20"/>
  <c r="H463" i="20" s="1"/>
  <c r="I463" i="20"/>
  <c r="J463" i="20" s="1"/>
  <c r="A464" i="20"/>
  <c r="B464" i="20" s="1"/>
  <c r="C464" i="20"/>
  <c r="D464" i="20" s="1"/>
  <c r="E464" i="20"/>
  <c r="F464" i="20" s="1"/>
  <c r="G464" i="20"/>
  <c r="H464" i="20" s="1"/>
  <c r="I464" i="20"/>
  <c r="J464" i="20" s="1"/>
  <c r="A465" i="20"/>
  <c r="B465" i="20" s="1"/>
  <c r="C465" i="20"/>
  <c r="D465" i="20" s="1"/>
  <c r="E465" i="20"/>
  <c r="F465" i="20" s="1"/>
  <c r="G465" i="20"/>
  <c r="H465" i="20" s="1"/>
  <c r="I465" i="20"/>
  <c r="J465" i="20" s="1"/>
  <c r="A466" i="20"/>
  <c r="B466" i="20" s="1"/>
  <c r="C466" i="20"/>
  <c r="D466" i="20" s="1"/>
  <c r="E466" i="20"/>
  <c r="F466" i="20" s="1"/>
  <c r="G466" i="20"/>
  <c r="H466" i="20" s="1"/>
  <c r="I466" i="20"/>
  <c r="J466" i="20" s="1"/>
  <c r="A467" i="20"/>
  <c r="B467" i="20" s="1"/>
  <c r="C467" i="20"/>
  <c r="D467" i="20" s="1"/>
  <c r="E467" i="20"/>
  <c r="F467" i="20" s="1"/>
  <c r="G467" i="20"/>
  <c r="H467" i="20" s="1"/>
  <c r="I467" i="20"/>
  <c r="J467" i="20" s="1"/>
  <c r="A468" i="20"/>
  <c r="B468" i="20" s="1"/>
  <c r="C468" i="20"/>
  <c r="D468" i="20" s="1"/>
  <c r="E468" i="20"/>
  <c r="F468" i="20" s="1"/>
  <c r="G468" i="20"/>
  <c r="H468" i="20" s="1"/>
  <c r="I468" i="20"/>
  <c r="J468" i="20" s="1"/>
  <c r="A469" i="20"/>
  <c r="B469" i="20" s="1"/>
  <c r="C469" i="20"/>
  <c r="D469" i="20" s="1"/>
  <c r="E469" i="20"/>
  <c r="F469" i="20" s="1"/>
  <c r="G469" i="20"/>
  <c r="H469" i="20" s="1"/>
  <c r="I469" i="20"/>
  <c r="J469" i="20" s="1"/>
  <c r="A470" i="20"/>
  <c r="B470" i="20" s="1"/>
  <c r="C470" i="20"/>
  <c r="D470" i="20" s="1"/>
  <c r="E470" i="20"/>
  <c r="F470" i="20" s="1"/>
  <c r="G470" i="20"/>
  <c r="H470" i="20" s="1"/>
  <c r="I470" i="20"/>
  <c r="J470" i="20" s="1"/>
  <c r="A471" i="20"/>
  <c r="B471" i="20" s="1"/>
  <c r="C471" i="20"/>
  <c r="D471" i="20" s="1"/>
  <c r="E471" i="20"/>
  <c r="F471" i="20" s="1"/>
  <c r="G471" i="20"/>
  <c r="H471" i="20" s="1"/>
  <c r="I471" i="20"/>
  <c r="J471" i="20" s="1"/>
  <c r="A472" i="20"/>
  <c r="B472" i="20" s="1"/>
  <c r="C472" i="20"/>
  <c r="D472" i="20" s="1"/>
  <c r="E472" i="20"/>
  <c r="F472" i="20" s="1"/>
  <c r="G472" i="20"/>
  <c r="H472" i="20" s="1"/>
  <c r="I472" i="20"/>
  <c r="J472" i="20" s="1"/>
  <c r="A473" i="20"/>
  <c r="B473" i="20" s="1"/>
  <c r="C473" i="20"/>
  <c r="D473" i="20" s="1"/>
  <c r="E473" i="20"/>
  <c r="F473" i="20" s="1"/>
  <c r="G473" i="20"/>
  <c r="H473" i="20" s="1"/>
  <c r="I473" i="20"/>
  <c r="J473" i="20" s="1"/>
  <c r="A474" i="20"/>
  <c r="B474" i="20" s="1"/>
  <c r="C474" i="20"/>
  <c r="D474" i="20" s="1"/>
  <c r="E474" i="20"/>
  <c r="F474" i="20" s="1"/>
  <c r="G474" i="20"/>
  <c r="H474" i="20" s="1"/>
  <c r="I474" i="20"/>
  <c r="J474" i="20" s="1"/>
  <c r="A475" i="20"/>
  <c r="B475" i="20" s="1"/>
  <c r="C475" i="20"/>
  <c r="D475" i="20" s="1"/>
  <c r="E475" i="20"/>
  <c r="F475" i="20" s="1"/>
  <c r="G475" i="20"/>
  <c r="H475" i="20" s="1"/>
  <c r="I475" i="20"/>
  <c r="J475" i="20" s="1"/>
  <c r="A476" i="20"/>
  <c r="B476" i="20" s="1"/>
  <c r="C476" i="20"/>
  <c r="D476" i="20" s="1"/>
  <c r="E476" i="20"/>
  <c r="F476" i="20" s="1"/>
  <c r="G476" i="20"/>
  <c r="H476" i="20" s="1"/>
  <c r="I476" i="20"/>
  <c r="J476" i="20" s="1"/>
  <c r="A477" i="20"/>
  <c r="B477" i="20" s="1"/>
  <c r="C477" i="20"/>
  <c r="D477" i="20" s="1"/>
  <c r="E477" i="20"/>
  <c r="F477" i="20" s="1"/>
  <c r="G477" i="20"/>
  <c r="H477" i="20" s="1"/>
  <c r="I477" i="20"/>
  <c r="J477" i="20" s="1"/>
  <c r="A478" i="20"/>
  <c r="B478" i="20" s="1"/>
  <c r="C478" i="20"/>
  <c r="D478" i="20" s="1"/>
  <c r="E478" i="20"/>
  <c r="F478" i="20" s="1"/>
  <c r="G478" i="20"/>
  <c r="H478" i="20" s="1"/>
  <c r="I478" i="20"/>
  <c r="J478" i="20" s="1"/>
  <c r="A479" i="20"/>
  <c r="B479" i="20" s="1"/>
  <c r="C479" i="20"/>
  <c r="D479" i="20" s="1"/>
  <c r="E479" i="20"/>
  <c r="F479" i="20" s="1"/>
  <c r="G479" i="20"/>
  <c r="H479" i="20" s="1"/>
  <c r="I479" i="20"/>
  <c r="J479" i="20" s="1"/>
  <c r="A480" i="20"/>
  <c r="B480" i="20" s="1"/>
  <c r="C480" i="20"/>
  <c r="D480" i="20" s="1"/>
  <c r="E480" i="20"/>
  <c r="F480" i="20" s="1"/>
  <c r="G480" i="20"/>
  <c r="H480" i="20" s="1"/>
  <c r="I480" i="20"/>
  <c r="J480" i="20" s="1"/>
  <c r="A481" i="20"/>
  <c r="B481" i="20" s="1"/>
  <c r="C481" i="20"/>
  <c r="D481" i="20" s="1"/>
  <c r="E481" i="20"/>
  <c r="F481" i="20" s="1"/>
  <c r="G481" i="20"/>
  <c r="H481" i="20" s="1"/>
  <c r="I481" i="20"/>
  <c r="J481" i="20" s="1"/>
  <c r="A482" i="20"/>
  <c r="B482" i="20" s="1"/>
  <c r="C482" i="20"/>
  <c r="D482" i="20" s="1"/>
  <c r="E482" i="20"/>
  <c r="F482" i="20" s="1"/>
  <c r="G482" i="20"/>
  <c r="H482" i="20" s="1"/>
  <c r="I482" i="20"/>
  <c r="J482" i="20" s="1"/>
  <c r="A483" i="20"/>
  <c r="B483" i="20" s="1"/>
  <c r="C483" i="20"/>
  <c r="D483" i="20" s="1"/>
  <c r="E483" i="20"/>
  <c r="F483" i="20" s="1"/>
  <c r="G483" i="20"/>
  <c r="H483" i="20" s="1"/>
  <c r="I483" i="20"/>
  <c r="J483" i="20" s="1"/>
  <c r="A484" i="20"/>
  <c r="B484" i="20" s="1"/>
  <c r="C484" i="20"/>
  <c r="D484" i="20" s="1"/>
  <c r="E484" i="20"/>
  <c r="F484" i="20" s="1"/>
  <c r="G484" i="20"/>
  <c r="H484" i="20" s="1"/>
  <c r="I484" i="20"/>
  <c r="J484" i="20" s="1"/>
  <c r="A485" i="20"/>
  <c r="B485" i="20" s="1"/>
  <c r="C485" i="20"/>
  <c r="D485" i="20" s="1"/>
  <c r="E485" i="20"/>
  <c r="F485" i="20" s="1"/>
  <c r="G485" i="20"/>
  <c r="H485" i="20" s="1"/>
  <c r="I485" i="20"/>
  <c r="J485" i="20" s="1"/>
  <c r="A486" i="20"/>
  <c r="B486" i="20" s="1"/>
  <c r="C486" i="20"/>
  <c r="D486" i="20" s="1"/>
  <c r="E486" i="20"/>
  <c r="F486" i="20" s="1"/>
  <c r="G486" i="20"/>
  <c r="H486" i="20" s="1"/>
  <c r="I486" i="20"/>
  <c r="J486" i="20" s="1"/>
  <c r="A487" i="20"/>
  <c r="B487" i="20" s="1"/>
  <c r="C487" i="20"/>
  <c r="D487" i="20" s="1"/>
  <c r="E487" i="20"/>
  <c r="F487" i="20" s="1"/>
  <c r="G487" i="20"/>
  <c r="H487" i="20" s="1"/>
  <c r="I487" i="20"/>
  <c r="J487" i="20" s="1"/>
  <c r="A488" i="20"/>
  <c r="B488" i="20" s="1"/>
  <c r="C488" i="20"/>
  <c r="D488" i="20" s="1"/>
  <c r="E488" i="20"/>
  <c r="F488" i="20" s="1"/>
  <c r="G488" i="20"/>
  <c r="H488" i="20" s="1"/>
  <c r="I488" i="20"/>
  <c r="J488" i="20" s="1"/>
  <c r="A489" i="20"/>
  <c r="B489" i="20" s="1"/>
  <c r="C489" i="20"/>
  <c r="D489" i="20" s="1"/>
  <c r="E489" i="20"/>
  <c r="F489" i="20" s="1"/>
  <c r="G489" i="20"/>
  <c r="H489" i="20" s="1"/>
  <c r="I489" i="20"/>
  <c r="J489" i="20" s="1"/>
  <c r="A490" i="20"/>
  <c r="B490" i="20" s="1"/>
  <c r="C490" i="20"/>
  <c r="D490" i="20" s="1"/>
  <c r="E490" i="20"/>
  <c r="F490" i="20" s="1"/>
  <c r="G490" i="20"/>
  <c r="H490" i="20" s="1"/>
  <c r="I490" i="20"/>
  <c r="J490" i="20" s="1"/>
  <c r="A491" i="20"/>
  <c r="B491" i="20" s="1"/>
  <c r="C491" i="20"/>
  <c r="D491" i="20" s="1"/>
  <c r="E491" i="20"/>
  <c r="F491" i="20" s="1"/>
  <c r="G491" i="20"/>
  <c r="H491" i="20" s="1"/>
  <c r="I491" i="20"/>
  <c r="J491" i="20" s="1"/>
  <c r="A492" i="20"/>
  <c r="B492" i="20" s="1"/>
  <c r="C492" i="20"/>
  <c r="D492" i="20" s="1"/>
  <c r="E492" i="20"/>
  <c r="F492" i="20" s="1"/>
  <c r="G492" i="20"/>
  <c r="H492" i="20" s="1"/>
  <c r="I492" i="20"/>
  <c r="J492" i="20" s="1"/>
  <c r="A493" i="20"/>
  <c r="B493" i="20" s="1"/>
  <c r="C493" i="20"/>
  <c r="D493" i="20" s="1"/>
  <c r="E493" i="20"/>
  <c r="F493" i="20" s="1"/>
  <c r="G493" i="20"/>
  <c r="H493" i="20" s="1"/>
  <c r="I493" i="20"/>
  <c r="J493" i="20" s="1"/>
  <c r="A494" i="20"/>
  <c r="B494" i="20" s="1"/>
  <c r="C494" i="20"/>
  <c r="D494" i="20" s="1"/>
  <c r="E494" i="20"/>
  <c r="F494" i="20" s="1"/>
  <c r="G494" i="20"/>
  <c r="H494" i="20" s="1"/>
  <c r="I494" i="20"/>
  <c r="J494" i="20" s="1"/>
  <c r="A495" i="20"/>
  <c r="B495" i="20" s="1"/>
  <c r="C495" i="20"/>
  <c r="D495" i="20" s="1"/>
  <c r="E495" i="20"/>
  <c r="F495" i="20" s="1"/>
  <c r="G495" i="20"/>
  <c r="H495" i="20" s="1"/>
  <c r="I495" i="20"/>
  <c r="J495" i="20" s="1"/>
  <c r="A496" i="20"/>
  <c r="B496" i="20" s="1"/>
  <c r="C496" i="20"/>
  <c r="D496" i="20" s="1"/>
  <c r="E496" i="20"/>
  <c r="F496" i="20" s="1"/>
  <c r="G496" i="20"/>
  <c r="H496" i="20" s="1"/>
  <c r="I496" i="20"/>
  <c r="J496" i="20" s="1"/>
  <c r="A497" i="20"/>
  <c r="B497" i="20" s="1"/>
  <c r="C497" i="20"/>
  <c r="D497" i="20" s="1"/>
  <c r="E497" i="20"/>
  <c r="F497" i="20" s="1"/>
  <c r="G497" i="20"/>
  <c r="H497" i="20" s="1"/>
  <c r="I497" i="20"/>
  <c r="J497" i="20" s="1"/>
  <c r="A498" i="20"/>
  <c r="B498" i="20" s="1"/>
  <c r="C498" i="20"/>
  <c r="D498" i="20" s="1"/>
  <c r="E498" i="20"/>
  <c r="F498" i="20" s="1"/>
  <c r="G498" i="20"/>
  <c r="H498" i="20" s="1"/>
  <c r="I498" i="20"/>
  <c r="J498" i="20" s="1"/>
  <c r="A499" i="20"/>
  <c r="B499" i="20" s="1"/>
  <c r="C499" i="20"/>
  <c r="D499" i="20" s="1"/>
  <c r="E499" i="20"/>
  <c r="F499" i="20" s="1"/>
  <c r="G499" i="20"/>
  <c r="H499" i="20" s="1"/>
  <c r="I499" i="20"/>
  <c r="J499" i="20" s="1"/>
  <c r="A500" i="20"/>
  <c r="B500" i="20" s="1"/>
  <c r="C500" i="20"/>
  <c r="D500" i="20" s="1"/>
  <c r="E500" i="20"/>
  <c r="F500" i="20" s="1"/>
  <c r="G500" i="20"/>
  <c r="H500" i="20" s="1"/>
  <c r="I500" i="20"/>
  <c r="J500" i="20" s="1"/>
  <c r="A501" i="20"/>
  <c r="B501" i="20" s="1"/>
  <c r="C501" i="20"/>
  <c r="D501" i="20" s="1"/>
  <c r="E501" i="20"/>
  <c r="F501" i="20" s="1"/>
  <c r="G501" i="20"/>
  <c r="H501" i="20" s="1"/>
  <c r="I501" i="20"/>
  <c r="J501" i="20" s="1"/>
  <c r="A502" i="20"/>
  <c r="B502" i="20" s="1"/>
  <c r="C502" i="20"/>
  <c r="D502" i="20" s="1"/>
  <c r="E502" i="20"/>
  <c r="F502" i="20" s="1"/>
  <c r="G502" i="20"/>
  <c r="H502" i="20" s="1"/>
  <c r="I502" i="20"/>
  <c r="J502" i="20" s="1"/>
  <c r="A503" i="20"/>
  <c r="B503" i="20" s="1"/>
  <c r="C503" i="20"/>
  <c r="D503" i="20" s="1"/>
  <c r="E503" i="20"/>
  <c r="F503" i="20" s="1"/>
  <c r="G503" i="20"/>
  <c r="H503" i="20" s="1"/>
  <c r="I503" i="20"/>
  <c r="J503" i="20" s="1"/>
  <c r="A504" i="20"/>
  <c r="B504" i="20" s="1"/>
  <c r="C504" i="20"/>
  <c r="D504" i="20" s="1"/>
  <c r="E504" i="20"/>
  <c r="F504" i="20" s="1"/>
  <c r="G504" i="20"/>
  <c r="H504" i="20" s="1"/>
  <c r="I504" i="20"/>
  <c r="J504" i="20" s="1"/>
  <c r="A505" i="20"/>
  <c r="B505" i="20" s="1"/>
  <c r="C505" i="20"/>
  <c r="D505" i="20" s="1"/>
  <c r="E505" i="20"/>
  <c r="F505" i="20" s="1"/>
  <c r="G505" i="20"/>
  <c r="H505" i="20" s="1"/>
  <c r="I505" i="20"/>
  <c r="J505" i="20" s="1"/>
  <c r="A506" i="20"/>
  <c r="B506" i="20" s="1"/>
  <c r="C506" i="20"/>
  <c r="D506" i="20" s="1"/>
  <c r="E506" i="20"/>
  <c r="F506" i="20" s="1"/>
  <c r="G506" i="20"/>
  <c r="H506" i="20" s="1"/>
  <c r="I506" i="20"/>
  <c r="J506" i="20" s="1"/>
  <c r="A507" i="20"/>
  <c r="B507" i="20" s="1"/>
  <c r="C507" i="20"/>
  <c r="D507" i="20" s="1"/>
  <c r="E507" i="20"/>
  <c r="F507" i="20" s="1"/>
  <c r="G507" i="20"/>
  <c r="H507" i="20" s="1"/>
  <c r="I507" i="20"/>
  <c r="J507" i="20" s="1"/>
  <c r="A508" i="20"/>
  <c r="B508" i="20" s="1"/>
  <c r="C508" i="20"/>
  <c r="D508" i="20" s="1"/>
  <c r="E508" i="20"/>
  <c r="F508" i="20" s="1"/>
  <c r="G508" i="20"/>
  <c r="H508" i="20" s="1"/>
  <c r="I508" i="20"/>
  <c r="J508" i="20" s="1"/>
  <c r="A509" i="20"/>
  <c r="B509" i="20" s="1"/>
  <c r="C509" i="20"/>
  <c r="D509" i="20" s="1"/>
  <c r="E509" i="20"/>
  <c r="F509" i="20" s="1"/>
  <c r="G509" i="20"/>
  <c r="H509" i="20" s="1"/>
  <c r="I509" i="20"/>
  <c r="J509" i="20" s="1"/>
  <c r="A510" i="20"/>
  <c r="B510" i="20" s="1"/>
  <c r="C510" i="20"/>
  <c r="D510" i="20" s="1"/>
  <c r="E510" i="20"/>
  <c r="F510" i="20" s="1"/>
  <c r="G510" i="20"/>
  <c r="H510" i="20" s="1"/>
  <c r="I510" i="20"/>
  <c r="J510" i="20" s="1"/>
  <c r="A511" i="20"/>
  <c r="B511" i="20" s="1"/>
  <c r="C511" i="20"/>
  <c r="D511" i="20" s="1"/>
  <c r="E511" i="20"/>
  <c r="F511" i="20" s="1"/>
  <c r="G511" i="20"/>
  <c r="H511" i="20" s="1"/>
  <c r="I511" i="20"/>
  <c r="J511" i="20" s="1"/>
  <c r="A512" i="20"/>
  <c r="B512" i="20" s="1"/>
  <c r="C512" i="20"/>
  <c r="D512" i="20" s="1"/>
  <c r="E512" i="20"/>
  <c r="F512" i="20" s="1"/>
  <c r="G512" i="20"/>
  <c r="H512" i="20" s="1"/>
  <c r="I512" i="20"/>
  <c r="J512" i="20" s="1"/>
  <c r="A513" i="20"/>
  <c r="B513" i="20" s="1"/>
  <c r="C513" i="20"/>
  <c r="D513" i="20" s="1"/>
  <c r="E513" i="20"/>
  <c r="F513" i="20" s="1"/>
  <c r="G513" i="20"/>
  <c r="H513" i="20" s="1"/>
  <c r="I513" i="20"/>
  <c r="J513" i="20" s="1"/>
  <c r="A514" i="20"/>
  <c r="B514" i="20" s="1"/>
  <c r="C514" i="20"/>
  <c r="D514" i="20" s="1"/>
  <c r="E514" i="20"/>
  <c r="F514" i="20" s="1"/>
  <c r="G514" i="20"/>
  <c r="H514" i="20" s="1"/>
  <c r="I514" i="20"/>
  <c r="J514" i="20" s="1"/>
  <c r="A515" i="20"/>
  <c r="B515" i="20" s="1"/>
  <c r="C515" i="20"/>
  <c r="D515" i="20" s="1"/>
  <c r="E515" i="20"/>
  <c r="F515" i="20" s="1"/>
  <c r="G515" i="20"/>
  <c r="H515" i="20" s="1"/>
  <c r="I515" i="20"/>
  <c r="J515" i="20" s="1"/>
  <c r="A516" i="20"/>
  <c r="B516" i="20" s="1"/>
  <c r="C516" i="20"/>
  <c r="D516" i="20" s="1"/>
  <c r="E516" i="20"/>
  <c r="F516" i="20" s="1"/>
  <c r="G516" i="20"/>
  <c r="H516" i="20" s="1"/>
  <c r="I516" i="20"/>
  <c r="J516" i="20" s="1"/>
  <c r="A517" i="20"/>
  <c r="B517" i="20" s="1"/>
  <c r="C517" i="20"/>
  <c r="D517" i="20" s="1"/>
  <c r="E517" i="20"/>
  <c r="F517" i="20" s="1"/>
  <c r="G517" i="20"/>
  <c r="H517" i="20" s="1"/>
  <c r="I517" i="20"/>
  <c r="J517" i="20" s="1"/>
  <c r="A518" i="20"/>
  <c r="B518" i="20" s="1"/>
  <c r="C518" i="20"/>
  <c r="D518" i="20" s="1"/>
  <c r="E518" i="20"/>
  <c r="F518" i="20" s="1"/>
  <c r="G518" i="20"/>
  <c r="H518" i="20" s="1"/>
  <c r="I518" i="20"/>
  <c r="J518" i="20" s="1"/>
  <c r="A519" i="20"/>
  <c r="B519" i="20" s="1"/>
  <c r="C519" i="20"/>
  <c r="D519" i="20" s="1"/>
  <c r="E519" i="20"/>
  <c r="F519" i="20" s="1"/>
  <c r="G519" i="20"/>
  <c r="H519" i="20" s="1"/>
  <c r="I519" i="20"/>
  <c r="J519" i="20" s="1"/>
  <c r="A520" i="20"/>
  <c r="B520" i="20" s="1"/>
  <c r="C520" i="20"/>
  <c r="D520" i="20" s="1"/>
  <c r="E520" i="20"/>
  <c r="F520" i="20" s="1"/>
  <c r="G520" i="20"/>
  <c r="H520" i="20" s="1"/>
  <c r="I520" i="20"/>
  <c r="J520" i="20" s="1"/>
  <c r="A521" i="20"/>
  <c r="B521" i="20" s="1"/>
  <c r="C521" i="20"/>
  <c r="D521" i="20" s="1"/>
  <c r="E521" i="20"/>
  <c r="F521" i="20" s="1"/>
  <c r="G521" i="20"/>
  <c r="H521" i="20" s="1"/>
  <c r="I521" i="20"/>
  <c r="J521" i="20" s="1"/>
  <c r="A522" i="20"/>
  <c r="B522" i="20" s="1"/>
  <c r="C522" i="20"/>
  <c r="D522" i="20" s="1"/>
  <c r="E522" i="20"/>
  <c r="F522" i="20" s="1"/>
  <c r="G522" i="20"/>
  <c r="H522" i="20" s="1"/>
  <c r="I522" i="20"/>
  <c r="J522" i="20" s="1"/>
  <c r="A523" i="20"/>
  <c r="B523" i="20" s="1"/>
  <c r="C523" i="20"/>
  <c r="D523" i="20" s="1"/>
  <c r="E523" i="20"/>
  <c r="F523" i="20" s="1"/>
  <c r="G523" i="20"/>
  <c r="H523" i="20" s="1"/>
  <c r="I523" i="20"/>
  <c r="J523" i="20" s="1"/>
  <c r="A524" i="20"/>
  <c r="B524" i="20" s="1"/>
  <c r="C524" i="20"/>
  <c r="D524" i="20" s="1"/>
  <c r="E524" i="20"/>
  <c r="F524" i="20" s="1"/>
  <c r="G524" i="20"/>
  <c r="H524" i="20" s="1"/>
  <c r="I524" i="20"/>
  <c r="J524" i="20" s="1"/>
  <c r="A525" i="20"/>
  <c r="B525" i="20" s="1"/>
  <c r="C525" i="20"/>
  <c r="D525" i="20" s="1"/>
  <c r="E525" i="20"/>
  <c r="F525" i="20" s="1"/>
  <c r="G525" i="20"/>
  <c r="H525" i="20" s="1"/>
  <c r="I525" i="20"/>
  <c r="J525" i="20" s="1"/>
  <c r="A526" i="20"/>
  <c r="B526" i="20" s="1"/>
  <c r="C526" i="20"/>
  <c r="D526" i="20" s="1"/>
  <c r="E526" i="20"/>
  <c r="F526" i="20" s="1"/>
  <c r="G526" i="20"/>
  <c r="H526" i="20" s="1"/>
  <c r="I526" i="20"/>
  <c r="J526" i="20" s="1"/>
  <c r="A527" i="20"/>
  <c r="B527" i="20" s="1"/>
  <c r="C527" i="20"/>
  <c r="D527" i="20" s="1"/>
  <c r="E527" i="20"/>
  <c r="F527" i="20" s="1"/>
  <c r="G527" i="20"/>
  <c r="H527" i="20" s="1"/>
  <c r="I527" i="20"/>
  <c r="J527" i="20" s="1"/>
  <c r="A528" i="20"/>
  <c r="B528" i="20" s="1"/>
  <c r="C528" i="20"/>
  <c r="D528" i="20" s="1"/>
  <c r="E528" i="20"/>
  <c r="F528" i="20" s="1"/>
  <c r="G528" i="20"/>
  <c r="H528" i="20" s="1"/>
  <c r="I528" i="20"/>
  <c r="J528" i="20" s="1"/>
  <c r="A529" i="20"/>
  <c r="B529" i="20" s="1"/>
  <c r="C529" i="20"/>
  <c r="D529" i="20" s="1"/>
  <c r="E529" i="20"/>
  <c r="F529" i="20" s="1"/>
  <c r="G529" i="20"/>
  <c r="H529" i="20" s="1"/>
  <c r="I529" i="20"/>
  <c r="J529" i="20" s="1"/>
  <c r="A530" i="20"/>
  <c r="B530" i="20" s="1"/>
  <c r="C530" i="20"/>
  <c r="D530" i="20" s="1"/>
  <c r="E530" i="20"/>
  <c r="F530" i="20" s="1"/>
  <c r="G530" i="20"/>
  <c r="H530" i="20" s="1"/>
  <c r="I530" i="20"/>
  <c r="J530" i="20" s="1"/>
  <c r="A531" i="20"/>
  <c r="B531" i="20" s="1"/>
  <c r="C531" i="20"/>
  <c r="D531" i="20" s="1"/>
  <c r="E531" i="20"/>
  <c r="F531" i="20" s="1"/>
  <c r="G531" i="20"/>
  <c r="H531" i="20" s="1"/>
  <c r="I531" i="20"/>
  <c r="J531" i="20" s="1"/>
  <c r="A532" i="20"/>
  <c r="B532" i="20" s="1"/>
  <c r="C532" i="20"/>
  <c r="D532" i="20" s="1"/>
  <c r="E532" i="20"/>
  <c r="F532" i="20" s="1"/>
  <c r="G532" i="20"/>
  <c r="H532" i="20" s="1"/>
  <c r="I532" i="20"/>
  <c r="J532" i="20" s="1"/>
  <c r="A533" i="20"/>
  <c r="B533" i="20" s="1"/>
  <c r="C533" i="20"/>
  <c r="D533" i="20" s="1"/>
  <c r="E533" i="20"/>
  <c r="F533" i="20" s="1"/>
  <c r="G533" i="20"/>
  <c r="H533" i="20" s="1"/>
  <c r="I533" i="20"/>
  <c r="J533" i="20" s="1"/>
  <c r="A534" i="20"/>
  <c r="B534" i="20" s="1"/>
  <c r="C534" i="20"/>
  <c r="D534" i="20" s="1"/>
  <c r="E534" i="20"/>
  <c r="F534" i="20" s="1"/>
  <c r="G534" i="20"/>
  <c r="H534" i="20" s="1"/>
  <c r="I534" i="20"/>
  <c r="J534" i="20" s="1"/>
  <c r="A535" i="20"/>
  <c r="B535" i="20" s="1"/>
  <c r="C535" i="20"/>
  <c r="D535" i="20" s="1"/>
  <c r="E535" i="20"/>
  <c r="F535" i="20" s="1"/>
  <c r="G535" i="20"/>
  <c r="H535" i="20" s="1"/>
  <c r="I535" i="20"/>
  <c r="J535" i="20" s="1"/>
  <c r="A536" i="20"/>
  <c r="B536" i="20" s="1"/>
  <c r="C536" i="20"/>
  <c r="D536" i="20" s="1"/>
  <c r="E536" i="20"/>
  <c r="F536" i="20" s="1"/>
  <c r="G536" i="20"/>
  <c r="H536" i="20" s="1"/>
  <c r="I536" i="20"/>
  <c r="J536" i="20" s="1"/>
  <c r="A537" i="20"/>
  <c r="B537" i="20" s="1"/>
  <c r="C537" i="20"/>
  <c r="D537" i="20" s="1"/>
  <c r="E537" i="20"/>
  <c r="F537" i="20" s="1"/>
  <c r="G537" i="20"/>
  <c r="H537" i="20" s="1"/>
  <c r="I537" i="20"/>
  <c r="J537" i="20" s="1"/>
  <c r="A538" i="20"/>
  <c r="B538" i="20" s="1"/>
  <c r="C538" i="20"/>
  <c r="D538" i="20" s="1"/>
  <c r="E538" i="20"/>
  <c r="F538" i="20" s="1"/>
  <c r="G538" i="20"/>
  <c r="H538" i="20" s="1"/>
  <c r="I538" i="20"/>
  <c r="J538" i="20" s="1"/>
  <c r="A539" i="20"/>
  <c r="B539" i="20" s="1"/>
  <c r="C539" i="20"/>
  <c r="D539" i="20" s="1"/>
  <c r="E539" i="20"/>
  <c r="F539" i="20" s="1"/>
  <c r="G539" i="20"/>
  <c r="H539" i="20" s="1"/>
  <c r="I539" i="20"/>
  <c r="J539" i="20" s="1"/>
  <c r="A540" i="20"/>
  <c r="B540" i="20" s="1"/>
  <c r="C540" i="20"/>
  <c r="D540" i="20" s="1"/>
  <c r="E540" i="20"/>
  <c r="F540" i="20" s="1"/>
  <c r="G540" i="20"/>
  <c r="H540" i="20" s="1"/>
  <c r="I540" i="20"/>
  <c r="J540" i="20" s="1"/>
  <c r="A541" i="20"/>
  <c r="B541" i="20" s="1"/>
  <c r="C541" i="20"/>
  <c r="D541" i="20" s="1"/>
  <c r="E541" i="20"/>
  <c r="F541" i="20" s="1"/>
  <c r="G541" i="20"/>
  <c r="H541" i="20" s="1"/>
  <c r="I541" i="20"/>
  <c r="J541" i="20" s="1"/>
  <c r="A542" i="20"/>
  <c r="B542" i="20" s="1"/>
  <c r="C542" i="20"/>
  <c r="D542" i="20" s="1"/>
  <c r="E542" i="20"/>
  <c r="F542" i="20" s="1"/>
  <c r="G542" i="20"/>
  <c r="H542" i="20" s="1"/>
  <c r="I542" i="20"/>
  <c r="J542" i="20" s="1"/>
  <c r="A543" i="20"/>
  <c r="B543" i="20" s="1"/>
  <c r="C543" i="20"/>
  <c r="D543" i="20" s="1"/>
  <c r="E543" i="20"/>
  <c r="F543" i="20" s="1"/>
  <c r="G543" i="20"/>
  <c r="H543" i="20" s="1"/>
  <c r="I543" i="20"/>
  <c r="J543" i="20" s="1"/>
  <c r="A544" i="20"/>
  <c r="B544" i="20" s="1"/>
  <c r="C544" i="20"/>
  <c r="D544" i="20" s="1"/>
  <c r="E544" i="20"/>
  <c r="F544" i="20" s="1"/>
  <c r="G544" i="20"/>
  <c r="H544" i="20" s="1"/>
  <c r="I544" i="20"/>
  <c r="J544" i="20" s="1"/>
  <c r="A545" i="20"/>
  <c r="B545" i="20" s="1"/>
  <c r="C545" i="20"/>
  <c r="D545" i="20" s="1"/>
  <c r="E545" i="20"/>
  <c r="F545" i="20" s="1"/>
  <c r="G545" i="20"/>
  <c r="H545" i="20" s="1"/>
  <c r="I545" i="20"/>
  <c r="J545" i="20" s="1"/>
  <c r="A546" i="20"/>
  <c r="B546" i="20" s="1"/>
  <c r="C546" i="20"/>
  <c r="D546" i="20" s="1"/>
  <c r="E546" i="20"/>
  <c r="F546" i="20" s="1"/>
  <c r="G546" i="20"/>
  <c r="H546" i="20" s="1"/>
  <c r="I546" i="20"/>
  <c r="J546" i="20" s="1"/>
  <c r="A547" i="20"/>
  <c r="B547" i="20" s="1"/>
  <c r="C547" i="20"/>
  <c r="D547" i="20" s="1"/>
  <c r="E547" i="20"/>
  <c r="F547" i="20" s="1"/>
  <c r="G547" i="20"/>
  <c r="H547" i="20" s="1"/>
  <c r="I547" i="20"/>
  <c r="J547" i="20" s="1"/>
  <c r="A548" i="20"/>
  <c r="B548" i="20" s="1"/>
  <c r="C548" i="20"/>
  <c r="D548" i="20" s="1"/>
  <c r="E548" i="20"/>
  <c r="F548" i="20" s="1"/>
  <c r="G548" i="20"/>
  <c r="H548" i="20" s="1"/>
  <c r="I548" i="20"/>
  <c r="J548" i="20" s="1"/>
  <c r="A549" i="20"/>
  <c r="B549" i="20" s="1"/>
  <c r="C549" i="20"/>
  <c r="D549" i="20" s="1"/>
  <c r="E549" i="20"/>
  <c r="F549" i="20" s="1"/>
  <c r="G549" i="20"/>
  <c r="H549" i="20" s="1"/>
  <c r="I549" i="20"/>
  <c r="J549" i="20" s="1"/>
  <c r="A550" i="20"/>
  <c r="B550" i="20" s="1"/>
  <c r="C550" i="20"/>
  <c r="D550" i="20" s="1"/>
  <c r="E550" i="20"/>
  <c r="F550" i="20" s="1"/>
  <c r="G550" i="20"/>
  <c r="H550" i="20" s="1"/>
  <c r="I550" i="20"/>
  <c r="J550" i="20" s="1"/>
  <c r="A551" i="20"/>
  <c r="B551" i="20" s="1"/>
  <c r="C551" i="20"/>
  <c r="D551" i="20" s="1"/>
  <c r="E551" i="20"/>
  <c r="F551" i="20" s="1"/>
  <c r="G551" i="20"/>
  <c r="H551" i="20" s="1"/>
  <c r="I551" i="20"/>
  <c r="J551" i="20" s="1"/>
  <c r="A552" i="20"/>
  <c r="B552" i="20" s="1"/>
  <c r="C552" i="20"/>
  <c r="D552" i="20" s="1"/>
  <c r="E552" i="20"/>
  <c r="F552" i="20" s="1"/>
  <c r="G552" i="20"/>
  <c r="H552" i="20" s="1"/>
  <c r="I552" i="20"/>
  <c r="J552" i="20" s="1"/>
  <c r="A553" i="20"/>
  <c r="B553" i="20" s="1"/>
  <c r="C553" i="20"/>
  <c r="D553" i="20" s="1"/>
  <c r="E553" i="20"/>
  <c r="F553" i="20" s="1"/>
  <c r="G553" i="20"/>
  <c r="H553" i="20" s="1"/>
  <c r="I553" i="20"/>
  <c r="J553" i="20" s="1"/>
  <c r="A554" i="20"/>
  <c r="B554" i="20" s="1"/>
  <c r="C554" i="20"/>
  <c r="D554" i="20" s="1"/>
  <c r="E554" i="20"/>
  <c r="F554" i="20" s="1"/>
  <c r="G554" i="20"/>
  <c r="H554" i="20" s="1"/>
  <c r="I554" i="20"/>
  <c r="J554" i="20" s="1"/>
  <c r="A555" i="20"/>
  <c r="B555" i="20" s="1"/>
  <c r="C555" i="20"/>
  <c r="D555" i="20" s="1"/>
  <c r="E555" i="20"/>
  <c r="F555" i="20" s="1"/>
  <c r="G555" i="20"/>
  <c r="H555" i="20" s="1"/>
  <c r="I555" i="20"/>
  <c r="J555" i="20" s="1"/>
  <c r="A556" i="20"/>
  <c r="B556" i="20" s="1"/>
  <c r="C556" i="20"/>
  <c r="D556" i="20" s="1"/>
  <c r="E556" i="20"/>
  <c r="F556" i="20" s="1"/>
  <c r="G556" i="20"/>
  <c r="H556" i="20" s="1"/>
  <c r="I556" i="20"/>
  <c r="J556" i="20" s="1"/>
  <c r="A557" i="20"/>
  <c r="B557" i="20" s="1"/>
  <c r="C557" i="20"/>
  <c r="D557" i="20" s="1"/>
  <c r="E557" i="20"/>
  <c r="F557" i="20" s="1"/>
  <c r="G557" i="20"/>
  <c r="H557" i="20" s="1"/>
  <c r="I557" i="20"/>
  <c r="J557" i="20" s="1"/>
  <c r="A558" i="20"/>
  <c r="B558" i="20" s="1"/>
  <c r="C558" i="20"/>
  <c r="D558" i="20" s="1"/>
  <c r="E558" i="20"/>
  <c r="F558" i="20" s="1"/>
  <c r="G558" i="20"/>
  <c r="H558" i="20" s="1"/>
  <c r="I558" i="20"/>
  <c r="J558" i="20" s="1"/>
  <c r="A559" i="20"/>
  <c r="B559" i="20" s="1"/>
  <c r="C559" i="20"/>
  <c r="D559" i="20" s="1"/>
  <c r="E559" i="20"/>
  <c r="F559" i="20" s="1"/>
  <c r="G559" i="20"/>
  <c r="H559" i="20" s="1"/>
  <c r="I559" i="20"/>
  <c r="J559" i="20" s="1"/>
  <c r="A560" i="20"/>
  <c r="B560" i="20" s="1"/>
  <c r="C560" i="20"/>
  <c r="D560" i="20" s="1"/>
  <c r="E560" i="20"/>
  <c r="F560" i="20" s="1"/>
  <c r="G560" i="20"/>
  <c r="H560" i="20" s="1"/>
  <c r="I560" i="20"/>
  <c r="J560" i="20" s="1"/>
  <c r="A561" i="20"/>
  <c r="B561" i="20" s="1"/>
  <c r="C561" i="20"/>
  <c r="D561" i="20" s="1"/>
  <c r="E561" i="20"/>
  <c r="F561" i="20" s="1"/>
  <c r="G561" i="20"/>
  <c r="H561" i="20" s="1"/>
  <c r="I561" i="20"/>
  <c r="J561" i="20" s="1"/>
  <c r="A562" i="20"/>
  <c r="B562" i="20" s="1"/>
  <c r="C562" i="20"/>
  <c r="D562" i="20" s="1"/>
  <c r="E562" i="20"/>
  <c r="F562" i="20" s="1"/>
  <c r="G562" i="20"/>
  <c r="H562" i="20" s="1"/>
  <c r="I562" i="20"/>
  <c r="J562" i="20" s="1"/>
  <c r="A563" i="20"/>
  <c r="B563" i="20" s="1"/>
  <c r="C563" i="20"/>
  <c r="D563" i="20" s="1"/>
  <c r="E563" i="20"/>
  <c r="F563" i="20" s="1"/>
  <c r="G563" i="20"/>
  <c r="H563" i="20" s="1"/>
  <c r="I563" i="20"/>
  <c r="J563" i="20" s="1"/>
  <c r="A564" i="20"/>
  <c r="B564" i="20" s="1"/>
  <c r="C564" i="20"/>
  <c r="D564" i="20" s="1"/>
  <c r="E564" i="20"/>
  <c r="F564" i="20" s="1"/>
  <c r="G564" i="20"/>
  <c r="H564" i="20" s="1"/>
  <c r="I564" i="20"/>
  <c r="J564" i="20" s="1"/>
  <c r="A565" i="20"/>
  <c r="B565" i="20" s="1"/>
  <c r="C565" i="20"/>
  <c r="D565" i="20" s="1"/>
  <c r="E565" i="20"/>
  <c r="F565" i="20" s="1"/>
  <c r="G565" i="20"/>
  <c r="H565" i="20" s="1"/>
  <c r="I565" i="20"/>
  <c r="J565" i="20" s="1"/>
  <c r="A566" i="20"/>
  <c r="B566" i="20" s="1"/>
  <c r="C566" i="20"/>
  <c r="D566" i="20" s="1"/>
  <c r="E566" i="20"/>
  <c r="F566" i="20" s="1"/>
  <c r="G566" i="20"/>
  <c r="H566" i="20" s="1"/>
  <c r="I566" i="20"/>
  <c r="J566" i="20" s="1"/>
  <c r="A567" i="20"/>
  <c r="B567" i="20" s="1"/>
  <c r="C567" i="20"/>
  <c r="D567" i="20" s="1"/>
  <c r="E567" i="20"/>
  <c r="F567" i="20" s="1"/>
  <c r="G567" i="20"/>
  <c r="H567" i="20" s="1"/>
  <c r="I567" i="20"/>
  <c r="J567" i="20" s="1"/>
  <c r="A568" i="20"/>
  <c r="B568" i="20" s="1"/>
  <c r="C568" i="20"/>
  <c r="D568" i="20" s="1"/>
  <c r="E568" i="20"/>
  <c r="F568" i="20" s="1"/>
  <c r="G568" i="20"/>
  <c r="H568" i="20" s="1"/>
  <c r="I568" i="20"/>
  <c r="J568" i="20" s="1"/>
  <c r="A569" i="20"/>
  <c r="B569" i="20" s="1"/>
  <c r="C569" i="20"/>
  <c r="D569" i="20" s="1"/>
  <c r="E569" i="20"/>
  <c r="F569" i="20" s="1"/>
  <c r="G569" i="20"/>
  <c r="H569" i="20" s="1"/>
  <c r="I569" i="20"/>
  <c r="J569" i="20" s="1"/>
  <c r="A570" i="20"/>
  <c r="B570" i="20" s="1"/>
  <c r="C570" i="20"/>
  <c r="D570" i="20" s="1"/>
  <c r="E570" i="20"/>
  <c r="F570" i="20" s="1"/>
  <c r="G570" i="20"/>
  <c r="H570" i="20" s="1"/>
  <c r="I570" i="20"/>
  <c r="J570" i="20" s="1"/>
  <c r="A571" i="20"/>
  <c r="B571" i="20" s="1"/>
  <c r="C571" i="20"/>
  <c r="D571" i="20" s="1"/>
  <c r="E571" i="20"/>
  <c r="F571" i="20" s="1"/>
  <c r="G571" i="20"/>
  <c r="H571" i="20" s="1"/>
  <c r="I571" i="20"/>
  <c r="J571" i="20" s="1"/>
  <c r="A572" i="20"/>
  <c r="B572" i="20" s="1"/>
  <c r="C572" i="20"/>
  <c r="D572" i="20" s="1"/>
  <c r="E572" i="20"/>
  <c r="F572" i="20" s="1"/>
  <c r="G572" i="20"/>
  <c r="H572" i="20" s="1"/>
  <c r="I572" i="20"/>
  <c r="J572" i="20" s="1"/>
  <c r="A573" i="20"/>
  <c r="B573" i="20" s="1"/>
  <c r="C573" i="20"/>
  <c r="D573" i="20" s="1"/>
  <c r="E573" i="20"/>
  <c r="F573" i="20" s="1"/>
  <c r="G573" i="20"/>
  <c r="H573" i="20" s="1"/>
  <c r="I573" i="20"/>
  <c r="J573" i="20" s="1"/>
  <c r="A574" i="20"/>
  <c r="B574" i="20" s="1"/>
  <c r="C574" i="20"/>
  <c r="D574" i="20" s="1"/>
  <c r="E574" i="20"/>
  <c r="F574" i="20" s="1"/>
  <c r="G574" i="20"/>
  <c r="H574" i="20" s="1"/>
  <c r="I574" i="20"/>
  <c r="J574" i="20" s="1"/>
  <c r="A575" i="20"/>
  <c r="B575" i="20" s="1"/>
  <c r="C575" i="20"/>
  <c r="D575" i="20" s="1"/>
  <c r="E575" i="20"/>
  <c r="F575" i="20" s="1"/>
  <c r="G575" i="20"/>
  <c r="H575" i="20" s="1"/>
  <c r="I575" i="20"/>
  <c r="J575" i="20" s="1"/>
  <c r="A576" i="20"/>
  <c r="B576" i="20" s="1"/>
  <c r="C576" i="20"/>
  <c r="D576" i="20" s="1"/>
  <c r="E576" i="20"/>
  <c r="F576" i="20" s="1"/>
  <c r="G576" i="20"/>
  <c r="H576" i="20" s="1"/>
  <c r="I576" i="20"/>
  <c r="J576" i="20" s="1"/>
  <c r="A577" i="20"/>
  <c r="B577" i="20" s="1"/>
  <c r="C577" i="20"/>
  <c r="D577" i="20" s="1"/>
  <c r="E577" i="20"/>
  <c r="F577" i="20" s="1"/>
  <c r="G577" i="20"/>
  <c r="H577" i="20" s="1"/>
  <c r="I577" i="20"/>
  <c r="J577" i="20" s="1"/>
  <c r="A578" i="20"/>
  <c r="B578" i="20" s="1"/>
  <c r="C578" i="20"/>
  <c r="D578" i="20" s="1"/>
  <c r="E578" i="20"/>
  <c r="F578" i="20" s="1"/>
  <c r="G578" i="20"/>
  <c r="H578" i="20" s="1"/>
  <c r="I578" i="20"/>
  <c r="J578" i="20" s="1"/>
  <c r="A579" i="20"/>
  <c r="B579" i="20" s="1"/>
  <c r="C579" i="20"/>
  <c r="D579" i="20" s="1"/>
  <c r="E579" i="20"/>
  <c r="F579" i="20" s="1"/>
  <c r="G579" i="20"/>
  <c r="H579" i="20" s="1"/>
  <c r="I579" i="20"/>
  <c r="J579" i="20" s="1"/>
  <c r="A580" i="20"/>
  <c r="B580" i="20" s="1"/>
  <c r="C580" i="20"/>
  <c r="D580" i="20" s="1"/>
  <c r="E580" i="20"/>
  <c r="F580" i="20" s="1"/>
  <c r="G580" i="20"/>
  <c r="H580" i="20" s="1"/>
  <c r="I580" i="20"/>
  <c r="J580" i="20" s="1"/>
  <c r="A581" i="20"/>
  <c r="B581" i="20" s="1"/>
  <c r="C581" i="20"/>
  <c r="D581" i="20" s="1"/>
  <c r="E581" i="20"/>
  <c r="F581" i="20" s="1"/>
  <c r="G581" i="20"/>
  <c r="H581" i="20" s="1"/>
  <c r="I581" i="20"/>
  <c r="J581" i="20" s="1"/>
  <c r="A582" i="20"/>
  <c r="B582" i="20" s="1"/>
  <c r="C582" i="20"/>
  <c r="D582" i="20" s="1"/>
  <c r="E582" i="20"/>
  <c r="F582" i="20" s="1"/>
  <c r="G582" i="20"/>
  <c r="H582" i="20" s="1"/>
  <c r="I582" i="20"/>
  <c r="J582" i="20" s="1"/>
  <c r="A583" i="20"/>
  <c r="B583" i="20" s="1"/>
  <c r="C583" i="20"/>
  <c r="D583" i="20" s="1"/>
  <c r="E583" i="20"/>
  <c r="F583" i="20" s="1"/>
  <c r="G583" i="20"/>
  <c r="H583" i="20" s="1"/>
  <c r="I583" i="20"/>
  <c r="J583" i="20" s="1"/>
  <c r="A584" i="20"/>
  <c r="B584" i="20" s="1"/>
  <c r="C584" i="20"/>
  <c r="D584" i="20" s="1"/>
  <c r="E584" i="20"/>
  <c r="F584" i="20" s="1"/>
  <c r="G584" i="20"/>
  <c r="H584" i="20" s="1"/>
  <c r="I584" i="20"/>
  <c r="J584" i="20" s="1"/>
  <c r="A585" i="20"/>
  <c r="B585" i="20" s="1"/>
  <c r="C585" i="20"/>
  <c r="D585" i="20" s="1"/>
  <c r="E585" i="20"/>
  <c r="F585" i="20" s="1"/>
  <c r="G585" i="20"/>
  <c r="H585" i="20" s="1"/>
  <c r="I585" i="20"/>
  <c r="J585" i="20" s="1"/>
  <c r="A586" i="20"/>
  <c r="B586" i="20" s="1"/>
  <c r="C586" i="20"/>
  <c r="D586" i="20" s="1"/>
  <c r="E586" i="20"/>
  <c r="F586" i="20" s="1"/>
  <c r="G586" i="20"/>
  <c r="H586" i="20" s="1"/>
  <c r="I586" i="20"/>
  <c r="J586" i="20" s="1"/>
  <c r="A587" i="20"/>
  <c r="B587" i="20" s="1"/>
  <c r="C587" i="20"/>
  <c r="D587" i="20" s="1"/>
  <c r="E587" i="20"/>
  <c r="F587" i="20" s="1"/>
  <c r="G587" i="20"/>
  <c r="H587" i="20" s="1"/>
  <c r="I587" i="20"/>
  <c r="J587" i="20" s="1"/>
  <c r="A588" i="20"/>
  <c r="B588" i="20" s="1"/>
  <c r="C588" i="20"/>
  <c r="D588" i="20" s="1"/>
  <c r="E588" i="20"/>
  <c r="F588" i="20" s="1"/>
  <c r="G588" i="20"/>
  <c r="H588" i="20" s="1"/>
  <c r="I588" i="20"/>
  <c r="J588" i="20" s="1"/>
  <c r="A589" i="20"/>
  <c r="B589" i="20" s="1"/>
  <c r="C589" i="20"/>
  <c r="D589" i="20" s="1"/>
  <c r="E589" i="20"/>
  <c r="F589" i="20" s="1"/>
  <c r="G589" i="20"/>
  <c r="H589" i="20" s="1"/>
  <c r="I589" i="20"/>
  <c r="J589" i="20" s="1"/>
  <c r="A590" i="20"/>
  <c r="B590" i="20" s="1"/>
  <c r="C590" i="20"/>
  <c r="D590" i="20" s="1"/>
  <c r="E590" i="20"/>
  <c r="F590" i="20" s="1"/>
  <c r="G590" i="20"/>
  <c r="H590" i="20" s="1"/>
  <c r="I590" i="20"/>
  <c r="J590" i="20" s="1"/>
  <c r="A591" i="20"/>
  <c r="B591" i="20" s="1"/>
  <c r="C591" i="20"/>
  <c r="D591" i="20" s="1"/>
  <c r="E591" i="20"/>
  <c r="F591" i="20" s="1"/>
  <c r="G591" i="20"/>
  <c r="H591" i="20" s="1"/>
  <c r="I591" i="20"/>
  <c r="J591" i="20" s="1"/>
  <c r="A592" i="20"/>
  <c r="B592" i="20" s="1"/>
  <c r="C592" i="20"/>
  <c r="D592" i="20" s="1"/>
  <c r="E592" i="20"/>
  <c r="F592" i="20" s="1"/>
  <c r="G592" i="20"/>
  <c r="H592" i="20" s="1"/>
  <c r="I592" i="20"/>
  <c r="J592" i="20" s="1"/>
  <c r="A593" i="20"/>
  <c r="B593" i="20" s="1"/>
  <c r="C593" i="20"/>
  <c r="D593" i="20" s="1"/>
  <c r="E593" i="20"/>
  <c r="F593" i="20" s="1"/>
  <c r="G593" i="20"/>
  <c r="H593" i="20" s="1"/>
  <c r="I593" i="20"/>
  <c r="J593" i="20" s="1"/>
  <c r="A594" i="20"/>
  <c r="B594" i="20" s="1"/>
  <c r="C594" i="20"/>
  <c r="D594" i="20" s="1"/>
  <c r="E594" i="20"/>
  <c r="F594" i="20" s="1"/>
  <c r="G594" i="20"/>
  <c r="H594" i="20" s="1"/>
  <c r="I594" i="20"/>
  <c r="J594" i="20" s="1"/>
  <c r="A595" i="20"/>
  <c r="B595" i="20" s="1"/>
  <c r="C595" i="20"/>
  <c r="D595" i="20" s="1"/>
  <c r="E595" i="20"/>
  <c r="F595" i="20" s="1"/>
  <c r="G595" i="20"/>
  <c r="H595" i="20" s="1"/>
  <c r="I595" i="20"/>
  <c r="J595" i="20" s="1"/>
  <c r="A596" i="20"/>
  <c r="B596" i="20" s="1"/>
  <c r="C596" i="20"/>
  <c r="D596" i="20" s="1"/>
  <c r="E596" i="20"/>
  <c r="F596" i="20" s="1"/>
  <c r="G596" i="20"/>
  <c r="H596" i="20" s="1"/>
  <c r="I596" i="20"/>
  <c r="J596" i="20" s="1"/>
  <c r="A597" i="20"/>
  <c r="B597" i="20" s="1"/>
  <c r="C597" i="20"/>
  <c r="D597" i="20" s="1"/>
  <c r="E597" i="20"/>
  <c r="F597" i="20" s="1"/>
  <c r="G597" i="20"/>
  <c r="H597" i="20" s="1"/>
  <c r="I597" i="20"/>
  <c r="J597" i="20" s="1"/>
  <c r="A598" i="20"/>
  <c r="B598" i="20" s="1"/>
  <c r="C598" i="20"/>
  <c r="D598" i="20" s="1"/>
  <c r="E598" i="20"/>
  <c r="F598" i="20" s="1"/>
  <c r="G598" i="20"/>
  <c r="H598" i="20" s="1"/>
  <c r="I598" i="20"/>
  <c r="J598" i="20" s="1"/>
  <c r="A599" i="20"/>
  <c r="B599" i="20" s="1"/>
  <c r="C599" i="20"/>
  <c r="D599" i="20" s="1"/>
  <c r="E599" i="20"/>
  <c r="F599" i="20" s="1"/>
  <c r="G599" i="20"/>
  <c r="H599" i="20" s="1"/>
  <c r="I599" i="20"/>
  <c r="J599" i="20" s="1"/>
  <c r="A600" i="20"/>
  <c r="B600" i="20" s="1"/>
  <c r="C600" i="20"/>
  <c r="D600" i="20" s="1"/>
  <c r="E600" i="20"/>
  <c r="F600" i="20" s="1"/>
  <c r="G600" i="20"/>
  <c r="H600" i="20" s="1"/>
  <c r="I600" i="20"/>
  <c r="J600" i="20" s="1"/>
  <c r="A601" i="20"/>
  <c r="B601" i="20" s="1"/>
  <c r="C601" i="20"/>
  <c r="D601" i="20" s="1"/>
  <c r="E601" i="20"/>
  <c r="F601" i="20" s="1"/>
  <c r="G601" i="20"/>
  <c r="H601" i="20" s="1"/>
  <c r="I601" i="20"/>
  <c r="J601" i="20" s="1"/>
  <c r="A602" i="20"/>
  <c r="B602" i="20" s="1"/>
  <c r="C602" i="20"/>
  <c r="D602" i="20" s="1"/>
  <c r="E602" i="20"/>
  <c r="F602" i="20" s="1"/>
  <c r="G602" i="20"/>
  <c r="H602" i="20" s="1"/>
  <c r="I602" i="20"/>
  <c r="J602" i="20" s="1"/>
  <c r="A603" i="20"/>
  <c r="B603" i="20" s="1"/>
  <c r="C603" i="20"/>
  <c r="D603" i="20" s="1"/>
  <c r="E603" i="20"/>
  <c r="F603" i="20" s="1"/>
  <c r="G603" i="20"/>
  <c r="H603" i="20" s="1"/>
  <c r="I603" i="20"/>
  <c r="J603" i="20" s="1"/>
  <c r="A604" i="20"/>
  <c r="B604" i="20" s="1"/>
  <c r="C604" i="20"/>
  <c r="D604" i="20" s="1"/>
  <c r="E604" i="20"/>
  <c r="F604" i="20" s="1"/>
  <c r="G604" i="20"/>
  <c r="H604" i="20" s="1"/>
  <c r="I604" i="20"/>
  <c r="J604" i="20" s="1"/>
  <c r="A605" i="20"/>
  <c r="B605" i="20" s="1"/>
  <c r="C605" i="20"/>
  <c r="D605" i="20" s="1"/>
  <c r="E605" i="20"/>
  <c r="F605" i="20" s="1"/>
  <c r="G605" i="20"/>
  <c r="H605" i="20" s="1"/>
  <c r="I605" i="20"/>
  <c r="J605" i="20" s="1"/>
  <c r="A606" i="20"/>
  <c r="B606" i="20" s="1"/>
  <c r="C606" i="20"/>
  <c r="D606" i="20" s="1"/>
  <c r="E606" i="20"/>
  <c r="F606" i="20" s="1"/>
  <c r="G606" i="20"/>
  <c r="H606" i="20" s="1"/>
  <c r="I606" i="20"/>
  <c r="J606" i="20" s="1"/>
  <c r="A607" i="20"/>
  <c r="B607" i="20" s="1"/>
  <c r="C607" i="20"/>
  <c r="D607" i="20" s="1"/>
  <c r="E607" i="20"/>
  <c r="F607" i="20" s="1"/>
  <c r="G607" i="20"/>
  <c r="H607" i="20" s="1"/>
  <c r="I607" i="20"/>
  <c r="J607" i="20" s="1"/>
  <c r="A608" i="20"/>
  <c r="B608" i="20" s="1"/>
  <c r="C608" i="20"/>
  <c r="D608" i="20" s="1"/>
  <c r="E608" i="20"/>
  <c r="F608" i="20" s="1"/>
  <c r="G608" i="20"/>
  <c r="H608" i="20" s="1"/>
  <c r="I608" i="20"/>
  <c r="J608" i="20" s="1"/>
  <c r="A609" i="20"/>
  <c r="B609" i="20" s="1"/>
  <c r="C609" i="20"/>
  <c r="D609" i="20" s="1"/>
  <c r="E609" i="20"/>
  <c r="F609" i="20" s="1"/>
  <c r="G609" i="20"/>
  <c r="H609" i="20" s="1"/>
  <c r="I609" i="20"/>
  <c r="J609" i="20" s="1"/>
  <c r="A610" i="20"/>
  <c r="B610" i="20" s="1"/>
  <c r="C610" i="20"/>
  <c r="D610" i="20" s="1"/>
  <c r="E610" i="20"/>
  <c r="F610" i="20" s="1"/>
  <c r="G610" i="20"/>
  <c r="H610" i="20" s="1"/>
  <c r="I610" i="20"/>
  <c r="J610" i="20" s="1"/>
  <c r="A611" i="20"/>
  <c r="B611" i="20" s="1"/>
  <c r="C611" i="20"/>
  <c r="D611" i="20" s="1"/>
  <c r="E611" i="20"/>
  <c r="F611" i="20" s="1"/>
  <c r="G611" i="20"/>
  <c r="H611" i="20" s="1"/>
  <c r="I611" i="20"/>
  <c r="J611" i="20" s="1"/>
  <c r="A612" i="20"/>
  <c r="B612" i="20" s="1"/>
  <c r="C612" i="20"/>
  <c r="D612" i="20" s="1"/>
  <c r="E612" i="20"/>
  <c r="F612" i="20" s="1"/>
  <c r="G612" i="20"/>
  <c r="H612" i="20" s="1"/>
  <c r="I612" i="20"/>
  <c r="J612" i="20" s="1"/>
  <c r="A613" i="20"/>
  <c r="B613" i="20" s="1"/>
  <c r="C613" i="20"/>
  <c r="D613" i="20" s="1"/>
  <c r="E613" i="20"/>
  <c r="F613" i="20" s="1"/>
  <c r="G613" i="20"/>
  <c r="H613" i="20" s="1"/>
  <c r="I613" i="20"/>
  <c r="J613" i="20" s="1"/>
  <c r="A614" i="20"/>
  <c r="B614" i="20" s="1"/>
  <c r="C614" i="20"/>
  <c r="D614" i="20" s="1"/>
  <c r="E614" i="20"/>
  <c r="F614" i="20" s="1"/>
  <c r="G614" i="20"/>
  <c r="H614" i="20" s="1"/>
  <c r="I614" i="20"/>
  <c r="J614" i="20" s="1"/>
  <c r="A615" i="20"/>
  <c r="B615" i="20" s="1"/>
  <c r="C615" i="20"/>
  <c r="D615" i="20" s="1"/>
  <c r="E615" i="20"/>
  <c r="F615" i="20" s="1"/>
  <c r="G615" i="20"/>
  <c r="H615" i="20" s="1"/>
  <c r="I615" i="20"/>
  <c r="J615" i="20" s="1"/>
  <c r="A616" i="20"/>
  <c r="B616" i="20" s="1"/>
  <c r="C616" i="20"/>
  <c r="D616" i="20" s="1"/>
  <c r="E616" i="20"/>
  <c r="F616" i="20" s="1"/>
  <c r="G616" i="20"/>
  <c r="H616" i="20" s="1"/>
  <c r="I616" i="20"/>
  <c r="J616" i="20" s="1"/>
  <c r="A617" i="20"/>
  <c r="B617" i="20" s="1"/>
  <c r="C617" i="20"/>
  <c r="D617" i="20" s="1"/>
  <c r="E617" i="20"/>
  <c r="F617" i="20" s="1"/>
  <c r="G617" i="20"/>
  <c r="H617" i="20" s="1"/>
  <c r="I617" i="20"/>
  <c r="J617" i="20" s="1"/>
  <c r="A618" i="20"/>
  <c r="B618" i="20" s="1"/>
  <c r="C618" i="20"/>
  <c r="D618" i="20" s="1"/>
  <c r="E618" i="20"/>
  <c r="F618" i="20" s="1"/>
  <c r="G618" i="20"/>
  <c r="H618" i="20" s="1"/>
  <c r="I618" i="20"/>
  <c r="J618" i="20" s="1"/>
  <c r="A619" i="20"/>
  <c r="B619" i="20" s="1"/>
  <c r="C619" i="20"/>
  <c r="D619" i="20" s="1"/>
  <c r="E619" i="20"/>
  <c r="F619" i="20" s="1"/>
  <c r="G619" i="20"/>
  <c r="H619" i="20" s="1"/>
  <c r="I619" i="20"/>
  <c r="J619" i="20" s="1"/>
  <c r="A620" i="20"/>
  <c r="B620" i="20" s="1"/>
  <c r="C620" i="20"/>
  <c r="D620" i="20" s="1"/>
  <c r="E620" i="20"/>
  <c r="F620" i="20" s="1"/>
  <c r="G620" i="20"/>
  <c r="H620" i="20" s="1"/>
  <c r="I620" i="20"/>
  <c r="J620" i="20" s="1"/>
  <c r="A621" i="20"/>
  <c r="B621" i="20" s="1"/>
  <c r="C621" i="20"/>
  <c r="D621" i="20" s="1"/>
  <c r="E621" i="20"/>
  <c r="F621" i="20" s="1"/>
  <c r="G621" i="20"/>
  <c r="H621" i="20" s="1"/>
  <c r="I621" i="20"/>
  <c r="J621" i="20" s="1"/>
  <c r="A622" i="20"/>
  <c r="B622" i="20" s="1"/>
  <c r="C622" i="20"/>
  <c r="D622" i="20" s="1"/>
  <c r="E622" i="20"/>
  <c r="F622" i="20" s="1"/>
  <c r="G622" i="20"/>
  <c r="H622" i="20" s="1"/>
  <c r="I622" i="20"/>
  <c r="J622" i="20" s="1"/>
  <c r="A623" i="20"/>
  <c r="B623" i="20" s="1"/>
  <c r="C623" i="20"/>
  <c r="D623" i="20" s="1"/>
  <c r="E623" i="20"/>
  <c r="F623" i="20" s="1"/>
  <c r="G623" i="20"/>
  <c r="H623" i="20" s="1"/>
  <c r="I623" i="20"/>
  <c r="J623" i="20" s="1"/>
  <c r="A624" i="20"/>
  <c r="B624" i="20" s="1"/>
  <c r="C624" i="20"/>
  <c r="D624" i="20" s="1"/>
  <c r="E624" i="20"/>
  <c r="F624" i="20" s="1"/>
  <c r="G624" i="20"/>
  <c r="H624" i="20" s="1"/>
  <c r="I624" i="20"/>
  <c r="J624" i="20" s="1"/>
  <c r="A625" i="20"/>
  <c r="B625" i="20" s="1"/>
  <c r="C625" i="20"/>
  <c r="D625" i="20" s="1"/>
  <c r="E625" i="20"/>
  <c r="F625" i="20" s="1"/>
  <c r="G625" i="20"/>
  <c r="H625" i="20" s="1"/>
  <c r="I625" i="20"/>
  <c r="J625" i="20" s="1"/>
  <c r="A626" i="20"/>
  <c r="B626" i="20" s="1"/>
  <c r="C626" i="20"/>
  <c r="D626" i="20" s="1"/>
  <c r="E626" i="20"/>
  <c r="F626" i="20" s="1"/>
  <c r="G626" i="20"/>
  <c r="H626" i="20" s="1"/>
  <c r="I626" i="20"/>
  <c r="J626" i="20" s="1"/>
  <c r="A627" i="20"/>
  <c r="B627" i="20" s="1"/>
  <c r="C627" i="20"/>
  <c r="D627" i="20" s="1"/>
  <c r="E627" i="20"/>
  <c r="F627" i="20" s="1"/>
  <c r="G627" i="20"/>
  <c r="H627" i="20" s="1"/>
  <c r="I627" i="20"/>
  <c r="J627" i="20" s="1"/>
  <c r="A628" i="20"/>
  <c r="B628" i="20" s="1"/>
  <c r="C628" i="20"/>
  <c r="D628" i="20" s="1"/>
  <c r="E628" i="20"/>
  <c r="F628" i="20" s="1"/>
  <c r="G628" i="20"/>
  <c r="H628" i="20" s="1"/>
  <c r="I628" i="20"/>
  <c r="J628" i="20" s="1"/>
  <c r="A629" i="20"/>
  <c r="B629" i="20" s="1"/>
  <c r="C629" i="20"/>
  <c r="D629" i="20" s="1"/>
  <c r="E629" i="20"/>
  <c r="F629" i="20" s="1"/>
  <c r="G629" i="20"/>
  <c r="H629" i="20" s="1"/>
  <c r="I629" i="20"/>
  <c r="J629" i="20" s="1"/>
  <c r="A630" i="20"/>
  <c r="B630" i="20" s="1"/>
  <c r="C630" i="20"/>
  <c r="D630" i="20" s="1"/>
  <c r="E630" i="20"/>
  <c r="F630" i="20" s="1"/>
  <c r="G630" i="20"/>
  <c r="H630" i="20" s="1"/>
  <c r="I630" i="20"/>
  <c r="J630" i="20" s="1"/>
  <c r="A631" i="20"/>
  <c r="B631" i="20" s="1"/>
  <c r="C631" i="20"/>
  <c r="D631" i="20" s="1"/>
  <c r="E631" i="20"/>
  <c r="F631" i="20" s="1"/>
  <c r="G631" i="20"/>
  <c r="H631" i="20" s="1"/>
  <c r="I631" i="20"/>
  <c r="J631" i="20" s="1"/>
  <c r="A632" i="20"/>
  <c r="B632" i="20" s="1"/>
  <c r="C632" i="20"/>
  <c r="D632" i="20" s="1"/>
  <c r="E632" i="20"/>
  <c r="F632" i="20" s="1"/>
  <c r="G632" i="20"/>
  <c r="H632" i="20" s="1"/>
  <c r="I632" i="20"/>
  <c r="J632" i="20" s="1"/>
  <c r="I3" i="20"/>
  <c r="G3" i="20"/>
  <c r="H3" i="20" s="1"/>
  <c r="E3" i="20"/>
  <c r="F3" i="20" s="1"/>
  <c r="C3" i="20"/>
  <c r="D3" i="20" s="1"/>
  <c r="A3" i="20"/>
  <c r="B17" i="23" l="1"/>
  <c r="B1" i="21"/>
  <c r="B2" i="21"/>
  <c r="B19" i="23"/>
  <c r="B7" i="23"/>
  <c r="B5" i="23"/>
  <c r="E1" i="21"/>
  <c r="E2" i="21" s="1" a="1"/>
  <c r="E2" i="21" s="1"/>
  <c r="X114" i="26"/>
  <c r="X128" i="26"/>
  <c r="X93" i="26" s="1"/>
  <c r="B3" i="20"/>
  <c r="B4" i="23" s="1"/>
  <c r="J3" i="20"/>
  <c r="F8" i="20"/>
  <c r="A4" i="21" l="1" a="1"/>
  <c r="E53" i="16"/>
  <c r="E52" i="16"/>
  <c r="X129" i="26"/>
  <c r="E78" i="16"/>
  <c r="E79" i="16"/>
  <c r="A4" i="21" l="1"/>
  <c r="B86" i="21"/>
  <c r="C86" i="21" s="1"/>
  <c r="B90" i="21"/>
  <c r="C90" i="21" s="1"/>
  <c r="B89" i="21"/>
  <c r="C89" i="21" s="1"/>
  <c r="B91" i="21"/>
  <c r="C91" i="21" s="1"/>
  <c r="B92" i="21"/>
  <c r="C92" i="21" s="1"/>
  <c r="B94" i="21"/>
  <c r="C94" i="21" s="1"/>
  <c r="B93" i="21"/>
  <c r="C93" i="21" s="1"/>
  <c r="B87" i="21"/>
  <c r="C87" i="21" s="1"/>
  <c r="B88" i="21"/>
  <c r="C88" i="21" s="1"/>
  <c r="B85" i="21"/>
  <c r="C85" i="21" s="1"/>
  <c r="B84" i="21"/>
  <c r="C84" i="21" s="1"/>
  <c r="B83" i="21"/>
  <c r="C83" i="21" s="1"/>
  <c r="B82" i="21"/>
  <c r="C82" i="21" s="1"/>
  <c r="C8" i="23"/>
  <c r="C5" i="23"/>
  <c r="C11" i="23"/>
  <c r="B18" i="21"/>
  <c r="C18" i="21" s="1"/>
  <c r="B42" i="21"/>
  <c r="C42" i="21" s="1"/>
  <c r="B47" i="21"/>
  <c r="C47" i="21" s="1"/>
  <c r="B33" i="21"/>
  <c r="C33" i="21" s="1"/>
  <c r="B8" i="21"/>
  <c r="C8" i="21" s="1"/>
  <c r="B45" i="21"/>
  <c r="C45" i="21" s="1"/>
  <c r="B28" i="21"/>
  <c r="C28" i="21" s="1"/>
  <c r="B65" i="21"/>
  <c r="C65" i="21" s="1"/>
  <c r="B40" i="21"/>
  <c r="C40" i="21" s="1"/>
  <c r="B43" i="21"/>
  <c r="C43" i="21" s="1"/>
  <c r="B6" i="21"/>
  <c r="C6" i="21" s="1"/>
  <c r="B14" i="21"/>
  <c r="C14" i="21" s="1"/>
  <c r="B79" i="21"/>
  <c r="C79" i="21" s="1"/>
  <c r="B64" i="21"/>
  <c r="C64" i="21" s="1"/>
  <c r="B50" i="21"/>
  <c r="C50" i="21" s="1"/>
  <c r="B15" i="21"/>
  <c r="C15" i="21" s="1"/>
  <c r="B11" i="21"/>
  <c r="C11" i="21" s="1"/>
  <c r="B23" i="21"/>
  <c r="C23" i="21" s="1"/>
  <c r="B53" i="21"/>
  <c r="C53" i="21" s="1"/>
  <c r="B26" i="21"/>
  <c r="C26" i="21" s="1"/>
  <c r="B80" i="21"/>
  <c r="C80" i="21" s="1"/>
  <c r="B75" i="21"/>
  <c r="C75" i="21" s="1"/>
  <c r="B35" i="21"/>
  <c r="C35" i="21" s="1"/>
  <c r="B36" i="21"/>
  <c r="C36" i="21" s="1"/>
  <c r="B31" i="21"/>
  <c r="C31" i="21" s="1"/>
  <c r="B20" i="21"/>
  <c r="C20" i="21" s="1"/>
  <c r="B52" i="21"/>
  <c r="C52" i="21" s="1"/>
  <c r="B13" i="21"/>
  <c r="C13" i="21" s="1"/>
  <c r="B17" i="21"/>
  <c r="C17" i="21" s="1"/>
  <c r="B34" i="21"/>
  <c r="C34" i="21" s="1"/>
  <c r="B32" i="21"/>
  <c r="C32" i="21" s="1"/>
  <c r="B49" i="21"/>
  <c r="C49" i="21" s="1"/>
  <c r="B30" i="21"/>
  <c r="C30" i="21" s="1"/>
  <c r="B63" i="21"/>
  <c r="C63" i="21" s="1"/>
  <c r="B71" i="21"/>
  <c r="C71" i="21" s="1"/>
  <c r="B77" i="21"/>
  <c r="C77" i="21" s="1"/>
  <c r="B44" i="21"/>
  <c r="C44" i="21" s="1"/>
  <c r="B21" i="21"/>
  <c r="C21" i="21" s="1"/>
  <c r="B19" i="21"/>
  <c r="C19" i="21" s="1"/>
  <c r="B54" i="21"/>
  <c r="C54" i="21" s="1"/>
  <c r="B29" i="21"/>
  <c r="C29" i="21" s="1"/>
  <c r="B61" i="21"/>
  <c r="C61" i="21" s="1"/>
  <c r="B5" i="21"/>
  <c r="C5" i="21" s="1"/>
  <c r="B66" i="21"/>
  <c r="C66" i="21" s="1"/>
  <c r="B22" i="21"/>
  <c r="C22" i="21" s="1"/>
  <c r="B9" i="21"/>
  <c r="C9" i="21" s="1"/>
  <c r="B10" i="21"/>
  <c r="C10" i="21" s="1"/>
  <c r="B70" i="21"/>
  <c r="C70" i="21" s="1"/>
  <c r="B16" i="21"/>
  <c r="C16" i="21" s="1"/>
  <c r="B48" i="21"/>
  <c r="C48" i="21" s="1"/>
  <c r="B60" i="21"/>
  <c r="C60" i="21" s="1"/>
  <c r="B27" i="21"/>
  <c r="C27" i="21" s="1"/>
  <c r="B59" i="21"/>
  <c r="C59" i="21" s="1"/>
  <c r="B55" i="21"/>
  <c r="C55" i="21" s="1"/>
  <c r="B41" i="21"/>
  <c r="C41" i="21" s="1"/>
  <c r="B46" i="21"/>
  <c r="C46" i="21" s="1"/>
  <c r="B69" i="21"/>
  <c r="C69" i="21" s="1"/>
  <c r="B74" i="21"/>
  <c r="C74" i="21" s="1"/>
  <c r="B72" i="21"/>
  <c r="C72" i="21" s="1"/>
  <c r="B81" i="21"/>
  <c r="C81" i="21" s="1"/>
  <c r="B51" i="21"/>
  <c r="C51" i="21" s="1"/>
  <c r="B56" i="21"/>
  <c r="C56" i="21" s="1"/>
  <c r="B37" i="21"/>
  <c r="C37" i="21" s="1"/>
  <c r="B57" i="21"/>
  <c r="C57" i="21" s="1"/>
  <c r="B76" i="21"/>
  <c r="C76" i="21" s="1"/>
  <c r="B67" i="21"/>
  <c r="C67" i="21" s="1"/>
  <c r="B58" i="21"/>
  <c r="C58" i="21" s="1"/>
  <c r="B7" i="21"/>
  <c r="C7" i="21" s="1"/>
  <c r="B68" i="21"/>
  <c r="C68" i="21" s="1"/>
  <c r="B24" i="21"/>
  <c r="C24" i="21" s="1"/>
  <c r="B73" i="21"/>
  <c r="C73" i="21" s="1"/>
  <c r="B39" i="21"/>
  <c r="C39" i="21" s="1"/>
  <c r="B38" i="21"/>
  <c r="C38" i="21" s="1"/>
  <c r="B25" i="21"/>
  <c r="C25" i="21" s="1"/>
  <c r="B12" i="21"/>
  <c r="C12" i="21" s="1"/>
  <c r="B4" i="21"/>
  <c r="B78" i="21"/>
  <c r="C78" i="21" s="1"/>
  <c r="B62" i="21"/>
  <c r="C62" i="21" s="1"/>
  <c r="C94" i="23"/>
  <c r="C4" i="21" l="1"/>
  <c r="E83" i="21"/>
  <c r="C7" i="23"/>
  <c r="C4" i="23"/>
  <c r="C9" i="23"/>
  <c r="C12" i="23"/>
  <c r="C10" i="23"/>
  <c r="C14" i="23"/>
  <c r="C13" i="23" l="1"/>
  <c r="C16" i="23" l="1"/>
  <c r="C15" i="23"/>
  <c r="C17" i="23" l="1"/>
  <c r="C18" i="23"/>
  <c r="C20" i="23" l="1"/>
  <c r="C19" i="23"/>
  <c r="C21" i="23" l="1"/>
  <c r="C22" i="23"/>
  <c r="C23" i="23" l="1"/>
  <c r="C25" i="23" l="1"/>
  <c r="C26" i="23"/>
  <c r="C28" i="23" l="1"/>
  <c r="C27" i="23"/>
  <c r="C29" i="23" l="1"/>
  <c r="C30" i="23"/>
  <c r="C32" i="23" l="1"/>
  <c r="C31" i="23"/>
  <c r="C33" i="23" l="1"/>
  <c r="C34" i="23"/>
  <c r="C36" i="23" l="1"/>
  <c r="C35" i="23"/>
  <c r="C37" i="23" l="1"/>
  <c r="C38" i="23"/>
  <c r="C40" i="23" l="1"/>
  <c r="C39" i="23"/>
  <c r="C41" i="23" l="1"/>
  <c r="C42" i="23"/>
  <c r="C44" i="23" l="1"/>
  <c r="C43" i="23"/>
  <c r="C45" i="23" l="1"/>
  <c r="C46" i="23"/>
  <c r="C48" i="23" l="1"/>
  <c r="C47" i="23"/>
  <c r="C93" i="25" l="1"/>
  <c r="C92" i="26"/>
  <c r="D93" i="25"/>
  <c r="D92" i="26"/>
  <c r="C49" i="23"/>
  <c r="C50" i="23"/>
  <c r="C97" i="26" l="1"/>
  <c r="C98" i="26" s="1"/>
  <c r="C121" i="26"/>
  <c r="F93" i="25"/>
  <c r="F92" i="26"/>
  <c r="E92" i="26"/>
  <c r="E93" i="25"/>
  <c r="E98" i="25" s="1"/>
  <c r="D121" i="26"/>
  <c r="D97" i="26"/>
  <c r="C98" i="25"/>
  <c r="C99" i="25" s="1"/>
  <c r="C122" i="25"/>
  <c r="D122" i="25"/>
  <c r="D98" i="25"/>
  <c r="C52" i="23"/>
  <c r="C51" i="23"/>
  <c r="C123" i="25" l="1"/>
  <c r="C114" i="25" s="1"/>
  <c r="C118" i="25" s="1"/>
  <c r="D150" i="17" s="1"/>
  <c r="D80" i="25"/>
  <c r="C105" i="25"/>
  <c r="D149" i="17" s="1"/>
  <c r="F121" i="26"/>
  <c r="F97" i="26"/>
  <c r="F122" i="25"/>
  <c r="F98" i="25"/>
  <c r="H93" i="25"/>
  <c r="H92" i="26"/>
  <c r="C122" i="26"/>
  <c r="C113" i="26" s="1"/>
  <c r="C117" i="26" s="1"/>
  <c r="D155" i="17" s="1"/>
  <c r="E121" i="26"/>
  <c r="E97" i="26"/>
  <c r="G93" i="25"/>
  <c r="G92" i="26"/>
  <c r="D79" i="26"/>
  <c r="C105" i="26"/>
  <c r="D154" i="17" s="1"/>
  <c r="C53" i="23"/>
  <c r="C54" i="23"/>
  <c r="C123" i="26" l="1"/>
  <c r="D120" i="26" s="1"/>
  <c r="D122" i="26" s="1"/>
  <c r="D113" i="26" s="1"/>
  <c r="C124" i="25"/>
  <c r="D121" i="25" s="1"/>
  <c r="D123" i="25" s="1"/>
  <c r="D114" i="25" s="1"/>
  <c r="J93" i="25"/>
  <c r="J92" i="26"/>
  <c r="G98" i="25"/>
  <c r="G122" i="25"/>
  <c r="H121" i="26"/>
  <c r="H97" i="26"/>
  <c r="H122" i="25"/>
  <c r="H98" i="25"/>
  <c r="I93" i="25"/>
  <c r="I92" i="26"/>
  <c r="G121" i="26"/>
  <c r="G97" i="26"/>
  <c r="C56" i="23"/>
  <c r="C55" i="23"/>
  <c r="D124" i="25" l="1"/>
  <c r="E121" i="25" s="1"/>
  <c r="I121" i="26"/>
  <c r="I97" i="26"/>
  <c r="I122" i="25"/>
  <c r="I98" i="25"/>
  <c r="K93" i="25"/>
  <c r="K92" i="26"/>
  <c r="L93" i="25"/>
  <c r="L92" i="26"/>
  <c r="D123" i="26"/>
  <c r="E120" i="26" s="1"/>
  <c r="J121" i="26"/>
  <c r="J97" i="26"/>
  <c r="J122" i="25"/>
  <c r="J98" i="25"/>
  <c r="C57" i="23"/>
  <c r="C58" i="23"/>
  <c r="L121" i="26" l="1"/>
  <c r="L97" i="26"/>
  <c r="L98" i="25"/>
  <c r="L122" i="25"/>
  <c r="M92" i="26"/>
  <c r="M93" i="25"/>
  <c r="E122" i="26"/>
  <c r="E113" i="26" s="1"/>
  <c r="K121" i="26"/>
  <c r="K97" i="26"/>
  <c r="N93" i="25"/>
  <c r="N92" i="26"/>
  <c r="K98" i="25"/>
  <c r="K122" i="25"/>
  <c r="C60" i="23"/>
  <c r="C59" i="23"/>
  <c r="N97" i="26" l="1"/>
  <c r="N121" i="26"/>
  <c r="O92" i="26"/>
  <c r="O93" i="25"/>
  <c r="N98" i="25"/>
  <c r="N122" i="25"/>
  <c r="E123" i="26"/>
  <c r="F120" i="26" s="1"/>
  <c r="M121" i="26"/>
  <c r="M97" i="26"/>
  <c r="P93" i="25"/>
  <c r="P92" i="26"/>
  <c r="M98" i="25"/>
  <c r="M122" i="25"/>
  <c r="C61" i="23"/>
  <c r="C62" i="23"/>
  <c r="O122" i="25" l="1"/>
  <c r="O98" i="25"/>
  <c r="P121" i="26"/>
  <c r="P97" i="26"/>
  <c r="O121" i="26"/>
  <c r="O97" i="26"/>
  <c r="R93" i="25"/>
  <c r="R92" i="26"/>
  <c r="P122" i="25"/>
  <c r="P98" i="25"/>
  <c r="F122" i="26"/>
  <c r="F113" i="26" s="1"/>
  <c r="Q92" i="26"/>
  <c r="Q93" i="25"/>
  <c r="C64" i="23"/>
  <c r="C63" i="23"/>
  <c r="F123" i="26" l="1"/>
  <c r="G120" i="26" s="1"/>
  <c r="G122" i="26" s="1"/>
  <c r="G113" i="26" s="1"/>
  <c r="R97" i="26"/>
  <c r="R121" i="26"/>
  <c r="R122" i="25"/>
  <c r="R98" i="25"/>
  <c r="S93" i="25"/>
  <c r="S92" i="26"/>
  <c r="T93" i="25"/>
  <c r="T92" i="26"/>
  <c r="Q122" i="25"/>
  <c r="Q98" i="25"/>
  <c r="Q121" i="26"/>
  <c r="Q97" i="26"/>
  <c r="C65" i="23"/>
  <c r="C66" i="23"/>
  <c r="G123" i="26" l="1"/>
  <c r="H120" i="26" s="1"/>
  <c r="T121" i="26"/>
  <c r="T97" i="26"/>
  <c r="T98" i="25"/>
  <c r="T122" i="25"/>
  <c r="V93" i="25"/>
  <c r="V92" i="26"/>
  <c r="S98" i="25"/>
  <c r="S122" i="25"/>
  <c r="U93" i="25"/>
  <c r="U92" i="26"/>
  <c r="H122" i="26"/>
  <c r="H113" i="26" s="1"/>
  <c r="S121" i="26"/>
  <c r="S97" i="26"/>
  <c r="C68" i="23"/>
  <c r="C67" i="23"/>
  <c r="U122" i="25" l="1"/>
  <c r="U98" i="25"/>
  <c r="U121" i="26"/>
  <c r="U97" i="26"/>
  <c r="V98" i="25"/>
  <c r="V122" i="25"/>
  <c r="H123" i="26"/>
  <c r="I120" i="26" s="1"/>
  <c r="V97" i="26"/>
  <c r="V121" i="26"/>
  <c r="W92" i="26"/>
  <c r="W93" i="25"/>
  <c r="X92" i="26"/>
  <c r="X93" i="25"/>
  <c r="C69" i="23"/>
  <c r="C70" i="23"/>
  <c r="W97" i="26" l="1"/>
  <c r="W121" i="26"/>
  <c r="X121" i="26"/>
  <c r="X97" i="26"/>
  <c r="W98" i="25"/>
  <c r="W122" i="25"/>
  <c r="I122" i="26"/>
  <c r="I113" i="26" s="1"/>
  <c r="X122" i="25"/>
  <c r="X98" i="25"/>
  <c r="C72" i="23"/>
  <c r="C71" i="23"/>
  <c r="I123" i="26" l="1"/>
  <c r="J120" i="26" s="1"/>
  <c r="J122" i="26" s="1"/>
  <c r="J113" i="26" s="1"/>
  <c r="C73" i="23"/>
  <c r="C74" i="23"/>
  <c r="J123" i="26" l="1"/>
  <c r="K120" i="26" s="1"/>
  <c r="C76" i="23"/>
  <c r="C75" i="23"/>
  <c r="K122" i="26" l="1"/>
  <c r="K113" i="26" s="1"/>
  <c r="C77" i="23"/>
  <c r="C78" i="23"/>
  <c r="K123" i="26" l="1"/>
  <c r="L120" i="26" s="1"/>
  <c r="C80" i="23"/>
  <c r="C79" i="23"/>
  <c r="L122" i="26" l="1"/>
  <c r="L113" i="26" s="1"/>
  <c r="C81" i="23"/>
  <c r="C82" i="23"/>
  <c r="L123" i="26" l="1"/>
  <c r="M120" i="26" s="1"/>
  <c r="M122" i="26" s="1"/>
  <c r="M113" i="26" s="1"/>
  <c r="C84" i="23"/>
  <c r="C83" i="23"/>
  <c r="M123" i="26" l="1"/>
  <c r="N120" i="26" s="1"/>
  <c r="N122" i="26" s="1"/>
  <c r="N113" i="26" s="1"/>
  <c r="C85" i="23"/>
  <c r="C86" i="23"/>
  <c r="N123" i="26" l="1"/>
  <c r="O120" i="26" s="1"/>
  <c r="C88" i="23"/>
  <c r="C87" i="23"/>
  <c r="O122" i="26" l="1"/>
  <c r="O113" i="26" s="1"/>
  <c r="C89" i="23"/>
  <c r="C92" i="23"/>
  <c r="C90" i="23"/>
  <c r="O123" i="26" l="1"/>
  <c r="P120" i="26" s="1"/>
  <c r="P122" i="26" s="1"/>
  <c r="P113" i="26" s="1"/>
  <c r="C93" i="23"/>
  <c r="C91" i="23"/>
  <c r="E122" i="25"/>
  <c r="E123" i="25" s="1"/>
  <c r="E124" i="25" s="1"/>
  <c r="F121" i="25" s="1"/>
  <c r="P123" i="26" l="1"/>
  <c r="Q120" i="26" s="1"/>
  <c r="Q122" i="26" s="1"/>
  <c r="Q113" i="26" s="1"/>
  <c r="F123" i="25"/>
  <c r="F114" i="25" s="1"/>
  <c r="E114" i="25"/>
  <c r="Q123" i="26" l="1"/>
  <c r="R120" i="26" s="1"/>
  <c r="F124" i="25"/>
  <c r="G121" i="25" s="1"/>
  <c r="R122" i="26" l="1"/>
  <c r="R113" i="26" s="1"/>
  <c r="G123" i="25"/>
  <c r="G114" i="25" s="1"/>
  <c r="R123" i="26" l="1"/>
  <c r="S120" i="26" s="1"/>
  <c r="S122" i="26" s="1"/>
  <c r="S113" i="26" s="1"/>
  <c r="G124" i="25"/>
  <c r="H121" i="25" s="1"/>
  <c r="H123" i="25" s="1"/>
  <c r="H114" i="25" s="1"/>
  <c r="S123" i="26" l="1"/>
  <c r="T120" i="26" s="1"/>
  <c r="T122" i="26" s="1"/>
  <c r="T113" i="26" s="1"/>
  <c r="H124" i="25"/>
  <c r="I121" i="25" s="1"/>
  <c r="I123" i="25" s="1"/>
  <c r="I114" i="25" s="1"/>
  <c r="T123" i="26" l="1"/>
  <c r="U120" i="26" s="1"/>
  <c r="U122" i="26" s="1"/>
  <c r="U113" i="26" s="1"/>
  <c r="I124" i="25"/>
  <c r="J121" i="25" s="1"/>
  <c r="J123" i="25" s="1"/>
  <c r="J114" i="25" s="1"/>
  <c r="U123" i="26" l="1"/>
  <c r="V120" i="26" s="1"/>
  <c r="V122" i="26" s="1"/>
  <c r="V113" i="26" s="1"/>
  <c r="J124" i="25"/>
  <c r="K121" i="25" s="1"/>
  <c r="K123" i="25" s="1"/>
  <c r="K114" i="25" s="1"/>
  <c r="V123" i="26" l="1"/>
  <c r="W120" i="26" s="1"/>
  <c r="W122" i="26" s="1"/>
  <c r="W113" i="26" s="1"/>
  <c r="K124" i="25"/>
  <c r="L121" i="25" s="1"/>
  <c r="W123" i="26" l="1"/>
  <c r="X120" i="26" s="1"/>
  <c r="X122" i="26" s="1"/>
  <c r="X113" i="26" s="1"/>
  <c r="L123" i="25"/>
  <c r="L114" i="25" s="1"/>
  <c r="X123" i="26" l="1"/>
  <c r="L124" i="25"/>
  <c r="M121" i="25" s="1"/>
  <c r="M123" i="25" s="1"/>
  <c r="M114" i="25" l="1"/>
  <c r="M124" i="25"/>
  <c r="N121" i="25" s="1"/>
  <c r="N123" i="25" s="1"/>
  <c r="N114" i="25" s="1"/>
  <c r="N124" i="25" l="1"/>
  <c r="O121" i="25" s="1"/>
  <c r="O123" i="25" s="1"/>
  <c r="O114" i="25" s="1"/>
  <c r="O124" i="25" l="1"/>
  <c r="P121" i="25" s="1"/>
  <c r="P123" i="25" l="1"/>
  <c r="P114" i="25" s="1"/>
  <c r="P124" i="25" l="1"/>
  <c r="Q121" i="25" s="1"/>
  <c r="Q123" i="25" s="1"/>
  <c r="Q114" i="25" s="1"/>
  <c r="Q124" i="25" l="1"/>
  <c r="R121" i="25" s="1"/>
  <c r="R123" i="25" s="1"/>
  <c r="R114" i="25" s="1"/>
  <c r="R124" i="25" l="1"/>
  <c r="S121" i="25" s="1"/>
  <c r="S123" i="25" s="1"/>
  <c r="S114" i="25" s="1"/>
  <c r="S124" i="25" l="1"/>
  <c r="T121" i="25" s="1"/>
  <c r="T123" i="25" s="1"/>
  <c r="T114" i="25" s="1"/>
  <c r="T124" i="25" l="1"/>
  <c r="U121" i="25" s="1"/>
  <c r="U123" i="25" s="1"/>
  <c r="U114" i="25" s="1"/>
  <c r="U124" i="25" l="1"/>
  <c r="V121" i="25" s="1"/>
  <c r="V123" i="25" l="1"/>
  <c r="V114" i="25" s="1"/>
  <c r="V124" i="25" l="1"/>
  <c r="W121" i="25" s="1"/>
  <c r="W123" i="25" l="1"/>
  <c r="W114" i="25" s="1"/>
  <c r="W124" i="25" l="1"/>
  <c r="X121" i="25" s="1"/>
  <c r="X123" i="25" l="1"/>
  <c r="X114" i="25" s="1"/>
  <c r="E49" i="26"/>
  <c r="E25" i="25"/>
  <c r="E49" i="25" s="1"/>
  <c r="D70" i="26"/>
  <c r="D72" i="26"/>
  <c r="E70" i="26" l="1"/>
  <c r="X124" i="25"/>
  <c r="D74" i="26"/>
  <c r="D81" i="26" s="1"/>
  <c r="D85" i="26" s="1"/>
  <c r="D98" i="26" s="1"/>
  <c r="F25" i="26"/>
  <c r="F25" i="25"/>
  <c r="F49" i="25" s="1"/>
  <c r="E71" i="25"/>
  <c r="E73" i="25"/>
  <c r="E72" i="26"/>
  <c r="D73" i="25"/>
  <c r="D71" i="25"/>
  <c r="F49" i="26" l="1"/>
  <c r="F70" i="26"/>
  <c r="E74" i="26"/>
  <c r="E81" i="26" s="1"/>
  <c r="E109" i="26" s="1"/>
  <c r="E117" i="26" s="1"/>
  <c r="F155" i="17" s="1"/>
  <c r="D109" i="26"/>
  <c r="D117" i="26" s="1"/>
  <c r="E155" i="17" s="1"/>
  <c r="D75" i="25"/>
  <c r="D82" i="25" s="1"/>
  <c r="E75" i="25"/>
  <c r="E82" i="25" s="1"/>
  <c r="E110" i="25" s="1"/>
  <c r="E118" i="25" s="1"/>
  <c r="F150" i="17" s="1"/>
  <c r="F72" i="26"/>
  <c r="G25" i="26"/>
  <c r="G49" i="26" s="1"/>
  <c r="F71" i="25"/>
  <c r="G25" i="25"/>
  <c r="G49" i="25" s="1"/>
  <c r="F73" i="25"/>
  <c r="D105" i="26"/>
  <c r="E154" i="17" s="1"/>
  <c r="E79" i="26"/>
  <c r="F75" i="25" l="1"/>
  <c r="F82" i="25" s="1"/>
  <c r="F110" i="25" s="1"/>
  <c r="F118" i="25" s="1"/>
  <c r="G150" i="17" s="1"/>
  <c r="E85" i="26"/>
  <c r="E98" i="26" s="1"/>
  <c r="E105" i="26" s="1"/>
  <c r="F154" i="17" s="1"/>
  <c r="D110" i="25"/>
  <c r="D118" i="25" s="1"/>
  <c r="E150" i="17" s="1"/>
  <c r="D86" i="25"/>
  <c r="D99" i="25" s="1"/>
  <c r="D105" i="25" s="1"/>
  <c r="E149" i="17" s="1"/>
  <c r="F74" i="26"/>
  <c r="F81" i="26" s="1"/>
  <c r="F109" i="26" s="1"/>
  <c r="F117" i="26" s="1"/>
  <c r="G155" i="17" s="1"/>
  <c r="G70" i="26"/>
  <c r="H25" i="26"/>
  <c r="H49" i="26" s="1"/>
  <c r="G72" i="26"/>
  <c r="H25" i="25"/>
  <c r="H49" i="25" s="1"/>
  <c r="G73" i="25"/>
  <c r="G71" i="25"/>
  <c r="F79" i="26" l="1"/>
  <c r="F85" i="26" s="1"/>
  <c r="F98" i="26" s="1"/>
  <c r="G74" i="26"/>
  <c r="G81" i="26" s="1"/>
  <c r="G109" i="26" s="1"/>
  <c r="G117" i="26" s="1"/>
  <c r="H155" i="17" s="1"/>
  <c r="E80" i="25"/>
  <c r="E86" i="25" s="1"/>
  <c r="E99" i="25" s="1"/>
  <c r="F80" i="25" s="1"/>
  <c r="F86" i="25" s="1"/>
  <c r="F99" i="25" s="1"/>
  <c r="F105" i="25" s="1"/>
  <c r="G149" i="17" s="1"/>
  <c r="H72" i="26"/>
  <c r="H70" i="26"/>
  <c r="I25" i="26"/>
  <c r="I49" i="26" s="1"/>
  <c r="G75" i="25"/>
  <c r="G82" i="25" s="1"/>
  <c r="G110" i="25" s="1"/>
  <c r="G118" i="25" s="1"/>
  <c r="H150" i="17" s="1"/>
  <c r="H73" i="25"/>
  <c r="I25" i="25"/>
  <c r="I49" i="25" s="1"/>
  <c r="H71" i="25"/>
  <c r="E105" i="25" l="1"/>
  <c r="F149" i="17" s="1"/>
  <c r="H74" i="26"/>
  <c r="H81" i="26" s="1"/>
  <c r="H109" i="26" s="1"/>
  <c r="H117" i="26" s="1"/>
  <c r="I155" i="17" s="1"/>
  <c r="F105" i="26"/>
  <c r="G154" i="17" s="1"/>
  <c r="G79" i="26"/>
  <c r="G85" i="26" s="1"/>
  <c r="G98" i="26" s="1"/>
  <c r="I72" i="26"/>
  <c r="I70" i="26"/>
  <c r="J25" i="26"/>
  <c r="J49" i="26" s="1"/>
  <c r="H75" i="25"/>
  <c r="H82" i="25" s="1"/>
  <c r="H110" i="25" s="1"/>
  <c r="H118" i="25" s="1"/>
  <c r="I150" i="17" s="1"/>
  <c r="G80" i="25"/>
  <c r="G86" i="25" s="1"/>
  <c r="G99" i="25" s="1"/>
  <c r="I73" i="25"/>
  <c r="I71" i="25"/>
  <c r="J25" i="25"/>
  <c r="J49" i="25" s="1"/>
  <c r="G105" i="26" l="1"/>
  <c r="H154" i="17" s="1"/>
  <c r="H79" i="26"/>
  <c r="H85" i="26" s="1"/>
  <c r="H98" i="26" s="1"/>
  <c r="I75" i="25"/>
  <c r="I82" i="25" s="1"/>
  <c r="I110" i="25" s="1"/>
  <c r="I118" i="25" s="1"/>
  <c r="J150" i="17" s="1"/>
  <c r="I74" i="26"/>
  <c r="I81" i="26" s="1"/>
  <c r="I109" i="26" s="1"/>
  <c r="I117" i="26" s="1"/>
  <c r="J155" i="17" s="1"/>
  <c r="J70" i="26"/>
  <c r="J72" i="26"/>
  <c r="K25" i="26"/>
  <c r="K49" i="26" s="1"/>
  <c r="J71" i="25"/>
  <c r="K25" i="25"/>
  <c r="K49" i="25" s="1"/>
  <c r="J73" i="25"/>
  <c r="G105" i="25"/>
  <c r="H149" i="17" s="1"/>
  <c r="H80" i="25"/>
  <c r="H86" i="25" s="1"/>
  <c r="H99" i="25" s="1"/>
  <c r="I79" i="26" l="1"/>
  <c r="I85" i="26" s="1"/>
  <c r="I98" i="26" s="1"/>
  <c r="H105" i="26"/>
  <c r="I154" i="17" s="1"/>
  <c r="K72" i="26"/>
  <c r="K70" i="26"/>
  <c r="L25" i="26"/>
  <c r="L49" i="26" s="1"/>
  <c r="J74" i="26"/>
  <c r="J81" i="26" s="1"/>
  <c r="J109" i="26" s="1"/>
  <c r="J117" i="26" s="1"/>
  <c r="K155" i="17" s="1"/>
  <c r="I80" i="25"/>
  <c r="I86" i="25" s="1"/>
  <c r="H105" i="25"/>
  <c r="I149" i="17" s="1"/>
  <c r="J75" i="25"/>
  <c r="J82" i="25" s="1"/>
  <c r="J110" i="25" s="1"/>
  <c r="J118" i="25" s="1"/>
  <c r="K150" i="17" s="1"/>
  <c r="K73" i="25"/>
  <c r="L25" i="25"/>
  <c r="L49" i="25" s="1"/>
  <c r="K71" i="25"/>
  <c r="I105" i="26" l="1"/>
  <c r="J154" i="17" s="1"/>
  <c r="J79" i="26"/>
  <c r="J85" i="26" s="1"/>
  <c r="J98" i="26" s="1"/>
  <c r="I99" i="25"/>
  <c r="K75" i="25"/>
  <c r="K82" i="25" s="1"/>
  <c r="K110" i="25" s="1"/>
  <c r="K118" i="25" s="1"/>
  <c r="L150" i="17" s="1"/>
  <c r="L72" i="26"/>
  <c r="L70" i="26"/>
  <c r="M25" i="26"/>
  <c r="M49" i="26" s="1"/>
  <c r="K74" i="26"/>
  <c r="K81" i="26" s="1"/>
  <c r="K109" i="26" s="1"/>
  <c r="K117" i="26" s="1"/>
  <c r="L155" i="17" s="1"/>
  <c r="M25" i="25"/>
  <c r="M49" i="25" s="1"/>
  <c r="L71" i="25"/>
  <c r="L73" i="25"/>
  <c r="I105" i="25" l="1"/>
  <c r="J149" i="17" s="1"/>
  <c r="J80" i="25"/>
  <c r="J86" i="25" s="1"/>
  <c r="J99" i="25" s="1"/>
  <c r="K80" i="25" s="1"/>
  <c r="K86" i="25" s="1"/>
  <c r="K99" i="25" s="1"/>
  <c r="J105" i="26"/>
  <c r="K154" i="17" s="1"/>
  <c r="K79" i="26"/>
  <c r="K85" i="26" s="1"/>
  <c r="K98" i="26" s="1"/>
  <c r="L74" i="26"/>
  <c r="L81" i="26" s="1"/>
  <c r="L109" i="26" s="1"/>
  <c r="L117" i="26" s="1"/>
  <c r="M155" i="17" s="1"/>
  <c r="N25" i="26"/>
  <c r="N49" i="26" s="1"/>
  <c r="M70" i="26"/>
  <c r="M72" i="26"/>
  <c r="L75" i="25"/>
  <c r="L82" i="25" s="1"/>
  <c r="L110" i="25" s="1"/>
  <c r="L118" i="25" s="1"/>
  <c r="M150" i="17" s="1"/>
  <c r="M73" i="25"/>
  <c r="M71" i="25"/>
  <c r="N25" i="25"/>
  <c r="N49" i="25" s="1"/>
  <c r="J105" i="25" l="1"/>
  <c r="K149" i="17" s="1"/>
  <c r="L79" i="26"/>
  <c r="L85" i="26" s="1"/>
  <c r="L98" i="26" s="1"/>
  <c r="K105" i="26"/>
  <c r="L154" i="17" s="1"/>
  <c r="M74" i="26"/>
  <c r="M81" i="26" s="1"/>
  <c r="M109" i="26" s="1"/>
  <c r="M117" i="26" s="1"/>
  <c r="N155" i="17" s="1"/>
  <c r="M75" i="25"/>
  <c r="M82" i="25" s="1"/>
  <c r="M110" i="25" s="1"/>
  <c r="M118" i="25" s="1"/>
  <c r="N150" i="17" s="1"/>
  <c r="N72" i="26"/>
  <c r="O25" i="26"/>
  <c r="O49" i="26" s="1"/>
  <c r="N70" i="26"/>
  <c r="N71" i="25"/>
  <c r="O25" i="25"/>
  <c r="O49" i="25" s="1"/>
  <c r="N73" i="25"/>
  <c r="K105" i="25"/>
  <c r="L149" i="17" s="1"/>
  <c r="L80" i="25"/>
  <c r="L86" i="25" s="1"/>
  <c r="L99" i="25" s="1"/>
  <c r="L105" i="26" l="1"/>
  <c r="M154" i="17" s="1"/>
  <c r="M79" i="26"/>
  <c r="M85" i="26" s="1"/>
  <c r="M98" i="26" s="1"/>
  <c r="N74" i="26"/>
  <c r="N81" i="26" s="1"/>
  <c r="O70" i="26"/>
  <c r="O72" i="26"/>
  <c r="P25" i="26"/>
  <c r="P49" i="26" s="1"/>
  <c r="O73" i="25"/>
  <c r="O71" i="25"/>
  <c r="P25" i="25"/>
  <c r="P49" i="25" s="1"/>
  <c r="L105" i="25"/>
  <c r="M149" i="17" s="1"/>
  <c r="M80" i="25"/>
  <c r="M86" i="25" s="1"/>
  <c r="M99" i="25" s="1"/>
  <c r="N75" i="25"/>
  <c r="N82" i="25" s="1"/>
  <c r="M105" i="26" l="1"/>
  <c r="N154" i="17" s="1"/>
  <c r="N79" i="26"/>
  <c r="N85" i="26" s="1"/>
  <c r="N98" i="26" s="1"/>
  <c r="O79" i="26" s="1"/>
  <c r="N110" i="25"/>
  <c r="N118" i="25" s="1"/>
  <c r="O150" i="17" s="1"/>
  <c r="N109" i="26"/>
  <c r="N117" i="26" s="1"/>
  <c r="O155" i="17" s="1"/>
  <c r="O75" i="25"/>
  <c r="O82" i="25" s="1"/>
  <c r="O110" i="25" s="1"/>
  <c r="O118" i="25" s="1"/>
  <c r="P150" i="17" s="1"/>
  <c r="P72" i="26"/>
  <c r="Q25" i="26"/>
  <c r="Q49" i="26" s="1"/>
  <c r="P70" i="26"/>
  <c r="O74" i="26"/>
  <c r="O81" i="26" s="1"/>
  <c r="O109" i="26" s="1"/>
  <c r="O117" i="26" s="1"/>
  <c r="P155" i="17" s="1"/>
  <c r="P71" i="25"/>
  <c r="P73" i="25"/>
  <c r="Q25" i="25"/>
  <c r="Q49" i="25" s="1"/>
  <c r="M105" i="25"/>
  <c r="N149" i="17" s="1"/>
  <c r="N80" i="25"/>
  <c r="N86" i="25" s="1"/>
  <c r="N99" i="25" s="1"/>
  <c r="N105" i="26" l="1"/>
  <c r="O154" i="17" s="1"/>
  <c r="P74" i="26"/>
  <c r="P81" i="26" s="1"/>
  <c r="P109" i="26" s="1"/>
  <c r="P117" i="26" s="1"/>
  <c r="Q155" i="17" s="1"/>
  <c r="O85" i="26"/>
  <c r="O98" i="26" s="1"/>
  <c r="P79" i="26" s="1"/>
  <c r="Q70" i="26"/>
  <c r="Q72" i="26"/>
  <c r="R25" i="26"/>
  <c r="R49" i="26" s="1"/>
  <c r="Q73" i="25"/>
  <c r="R25" i="25"/>
  <c r="R49" i="25" s="1"/>
  <c r="Q71" i="25"/>
  <c r="P75" i="25"/>
  <c r="P82" i="25" s="1"/>
  <c r="P110" i="25" s="1"/>
  <c r="P118" i="25" s="1"/>
  <c r="Q150" i="17" s="1"/>
  <c r="N105" i="25"/>
  <c r="O149" i="17" s="1"/>
  <c r="O80" i="25"/>
  <c r="O86" i="25" s="1"/>
  <c r="O99" i="25" s="1"/>
  <c r="Q75" i="25" l="1"/>
  <c r="Q82" i="25" s="1"/>
  <c r="Q110" i="25" s="1"/>
  <c r="Q118" i="25" s="1"/>
  <c r="R150" i="17" s="1"/>
  <c r="P85" i="26"/>
  <c r="P98" i="26" s="1"/>
  <c r="O105" i="26"/>
  <c r="P154" i="17" s="1"/>
  <c r="R70" i="26"/>
  <c r="R72" i="26"/>
  <c r="S25" i="26"/>
  <c r="S49" i="26" s="1"/>
  <c r="Q74" i="26"/>
  <c r="Q81" i="26" s="1"/>
  <c r="Q109" i="26" s="1"/>
  <c r="Q117" i="26" s="1"/>
  <c r="R155" i="17" s="1"/>
  <c r="O105" i="25"/>
  <c r="P149" i="17" s="1"/>
  <c r="P80" i="25"/>
  <c r="P86" i="25" s="1"/>
  <c r="P99" i="25" s="1"/>
  <c r="R73" i="25"/>
  <c r="S25" i="25"/>
  <c r="S49" i="25" s="1"/>
  <c r="R71" i="25"/>
  <c r="P105" i="26" l="1"/>
  <c r="Q154" i="17" s="1"/>
  <c r="Q79" i="26"/>
  <c r="Q85" i="26" s="1"/>
  <c r="Q98" i="26" s="1"/>
  <c r="R75" i="25"/>
  <c r="R82" i="25" s="1"/>
  <c r="R110" i="25" s="1"/>
  <c r="R118" i="25" s="1"/>
  <c r="S150" i="17" s="1"/>
  <c r="S72" i="26"/>
  <c r="S70" i="26"/>
  <c r="T25" i="26"/>
  <c r="T49" i="26" s="1"/>
  <c r="R74" i="26"/>
  <c r="R81" i="26" s="1"/>
  <c r="R109" i="26" s="1"/>
  <c r="R117" i="26" s="1"/>
  <c r="S155" i="17" s="1"/>
  <c r="P105" i="25"/>
  <c r="Q149" i="17" s="1"/>
  <c r="Q80" i="25"/>
  <c r="Q86" i="25" s="1"/>
  <c r="Q99" i="25" s="1"/>
  <c r="S71" i="25"/>
  <c r="T25" i="25"/>
  <c r="T49" i="25" s="1"/>
  <c r="S73" i="25"/>
  <c r="R79" i="26" l="1"/>
  <c r="R85" i="26" s="1"/>
  <c r="R98" i="26" s="1"/>
  <c r="S79" i="26" s="1"/>
  <c r="Q105" i="26"/>
  <c r="R154" i="17" s="1"/>
  <c r="S74" i="26"/>
  <c r="S81" i="26" s="1"/>
  <c r="S109" i="26" s="1"/>
  <c r="S117" i="26" s="1"/>
  <c r="T155" i="17" s="1"/>
  <c r="T72" i="26"/>
  <c r="T70" i="26"/>
  <c r="U25" i="26"/>
  <c r="U49" i="26" s="1"/>
  <c r="T71" i="25"/>
  <c r="T73" i="25"/>
  <c r="U25" i="25"/>
  <c r="U49" i="25" s="1"/>
  <c r="Q105" i="25"/>
  <c r="R149" i="17" s="1"/>
  <c r="R80" i="25"/>
  <c r="R86" i="25" s="1"/>
  <c r="R99" i="25" s="1"/>
  <c r="S75" i="25"/>
  <c r="S82" i="25" s="1"/>
  <c r="S110" i="25" s="1"/>
  <c r="S118" i="25" s="1"/>
  <c r="T150" i="17" s="1"/>
  <c r="R105" i="26" l="1"/>
  <c r="S154" i="17" s="1"/>
  <c r="S85" i="26"/>
  <c r="S98" i="26" s="1"/>
  <c r="S105" i="26" s="1"/>
  <c r="T154" i="17" s="1"/>
  <c r="T74" i="26"/>
  <c r="T81" i="26" s="1"/>
  <c r="T109" i="26" s="1"/>
  <c r="T117" i="26" s="1"/>
  <c r="U155" i="17" s="1"/>
  <c r="T75" i="25"/>
  <c r="T82" i="25" s="1"/>
  <c r="T110" i="25" s="1"/>
  <c r="T118" i="25" s="1"/>
  <c r="U150" i="17" s="1"/>
  <c r="U70" i="26"/>
  <c r="U72" i="26"/>
  <c r="V25" i="26"/>
  <c r="V49" i="26" s="1"/>
  <c r="U73" i="25"/>
  <c r="V25" i="25"/>
  <c r="V49" i="25" s="1"/>
  <c r="U71" i="25"/>
  <c r="S80" i="25"/>
  <c r="S86" i="25" s="1"/>
  <c r="S99" i="25" s="1"/>
  <c r="R105" i="25"/>
  <c r="S149" i="17" s="1"/>
  <c r="U75" i="25" l="1"/>
  <c r="U82" i="25" s="1"/>
  <c r="U110" i="25" s="1"/>
  <c r="U118" i="25" s="1"/>
  <c r="V150" i="17" s="1"/>
  <c r="T79" i="26"/>
  <c r="T85" i="26" s="1"/>
  <c r="T98" i="26" s="1"/>
  <c r="T105" i="26" s="1"/>
  <c r="U154" i="17" s="1"/>
  <c r="V72" i="26"/>
  <c r="V70" i="26"/>
  <c r="W25" i="26"/>
  <c r="W49" i="26" s="1"/>
  <c r="U74" i="26"/>
  <c r="U81" i="26" s="1"/>
  <c r="U109" i="26" s="1"/>
  <c r="U117" i="26" s="1"/>
  <c r="V155" i="17" s="1"/>
  <c r="S105" i="25"/>
  <c r="T149" i="17" s="1"/>
  <c r="T80" i="25"/>
  <c r="T86" i="25" s="1"/>
  <c r="T99" i="25" s="1"/>
  <c r="W25" i="25"/>
  <c r="W49" i="25" s="1"/>
  <c r="V71" i="25"/>
  <c r="V73" i="25"/>
  <c r="U79" i="26" l="1"/>
  <c r="U85" i="26" s="1"/>
  <c r="U98" i="26" s="1"/>
  <c r="U105" i="26" s="1"/>
  <c r="V154" i="17" s="1"/>
  <c r="V74" i="26"/>
  <c r="V81" i="26" s="1"/>
  <c r="V109" i="26" s="1"/>
  <c r="V117" i="26" s="1"/>
  <c r="W155" i="17" s="1"/>
  <c r="V75" i="25"/>
  <c r="V82" i="25" s="1"/>
  <c r="V110" i="25" s="1"/>
  <c r="V118" i="25" s="1"/>
  <c r="W150" i="17" s="1"/>
  <c r="W70" i="26"/>
  <c r="X25" i="26"/>
  <c r="X49" i="26" s="1"/>
  <c r="W72" i="26"/>
  <c r="W73" i="25"/>
  <c r="W71" i="25"/>
  <c r="X25" i="25"/>
  <c r="X49" i="25" s="1"/>
  <c r="T105" i="25"/>
  <c r="U149" i="17" s="1"/>
  <c r="U80" i="25"/>
  <c r="U86" i="25" s="1"/>
  <c r="U99" i="25" s="1"/>
  <c r="C133" i="26" l="1" a="1"/>
  <c r="C133" i="26" s="1"/>
  <c r="V79" i="26"/>
  <c r="V85" i="26" s="1"/>
  <c r="V98" i="26" s="1"/>
  <c r="V105" i="26" s="1"/>
  <c r="W154" i="17" s="1"/>
  <c r="W75" i="25"/>
  <c r="W82" i="25" s="1"/>
  <c r="W110" i="25" s="1"/>
  <c r="W118" i="25" s="1"/>
  <c r="X150" i="17" s="1"/>
  <c r="W74" i="26"/>
  <c r="W81" i="26" s="1"/>
  <c r="W109" i="26" s="1"/>
  <c r="W117" i="26" s="1"/>
  <c r="X155" i="17" s="1"/>
  <c r="X72" i="26"/>
  <c r="X70" i="26"/>
  <c r="U105" i="25"/>
  <c r="V149" i="17" s="1"/>
  <c r="V80" i="25"/>
  <c r="V86" i="25" s="1"/>
  <c r="V99" i="25" s="1"/>
  <c r="X73" i="25"/>
  <c r="X71" i="25"/>
  <c r="X74" i="26" l="1"/>
  <c r="X81" i="26" s="1"/>
  <c r="X109" i="26" s="1"/>
  <c r="X117" i="26" s="1"/>
  <c r="Y155" i="17" s="1"/>
  <c r="W79" i="26"/>
  <c r="W85" i="26" s="1"/>
  <c r="W98" i="26" s="1"/>
  <c r="X79" i="26" s="1"/>
  <c r="X75" i="25"/>
  <c r="X82" i="25" s="1"/>
  <c r="X110" i="25" s="1"/>
  <c r="X118" i="25" s="1"/>
  <c r="Y150" i="17" s="1"/>
  <c r="W80" i="25"/>
  <c r="W86" i="25" s="1"/>
  <c r="W99" i="25" s="1"/>
  <c r="V105" i="25"/>
  <c r="W149" i="17" s="1"/>
  <c r="X85" i="26" l="1"/>
  <c r="X98" i="26" s="1"/>
  <c r="X105" i="26" s="1"/>
  <c r="Y154" i="17" s="1"/>
  <c r="W105" i="26"/>
  <c r="X154" i="17" s="1"/>
  <c r="W105" i="25"/>
  <c r="X149" i="17" s="1"/>
  <c r="X80" i="25"/>
  <c r="X86" i="25" s="1"/>
  <c r="X99" i="25" l="1"/>
  <c r="X105" i="25" l="1"/>
  <c r="Y149"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tc={B42873EC-E1A8-4A92-BD2A-01BBC07E6BD5}</author>
    <author>tc={238E9A09-ACA8-4388-BC59-26A3836A4CAF}</author>
  </authors>
  <commentList>
    <comment ref="B73" authorId="0" shapeId="0" xr:uid="{B42873EC-E1A8-4A92-BD2A-01BBC07E6BD5}">
      <text>
        <t>[Threaded comment]
Your version of Excel allows you to read this threaded comment; however, any edits to it will get removed if the file is opened in a newer version of Excel. Learn more: https://go.microsoft.com/fwlink/?linkid=870924
Comment:
    Keskimääräinen poistoprosentti, ei jaoteltu kustannuslajeittain.</t>
      </text>
    </comment>
    <comment ref="B75" authorId="1" shapeId="0" xr:uid="{238E9A09-ACA8-4388-BC59-26A3836A4CAF}">
      <text>
        <t>[Threaded comment]
Your version of Excel allows you to read this threaded comment; however, any edits to it will get removed if the file is opened in a newer version of Excel. Learn more: https://go.microsoft.com/fwlink/?linkid=870924
Comment:
    Tähän voi laittaa kasvuprosentin, mikäli laitoksen asiakasmäärä kasvaa. Mikäli laitoksen asiakasmäärä on vähenevä, kirjaa miinus- merkkinen luku.</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tc={FC7283F9-F085-4242-809F-B746F0BE8B03}</author>
    <author>tc={2E589E4F-C053-4598-81B0-B07704381A9E}</author>
  </authors>
  <commentList>
    <comment ref="D21" authorId="0" shapeId="0" xr:uid="{FC7283F9-F085-4242-809F-B746F0BE8B03}">
      <text>
        <t>[Threaded comment]
Your version of Excel allows you to read this threaded comment; however, any edits to it will get removed if the file is opened in a newer version of Excel. Learn more: https://go.microsoft.com/fwlink/?linkid=870924
Comment:
    Tulojen kasvu = liittyjämäärän kasvu + maksujen korotus</t>
      </text>
    </comment>
    <comment ref="D35" authorId="1" shapeId="0" xr:uid="{2E589E4F-C053-4598-81B0-B07704381A9E}">
      <text>
        <t>[Threaded comment]
Your version of Excel allows you to read this threaded comment; however, any edits to it will get removed if the file is opened in a newer version of Excel. Learn more: https://go.microsoft.com/fwlink/?linkid=870924
Comment:
    Materiaalit ja palvelut kasvavat inflaation + liittyjämäärän kasvun verran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Heikki Rannikko</author>
    <author>Elli-Noora Tiainen</author>
  </authors>
  <commentList>
    <comment ref="C51" authorId="0" shapeId="0" xr:uid="{2E8FDE99-27CC-451D-AB72-1406F3DA750B}">
      <text>
        <r>
          <rPr>
            <b/>
            <sz val="9"/>
            <color indexed="81"/>
            <rFont val="Tahoma"/>
            <family val="2"/>
          </rPr>
          <t>Heikki Rannikko:</t>
        </r>
        <r>
          <rPr>
            <sz val="9"/>
            <color indexed="81"/>
            <rFont val="Tahoma"/>
            <family val="2"/>
          </rPr>
          <t xml:space="preserve">
Pitäisikö liittymismaksujen, perusmaksujen ja käyttömaksujen alla erotella vakituinen, loma ja maatila (määrät ja hinnat)?</t>
        </r>
      </text>
    </comment>
    <comment ref="F51" authorId="0" shapeId="0" xr:uid="{DA4ACBE1-A55B-4900-B68E-5DC116EECAD5}">
      <text>
        <r>
          <rPr>
            <b/>
            <sz val="9"/>
            <color indexed="81"/>
            <rFont val="Tahoma"/>
            <family val="2"/>
          </rPr>
          <t>Heikki Rannikko:</t>
        </r>
        <r>
          <rPr>
            <sz val="9"/>
            <color indexed="81"/>
            <rFont val="Tahoma"/>
            <family val="2"/>
          </rPr>
          <t xml:space="preserve">
haetaeanko sitä että syötetään per vuosi määrät ja hinnat vai jollakin prosentilla lähtötilanteessa muuttumaan</t>
        </r>
      </text>
    </comment>
    <comment ref="B93" authorId="1" shapeId="0" xr:uid="{DAF258FC-C5F5-4CBB-9C00-469C16D379A6}">
      <text>
        <r>
          <rPr>
            <b/>
            <sz val="9"/>
            <color indexed="81"/>
            <rFont val="Tahoma"/>
            <family val="2"/>
          </rPr>
          <t>Elli-Noora Tiainen:</t>
        </r>
        <r>
          <rPr>
            <sz val="9"/>
            <color indexed="81"/>
            <rFont val="Tahoma"/>
            <family val="2"/>
          </rPr>
          <t xml:space="preserve">
täydennetty saneerauskustannusten mallista!
 Laskenta aloitetaan ensimmäisestä ennustevuodesta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Heikki Rannikko</author>
  </authors>
  <commentList>
    <comment ref="C50" authorId="0" shapeId="0" xr:uid="{B25A4F2E-2151-4E6A-8DC2-7E7D9A999C24}">
      <text>
        <r>
          <rPr>
            <b/>
            <sz val="9"/>
            <color indexed="81"/>
            <rFont val="Tahoma"/>
            <family val="2"/>
          </rPr>
          <t>Heikki Rannikko:</t>
        </r>
        <r>
          <rPr>
            <sz val="9"/>
            <color indexed="81"/>
            <rFont val="Tahoma"/>
            <family val="2"/>
          </rPr>
          <t xml:space="preserve">
Pitäisikö liittymismaksujen, perusmaksujen ja käyttömaksujen alla erotella vakituinen, loma ja maatila (määrät ja hinnat)?</t>
        </r>
      </text>
    </comment>
    <comment ref="F50" authorId="0" shapeId="0" xr:uid="{8C2F8A4A-FB42-40D7-AAA6-123E5DF217C1}">
      <text>
        <r>
          <rPr>
            <b/>
            <sz val="9"/>
            <color indexed="81"/>
            <rFont val="Tahoma"/>
            <family val="2"/>
          </rPr>
          <t>Heikki Rannikko:</t>
        </r>
        <r>
          <rPr>
            <sz val="9"/>
            <color indexed="81"/>
            <rFont val="Tahoma"/>
            <family val="2"/>
          </rPr>
          <t xml:space="preserve">
haetaeanko sitä että syötetään per vuosi määrät ja hinnat vai jollakin prosentilla lähtötilanteessa muuttumaan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<sst xmlns="http://schemas.openxmlformats.org/spreadsheetml/2006/main" count="33433" uniqueCount="16690">
  <si>
    <t>Saneerausvuosi</t>
  </si>
  <si>
    <t>saneerausajankohta, vuotta rakennusvuodesta</t>
  </si>
  <si>
    <t>saneerattava pituus kokonaispituudesta</t>
  </si>
  <si>
    <t>Saneerattava verkostopituus (m)</t>
  </si>
  <si>
    <t>Saneerauskustannus</t>
  </si>
  <si>
    <t>Keskim. Putkikoko</t>
  </si>
  <si>
    <t xml:space="preserve">Vesijohto   €/m  </t>
  </si>
  <si>
    <t xml:space="preserve">Jätevesi   €/m  </t>
  </si>
  <si>
    <t>&gt; 70 mm</t>
  </si>
  <si>
    <t>&gt; 100 mm</t>
  </si>
  <si>
    <t>Esimerkkihinnasto</t>
  </si>
  <si>
    <t>&lt; 70 mm</t>
  </si>
  <si>
    <t>Rakennusvuodet</t>
  </si>
  <si>
    <t>Metrimäärät (m)</t>
  </si>
  <si>
    <t>Putkikoot</t>
  </si>
  <si>
    <t>Materiaalit</t>
  </si>
  <si>
    <t>Metrimäärät (m)2</t>
  </si>
  <si>
    <t>Metrimäärät (m)3</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</si>
  <si>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</si>
  <si>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</si>
  <si>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</si>
  <si>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</si>
  <si>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</si>
  <si>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</si>
  <si>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</si>
  <si>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</si>
  <si>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</si>
  <si>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</si>
  <si>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</si>
  <si>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</si>
  <si>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</si>
  <si>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</si>
  <si>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</si>
  <si>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</si>
  <si>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</si>
  <si>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</si>
  <si>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</si>
  <si>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</si>
  <si>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</si>
  <si>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</si>
  <si>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</si>
  <si>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</si>
  <si>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</si>
  <si>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</si>
  <si>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</si>
  <si>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</si>
  <si>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</si>
  <si>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</si>
  <si>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</si>
  <si>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</si>
  <si>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</si>
  <si>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</si>
  <si>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</si>
  <si>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</si>
  <si>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</si>
  <si>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</si>
  <si>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</si>
  <si>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</si>
  <si>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</si>
  <si>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</si>
  <si>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</si>
  <si>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</si>
  <si>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</si>
  <si>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</si>
  <si>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</si>
  <si>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</si>
  <si>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</si>
  <si>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</si>
  <si>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</si>
  <si>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</si>
  <si>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</si>
  <si>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</si>
  <si>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</si>
  <si>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</si>
  <si>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</si>
  <si>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</si>
  <si>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</si>
  <si>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</si>
  <si>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</si>
  <si>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</si>
  <si>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</si>
  <si>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</si>
  <si>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</si>
  <si>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</si>
  <si>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</si>
  <si>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</si>
  <si>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</si>
  <si>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</si>
  <si>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</si>
  <si>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</si>
  <si>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</si>
  <si>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</si>
  <si>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</si>
  <si>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</si>
  <si>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</si>
  <si>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</si>
  <si>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</si>
  <si>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</si>
  <si>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</si>
  <si>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</si>
  <si>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</si>
  <si>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</si>
  <si>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</si>
  <si>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</si>
  <si>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</si>
  <si>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</si>
  <si>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</si>
  <si>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</si>
  <si>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</si>
  <si>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</si>
  <si>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</si>
  <si>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</si>
  <si>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</si>
  <si>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</si>
  <si>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</si>
  <si>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</si>
  <si>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</si>
  <si>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</si>
  <si>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</si>
  <si>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</si>
  <si>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</si>
  <si>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</si>
  <si>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</si>
  <si>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</si>
  <si>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</si>
  <si>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</si>
  <si>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</si>
  <si>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</si>
  <si>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</si>
  <si>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</si>
  <si>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</si>
  <si>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</si>
  <si>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</si>
  <si>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</si>
  <si>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</si>
  <si>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</si>
  <si>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</si>
  <si>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</si>
  <si>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</si>
  <si>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</si>
  <si>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</si>
  <si>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</si>
  <si>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</si>
  <si>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</si>
  <si>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</si>
  <si>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</si>
  <si>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</si>
  <si>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</si>
  <si>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</si>
  <si>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</si>
  <si>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</si>
  <si>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</si>
  <si>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</si>
  <si>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</si>
  <si>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</si>
  <si>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</si>
  <si>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</si>
  <si>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</si>
  <si>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</si>
  <si>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</si>
  <si>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</si>
  <si>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</si>
  <si>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</si>
  <si>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</si>
  <si>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</si>
  <si>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</si>
  <si>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</si>
  <si>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</si>
  <si>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</si>
  <si>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</si>
  <si>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</si>
  <si>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</si>
  <si>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</si>
  <si>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</si>
  <si>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</si>
  <si>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</si>
  <si>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</si>
  <si>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</si>
  <si>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</si>
  <si>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</si>
  <si>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</si>
  <si>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</si>
  <si>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</si>
  <si>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</si>
  <si>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</si>
  <si>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</si>
  <si>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</si>
  <si>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</si>
  <si>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</si>
  <si>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</si>
  <si>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</si>
  <si>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</si>
  <si>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</si>
  <si>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</si>
  <si>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</si>
  <si>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</si>
  <si>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</si>
  <si>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</si>
  <si>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</si>
  <si>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</si>
  <si>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</si>
  <si>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</si>
  <si>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</si>
  <si>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</si>
  <si>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</si>
  <si>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</si>
  <si>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</si>
  <si>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</si>
  <si>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</si>
  <si>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</si>
  <si>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</si>
  <si>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</si>
  <si>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</si>
  <si>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</si>
  <si>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</si>
  <si>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</si>
  <si>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</si>
  <si>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</si>
  <si>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</si>
  <si>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</si>
  <si>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</si>
  <si>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</si>
  <si>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</si>
  <si>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</si>
  <si>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</si>
  <si>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</si>
  <si>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</si>
  <si>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</si>
  <si>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</si>
  <si>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</si>
  <si>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</si>
  <si>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</si>
  <si>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</si>
  <si>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</si>
  <si>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</si>
  <si>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</si>
  <si>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</si>
  <si>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</si>
  <si>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</si>
  <si>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</si>
  <si>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</si>
  <si>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</si>
  <si>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</si>
  <si>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</si>
  <si>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</si>
  <si>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</si>
  <si>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</si>
  <si>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</si>
  <si>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</si>
  <si>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</si>
  <si>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</si>
  <si>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</si>
  <si>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</si>
  <si>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</si>
  <si>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</si>
  <si>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</si>
  <si>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</si>
  <si>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</si>
  <si>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</si>
  <si>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</si>
  <si>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</si>
  <si>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</si>
  <si>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</si>
  <si>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</si>
  <si>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</si>
  <si>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</si>
  <si>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</si>
  <si>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</si>
  <si>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</si>
  <si>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</si>
  <si>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</si>
  <si>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</si>
  <si>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</si>
  <si>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</si>
  <si>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</si>
  <si>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</si>
  <si>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</si>
  <si>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</si>
  <si>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</si>
  <si>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</si>
  <si>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</si>
  <si>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</si>
  <si>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</si>
  <si>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</si>
  <si>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</si>
  <si>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</si>
  <si>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</si>
  <si>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</si>
  <si>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</si>
  <si>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</si>
  <si>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</si>
  <si>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</si>
  <si>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</si>
  <si>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</si>
  <si>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</si>
  <si>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</si>
  <si>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</si>
  <si>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</si>
  <si>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</si>
  <si>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</si>
  <si>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</si>
  <si>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</si>
  <si>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</si>
  <si>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</si>
  <si>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</si>
  <si>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</si>
  <si>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</si>
  <si>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</si>
  <si>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</si>
  <si>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</si>
  <si>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</si>
  <si>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</si>
  <si>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</si>
  <si>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</si>
  <si>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</si>
  <si>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</si>
  <si>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</si>
  <si>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</si>
  <si>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</si>
  <si>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</si>
  <si>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</si>
  <si>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</si>
  <si>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</si>
  <si>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</si>
  <si>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</si>
  <si>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</si>
  <si>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</si>
  <si>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</si>
  <si>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</si>
  <si>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</si>
  <si>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</si>
  <si>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</si>
  <si>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</si>
  <si>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</si>
  <si>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</si>
  <si>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</si>
  <si>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</si>
  <si>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</si>
  <si>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</si>
  <si>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</si>
  <si>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</si>
  <si>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</si>
  <si>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</si>
  <si>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</si>
  <si>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</si>
  <si>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</si>
  <si>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</si>
  <si>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</si>
  <si>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</si>
  <si>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</si>
  <si>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</si>
  <si>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</si>
  <si>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</si>
  <si>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</si>
  <si>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</si>
  <si>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</si>
  <si>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</si>
  <si>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</si>
  <si>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</si>
  <si>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</si>
  <si>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</si>
  <si>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</si>
  <si>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</si>
  <si>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</si>
  <si>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</si>
  <si>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</si>
  <si>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</si>
  <si>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</si>
  <si>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</si>
  <si>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</si>
  <si>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</si>
  <si>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</si>
  <si>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</si>
  <si>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</si>
  <si>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</si>
  <si>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</si>
  <si>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</si>
  <si>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</si>
  <si>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</si>
  <si>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</si>
  <si>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</si>
  <si>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</si>
  <si>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</si>
  <si>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</si>
  <si>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</si>
  <si>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</si>
  <si>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</si>
  <si>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</si>
  <si>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</si>
  <si>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</si>
  <si>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</si>
  <si>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</si>
  <si>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</si>
  <si>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</si>
  <si>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</si>
  <si>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</si>
  <si>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</si>
  <si>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</si>
  <si>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</si>
  <si>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</si>
  <si>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</si>
  <si>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</si>
  <si>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</si>
  <si>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</si>
  <si>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</si>
  <si>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</si>
  <si>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</si>
  <si>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</si>
  <si>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</si>
  <si>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</si>
  <si>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</si>
  <si>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</si>
  <si>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</si>
  <si>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</si>
  <si>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</si>
  <si>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</si>
  <si>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</si>
  <si>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</si>
  <si>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</si>
  <si>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</si>
  <si>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</si>
  <si>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</si>
  <si>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</si>
  <si>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</si>
  <si>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</si>
  <si>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</si>
  <si>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</si>
  <si>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</si>
  <si>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</si>
  <si>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</si>
  <si>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</si>
  <si>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</si>
  <si>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</si>
  <si>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</si>
  <si>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</si>
  <si>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</si>
  <si>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</si>
  <si>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</si>
  <si>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</si>
  <si>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</si>
  <si>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</si>
  <si>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</si>
  <si>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</si>
  <si>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</si>
  <si>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</si>
  <si>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</si>
  <si>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</si>
  <si>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</si>
  <si>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</si>
  <si>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</si>
  <si>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</si>
  <si>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</si>
  <si>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</si>
  <si>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</si>
  <si>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</si>
  <si>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</si>
  <si>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</si>
  <si>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</si>
  <si>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</si>
  <si>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</si>
  <si>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</si>
  <si>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</si>
  <si>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</si>
  <si>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</si>
  <si>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</si>
  <si>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</si>
  <si>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</si>
  <si>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</si>
  <si>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</si>
  <si>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</si>
  <si>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</si>
  <si>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</si>
  <si>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</si>
  <si>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</si>
  <si>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</si>
  <si>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</si>
  <si>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</si>
  <si>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</si>
  <si>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</si>
  <si>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</si>
  <si>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</si>
  <si>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</si>
  <si>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</si>
  <si>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</si>
  <si>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</si>
  <si>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</si>
  <si>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</si>
  <si>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</si>
  <si>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</si>
  <si>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</si>
  <si>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</si>
  <si>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</si>
  <si>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</si>
  <si>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</si>
  <si>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</si>
  <si>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</si>
  <si>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</si>
  <si>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</si>
  <si>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</si>
  <si>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</si>
  <si>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</si>
  <si>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</si>
  <si>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</si>
  <si>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</si>
  <si>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</si>
  <si>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</si>
  <si>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</si>
  <si>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</si>
  <si>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</si>
  <si>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</si>
  <si>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</si>
  <si>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</si>
  <si>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</si>
  <si>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</si>
  <si>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</si>
  <si>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</si>
  <si>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</si>
  <si>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</si>
  <si>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</si>
  <si>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</si>
  <si>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</si>
  <si>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</si>
  <si>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</si>
  <si>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</si>
  <si>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</si>
  <si>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</si>
  <si>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</si>
  <si>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</si>
  <si>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</si>
  <si>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</si>
  <si>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</si>
  <si>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</si>
  <si>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</si>
  <si>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</si>
  <si>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</si>
  <si>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</si>
  <si>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</si>
  <si>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</si>
  <si>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</si>
  <si>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</si>
  <si>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</si>
  <si>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</si>
  <si>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</si>
  <si>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</si>
  <si>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</si>
  <si>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</si>
  <si>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</si>
  <si>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</si>
  <si>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</si>
  <si>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</si>
  <si>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</si>
  <si>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</si>
  <si>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</si>
  <si>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</si>
  <si>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</si>
  <si>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</si>
  <si>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</si>
  <si>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</si>
  <si>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</si>
  <si>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</si>
  <si>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</si>
  <si>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</si>
  <si>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</si>
  <si>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</si>
  <si>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</si>
  <si>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</si>
  <si>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</si>
  <si>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</si>
  <si>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</si>
  <si>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</si>
  <si>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</si>
  <si>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</si>
  <si>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</si>
  <si>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</si>
  <si>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</si>
  <si>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</si>
  <si>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</si>
  <si>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</si>
  <si>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</si>
  <si>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</si>
  <si>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</si>
  <si>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</si>
  <si>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</si>
  <si>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</si>
  <si>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</si>
  <si>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</si>
  <si>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</si>
  <si>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</si>
  <si>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</si>
  <si>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</si>
  <si>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</si>
  <si>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</si>
  <si>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</si>
  <si>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</si>
  <si>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</si>
  <si>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</si>
  <si>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</si>
  <si>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</si>
  <si>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</si>
  <si>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</si>
  <si>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</si>
  <si>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</si>
  <si>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</si>
  <si>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</si>
  <si>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</si>
  <si>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</si>
  <si>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</si>
  <si>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</si>
  <si>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</si>
  <si>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</si>
  <si>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</si>
  <si>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</si>
  <si>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</si>
  <si>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</si>
  <si>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</si>
  <si>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</si>
  <si>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</si>
  <si>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</si>
  <si>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</si>
  <si>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</si>
  <si>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</si>
  <si>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</si>
  <si>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</si>
  <si>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</si>
  <si>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</si>
  <si>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</si>
  <si>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</si>
  <si>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</si>
  <si>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</si>
  <si>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</si>
  <si>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</si>
  <si>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</si>
  <si>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</si>
  <si>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</si>
  <si>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</si>
  <si>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</si>
  <si>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</si>
  <si>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</si>
  <si>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</si>
  <si>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</si>
  <si>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</si>
  <si>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</si>
  <si>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</si>
  <si>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</si>
  <si>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</si>
  <si>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</si>
  <si>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</si>
  <si>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</si>
  <si>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</si>
  <si>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</si>
  <si>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</si>
  <si>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</si>
  <si>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</si>
  <si>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</si>
  <si>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</si>
  <si>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</si>
  <si>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</si>
  <si>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</si>
  <si>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</si>
  <si>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</si>
  <si>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</si>
  <si>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</si>
  <si>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</si>
  <si>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</si>
  <si>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</si>
  <si>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</si>
  <si>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</si>
  <si>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</si>
  <si>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</si>
  <si>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</si>
  <si>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</si>
  <si>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</si>
  <si>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</si>
  <si>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</si>
  <si>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</si>
  <si>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</si>
  <si>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</si>
  <si>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</si>
  <si>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</si>
  <si>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</si>
  <si>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</si>
  <si>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</si>
  <si>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</si>
  <si>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</si>
  <si>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</si>
  <si>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</si>
  <si>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</si>
  <si>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</si>
  <si>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</si>
  <si>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</si>
  <si>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</si>
  <si>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</si>
  <si>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</si>
  <si>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</si>
  <si>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</si>
  <si>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</si>
  <si>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</si>
  <si>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</si>
  <si>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</si>
  <si>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</si>
  <si>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</si>
  <si>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</si>
  <si>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</si>
  <si>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</si>
  <si>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</si>
  <si>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</si>
  <si>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</si>
  <si>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</si>
  <si>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</si>
  <si>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</si>
  <si>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</si>
  <si>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</si>
  <si>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</si>
  <si>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</si>
  <si>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</si>
  <si>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</si>
  <si>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</si>
  <si>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</si>
  <si>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</si>
  <si>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</si>
  <si>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</si>
  <si>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</si>
  <si>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</si>
  <si>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</si>
  <si>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</si>
  <si>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</si>
  <si>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</si>
  <si>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</si>
  <si>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</si>
  <si>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</si>
  <si>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</si>
  <si>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</si>
  <si>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</si>
  <si>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</si>
  <si>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</si>
  <si>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</si>
  <si>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</si>
  <si>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</si>
  <si>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</si>
  <si>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</si>
  <si>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</si>
  <si>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</si>
  <si>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</si>
  <si>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</si>
  <si>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</si>
  <si>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</si>
  <si>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</si>
  <si>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</si>
  <si>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</si>
  <si>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</si>
  <si>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</si>
  <si>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</si>
  <si>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</si>
  <si>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</si>
  <si>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</si>
  <si>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</si>
  <si>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</si>
  <si>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</si>
  <si>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</si>
  <si>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</si>
  <si>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</si>
  <si>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</si>
  <si>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</si>
  <si>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</si>
  <si>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</si>
  <si>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</si>
  <si>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</si>
  <si>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</si>
  <si>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</si>
  <si>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</si>
  <si>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</si>
  <si>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</si>
  <si>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</si>
  <si>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</si>
  <si>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</si>
  <si>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</si>
  <si>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</si>
  <si>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</si>
  <si>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</si>
  <si>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</si>
  <si>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</si>
  <si>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</si>
  <si>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</si>
  <si>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</si>
  <si>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</si>
  <si>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</si>
  <si>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</si>
  <si>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</si>
  <si>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</si>
  <si>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</si>
  <si>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</si>
  <si>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</si>
  <si>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</si>
  <si>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</si>
  <si>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</si>
  <si>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</si>
  <si>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</si>
  <si>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</si>
  <si>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</si>
  <si>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</si>
  <si>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</si>
  <si>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</si>
  <si>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</si>
  <si>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</si>
  <si>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</si>
  <si>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</si>
  <si>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</si>
  <si>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</si>
  <si>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</si>
  <si>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</si>
  <si>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</si>
  <si>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</si>
  <si>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</si>
  <si>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</si>
  <si>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</si>
  <si>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</si>
  <si>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</si>
  <si>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</si>
  <si>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</si>
  <si>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</si>
  <si>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</si>
  <si>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</si>
  <si>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</si>
  <si>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</si>
  <si>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</si>
  <si>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</si>
  <si>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</si>
  <si>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</si>
  <si>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</si>
  <si>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</si>
  <si>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</si>
  <si>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</si>
  <si>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</si>
  <si>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</si>
  <si>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</si>
  <si>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</si>
  <si>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</si>
  <si>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</si>
  <si>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</si>
  <si>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</si>
  <si>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</si>
  <si>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</si>
  <si>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</si>
  <si>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</si>
  <si>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</si>
  <si>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</si>
  <si>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</si>
  <si>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</si>
  <si>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</si>
  <si>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</si>
  <si>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</si>
  <si>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</si>
  <si>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</si>
  <si>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</si>
  <si>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</si>
  <si>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</si>
  <si>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</si>
  <si>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</si>
  <si>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</si>
  <si>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</si>
  <si>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</si>
  <si>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</si>
  <si>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</si>
  <si>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</si>
  <si>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</si>
  <si>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</si>
  <si>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</si>
  <si>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</si>
  <si>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</si>
  <si>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</si>
  <si>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</si>
  <si>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</si>
  <si>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</si>
  <si>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</si>
  <si>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</si>
  <si>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</si>
  <si>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</si>
  <si>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</si>
  <si>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</si>
  <si>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</si>
  <si>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</si>
  <si>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</si>
  <si>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</si>
  <si>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</si>
  <si>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</si>
  <si>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</si>
  <si>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</si>
  <si>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</si>
  <si>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</si>
  <si>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</si>
  <si>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</si>
  <si>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</si>
  <si>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</si>
  <si>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</si>
  <si>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</si>
  <si>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</si>
  <si>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</si>
  <si>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</si>
  <si>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</si>
  <si>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</si>
  <si>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</si>
  <si>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</si>
  <si>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</si>
  <si>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</si>
  <si>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</si>
  <si>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</si>
  <si>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</si>
  <si>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</si>
  <si>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</si>
  <si>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</si>
  <si>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</si>
  <si>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</si>
  <si>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</si>
  <si>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</si>
  <si>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</si>
  <si>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</si>
  <si>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</si>
  <si>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</si>
  <si>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</si>
  <si>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</si>
  <si>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</si>
  <si>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</si>
  <si>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</si>
  <si>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</si>
  <si>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</si>
  <si>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</si>
  <si>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</si>
  <si>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</si>
  <si>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</si>
  <si>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</si>
  <si>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</si>
  <si>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</si>
  <si>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</si>
  <si>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</si>
  <si>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</si>
  <si>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</si>
  <si>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</si>
  <si>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</si>
  <si>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</si>
  <si>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</si>
  <si>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</si>
  <si>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</si>
  <si>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</si>
  <si>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</si>
  <si>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</si>
  <si>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</si>
  <si>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</si>
  <si>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</si>
  <si>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</si>
  <si>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</si>
  <si>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</si>
  <si>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</si>
  <si>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</si>
  <si>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</si>
  <si>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</si>
  <si>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</si>
  <si>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</si>
  <si>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</si>
  <si>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</si>
  <si>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</si>
  <si>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</si>
  <si>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</si>
  <si>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</si>
  <si>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</si>
  <si>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</si>
  <si>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</si>
  <si>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</si>
  <si>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</si>
  <si>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</si>
  <si>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</si>
  <si>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</si>
  <si>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</si>
  <si>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</si>
  <si>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</si>
  <si>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</si>
  <si>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</si>
  <si>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</si>
  <si>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</si>
  <si>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</si>
  <si>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</si>
  <si>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</si>
  <si>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</si>
  <si>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</si>
  <si>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</si>
  <si>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</si>
  <si>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</si>
  <si>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</si>
  <si>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</si>
  <si>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</si>
  <si>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</si>
  <si>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</si>
  <si>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</si>
  <si>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</si>
  <si>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</si>
  <si>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</si>
  <si>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</si>
  <si>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</si>
  <si>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</si>
  <si>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</si>
  <si>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</si>
  <si>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</si>
  <si>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</si>
  <si>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</si>
  <si>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</si>
  <si>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</si>
  <si>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</si>
  <si>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</si>
  <si>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</si>
  <si>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</si>
  <si>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</si>
  <si>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</si>
  <si>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</si>
  <si>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</si>
  <si>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</si>
  <si>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</si>
  <si>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</si>
  <si>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</si>
  <si>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</si>
  <si>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</si>
  <si>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</si>
  <si>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</si>
  <si>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</si>
  <si>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</si>
  <si>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</si>
  <si>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</si>
  <si>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</si>
  <si>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</si>
  <si>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</si>
  <si>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</si>
  <si>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</si>
  <si>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</si>
  <si>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</si>
  <si>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</si>
  <si>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</si>
  <si>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</si>
  <si>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</si>
  <si>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</si>
  <si>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</si>
  <si>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</si>
  <si>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</si>
  <si>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</si>
  <si>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</si>
  <si>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</si>
  <si>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</si>
  <si>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</si>
  <si>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</si>
  <si>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</si>
  <si>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</si>
  <si>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</si>
  <si>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</si>
  <si>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</si>
  <si>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</si>
  <si>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</si>
  <si>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</si>
  <si>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</si>
  <si>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</si>
  <si>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</si>
  <si>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</si>
  <si>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</si>
  <si>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</si>
  <si>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</si>
  <si>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</si>
  <si>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</si>
  <si>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</si>
  <si>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</si>
  <si>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</si>
  <si>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</si>
  <si>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</si>
  <si>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</si>
  <si>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</si>
  <si>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</si>
  <si>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</si>
  <si>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</si>
  <si>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</si>
  <si>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</si>
  <si>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</si>
  <si>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</si>
  <si>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</si>
  <si>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</si>
  <si>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</si>
  <si>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</si>
  <si>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</si>
  <si>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</si>
  <si>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</si>
  <si>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</si>
  <si>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</si>
  <si>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</si>
  <si>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</si>
  <si>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</si>
  <si>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</si>
  <si>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</si>
  <si>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</si>
  <si>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</si>
  <si>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</si>
  <si>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</si>
  <si>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</si>
  <si>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</si>
  <si>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</si>
  <si>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</si>
  <si>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</si>
  <si>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</si>
  <si>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</si>
  <si>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</si>
  <si>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</si>
  <si>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</si>
  <si>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</si>
  <si>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</si>
  <si>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</si>
  <si>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</si>
  <si>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</si>
  <si>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</si>
  <si>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</si>
  <si>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</si>
  <si>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</si>
  <si>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</si>
  <si>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</si>
  <si>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</si>
  <si>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</si>
  <si>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</si>
  <si>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</si>
  <si>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</si>
  <si>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</si>
  <si>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</si>
  <si>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</si>
  <si>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</si>
  <si>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</si>
  <si>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</si>
  <si>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</si>
  <si>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</si>
  <si>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</si>
  <si>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</si>
  <si>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</si>
  <si>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</si>
  <si>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</si>
  <si>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</si>
  <si>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</si>
  <si>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</si>
  <si>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</si>
  <si>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</si>
  <si>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</si>
  <si>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</si>
  <si>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</si>
  <si>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</si>
  <si>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</si>
  <si>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</si>
  <si>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</si>
  <si>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</si>
  <si>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</si>
  <si>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</si>
  <si>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</si>
  <si>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</si>
  <si>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</si>
  <si>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</si>
  <si>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</si>
  <si>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</si>
  <si>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</si>
  <si>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</si>
  <si>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</si>
  <si>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</si>
  <si>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</si>
  <si>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</si>
  <si>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</si>
  <si>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</si>
  <si>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</si>
  <si>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</si>
  <si>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</si>
  <si>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</si>
  <si>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</si>
  <si>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</si>
  <si>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</si>
  <si>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</si>
  <si>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</si>
  <si>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</si>
  <si>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</si>
  <si>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</si>
  <si>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</si>
  <si>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</si>
  <si>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</si>
  <si>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</si>
  <si>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</si>
  <si>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</si>
  <si>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</si>
  <si>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</si>
  <si>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</si>
  <si>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</si>
  <si>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</si>
  <si>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</si>
  <si>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</si>
  <si>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</si>
  <si>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</si>
  <si>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</si>
  <si>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</si>
  <si>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</si>
  <si>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</si>
  <si>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</si>
  <si>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</si>
  <si>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</si>
  <si>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</si>
  <si>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</si>
  <si>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</si>
  <si>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</si>
  <si>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</si>
  <si>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</si>
  <si>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</si>
  <si>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</si>
  <si>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</si>
  <si>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</si>
  <si>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</si>
  <si>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</si>
  <si>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</si>
  <si>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</si>
  <si>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</si>
  <si>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</si>
  <si>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</si>
  <si>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</si>
  <si>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</si>
  <si>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</si>
  <si>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</si>
  <si>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</si>
  <si>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</si>
  <si>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</si>
  <si>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</si>
  <si>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</si>
  <si>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</si>
  <si>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</si>
  <si>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</si>
  <si>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</si>
  <si>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</si>
  <si>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</si>
  <si>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</si>
  <si>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</si>
  <si>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</si>
  <si>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</si>
  <si>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</si>
  <si>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</si>
  <si>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</si>
  <si>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</si>
  <si>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</si>
  <si>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</si>
  <si>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</si>
  <si>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</si>
  <si>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</si>
  <si>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</si>
  <si>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</si>
  <si>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</si>
  <si>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</si>
  <si>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</si>
  <si>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</si>
  <si>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</si>
  <si>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</si>
  <si>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</si>
  <si>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</si>
  <si>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</si>
  <si>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</si>
  <si>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</si>
  <si>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</si>
  <si>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</si>
  <si>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</si>
  <si>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</si>
  <si>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</si>
  <si>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</si>
  <si>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</si>
  <si>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</si>
  <si>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</si>
  <si>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</si>
  <si>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</si>
  <si>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</si>
  <si>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</si>
  <si>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</si>
  <si>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</si>
  <si>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</si>
  <si>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</si>
  <si>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</si>
  <si>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</si>
  <si>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</si>
  <si>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</si>
  <si>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</si>
  <si>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</si>
  <si>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</si>
  <si>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</si>
  <si>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</si>
  <si>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</si>
  <si>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</si>
  <si>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</si>
  <si>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</si>
  <si>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</si>
  <si>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</si>
  <si>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</si>
  <si>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</si>
  <si>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</si>
  <si>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</si>
  <si>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</si>
  <si>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</si>
  <si>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</si>
  <si>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</si>
  <si>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</si>
  <si>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</si>
  <si>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</si>
  <si>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</si>
  <si>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</si>
  <si>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</si>
  <si>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</si>
  <si>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</si>
  <si>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</si>
  <si>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</si>
  <si>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</si>
  <si>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</si>
  <si>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</si>
  <si>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</si>
  <si>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</si>
  <si>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</si>
  <si>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</si>
  <si>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</si>
  <si>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</si>
  <si>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</si>
  <si>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</si>
  <si>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</si>
  <si>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</si>
  <si>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</si>
  <si>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</si>
  <si>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</si>
  <si>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</si>
  <si>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</si>
  <si>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</si>
  <si>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</si>
  <si>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</si>
  <si>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</si>
  <si>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</si>
  <si>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</si>
  <si>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</si>
  <si>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</si>
  <si>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</si>
  <si>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</si>
  <si>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</si>
  <si>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</si>
  <si>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</si>
  <si>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</si>
  <si>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</si>
  <si>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</si>
  <si>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</si>
  <si>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</si>
  <si>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</si>
  <si>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</si>
  <si>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</si>
  <si>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</si>
  <si>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</si>
  <si>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</si>
  <si>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</si>
  <si>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</si>
  <si>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</si>
  <si>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</si>
  <si>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</si>
  <si>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</si>
  <si>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</si>
  <si>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</si>
  <si>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</si>
  <si>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</si>
  <si>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</si>
  <si>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</si>
  <si>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</si>
  <si>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</si>
  <si>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</si>
  <si>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</si>
  <si>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</si>
  <si>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</si>
  <si>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</si>
  <si>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</si>
  <si>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</si>
  <si>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</si>
  <si>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</si>
  <si>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</si>
  <si>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</si>
  <si>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</si>
  <si>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</si>
  <si>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</si>
  <si>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</si>
  <si>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</si>
  <si>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</si>
  <si>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</si>
  <si>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</si>
  <si>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</si>
  <si>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</si>
  <si>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</si>
  <si>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</si>
  <si>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</si>
  <si>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</si>
  <si>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</si>
  <si>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</si>
  <si>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</si>
  <si>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</si>
  <si>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</si>
  <si>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</si>
  <si>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</si>
  <si>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</si>
  <si>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</si>
  <si>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</si>
  <si>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</si>
  <si>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</si>
  <si>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</si>
  <si>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</si>
  <si>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</si>
  <si>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</si>
  <si>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</si>
  <si>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</si>
  <si>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</si>
  <si>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</si>
  <si>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</si>
  <si>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</si>
  <si>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</si>
  <si>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</si>
  <si>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</si>
  <si>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</si>
  <si>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</si>
  <si>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</si>
  <si>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</si>
  <si>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</si>
  <si>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</si>
  <si>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</si>
  <si>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</si>
  <si>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</si>
  <si>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</si>
  <si>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</si>
  <si>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</si>
  <si>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</si>
  <si>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</si>
  <si>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</si>
  <si>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</si>
  <si>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</si>
  <si>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</si>
  <si>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</si>
  <si>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</si>
  <si>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</si>
  <si>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</si>
  <si>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</si>
  <si>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</si>
  <si>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</si>
  <si>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</si>
  <si>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</si>
  <si>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</si>
  <si>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</si>
  <si>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</si>
  <si>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</si>
  <si>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</si>
  <si>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</si>
  <si>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</si>
  <si>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</si>
  <si>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</si>
  <si>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</si>
  <si>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</si>
  <si>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</si>
  <si>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</si>
  <si>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</si>
  <si>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</si>
  <si>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</si>
  <si>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</si>
  <si>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</si>
  <si>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</si>
  <si>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</si>
  <si>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</si>
  <si>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</si>
  <si>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</si>
  <si>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</si>
  <si>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</si>
  <si>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</si>
  <si>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</si>
  <si>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</si>
  <si>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</si>
  <si>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</si>
  <si>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</si>
  <si>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</si>
  <si>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</si>
  <si>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</si>
  <si>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</si>
  <si>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</si>
  <si>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</si>
  <si>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</si>
  <si>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</si>
  <si>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</si>
  <si>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</si>
  <si>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</si>
  <si>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</si>
  <si>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</si>
  <si>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</si>
  <si>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</si>
  <si>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</si>
  <si>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</si>
  <si>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</si>
  <si>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</si>
  <si>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</si>
  <si>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</si>
  <si>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</si>
  <si>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</si>
  <si>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</si>
  <si>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</si>
  <si>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</si>
  <si>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</si>
  <si>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</si>
  <si>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</si>
  <si>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</si>
  <si>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</si>
  <si>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</si>
  <si>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</si>
  <si>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</si>
  <si>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</si>
  <si>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</si>
  <si>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</si>
  <si>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</si>
  <si>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</si>
  <si>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</si>
  <si>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</si>
  <si>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</si>
  <si>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</si>
  <si>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</si>
  <si>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</si>
  <si>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</si>
  <si>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</si>
  <si>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</si>
  <si>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</si>
  <si>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</si>
  <si>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</si>
  <si>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</si>
  <si>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</si>
  <si>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</si>
  <si>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</si>
  <si>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</si>
  <si>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</si>
  <si>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</si>
  <si>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</si>
  <si>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</si>
  <si>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</si>
  <si>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</si>
  <si>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</si>
  <si>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</si>
  <si>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</si>
  <si>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</si>
  <si>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</si>
  <si>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</si>
  <si>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</si>
  <si>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</si>
  <si>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</si>
  <si>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</si>
  <si>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</si>
  <si>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</si>
  <si>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</si>
  <si>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</si>
  <si>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</si>
  <si>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</si>
  <si>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</si>
  <si>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</si>
  <si>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</si>
  <si>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</si>
  <si>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</si>
  <si>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</si>
  <si>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</si>
  <si>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</si>
  <si>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</si>
  <si>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</si>
  <si>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</si>
  <si>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</si>
  <si>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</si>
  <si>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</si>
  <si>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</si>
  <si>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</si>
  <si>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</si>
  <si>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</si>
  <si>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</si>
  <si>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</si>
  <si>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</si>
  <si>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</si>
  <si>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</si>
  <si>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</si>
  <si>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</si>
  <si>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</si>
  <si>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</si>
  <si>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</si>
  <si>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</si>
  <si>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</si>
  <si>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</si>
  <si>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</si>
  <si>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</si>
  <si>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</si>
  <si>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</si>
  <si>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</si>
  <si>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</si>
  <si>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</si>
  <si>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</si>
  <si>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</si>
  <si>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</si>
  <si>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</si>
  <si>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</si>
  <si>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</si>
  <si>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</si>
  <si>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</si>
  <si>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</si>
  <si>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</si>
  <si>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</si>
  <si>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</si>
  <si>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</si>
  <si>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</si>
  <si>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</si>
  <si>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</si>
  <si>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</si>
  <si>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</si>
  <si>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</si>
  <si>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</si>
  <si>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</si>
  <si>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</si>
  <si>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</si>
  <si>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</si>
  <si>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</si>
  <si>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</si>
  <si>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</si>
  <si>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</si>
  <si>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</si>
  <si>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</si>
  <si>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</si>
  <si>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</si>
  <si>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</si>
  <si>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</si>
  <si>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</si>
  <si>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</si>
  <si>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</si>
  <si>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</si>
  <si>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</si>
  <si>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</si>
  <si>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</si>
  <si>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</si>
  <si>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</si>
  <si>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</si>
  <si>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</si>
  <si>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</si>
  <si>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</si>
  <si>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</si>
  <si>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</si>
  <si>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</si>
  <si>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</si>
  <si>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</si>
  <si>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</si>
  <si>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</si>
  <si>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</si>
  <si>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</si>
  <si>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</si>
  <si>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</si>
  <si>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</si>
  <si>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</si>
  <si>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</si>
  <si>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</si>
  <si>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</si>
  <si>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</si>
  <si>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</si>
  <si>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</si>
  <si>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</si>
  <si>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</si>
  <si>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</si>
  <si>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</si>
  <si>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</si>
  <si>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</si>
  <si>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</si>
  <si>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</si>
  <si>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</si>
  <si>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</si>
  <si>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</si>
  <si>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</si>
  <si>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</si>
  <si>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</si>
  <si>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</si>
  <si>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</si>
  <si>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</si>
  <si>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</si>
  <si>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</si>
  <si>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</si>
  <si>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</si>
  <si>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</si>
  <si>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</si>
  <si>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</si>
  <si>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</si>
  <si>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</si>
  <si>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</si>
  <si>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</si>
  <si>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</si>
  <si>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</si>
  <si>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</si>
  <si>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</si>
  <si>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</si>
  <si>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</si>
  <si>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</si>
  <si>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</si>
  <si>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</si>
  <si>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</si>
  <si>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</si>
  <si>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</si>
  <si>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</si>
  <si>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</si>
  <si>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</si>
  <si>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</si>
  <si>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</si>
  <si>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</si>
  <si>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</si>
  <si>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</si>
  <si>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</si>
  <si>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</si>
  <si>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</si>
  <si>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</si>
  <si>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</si>
  <si>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</si>
  <si>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</si>
  <si>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</si>
  <si>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</si>
  <si>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</si>
  <si>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</si>
  <si>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</si>
  <si>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</si>
  <si>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</si>
  <si>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</si>
  <si>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</si>
  <si>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</si>
  <si>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</si>
  <si>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</si>
  <si>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</si>
  <si>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</si>
  <si>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</si>
  <si>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</si>
  <si>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</si>
  <si>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</si>
  <si>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</si>
  <si>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</si>
  <si>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</si>
  <si>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</si>
  <si>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</si>
  <si>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</si>
  <si>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</si>
  <si>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</si>
  <si>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</si>
  <si>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</si>
  <si>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</si>
  <si>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</si>
  <si>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</si>
  <si>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</si>
  <si>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</si>
  <si>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</si>
  <si>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</si>
  <si>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</si>
  <si>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</si>
  <si>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</si>
  <si>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</si>
  <si>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</si>
  <si>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</si>
  <si>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</si>
  <si>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</si>
  <si>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</si>
  <si>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</si>
  <si>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</si>
  <si>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</si>
  <si>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</si>
  <si>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</si>
  <si>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</si>
  <si>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</si>
  <si>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</si>
  <si>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</si>
  <si>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</si>
  <si>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</si>
  <si>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</si>
  <si>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</si>
  <si>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</si>
  <si>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</si>
  <si>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</si>
  <si>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</si>
  <si>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</si>
  <si>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</si>
  <si>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</si>
  <si>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</si>
  <si>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</si>
  <si>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</si>
  <si>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</si>
  <si>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</si>
  <si>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</si>
  <si>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</si>
  <si>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</si>
  <si>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</si>
  <si>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</si>
  <si>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</si>
  <si>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</si>
  <si>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</si>
  <si>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</si>
  <si>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</si>
  <si>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</si>
  <si>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</si>
  <si>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</si>
  <si>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</si>
  <si>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</si>
  <si>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</si>
  <si>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</si>
  <si>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</si>
  <si>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</si>
  <si>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</si>
  <si>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</si>
  <si>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</si>
  <si>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</si>
  <si>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</si>
  <si>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</si>
  <si>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</si>
  <si>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</si>
  <si>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</si>
  <si>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</si>
  <si>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</si>
  <si>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</si>
  <si>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</si>
  <si>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</si>
  <si>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</si>
  <si>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</si>
  <si>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</si>
  <si>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</si>
  <si>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</si>
  <si>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</si>
  <si>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</si>
  <si>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</si>
  <si>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</si>
  <si>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</si>
  <si>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</si>
  <si>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</si>
  <si>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</si>
  <si>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</si>
  <si>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</si>
  <si>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</si>
  <si>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</si>
  <si>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</si>
  <si>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</si>
  <si>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</si>
  <si>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</si>
  <si>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</si>
  <si>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</si>
  <si>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</si>
  <si>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</si>
  <si>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</si>
  <si>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</si>
  <si>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</si>
  <si>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</si>
  <si>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</si>
  <si>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</si>
  <si>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</si>
  <si>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</si>
  <si>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</si>
  <si>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</si>
  <si>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</si>
  <si>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</si>
  <si>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</si>
  <si>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</si>
  <si>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</si>
  <si>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</si>
  <si>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</si>
  <si>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</si>
  <si>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</si>
  <si>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</si>
  <si>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</si>
  <si>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</si>
  <si>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</si>
  <si>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</si>
  <si>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</si>
  <si>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</si>
  <si>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</si>
  <si>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</si>
  <si>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</si>
  <si>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</si>
  <si>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</si>
  <si>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</si>
  <si>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</si>
  <si>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</si>
  <si>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</si>
  <si>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</si>
  <si>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</si>
  <si>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</si>
  <si>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</si>
  <si>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</si>
  <si>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</si>
  <si>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</si>
  <si>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</si>
  <si>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</si>
  <si>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</si>
  <si>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</si>
  <si>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</si>
  <si>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</si>
  <si>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</si>
  <si>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</si>
  <si>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</si>
  <si>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</si>
  <si>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</si>
  <si>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</si>
  <si>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</si>
  <si>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</si>
  <si>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</si>
  <si>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</si>
  <si>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</si>
  <si>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</si>
  <si>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</si>
  <si>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</si>
  <si>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</si>
  <si>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</si>
  <si>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</si>
  <si>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</si>
  <si>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</si>
  <si>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</si>
  <si>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</si>
  <si>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</si>
  <si>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</si>
  <si>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</si>
  <si>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</si>
  <si>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</si>
  <si>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</si>
  <si>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</si>
  <si>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</si>
  <si>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</si>
  <si>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</si>
  <si>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</si>
  <si>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</si>
  <si>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</si>
  <si>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</si>
  <si>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</si>
  <si>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</si>
  <si>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</si>
  <si>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</si>
  <si>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</si>
  <si>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</si>
  <si>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</si>
  <si>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</si>
  <si>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</si>
  <si>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</si>
  <si>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</si>
  <si>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</si>
  <si>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</si>
  <si>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</si>
  <si>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</si>
  <si>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</si>
  <si>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</si>
  <si>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</si>
  <si>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</si>
  <si>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</si>
  <si>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</si>
  <si>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</si>
  <si>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</si>
  <si>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</si>
  <si>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</si>
  <si>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</si>
  <si>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</si>
  <si>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</si>
  <si>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</si>
  <si>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</si>
  <si>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</si>
  <si>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</si>
  <si>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</si>
  <si>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</si>
  <si>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</si>
  <si>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</si>
  <si>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</si>
  <si>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</si>
  <si>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</si>
  <si>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</si>
  <si>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</si>
  <si>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</si>
  <si>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</si>
  <si>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</si>
  <si>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</si>
  <si>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</si>
  <si>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</si>
  <si>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</si>
  <si>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</si>
  <si>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</si>
  <si>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</si>
  <si>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</si>
  <si>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</si>
  <si>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</si>
  <si>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</si>
  <si>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</si>
  <si>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</si>
  <si>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</si>
  <si>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</si>
  <si>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</si>
  <si>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</si>
  <si>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</si>
  <si>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</si>
  <si>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</si>
  <si>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</si>
  <si>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</si>
  <si>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</si>
  <si>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</si>
  <si>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</si>
  <si>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</si>
  <si>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</si>
  <si>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</si>
  <si>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</si>
  <si>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</si>
  <si>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</si>
  <si>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</si>
  <si>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</si>
  <si>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</si>
  <si>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</si>
  <si>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</si>
  <si>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</si>
  <si>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</si>
  <si>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</si>
  <si>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</si>
  <si>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</si>
  <si>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</si>
  <si>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</si>
  <si>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</si>
  <si>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</si>
  <si>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</si>
  <si>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</si>
  <si>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</si>
  <si>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</si>
  <si>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</si>
  <si>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</si>
  <si>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</si>
  <si>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</si>
  <si>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</si>
  <si>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</si>
  <si>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</si>
  <si>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</si>
  <si>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</si>
  <si>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</si>
  <si>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</si>
  <si>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</si>
  <si>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</si>
  <si>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</si>
  <si>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</si>
  <si>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</si>
  <si>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</si>
  <si>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</si>
  <si>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</si>
  <si>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</si>
  <si>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</si>
  <si>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</si>
  <si>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</si>
  <si>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</si>
  <si>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</si>
  <si>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</si>
  <si>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</si>
  <si>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</si>
  <si>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</si>
  <si>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</si>
  <si>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</si>
  <si>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</si>
  <si>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</si>
  <si>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</si>
  <si>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</si>
  <si>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</si>
  <si>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</si>
  <si>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</si>
  <si>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</si>
  <si>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</si>
  <si>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</si>
  <si>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</si>
  <si>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</si>
  <si>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</si>
  <si>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</si>
  <si>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</si>
  <si>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</si>
  <si>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</si>
  <si>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</si>
  <si>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</si>
  <si>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</si>
  <si>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</si>
  <si>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</si>
  <si>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</si>
  <si>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</si>
  <si>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</si>
  <si>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</si>
  <si>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</si>
  <si>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</si>
  <si>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</si>
  <si>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</si>
  <si>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</si>
  <si>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</si>
  <si>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</si>
  <si>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</si>
  <si>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</si>
  <si>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</si>
  <si>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</si>
  <si>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</si>
  <si>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</si>
  <si>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</si>
  <si>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</si>
  <si>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</si>
  <si>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</si>
  <si>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</si>
  <si>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</si>
  <si>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</si>
  <si>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</si>
  <si>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</si>
  <si>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</si>
  <si>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</si>
  <si>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</si>
  <si>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</si>
  <si>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</si>
  <si>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</si>
  <si>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</si>
  <si>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</si>
  <si>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</si>
  <si>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</si>
  <si>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</si>
  <si>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</si>
  <si>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</si>
  <si>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</si>
  <si>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</si>
  <si>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</si>
  <si>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</si>
  <si>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</si>
  <si>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</si>
  <si>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</si>
  <si>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</si>
  <si>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</si>
  <si>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</si>
  <si>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</si>
  <si>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</si>
  <si>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</si>
  <si>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</si>
  <si>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</si>
  <si>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</si>
  <si>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</si>
  <si>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</si>
  <si>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</si>
  <si>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</si>
  <si>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</si>
  <si>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</si>
  <si>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</si>
  <si>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</si>
  <si>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</si>
  <si>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</si>
  <si>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</si>
  <si>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</si>
  <si>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</si>
  <si>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</si>
  <si>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</si>
  <si>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</si>
  <si>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</si>
  <si>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</si>
  <si>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</si>
  <si>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</si>
  <si>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</si>
  <si>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</si>
  <si>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</si>
  <si>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</si>
  <si>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</si>
  <si>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</si>
  <si>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</si>
  <si>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</si>
  <si>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</si>
  <si>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</si>
  <si>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</si>
  <si>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</si>
  <si>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</si>
  <si>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</si>
  <si>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</si>
  <si>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</si>
  <si>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</si>
  <si>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</si>
  <si>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</si>
  <si>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</si>
  <si>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</si>
  <si>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</si>
  <si>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</si>
  <si>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</si>
  <si>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</si>
  <si>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</si>
  <si>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</si>
  <si>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</si>
  <si>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</si>
  <si>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</si>
  <si>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</si>
  <si>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</si>
  <si>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</si>
  <si>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</si>
  <si>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</si>
  <si>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</si>
  <si>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</si>
  <si>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</si>
  <si>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</si>
  <si>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</si>
  <si>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</si>
  <si>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</si>
  <si>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</si>
  <si>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</si>
  <si>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</si>
  <si>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</si>
  <si>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</si>
  <si>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</si>
  <si>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</si>
  <si>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</si>
  <si>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</si>
  <si>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</si>
  <si>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</si>
  <si>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</si>
  <si>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</si>
  <si>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</si>
  <si>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</si>
  <si>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</si>
  <si>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</si>
  <si>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</si>
  <si>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</si>
  <si>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</si>
  <si>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</si>
  <si>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</si>
  <si>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</si>
  <si>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</si>
  <si>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</si>
  <si>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</si>
  <si>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</si>
  <si>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</si>
  <si>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</si>
  <si>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</si>
  <si>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</si>
  <si>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</si>
  <si>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</si>
  <si>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</si>
  <si>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</si>
  <si>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</si>
  <si>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</si>
  <si>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</si>
  <si>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</si>
  <si>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</si>
  <si>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</si>
  <si>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</si>
  <si>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</si>
  <si>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</si>
  <si>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</si>
  <si>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</si>
  <si>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</si>
  <si>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</si>
  <si>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</si>
  <si>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</si>
  <si>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</si>
  <si>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</si>
  <si>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</si>
  <si>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</si>
  <si>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</si>
  <si>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</si>
  <si>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</si>
  <si>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</si>
  <si>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</si>
  <si>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</si>
  <si>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</si>
  <si>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</si>
  <si>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</si>
  <si>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</si>
  <si>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</si>
  <si>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</si>
  <si>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</si>
  <si>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</si>
  <si>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</si>
  <si>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</si>
  <si>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</si>
  <si>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</si>
  <si>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</si>
  <si>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</si>
  <si>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</si>
  <si>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</si>
  <si>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</si>
  <si>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</si>
  <si>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</si>
  <si>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</si>
  <si>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</si>
  <si>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</si>
  <si>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</si>
  <si>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</si>
  <si>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</si>
  <si>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</si>
  <si>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</si>
  <si>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</si>
  <si>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</si>
  <si>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</si>
  <si>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</si>
  <si>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</si>
  <si>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</si>
  <si>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</si>
  <si>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</si>
  <si>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</si>
  <si>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</si>
  <si>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</si>
  <si>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</si>
  <si>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</si>
  <si>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</si>
  <si>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</si>
  <si>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</si>
  <si>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</si>
  <si>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</si>
  <si>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</si>
  <si>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</si>
  <si>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</si>
  <si>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</si>
  <si>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</si>
  <si>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</si>
  <si>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</si>
  <si>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</si>
  <si>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</si>
  <si>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</si>
  <si>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</si>
  <si>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</si>
  <si>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</si>
  <si>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</si>
  <si>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</si>
  <si>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</si>
  <si>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</si>
  <si>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</si>
  <si>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</si>
  <si>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</si>
  <si>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</si>
  <si>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</si>
  <si>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</si>
  <si>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</si>
  <si>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</si>
  <si>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</si>
  <si>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</si>
  <si>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</si>
  <si>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</si>
  <si>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</si>
  <si>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</si>
  <si>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</si>
  <si>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</si>
  <si>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</si>
  <si>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</si>
  <si>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</si>
  <si>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</si>
  <si>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</si>
  <si>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</si>
  <si>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</si>
  <si>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</si>
  <si>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</si>
  <si>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</si>
  <si>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</si>
  <si>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</si>
  <si>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</si>
  <si>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</si>
  <si>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</si>
  <si>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</si>
  <si>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</si>
  <si>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</si>
  <si>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</si>
  <si>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</si>
  <si>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</si>
  <si>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</si>
  <si>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</si>
  <si>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</si>
  <si>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</si>
  <si>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</si>
  <si>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</si>
  <si>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</si>
  <si>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</si>
  <si>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</si>
  <si>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</si>
  <si>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</si>
  <si>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</si>
  <si>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</si>
  <si>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</si>
  <si>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</si>
  <si>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</si>
  <si>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</si>
  <si>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</si>
  <si>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</si>
  <si>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</si>
  <si>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</si>
  <si>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</si>
  <si>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</si>
  <si>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</si>
  <si>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</si>
  <si>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</si>
  <si>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</si>
  <si>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</si>
  <si>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</si>
  <si>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</si>
  <si>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</si>
  <si>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</si>
  <si>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</si>
  <si>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</si>
  <si>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</si>
  <si>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</si>
  <si>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</si>
  <si>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</si>
  <si>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</si>
  <si>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</si>
  <si>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</si>
  <si>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</si>
  <si>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</si>
  <si>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</si>
  <si>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</si>
  <si>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</si>
  <si>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</si>
  <si>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</si>
  <si>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</si>
  <si>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</si>
  <si>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</si>
  <si>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</si>
  <si>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</si>
  <si>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</si>
  <si>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</si>
  <si>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</si>
  <si>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</si>
  <si>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</si>
  <si>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</si>
  <si>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</si>
  <si>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</si>
  <si>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</si>
  <si>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</si>
  <si>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</si>
  <si>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</si>
  <si>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</si>
  <si>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</si>
  <si>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</si>
  <si>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</si>
  <si>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</si>
  <si>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</si>
  <si>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</si>
  <si>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</si>
  <si>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</si>
  <si>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</si>
  <si>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</si>
  <si>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</si>
  <si>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</si>
  <si>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</si>
  <si>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</si>
  <si>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</si>
  <si>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</si>
  <si>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</si>
  <si>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</si>
  <si>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</si>
  <si>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</si>
  <si>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</si>
  <si>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</si>
  <si>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</si>
  <si>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</si>
  <si>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</si>
  <si>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</si>
  <si>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</si>
  <si>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</si>
  <si>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</si>
  <si>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</si>
  <si>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</si>
  <si>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</si>
  <si>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</si>
  <si>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</si>
  <si>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</si>
  <si>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</si>
  <si>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</si>
  <si>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</si>
  <si>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</si>
  <si>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</si>
  <si>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</si>
  <si>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</si>
  <si>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</si>
  <si>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</si>
  <si>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</si>
  <si>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</si>
  <si>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</si>
  <si>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</si>
  <si>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</si>
  <si>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</si>
  <si>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</si>
  <si>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</si>
  <si>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</si>
  <si>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</si>
  <si>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</si>
  <si>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</si>
  <si>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</si>
  <si>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</si>
  <si>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</si>
  <si>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</si>
  <si>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</si>
  <si>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</si>
  <si>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</si>
  <si>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</si>
  <si>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</si>
  <si>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</si>
  <si>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</si>
  <si>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</si>
  <si>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</si>
  <si>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</si>
  <si>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</si>
  <si>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</si>
  <si>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</si>
  <si>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</si>
  <si>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</si>
  <si>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</si>
  <si>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</si>
  <si>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</si>
  <si>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</si>
  <si>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</si>
  <si>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</si>
  <si>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</si>
  <si>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</si>
  <si>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</si>
  <si>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</si>
  <si>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</si>
  <si>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</si>
  <si>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</si>
  <si>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</si>
  <si>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</si>
  <si>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</si>
  <si>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</si>
  <si>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</si>
  <si>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</si>
  <si>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</si>
  <si>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</si>
  <si>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</si>
  <si>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</si>
  <si>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</si>
  <si>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</si>
  <si>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</si>
  <si>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</si>
  <si>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</si>
  <si>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</si>
  <si>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</si>
  <si>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</si>
  <si>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</si>
  <si>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</si>
  <si>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</si>
  <si>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</si>
  <si>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</si>
  <si>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</si>
  <si>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</si>
  <si>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</si>
  <si>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</si>
  <si>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</si>
  <si>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</si>
  <si>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</si>
  <si>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</si>
  <si>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</si>
  <si>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</si>
  <si>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</si>
  <si>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</si>
  <si>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</si>
  <si>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</si>
  <si>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</si>
  <si>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</si>
  <si>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</si>
  <si>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</si>
  <si>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</si>
  <si>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</si>
  <si>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</si>
  <si>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</si>
  <si>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</si>
  <si>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</si>
  <si>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</si>
  <si>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</si>
  <si>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</si>
  <si>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</si>
  <si>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</si>
  <si>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</si>
  <si>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</si>
  <si>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</si>
  <si>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</si>
  <si>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</si>
  <si>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</si>
  <si>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</si>
  <si>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</si>
  <si>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</si>
  <si>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</si>
  <si>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</si>
  <si>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</si>
  <si>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</si>
  <si>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</si>
  <si>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</si>
  <si>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</si>
  <si>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</si>
  <si>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</si>
  <si>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</si>
  <si>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</si>
  <si>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</si>
  <si>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</si>
  <si>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</si>
  <si>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</si>
  <si>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</si>
  <si>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</si>
  <si>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</si>
  <si>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</si>
  <si>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</si>
  <si>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</si>
  <si>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</si>
  <si>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</si>
  <si>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</si>
  <si>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</si>
  <si>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</si>
  <si>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</si>
  <si>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</si>
  <si>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</si>
  <si>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</si>
  <si>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</si>
  <si>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</si>
  <si>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</si>
  <si>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</si>
  <si>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</si>
  <si>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</si>
  <si>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</si>
  <si>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</si>
  <si>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</si>
  <si>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</si>
  <si>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</si>
  <si>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</si>
  <si>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</si>
  <si>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</si>
  <si>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</si>
  <si>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</si>
  <si>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</si>
  <si>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</si>
  <si>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</si>
  <si>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</si>
  <si>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</si>
  <si>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</si>
  <si>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</si>
  <si>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</si>
  <si>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</si>
  <si>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</si>
  <si>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</si>
  <si>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</si>
  <si>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</si>
  <si>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</si>
  <si>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</si>
  <si>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</si>
  <si>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</si>
  <si>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</si>
  <si>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</si>
  <si>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</si>
  <si>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</si>
  <si>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</si>
  <si>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</si>
  <si>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</si>
  <si>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</si>
  <si>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</si>
  <si>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</si>
  <si>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</si>
  <si>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</si>
  <si>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</si>
  <si>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</si>
  <si>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</si>
  <si>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</si>
  <si>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</si>
  <si>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</si>
  <si>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</si>
  <si>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</si>
  <si>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</si>
  <si>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</si>
  <si>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</si>
  <si>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</si>
  <si>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</si>
  <si>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</si>
  <si>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</si>
  <si>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</si>
  <si>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</si>
  <si>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</si>
  <si>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</si>
  <si>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</si>
  <si>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</si>
  <si>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</si>
  <si>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</si>
  <si>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</si>
  <si>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</si>
  <si>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</si>
  <si>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</si>
  <si>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</si>
  <si>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</si>
  <si>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</si>
  <si>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</si>
  <si>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</si>
  <si>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</si>
  <si>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</si>
  <si>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</si>
  <si>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</si>
  <si>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</si>
  <si>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</si>
  <si>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</si>
  <si>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</si>
  <si>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</si>
  <si>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</si>
  <si>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</si>
  <si>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</si>
  <si>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</si>
  <si>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</si>
  <si>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</si>
  <si>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</si>
  <si>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</si>
  <si>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</si>
  <si>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</si>
  <si>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</si>
  <si>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</si>
  <si>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</si>
  <si>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</si>
  <si>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</si>
  <si>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</si>
  <si>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</si>
  <si>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</si>
  <si>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</si>
  <si>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</si>
  <si>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</si>
  <si>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</si>
  <si>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</si>
  <si>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</si>
  <si>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</si>
  <si>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</si>
  <si>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</si>
  <si>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</si>
  <si>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</si>
  <si>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</si>
  <si>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</si>
  <si>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</si>
  <si>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</si>
  <si>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</si>
  <si>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</si>
  <si>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</si>
  <si>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</si>
  <si>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</si>
  <si>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</si>
  <si>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</si>
  <si>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</si>
  <si>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</si>
  <si>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</si>
  <si>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</si>
  <si>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</si>
  <si>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</si>
  <si>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</si>
  <si>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</si>
  <si>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</si>
  <si>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</si>
  <si>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</si>
  <si>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</si>
  <si>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</si>
  <si>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</si>
  <si>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</si>
  <si>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</si>
  <si>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</si>
  <si>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</si>
  <si>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</si>
  <si>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</si>
  <si>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</si>
  <si>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</si>
  <si>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</si>
  <si>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</si>
  <si>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</si>
  <si>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</si>
  <si>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</si>
  <si>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</si>
  <si>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</si>
  <si>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</si>
  <si>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</si>
  <si>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</si>
  <si>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</si>
  <si>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</si>
  <si>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</si>
  <si>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</si>
  <si>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</si>
  <si>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</si>
  <si>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</si>
  <si>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</si>
  <si>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</si>
  <si>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</si>
  <si>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</si>
  <si>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</si>
  <si>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</si>
  <si>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</si>
  <si>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</si>
  <si>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</si>
  <si>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</si>
  <si>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</si>
  <si>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</si>
  <si>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</si>
  <si>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</si>
  <si>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</si>
  <si>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</si>
  <si>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</si>
  <si>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</si>
  <si>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</si>
  <si>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</si>
  <si>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</si>
  <si>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</si>
  <si>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</si>
  <si>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</si>
  <si>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</si>
  <si>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</si>
  <si>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</si>
  <si>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</si>
  <si>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</si>
  <si>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</si>
  <si>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</si>
  <si>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</si>
  <si>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</si>
  <si>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</si>
  <si>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</si>
  <si>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</si>
  <si>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</si>
  <si>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</si>
  <si>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</si>
  <si>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</si>
  <si>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</si>
  <si>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</si>
  <si>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</si>
  <si>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</si>
  <si>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</si>
  <si>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</si>
  <si>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</si>
  <si>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</si>
  <si>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</si>
  <si>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</si>
  <si>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</si>
  <si>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</si>
  <si>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</si>
  <si>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</si>
  <si>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</si>
  <si>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</si>
  <si>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</si>
  <si>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</si>
  <si>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</si>
  <si>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</si>
  <si>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</si>
  <si>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</si>
  <si>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</si>
  <si>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</si>
  <si>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</si>
  <si>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</si>
  <si>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</si>
  <si>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</si>
  <si>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</si>
  <si>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</si>
  <si>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</si>
  <si>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</si>
  <si>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</si>
  <si>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</si>
  <si>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</si>
  <si>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</si>
  <si>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</si>
  <si>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</si>
  <si>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</si>
  <si>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</si>
  <si>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</si>
  <si>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</si>
  <si>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</si>
  <si>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</si>
  <si>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</si>
  <si>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</si>
  <si>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</si>
  <si>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</si>
  <si>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</si>
  <si>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</si>
  <si>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</si>
  <si>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</si>
  <si>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</si>
  <si>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</si>
  <si>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</si>
  <si>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</si>
  <si>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</si>
  <si>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</si>
  <si>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</si>
  <si>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</si>
  <si>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</si>
  <si>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</si>
  <si>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</si>
  <si>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</si>
  <si>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</si>
  <si>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</si>
  <si>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</si>
  <si>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</si>
  <si>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</si>
  <si>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</si>
  <si>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</si>
  <si>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</si>
  <si>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</si>
  <si>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</si>
  <si>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</si>
  <si>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</si>
  <si>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</si>
  <si>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</si>
  <si>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</si>
  <si>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</si>
  <si>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</si>
  <si>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</si>
  <si>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</si>
  <si>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</si>
  <si>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</si>
  <si>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</si>
  <si>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</si>
  <si>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</si>
  <si>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</si>
  <si>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</si>
  <si>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</si>
  <si>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</si>
  <si>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</si>
  <si>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</si>
  <si>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</si>
  <si>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</si>
  <si>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</si>
  <si>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</si>
  <si>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</si>
  <si>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</si>
  <si>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</si>
  <si>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</si>
  <si>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</si>
  <si>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</si>
  <si>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</si>
  <si>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</si>
  <si>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</si>
  <si>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</si>
  <si>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</si>
  <si>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</si>
  <si>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</si>
  <si>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</si>
  <si>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</si>
  <si>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</si>
  <si>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</si>
  <si>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</si>
  <si>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</si>
  <si>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</si>
  <si>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</si>
  <si>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</si>
  <si>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</si>
  <si>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</si>
  <si>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</si>
  <si>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</si>
  <si>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</si>
  <si>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</si>
  <si>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</si>
  <si>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</si>
  <si>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</si>
  <si>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</si>
  <si>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</si>
  <si>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</si>
  <si>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</si>
  <si>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</si>
  <si>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</si>
  <si>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</si>
  <si>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</si>
  <si>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</si>
  <si>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</si>
  <si>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</si>
  <si>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</si>
  <si>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</si>
  <si>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</si>
  <si>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</si>
  <si>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</si>
  <si>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</si>
  <si>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</si>
  <si>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</si>
  <si>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</si>
  <si>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</si>
  <si>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</si>
  <si>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</si>
  <si>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</si>
  <si>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</si>
  <si>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</si>
  <si>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</si>
  <si>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</si>
  <si>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</si>
  <si>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</si>
  <si>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</si>
  <si>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</si>
  <si>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</si>
  <si>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</si>
  <si>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</si>
  <si>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</si>
  <si>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</si>
  <si>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</si>
  <si>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</si>
  <si>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</si>
  <si>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</si>
  <si>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</si>
  <si>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</si>
  <si>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</si>
  <si>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</si>
  <si>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</si>
  <si>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</si>
  <si>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</si>
  <si>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</si>
  <si>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</si>
  <si>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</si>
  <si>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</si>
  <si>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</si>
  <si>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</si>
  <si>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</si>
  <si>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</si>
  <si>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</si>
  <si>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</si>
  <si>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</si>
  <si>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</si>
  <si>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</si>
  <si>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</si>
  <si>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</si>
  <si>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</si>
  <si>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</si>
  <si>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</si>
  <si>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</si>
  <si>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</si>
  <si>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</si>
  <si>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</si>
  <si>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</si>
  <si>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</si>
  <si>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</si>
  <si>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</si>
  <si>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</si>
  <si>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</si>
  <si>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</si>
  <si>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</si>
  <si>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</si>
  <si>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</si>
  <si>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</si>
  <si>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</si>
  <si>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</si>
  <si>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</si>
  <si>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</si>
  <si>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</si>
  <si>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</si>
  <si>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</si>
  <si>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</si>
  <si>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</si>
  <si>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</si>
  <si>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</si>
  <si>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</si>
  <si>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</si>
  <si>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</si>
  <si>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</si>
  <si>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</si>
  <si>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</si>
  <si>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</si>
  <si>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</si>
  <si>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</si>
  <si>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</si>
  <si>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</si>
  <si>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</si>
  <si>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</si>
  <si>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</si>
  <si>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</si>
  <si>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</si>
  <si>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</si>
  <si>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</si>
  <si>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</si>
  <si>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</si>
  <si>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</si>
  <si>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</si>
  <si>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</si>
  <si>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</si>
  <si>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</si>
  <si>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</si>
  <si>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</si>
  <si>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</si>
  <si>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</si>
  <si>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</si>
  <si>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</si>
  <si>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</si>
  <si>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</si>
  <si>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</si>
  <si>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</si>
  <si>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</si>
  <si>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</si>
  <si>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</si>
  <si>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</si>
  <si>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</si>
  <si>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</si>
  <si>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</si>
  <si>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</si>
  <si>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</si>
  <si>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</si>
  <si>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</si>
  <si>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</si>
  <si>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</si>
  <si>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</si>
  <si>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</si>
  <si>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</si>
  <si>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</si>
  <si>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</si>
  <si>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</si>
  <si>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</si>
  <si>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</si>
  <si>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</si>
  <si>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</si>
  <si>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</si>
  <si>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</si>
  <si>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</si>
  <si>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</si>
  <si>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</si>
  <si>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</si>
  <si>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</si>
  <si>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</si>
  <si>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</si>
  <si>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</si>
  <si>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</si>
  <si>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</si>
  <si>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</si>
  <si>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</si>
  <si>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</si>
  <si>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</si>
  <si>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</si>
  <si>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</si>
  <si>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</si>
  <si>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</si>
  <si>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</si>
  <si>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</si>
  <si>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</si>
  <si>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</si>
  <si>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</si>
  <si>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</si>
  <si>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</si>
  <si>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</si>
  <si>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</si>
  <si>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</si>
  <si>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</si>
  <si>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</si>
  <si>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</si>
  <si>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</si>
  <si>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</si>
  <si>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</si>
  <si>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</si>
  <si>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</si>
  <si>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</si>
  <si>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</si>
  <si>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</si>
  <si>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</si>
  <si>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</si>
  <si>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</si>
  <si>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</si>
  <si>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</si>
  <si>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</si>
  <si>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</si>
  <si>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</si>
  <si>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</si>
  <si>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</si>
  <si>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</si>
  <si>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</si>
  <si>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</si>
  <si>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</si>
  <si>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</si>
  <si>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</si>
  <si>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</si>
  <si>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</si>
  <si>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</si>
  <si>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</si>
  <si>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</si>
  <si>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</si>
  <si>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</si>
  <si>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</si>
  <si>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</si>
  <si>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</si>
  <si>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</si>
  <si>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</si>
  <si>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</si>
  <si>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</si>
  <si>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</si>
  <si>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</si>
  <si>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</si>
  <si>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</si>
  <si>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</si>
  <si>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</si>
  <si>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</si>
  <si>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</si>
  <si>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</si>
  <si>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</si>
  <si>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</si>
  <si>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</si>
  <si>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</si>
  <si>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</si>
  <si>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</si>
  <si>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</si>
  <si>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</si>
  <si>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</si>
  <si>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</si>
  <si>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</si>
  <si>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</si>
  <si>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</si>
  <si>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</si>
  <si>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</si>
  <si>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</si>
  <si>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</si>
  <si>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</si>
  <si>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</si>
  <si>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</si>
  <si>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</si>
  <si>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</si>
  <si>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</si>
  <si>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</si>
  <si>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</si>
  <si>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</si>
  <si>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</si>
  <si>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</si>
  <si>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</si>
  <si>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</si>
  <si>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</si>
  <si>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</si>
  <si>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</si>
  <si>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</si>
  <si>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</si>
  <si>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</si>
  <si>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</si>
  <si>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</si>
  <si>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</si>
  <si>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</si>
  <si>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</si>
  <si>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</si>
  <si>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</si>
  <si>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</si>
  <si>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</si>
  <si>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</si>
  <si>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</si>
  <si>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</si>
  <si>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</si>
  <si>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</si>
  <si>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</si>
  <si>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</si>
  <si>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</si>
  <si>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</si>
  <si>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</si>
  <si>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</si>
  <si>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</si>
  <si>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</si>
  <si>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</si>
  <si>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</si>
  <si>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</si>
  <si>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</si>
  <si>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</si>
  <si>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</si>
  <si>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</si>
  <si>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</si>
  <si>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</si>
  <si>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</si>
  <si>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</si>
  <si>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</si>
  <si>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</si>
  <si>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</si>
  <si>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</si>
  <si>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</si>
  <si>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</si>
  <si>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</si>
  <si>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</si>
  <si>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</si>
  <si>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</si>
  <si>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</si>
  <si>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</si>
  <si>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</si>
  <si>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</si>
  <si>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</si>
  <si>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</si>
  <si>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</si>
  <si>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</si>
  <si>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</si>
  <si>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</si>
  <si>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</si>
  <si>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</si>
  <si>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</si>
  <si>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</si>
  <si>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</si>
  <si>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</si>
  <si>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</si>
  <si>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</si>
  <si>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</si>
  <si>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</si>
  <si>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</si>
  <si>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</si>
  <si>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</si>
  <si>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</si>
  <si>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</si>
  <si>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</si>
  <si>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</si>
  <si>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</si>
  <si>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</si>
  <si>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</si>
  <si>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</si>
  <si>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</si>
  <si>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</si>
  <si>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</si>
  <si>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</si>
  <si>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</si>
  <si>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</si>
  <si>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</si>
  <si>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</si>
  <si>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</si>
  <si>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</si>
  <si>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</si>
  <si>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</si>
  <si>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</si>
  <si>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</si>
  <si>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</si>
  <si>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</si>
  <si>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</si>
  <si>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</si>
  <si>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</si>
  <si>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</si>
  <si>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</si>
  <si>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</si>
  <si>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</si>
  <si>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</si>
  <si>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</si>
  <si>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</si>
  <si>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</si>
  <si>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</si>
  <si>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</si>
  <si>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</si>
  <si>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</si>
  <si>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</si>
  <si>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</si>
  <si>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</si>
  <si>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</si>
  <si>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</si>
  <si>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</si>
  <si>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</si>
  <si>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</si>
  <si>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</si>
  <si>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</si>
  <si>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</si>
  <si>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</si>
  <si>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</si>
  <si>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</si>
  <si>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</si>
  <si>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</si>
  <si>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</si>
  <si>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</si>
  <si>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</si>
  <si>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</si>
  <si>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</si>
  <si>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</si>
  <si>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</si>
  <si>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</si>
  <si>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</si>
  <si>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</si>
  <si>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</si>
  <si>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</si>
  <si>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</si>
  <si>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</si>
  <si>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</si>
  <si>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</si>
  <si>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</si>
  <si>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</si>
  <si>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</si>
  <si>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</si>
  <si>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</si>
  <si>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</si>
  <si>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</si>
  <si>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</si>
  <si>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</si>
  <si>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</si>
  <si>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</si>
  <si>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</si>
  <si>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</si>
  <si>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</si>
  <si>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</si>
  <si>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</si>
  <si>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</si>
  <si>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</si>
  <si>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</si>
  <si>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</si>
  <si>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</si>
  <si>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</si>
  <si>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</si>
  <si>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</si>
  <si>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</si>
  <si>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</si>
  <si>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</si>
  <si>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</si>
  <si>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</si>
  <si>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</si>
  <si>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</si>
  <si>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</si>
  <si>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</si>
  <si>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</si>
  <si>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</si>
  <si>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</si>
  <si>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</si>
  <si>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</si>
  <si>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</si>
  <si>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</si>
  <si>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</si>
  <si>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</si>
  <si>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</si>
  <si>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</si>
  <si>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</si>
  <si>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</si>
  <si>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</si>
  <si>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</si>
  <si>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</si>
  <si>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</si>
  <si>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</si>
  <si>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</si>
  <si>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</si>
  <si>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</si>
  <si>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</si>
  <si>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</si>
  <si>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</si>
  <si>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</si>
  <si>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</si>
  <si>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</si>
  <si>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</si>
  <si>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</si>
  <si>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</si>
  <si>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</si>
  <si>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</si>
  <si>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</si>
  <si>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</si>
  <si>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</si>
  <si>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</si>
  <si>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</si>
  <si>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</si>
  <si>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</si>
  <si>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</si>
  <si>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</si>
  <si>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</si>
  <si>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</si>
  <si>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</si>
  <si>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</si>
  <si>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</si>
  <si>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</si>
  <si>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</si>
  <si>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</si>
  <si>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</si>
  <si>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</si>
  <si>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</si>
  <si>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</si>
  <si>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</si>
  <si>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</si>
  <si>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</si>
  <si>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</si>
  <si>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</si>
  <si>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</si>
  <si>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</si>
  <si>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</si>
  <si>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</si>
  <si>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</si>
  <si>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</si>
  <si>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</si>
  <si>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</si>
  <si>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</si>
  <si>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</si>
  <si>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</si>
  <si>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</si>
  <si>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</si>
  <si>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</si>
  <si>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</si>
  <si>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</si>
  <si>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</si>
  <si>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</si>
  <si>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</si>
  <si>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</si>
  <si>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</si>
  <si>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</si>
  <si>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</si>
  <si>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</si>
  <si>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</si>
  <si>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</si>
  <si>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</si>
  <si>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</si>
  <si>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</si>
  <si>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</si>
  <si>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</si>
  <si>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</si>
  <si>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</si>
  <si>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</si>
  <si>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</si>
  <si>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</si>
  <si>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</si>
  <si>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</si>
  <si>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</si>
  <si>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</si>
  <si>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</si>
  <si>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</si>
  <si>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</si>
  <si>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</si>
  <si>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</si>
  <si>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</si>
  <si>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</si>
  <si>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</si>
  <si>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</si>
  <si>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</si>
  <si>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</si>
  <si>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</si>
  <si>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</si>
  <si>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</si>
  <si>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</si>
  <si>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</si>
  <si>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</si>
  <si>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</si>
  <si>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</si>
  <si>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</si>
  <si>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</si>
  <si>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</si>
  <si>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</si>
  <si>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</si>
  <si>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</si>
  <si>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</si>
  <si>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</si>
  <si>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</si>
  <si>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</si>
  <si>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</si>
  <si>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</si>
  <si>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</si>
  <si>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</si>
  <si>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</si>
  <si>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</si>
  <si>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</si>
  <si>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</si>
  <si>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</si>
  <si>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</si>
  <si>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</si>
  <si>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</si>
  <si>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</si>
  <si>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</si>
  <si>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</si>
  <si>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</si>
  <si>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</si>
  <si>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</si>
  <si>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</si>
  <si>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</si>
  <si>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</si>
  <si>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</si>
  <si>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</si>
  <si>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</si>
  <si>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</si>
  <si>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</si>
  <si>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</si>
  <si>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</si>
  <si>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</si>
  <si>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</si>
  <si>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</si>
  <si>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</si>
  <si>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</si>
  <si>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</si>
  <si>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</si>
  <si>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</si>
  <si>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</si>
  <si>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</si>
  <si>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</si>
  <si>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</si>
  <si>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</si>
  <si>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</si>
  <si>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</si>
  <si>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</si>
  <si>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</si>
  <si>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</si>
  <si>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</si>
  <si>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</si>
  <si>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</si>
  <si>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</si>
  <si>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</si>
  <si>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</si>
  <si>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</si>
  <si>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</si>
  <si>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</si>
  <si>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</si>
  <si>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</si>
  <si>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</si>
  <si>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</si>
  <si>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</si>
  <si>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</si>
  <si>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</si>
  <si>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</si>
  <si>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</si>
  <si>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</si>
  <si>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</si>
  <si>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</si>
  <si>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</si>
  <si>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</si>
  <si>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</si>
  <si>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</si>
  <si>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</si>
  <si>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</si>
  <si>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</si>
  <si>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</si>
  <si>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</si>
  <si>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</si>
  <si>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</si>
  <si>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</si>
  <si>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</si>
  <si>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</si>
  <si>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</si>
  <si>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</si>
  <si>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</si>
  <si>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</si>
  <si>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</si>
  <si>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</si>
  <si>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</si>
  <si>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</si>
  <si>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</si>
  <si>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</si>
  <si>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</si>
  <si>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</si>
  <si>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</si>
  <si>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</si>
  <si>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</si>
  <si>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</si>
  <si>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</si>
  <si>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</si>
  <si>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</si>
  <si>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</si>
  <si>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</si>
  <si>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</si>
  <si>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</si>
  <si>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</si>
  <si>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</si>
  <si>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</si>
  <si>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</si>
  <si>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</si>
  <si>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</si>
  <si>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</si>
  <si>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</si>
  <si>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</si>
  <si>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</si>
  <si>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</si>
  <si>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</si>
  <si>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</si>
  <si>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</si>
  <si>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</si>
  <si>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</si>
  <si>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</si>
  <si>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</si>
  <si>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</si>
  <si>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</si>
  <si>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</si>
  <si>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</si>
  <si>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</si>
  <si>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</si>
  <si>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</si>
  <si>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</si>
  <si>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</si>
  <si>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</si>
  <si>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</si>
  <si>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</si>
  <si>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</si>
  <si>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</si>
  <si>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</si>
  <si>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</si>
  <si>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</si>
  <si>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</si>
  <si>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</si>
  <si>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</si>
  <si>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</si>
  <si>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</si>
  <si>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</si>
  <si>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</si>
  <si>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</si>
  <si>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</si>
  <si>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</si>
  <si>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</si>
  <si>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</si>
  <si>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</si>
  <si>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</si>
  <si>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</si>
  <si>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</si>
  <si>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</si>
  <si>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</si>
  <si>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</si>
  <si>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</si>
  <si>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</si>
  <si>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</si>
  <si>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</si>
  <si>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</si>
  <si>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</si>
  <si>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</si>
  <si>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</si>
  <si>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</si>
  <si>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</si>
  <si>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</si>
  <si>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</si>
  <si>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</si>
  <si>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</si>
  <si>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</si>
  <si>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</si>
  <si>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</si>
  <si>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</si>
  <si>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</si>
  <si>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</si>
  <si>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</si>
  <si>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</si>
  <si>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</si>
  <si>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</si>
  <si>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</si>
  <si>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</si>
  <si>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</si>
  <si>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</si>
  <si>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</si>
  <si>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</si>
  <si>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</si>
  <si>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</si>
  <si>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</si>
  <si>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</si>
  <si>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</si>
  <si>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</si>
  <si>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</si>
  <si>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</si>
  <si>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</si>
  <si>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</si>
  <si>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</si>
  <si>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</si>
  <si>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</si>
  <si>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</si>
  <si>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</si>
  <si>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</si>
  <si>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</si>
  <si>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</si>
  <si>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</si>
  <si>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</si>
  <si>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</si>
  <si>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</si>
  <si>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</si>
  <si>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</si>
  <si>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</si>
  <si>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</si>
  <si>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</si>
  <si>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</si>
  <si>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</si>
  <si>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</si>
  <si>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</si>
  <si>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</si>
  <si>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</si>
  <si>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</si>
  <si>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</si>
  <si>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</si>
  <si>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</si>
  <si>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</si>
  <si>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</si>
  <si>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</si>
  <si>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</si>
  <si>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</si>
  <si>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</si>
  <si>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</si>
  <si>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</si>
  <si>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</si>
  <si>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</si>
  <si>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</si>
  <si>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</si>
  <si>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</si>
  <si>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</si>
  <si>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</si>
  <si>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</si>
  <si>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</si>
  <si>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</si>
  <si>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</si>
  <si>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</si>
  <si>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</si>
  <si>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</si>
  <si>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</si>
  <si>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</si>
  <si>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</si>
  <si>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</si>
  <si>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</si>
  <si>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</si>
  <si>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</si>
  <si>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</si>
  <si>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</si>
  <si>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</si>
  <si>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</si>
  <si>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</si>
  <si>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</si>
  <si>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</si>
  <si>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</si>
  <si>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</si>
  <si>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</si>
  <si>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</si>
  <si>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</si>
  <si>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</si>
  <si>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</si>
  <si>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</si>
  <si>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</si>
  <si>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</si>
  <si>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</si>
  <si>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</si>
  <si>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</si>
  <si>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</si>
  <si>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</si>
  <si>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</si>
  <si>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</si>
  <si>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</si>
  <si>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</si>
  <si>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</si>
  <si>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</si>
  <si>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</si>
  <si>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</si>
  <si>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</si>
  <si>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</si>
  <si>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</si>
  <si>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</si>
  <si>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</si>
  <si>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</si>
  <si>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</si>
  <si>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</si>
  <si>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</si>
  <si>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</si>
  <si>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</si>
  <si>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</si>
  <si>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</si>
  <si>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</si>
  <si>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</si>
  <si>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</si>
  <si>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</si>
  <si>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</si>
  <si>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</si>
  <si>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</si>
  <si>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</si>
  <si>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</si>
  <si>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</si>
  <si>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</si>
  <si>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</si>
  <si>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</si>
  <si>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</si>
  <si>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</si>
  <si>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</si>
  <si>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</si>
  <si>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</si>
  <si>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</si>
  <si>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</si>
  <si>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</si>
  <si>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</si>
  <si>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</si>
  <si>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</si>
  <si>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</si>
  <si>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</si>
  <si>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</si>
  <si>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</si>
  <si>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</si>
  <si>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</si>
  <si>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</si>
  <si>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</si>
  <si>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</si>
  <si>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</si>
  <si>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</si>
  <si>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</si>
  <si>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</si>
  <si>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</si>
  <si>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</si>
  <si>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</si>
  <si>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</si>
  <si>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</si>
  <si>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</si>
  <si>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</si>
  <si>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</si>
  <si>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</si>
  <si>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</si>
  <si>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</si>
  <si>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</si>
  <si>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</si>
  <si>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</si>
  <si>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</si>
  <si>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</si>
  <si>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</si>
  <si>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</si>
  <si>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</si>
  <si>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</si>
  <si>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</si>
  <si>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</si>
  <si>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</si>
  <si>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</si>
  <si>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</si>
  <si>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</si>
  <si>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</si>
  <si>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</si>
  <si>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</si>
  <si>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</si>
  <si>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</si>
  <si>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</si>
  <si>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</si>
  <si>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</si>
  <si>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</si>
  <si>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</si>
  <si>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</si>
  <si>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</si>
  <si>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</si>
  <si>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</si>
  <si>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</si>
  <si>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</si>
  <si>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</si>
  <si>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</si>
  <si>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</si>
  <si>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</si>
  <si>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</si>
  <si>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</si>
  <si>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</si>
  <si>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</si>
  <si>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</si>
  <si>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</si>
  <si>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</si>
  <si>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</si>
  <si>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</si>
  <si>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</si>
  <si>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</si>
  <si>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</si>
  <si>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</si>
  <si>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</si>
  <si>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</si>
  <si>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</si>
  <si>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</si>
  <si>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</si>
  <si>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</si>
  <si>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</si>
  <si>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</si>
  <si>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</si>
  <si>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</si>
  <si>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</si>
  <si>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</si>
  <si>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</si>
  <si>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</si>
  <si>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</si>
  <si>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</si>
  <si>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</si>
  <si>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</si>
  <si>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</si>
  <si>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</si>
  <si>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</si>
  <si>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</si>
  <si>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</si>
  <si>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</si>
  <si>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</si>
  <si>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</si>
  <si>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</si>
  <si>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</si>
  <si>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</si>
  <si>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</si>
  <si>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</si>
  <si>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</si>
  <si>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</si>
  <si>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</si>
  <si>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</si>
  <si>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</si>
  <si>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</si>
  <si>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</si>
  <si>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</si>
  <si>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</si>
  <si>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</si>
  <si>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</si>
  <si>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</si>
  <si>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</si>
  <si>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</si>
  <si>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</si>
  <si>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</si>
  <si>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</si>
  <si>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</si>
  <si>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</si>
  <si>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</si>
  <si>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</si>
  <si>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</si>
  <si>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</si>
  <si>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</si>
  <si>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</si>
  <si>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</si>
  <si>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</si>
  <si>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</si>
  <si>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</si>
  <si>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</si>
  <si>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</si>
  <si>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</si>
  <si>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</si>
  <si>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</si>
  <si>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</si>
  <si>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</si>
  <si>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</si>
  <si>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</si>
  <si>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</si>
  <si>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</si>
  <si>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</si>
  <si>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</si>
  <si>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</si>
  <si>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</si>
  <si>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</si>
  <si>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</si>
  <si>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</si>
  <si>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</si>
  <si>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</si>
  <si>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</si>
  <si>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</si>
  <si>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</si>
  <si>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</si>
  <si>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</si>
  <si>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</si>
  <si>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</si>
  <si>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</si>
  <si>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</si>
  <si>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</si>
  <si>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</si>
  <si>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</si>
  <si>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</si>
  <si>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</si>
  <si>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</si>
  <si>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</si>
  <si>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</si>
  <si>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</si>
  <si>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</si>
  <si>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</si>
  <si>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</si>
  <si>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</si>
  <si>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</si>
  <si>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</si>
  <si>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</si>
  <si>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</si>
  <si>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</si>
  <si>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</si>
  <si>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</si>
  <si>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</si>
  <si>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</si>
  <si>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</si>
  <si>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</si>
  <si>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</si>
  <si>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</si>
  <si>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</si>
  <si>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</si>
  <si>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</si>
  <si>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</si>
  <si>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</si>
  <si>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</si>
  <si>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</si>
  <si>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</si>
  <si>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</si>
  <si>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</si>
  <si>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</si>
  <si>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</si>
  <si>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</si>
  <si>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</si>
  <si>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</si>
  <si>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</si>
  <si>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</si>
  <si>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</si>
  <si>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</si>
  <si>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</si>
  <si>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</si>
  <si>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</si>
  <si>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</si>
  <si>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</si>
  <si>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</si>
  <si>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</si>
  <si>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</si>
  <si>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</si>
  <si>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</si>
  <si>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</si>
  <si>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</si>
  <si>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</si>
  <si>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</si>
  <si>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</si>
  <si>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</si>
  <si>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</si>
  <si>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</si>
  <si>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</si>
  <si>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</si>
  <si>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</si>
  <si>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</si>
  <si>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</si>
  <si>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</si>
  <si>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</si>
  <si>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</si>
  <si>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</si>
  <si>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</si>
  <si>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</si>
  <si>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</si>
  <si>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</si>
  <si>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</si>
  <si>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</si>
  <si>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</si>
  <si>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</si>
  <si>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</si>
  <si>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</si>
  <si>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</si>
  <si>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</si>
  <si>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</si>
  <si>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</si>
  <si>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</si>
  <si>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</si>
  <si>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</si>
  <si>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</si>
  <si>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</si>
  <si>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</si>
  <si>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</si>
  <si>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</si>
  <si>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</si>
  <si>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</si>
  <si>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</si>
  <si>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</si>
  <si>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</si>
  <si>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</si>
  <si>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</si>
  <si>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</si>
  <si>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</si>
  <si>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</si>
  <si>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</si>
  <si>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</si>
  <si>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</si>
  <si>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</si>
  <si>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</si>
  <si>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</si>
  <si>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</si>
  <si>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</si>
  <si>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</si>
  <si>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</si>
  <si>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</si>
  <si>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</si>
  <si>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</si>
  <si>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</si>
  <si>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</si>
  <si>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</si>
  <si>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</si>
  <si>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</si>
  <si>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</si>
  <si>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</si>
  <si>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</si>
  <si>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</si>
  <si>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</si>
  <si>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</si>
  <si>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</si>
  <si>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</si>
  <si>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</si>
  <si>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</si>
  <si>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</si>
  <si>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</si>
  <si>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</si>
  <si>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</si>
  <si>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</si>
  <si>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</si>
  <si>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</si>
  <si>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</si>
  <si>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</si>
  <si>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</si>
  <si>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</si>
  <si>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</si>
  <si>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</si>
  <si>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</si>
  <si>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</si>
  <si>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</si>
  <si>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</si>
  <si>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</si>
  <si>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</si>
  <si>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</si>
  <si>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</si>
  <si>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</si>
  <si>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</si>
  <si>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</si>
  <si>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</si>
  <si>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</si>
  <si>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</si>
  <si>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</si>
  <si>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</si>
  <si>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</si>
  <si>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</si>
  <si>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</si>
  <si>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</si>
  <si>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</si>
  <si>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</si>
  <si>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</si>
  <si>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</si>
  <si>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</si>
  <si>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</si>
  <si>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</si>
  <si>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</si>
  <si>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</si>
  <si>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</si>
  <si>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</si>
  <si>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</si>
  <si>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</si>
  <si>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</si>
  <si>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</si>
  <si>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</si>
  <si>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</si>
  <si>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</si>
  <si>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</si>
  <si>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</si>
  <si>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</si>
  <si>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</si>
  <si>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</si>
  <si>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</si>
  <si>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</si>
  <si>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</si>
  <si>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</si>
  <si>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</si>
  <si>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</si>
  <si>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</si>
  <si>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</si>
  <si>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</si>
  <si>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</si>
  <si>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</si>
  <si>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</si>
  <si>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</si>
  <si>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</si>
  <si>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</si>
  <si>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</si>
  <si>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</si>
  <si>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</si>
  <si>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</si>
  <si>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</si>
  <si>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</si>
  <si>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</si>
  <si>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</si>
  <si>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</si>
  <si>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</si>
  <si>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</si>
  <si>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</si>
  <si>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</si>
  <si>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</si>
  <si>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</si>
  <si>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</si>
  <si>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</si>
  <si>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</si>
  <si>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</si>
  <si>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</si>
  <si>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</si>
  <si>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</si>
  <si>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</si>
  <si>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</si>
  <si>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</si>
  <si>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</si>
  <si>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</si>
  <si>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</si>
  <si>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</si>
  <si>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</si>
  <si>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</si>
  <si>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</si>
  <si>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</si>
  <si>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</si>
  <si>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</si>
  <si>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</si>
  <si>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</si>
  <si>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</si>
  <si>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</si>
  <si>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</si>
  <si>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</si>
  <si>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</si>
  <si>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</si>
  <si>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</si>
  <si>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</si>
  <si>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</si>
  <si>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</si>
  <si>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</si>
  <si>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</si>
  <si>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</si>
  <si>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</si>
  <si>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</si>
  <si>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</si>
  <si>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</si>
  <si>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</si>
  <si>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</si>
  <si>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</si>
  <si>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</si>
  <si>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</si>
  <si>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</si>
  <si>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</si>
  <si>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</si>
  <si>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</si>
  <si>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</si>
  <si>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</si>
  <si>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</si>
  <si>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</si>
  <si>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</si>
  <si>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</si>
  <si>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</si>
  <si>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</si>
  <si>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</si>
  <si>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</si>
  <si>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</si>
  <si>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</si>
  <si>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</si>
  <si>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</si>
  <si>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</si>
  <si>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</si>
  <si>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</si>
  <si>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</si>
  <si>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</si>
  <si>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</si>
  <si>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</si>
  <si>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</si>
  <si>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</si>
  <si>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</si>
  <si>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</si>
  <si>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</si>
  <si>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</si>
  <si>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</si>
  <si>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</si>
  <si>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</si>
  <si>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</si>
  <si>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</si>
  <si>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</si>
  <si>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</si>
  <si>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</si>
  <si>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</si>
  <si>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</si>
  <si>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</si>
  <si>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</si>
  <si>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</si>
  <si>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</si>
  <si>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</si>
  <si>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</si>
  <si>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</si>
  <si>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</si>
  <si>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</si>
  <si>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</si>
  <si>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</si>
  <si>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</si>
  <si>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</si>
  <si>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</si>
  <si>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</si>
  <si>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</si>
  <si>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</si>
  <si>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</si>
  <si>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</si>
  <si>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</si>
  <si>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</si>
  <si>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</si>
  <si>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</si>
  <si>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</si>
  <si>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</si>
  <si>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</si>
  <si>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</si>
  <si>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</si>
  <si>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</si>
  <si>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</si>
  <si>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</si>
  <si>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</si>
  <si>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</si>
  <si>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</si>
  <si>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</si>
  <si>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</si>
  <si>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</si>
  <si>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</si>
  <si>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</si>
  <si>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</si>
  <si>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</si>
  <si>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</si>
  <si>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</si>
  <si>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</si>
  <si>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</si>
  <si>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</si>
  <si>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</si>
  <si>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</si>
  <si>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</si>
  <si>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</si>
  <si>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</si>
  <si>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</si>
  <si>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</si>
  <si>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</si>
  <si>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</si>
  <si>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</si>
  <si>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</si>
  <si>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</si>
  <si>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</si>
  <si>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</si>
  <si>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</si>
  <si>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</si>
  <si>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</si>
  <si>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</si>
  <si>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</si>
  <si>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</si>
  <si>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</si>
  <si>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</si>
  <si>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</si>
  <si>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</si>
  <si>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</si>
  <si>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</si>
  <si>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</si>
  <si>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</si>
  <si>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</si>
  <si>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</si>
  <si>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</si>
  <si>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</si>
  <si>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</si>
  <si>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</si>
  <si>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</si>
  <si>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</si>
  <si>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</si>
  <si>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</si>
  <si>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</si>
  <si>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</si>
  <si>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</si>
  <si>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</si>
  <si>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</si>
  <si>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</si>
  <si>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</si>
  <si>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</si>
  <si>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</si>
  <si>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</si>
  <si>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</si>
  <si>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</si>
  <si>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</si>
  <si>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</si>
  <si>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</si>
  <si>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</si>
  <si>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</si>
  <si>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</si>
  <si>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</si>
  <si>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</si>
  <si>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</si>
  <si>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</si>
  <si>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</si>
  <si>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</si>
  <si>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</si>
  <si>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</si>
  <si>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</si>
  <si>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</si>
  <si>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</si>
  <si>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</si>
  <si>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</si>
  <si>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</si>
  <si>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</si>
  <si>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</si>
  <si>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</si>
  <si>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</si>
  <si>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</si>
  <si>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</si>
  <si>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</si>
  <si>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</si>
  <si>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</si>
  <si>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</si>
  <si>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</si>
  <si>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</si>
  <si>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</si>
  <si>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</si>
  <si>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</si>
  <si>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</si>
  <si>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</si>
  <si>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</si>
  <si>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</si>
  <si>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</si>
  <si>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</si>
  <si>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</si>
  <si>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</si>
  <si>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</si>
  <si>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</si>
  <si>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</si>
  <si>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</si>
  <si>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</si>
  <si>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</si>
  <si>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</si>
  <si>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</si>
  <si>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</si>
  <si>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</si>
  <si>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</si>
  <si>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</si>
  <si>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</si>
  <si>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</si>
  <si>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</si>
  <si>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</si>
  <si>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</si>
  <si>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</si>
  <si>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</si>
  <si>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</si>
  <si>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</si>
  <si>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</si>
  <si>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</si>
  <si>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</si>
  <si>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</si>
  <si>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</si>
  <si>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</si>
  <si>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</si>
  <si>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</si>
  <si>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</si>
  <si>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</si>
  <si>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</si>
  <si>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</si>
  <si>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</si>
  <si>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</si>
  <si>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</si>
  <si>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</si>
  <si>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</si>
  <si>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</si>
  <si>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</si>
  <si>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</si>
  <si>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</si>
  <si>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</si>
  <si>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</si>
  <si>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</si>
  <si>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</si>
  <si>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</si>
  <si>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</si>
  <si>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</si>
  <si>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</si>
  <si>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</si>
  <si>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</si>
  <si>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</si>
  <si>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</si>
  <si>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</si>
  <si>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</si>
  <si>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</si>
  <si>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</si>
  <si>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</si>
  <si>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</si>
  <si>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</si>
  <si>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</si>
  <si>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</si>
  <si>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</si>
  <si>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</si>
  <si>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</si>
  <si>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</si>
  <si>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</si>
  <si>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</si>
  <si>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</si>
  <si>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</si>
  <si>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</si>
  <si>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</si>
  <si>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</si>
  <si>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</si>
  <si>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</si>
  <si>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</si>
  <si>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</si>
  <si>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</si>
  <si>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</si>
  <si>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</si>
  <si>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</si>
  <si>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</si>
  <si>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</si>
  <si>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</si>
  <si>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</si>
  <si>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</si>
  <si>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</si>
  <si>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</si>
  <si>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</si>
  <si>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</si>
  <si>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</si>
  <si>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</si>
  <si>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</si>
  <si>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</si>
  <si>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</si>
  <si>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</si>
  <si>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</si>
  <si>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</si>
  <si>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</si>
  <si>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</si>
  <si>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</si>
  <si>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</si>
  <si>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</si>
  <si>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</si>
  <si>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</si>
  <si>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</si>
  <si>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</si>
  <si>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</si>
  <si>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</si>
  <si>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</si>
  <si>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</si>
  <si>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</si>
  <si>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</si>
  <si>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</si>
  <si>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</si>
  <si>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</si>
  <si>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</si>
  <si>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</si>
  <si>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</si>
  <si>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</si>
  <si>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</si>
  <si>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</si>
  <si>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</si>
  <si>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</si>
  <si>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</si>
  <si>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</si>
  <si>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</si>
  <si>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</si>
  <si>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</si>
  <si>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</si>
  <si>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</si>
  <si>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</si>
  <si>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</si>
  <si>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</si>
  <si>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</si>
  <si>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</si>
  <si>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</si>
  <si>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</si>
  <si>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</si>
  <si>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</si>
  <si>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</si>
  <si>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</si>
  <si>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</si>
  <si>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</si>
  <si>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</si>
  <si>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</si>
  <si>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</si>
  <si>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</si>
  <si>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</si>
  <si>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</si>
  <si>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</si>
  <si>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</si>
  <si>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</si>
  <si>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</si>
  <si>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</si>
  <si>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</si>
  <si>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</si>
  <si>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</si>
  <si>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</si>
  <si>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</si>
  <si>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</si>
  <si>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</si>
  <si>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</si>
  <si>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</si>
  <si>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</si>
  <si>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</si>
  <si>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</si>
  <si>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</si>
  <si>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</si>
  <si>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</si>
  <si>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</si>
  <si>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</si>
  <si>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</si>
  <si>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</si>
  <si>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</si>
  <si>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</si>
  <si>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</si>
  <si>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</si>
  <si>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</si>
  <si>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</si>
  <si>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</si>
  <si>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</si>
  <si>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</si>
  <si>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</si>
  <si>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</si>
  <si>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</si>
  <si>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</si>
  <si>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</si>
  <si>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</si>
  <si>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</si>
  <si>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</si>
  <si>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</si>
  <si>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</si>
  <si>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</si>
  <si>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</si>
  <si>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</si>
  <si>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</si>
  <si>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</si>
  <si>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</si>
  <si>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</si>
  <si>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</si>
  <si>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</si>
  <si>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</si>
  <si>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</si>
  <si>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</si>
  <si>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</si>
  <si>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</si>
  <si>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</si>
  <si>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</si>
  <si>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</si>
  <si>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</si>
  <si>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</si>
  <si>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</si>
  <si>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</si>
  <si>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</si>
  <si>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</si>
  <si>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</si>
  <si>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</si>
  <si>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</si>
  <si>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</si>
  <si>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</si>
  <si>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</si>
  <si>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</si>
  <si>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</si>
  <si>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</si>
  <si>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</si>
  <si>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</si>
  <si>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</si>
  <si>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</si>
  <si>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</si>
  <si>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</si>
  <si>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</si>
  <si>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</si>
  <si>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</si>
  <si>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</si>
  <si>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</si>
  <si>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</si>
  <si>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</si>
  <si>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</si>
  <si>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</si>
  <si>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</si>
  <si>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</si>
  <si>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</si>
  <si>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</si>
  <si>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</si>
  <si>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</si>
  <si>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</si>
  <si>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</si>
  <si>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</si>
  <si>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</si>
  <si>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</si>
  <si>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</si>
  <si>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</si>
  <si>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</si>
  <si>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</si>
  <si>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</si>
  <si>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</si>
  <si>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</si>
  <si>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</si>
  <si>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</si>
  <si>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</si>
  <si>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</si>
  <si>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</si>
  <si>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</si>
  <si>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</si>
  <si>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</si>
  <si>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</si>
  <si>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</si>
  <si>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</si>
  <si>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</si>
  <si>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</si>
  <si>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</si>
  <si>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</si>
  <si>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</si>
  <si>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</si>
  <si>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</si>
  <si>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</si>
  <si>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</si>
  <si>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</si>
  <si>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</si>
  <si>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</si>
  <si>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</si>
  <si>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</si>
  <si>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</si>
  <si>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</si>
  <si>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</si>
  <si>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</si>
  <si>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</si>
  <si>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</si>
  <si>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</si>
  <si>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</si>
  <si>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</si>
  <si>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</si>
  <si>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</si>
  <si>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</si>
  <si>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</si>
  <si>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</si>
  <si>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</si>
  <si>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</si>
  <si>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</si>
  <si>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</si>
  <si>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</si>
  <si>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</si>
  <si>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</si>
  <si>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</si>
  <si>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</si>
  <si>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</si>
  <si>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</si>
  <si>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</si>
  <si>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</si>
  <si>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</si>
  <si>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</si>
  <si>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</si>
  <si>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</si>
  <si>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</si>
  <si>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</si>
  <si>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</si>
  <si>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</si>
  <si>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</si>
  <si>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</si>
  <si>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</si>
  <si>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</si>
  <si>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</si>
  <si>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</si>
  <si>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</si>
  <si>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</si>
  <si>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</si>
  <si>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</si>
  <si>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</si>
  <si>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</si>
  <si>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</si>
  <si>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</si>
  <si>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</si>
  <si>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</si>
  <si>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</si>
  <si>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</si>
  <si>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</si>
  <si>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</si>
  <si>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</si>
  <si>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</si>
  <si>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</si>
  <si>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</si>
  <si>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</si>
  <si>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</si>
  <si>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</si>
  <si>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</si>
  <si>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</si>
  <si>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</si>
  <si>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</si>
  <si>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</si>
  <si>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</si>
  <si>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</si>
  <si>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</si>
  <si>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</si>
  <si>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</si>
  <si>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</si>
  <si>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</si>
  <si>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</si>
  <si>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</si>
  <si>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</si>
  <si>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</si>
  <si>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</si>
  <si>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</si>
  <si>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</si>
  <si>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</si>
  <si>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</si>
  <si>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</si>
  <si>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</si>
  <si>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</si>
  <si>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</si>
  <si>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</si>
  <si>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</si>
  <si>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</si>
  <si>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</si>
  <si>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</si>
  <si>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</si>
  <si>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</si>
  <si>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</si>
  <si>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</si>
  <si>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</si>
  <si>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</si>
  <si>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</si>
  <si>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</si>
  <si>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</si>
  <si>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</si>
  <si>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</si>
  <si>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</si>
  <si>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</si>
  <si>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</si>
  <si>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</si>
  <si>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</si>
  <si>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</si>
  <si>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</si>
  <si>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</si>
  <si>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</si>
  <si>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</si>
  <si>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</si>
  <si>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</si>
  <si>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</si>
  <si>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</si>
  <si>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</si>
  <si>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</si>
  <si>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</si>
  <si>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</si>
  <si>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</si>
  <si>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</si>
  <si>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</si>
  <si>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</si>
  <si>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</si>
  <si>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</si>
  <si>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</si>
  <si>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</si>
  <si>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</si>
  <si>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</si>
  <si>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</si>
  <si>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</si>
  <si>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</si>
  <si>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</si>
  <si>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</si>
  <si>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</si>
  <si>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</si>
  <si>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</si>
  <si>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</si>
  <si>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</si>
  <si>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</si>
  <si>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</si>
  <si>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</si>
  <si>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</si>
  <si>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</si>
  <si>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</si>
  <si>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</si>
  <si>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</si>
  <si>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</si>
  <si>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</si>
  <si>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</si>
  <si>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</si>
  <si>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</si>
  <si>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</si>
  <si>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</si>
  <si>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</si>
  <si>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</si>
  <si>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</si>
  <si>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</si>
  <si>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</si>
  <si>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</si>
  <si>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</si>
  <si>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</si>
  <si>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</si>
  <si>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</si>
  <si>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</si>
  <si>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</si>
  <si>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</si>
  <si>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</si>
  <si>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</si>
  <si>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</si>
  <si>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</si>
  <si>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</si>
  <si>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</si>
  <si>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</si>
  <si>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</si>
  <si>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</si>
  <si>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</si>
  <si>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</si>
  <si>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</si>
  <si>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</si>
  <si>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</si>
  <si>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</si>
  <si>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</si>
  <si>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</si>
  <si>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</si>
  <si>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</si>
  <si>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</si>
  <si>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</si>
  <si>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</si>
  <si>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</si>
  <si>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</si>
  <si>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</si>
  <si>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</si>
  <si>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</si>
  <si>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</si>
  <si>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</si>
  <si>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</si>
  <si>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</si>
  <si>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</si>
  <si>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</si>
  <si>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</si>
  <si>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</si>
  <si>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</si>
  <si>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</si>
  <si>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</si>
  <si>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</si>
  <si>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</si>
  <si>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</si>
  <si>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</si>
  <si>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</si>
  <si>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</si>
  <si>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</si>
  <si>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</si>
  <si>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</si>
  <si>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</si>
  <si>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</si>
  <si>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</si>
  <si>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</si>
  <si>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</si>
  <si>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</si>
  <si>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</si>
  <si>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</si>
  <si>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</si>
  <si>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</si>
  <si>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</si>
  <si>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</si>
  <si>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</si>
  <si>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</si>
  <si>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</si>
  <si>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</si>
  <si>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</si>
  <si>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</si>
  <si>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</si>
  <si>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</si>
  <si>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</si>
  <si>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</si>
  <si>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</si>
  <si>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</si>
  <si>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</si>
  <si>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</si>
  <si>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</si>
  <si>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</si>
  <si>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</si>
  <si>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</si>
  <si>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</si>
  <si>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</si>
  <si>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</si>
  <si>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</si>
  <si>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</si>
  <si>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</si>
  <si>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</si>
  <si>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</si>
  <si>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</si>
  <si>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</si>
  <si>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</si>
  <si>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</si>
  <si>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</si>
  <si>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</si>
  <si>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</si>
  <si>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</si>
  <si>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</si>
  <si>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</si>
  <si>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</si>
  <si>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</si>
  <si>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</si>
  <si>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</si>
  <si>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</si>
  <si>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</si>
  <si>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</si>
  <si>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</si>
  <si>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</si>
  <si>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</si>
  <si>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</si>
  <si>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</si>
  <si>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</si>
  <si>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</si>
  <si>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</si>
  <si>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</si>
  <si>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</si>
  <si>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</si>
  <si>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</si>
  <si>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</si>
  <si>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</si>
  <si>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</si>
  <si>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</si>
  <si>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</si>
  <si>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</si>
  <si>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</si>
  <si>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</si>
  <si>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</si>
  <si>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</si>
  <si>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</si>
  <si>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</si>
  <si>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</si>
  <si>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</si>
  <si>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</si>
  <si>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</si>
  <si>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</si>
  <si>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</si>
  <si>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</si>
  <si>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</si>
  <si>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</si>
  <si>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</si>
  <si>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</si>
  <si>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</si>
  <si>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</si>
  <si>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</si>
  <si>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</si>
  <si>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</si>
  <si>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</si>
  <si>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</si>
  <si>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</si>
  <si>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</si>
  <si>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</si>
  <si>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</si>
  <si>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</si>
  <si>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</si>
  <si>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</si>
  <si>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</si>
  <si>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</si>
  <si>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</si>
  <si>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</si>
  <si>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</si>
  <si>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</si>
  <si>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</si>
  <si>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</si>
  <si>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</si>
  <si>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</si>
  <si>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</si>
  <si>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</si>
  <si>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</si>
  <si>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</si>
  <si>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</si>
  <si>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</si>
  <si>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</si>
  <si>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</si>
  <si>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</si>
  <si>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</si>
  <si>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</si>
  <si>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</si>
  <si>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</si>
  <si>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</si>
  <si>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</si>
  <si>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</si>
  <si>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</si>
  <si>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</si>
  <si>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</si>
  <si>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</si>
  <si>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</si>
  <si>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</si>
  <si>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</si>
  <si>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</si>
  <si>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</si>
  <si>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</si>
  <si>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</si>
  <si>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</si>
  <si>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</si>
  <si>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</si>
  <si>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</si>
  <si>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</si>
  <si>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</si>
  <si>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</si>
  <si>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</si>
  <si>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</si>
  <si>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</si>
  <si>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</si>
  <si>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</si>
  <si>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</si>
  <si>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</si>
  <si>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</si>
  <si>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</si>
  <si>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</si>
  <si>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</si>
  <si>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</si>
  <si>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</si>
  <si>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</si>
  <si>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</si>
  <si>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</si>
  <si>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</si>
  <si>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</si>
  <si>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</si>
  <si>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</si>
  <si>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</si>
  <si>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</si>
  <si>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</si>
  <si>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</si>
  <si>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</si>
  <si>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</si>
  <si>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</si>
  <si>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</si>
  <si>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</si>
  <si>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</si>
  <si>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</si>
  <si>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</si>
  <si>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</si>
  <si>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</si>
  <si>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</si>
  <si>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</si>
  <si>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</si>
  <si>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</si>
  <si>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</si>
  <si>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</si>
  <si>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</si>
  <si>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</si>
  <si>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</si>
  <si>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</si>
  <si>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</si>
  <si>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</si>
  <si>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</si>
  <si>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</si>
  <si>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</si>
  <si>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</si>
  <si>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</si>
  <si>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</si>
  <si>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</si>
  <si>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</si>
  <si>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</si>
  <si>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</si>
  <si>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</si>
  <si>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</si>
  <si>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</si>
  <si>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</si>
  <si>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</si>
  <si>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</si>
  <si>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</si>
  <si>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</si>
  <si>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</si>
  <si>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</si>
  <si>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</si>
  <si>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</si>
  <si>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</si>
  <si>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</si>
  <si>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</si>
  <si>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</si>
  <si>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</si>
  <si>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</si>
  <si>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</si>
  <si>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</si>
  <si>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</si>
  <si>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</si>
  <si>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</si>
  <si>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</si>
  <si>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</si>
  <si>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</si>
  <si>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</si>
  <si>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</si>
  <si>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</si>
  <si>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</si>
  <si>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</si>
  <si>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</si>
  <si>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</si>
  <si>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</si>
  <si>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</si>
  <si>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</si>
  <si>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</si>
  <si>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</si>
  <si>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</si>
  <si>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</si>
  <si>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</si>
  <si>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</si>
  <si>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</si>
  <si>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</si>
  <si>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</si>
  <si>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</si>
  <si>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</si>
  <si>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</si>
  <si>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</si>
  <si>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</si>
  <si>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</si>
  <si>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</si>
  <si>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</si>
  <si>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</si>
  <si>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</si>
  <si>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</si>
  <si>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</si>
  <si>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</si>
  <si>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</si>
  <si>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</si>
  <si>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</si>
  <si>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</si>
  <si>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</si>
  <si>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</si>
  <si>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</si>
  <si>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</si>
  <si>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</si>
  <si>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</si>
  <si>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</si>
  <si>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</si>
  <si>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</si>
  <si>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</si>
  <si>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</si>
  <si>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</si>
  <si>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</si>
  <si>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</si>
  <si>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</si>
  <si>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</si>
  <si>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</si>
  <si>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</si>
  <si>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</si>
  <si>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</si>
  <si>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</si>
  <si>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</si>
  <si>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</si>
  <si>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</si>
  <si>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</si>
  <si>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</si>
  <si>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</si>
  <si>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</si>
  <si>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</si>
  <si>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</si>
  <si>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</si>
  <si>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</si>
  <si>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</si>
  <si>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</si>
  <si>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</si>
  <si>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</si>
  <si>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</si>
  <si>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</si>
  <si>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</si>
  <si>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</si>
  <si>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</si>
  <si>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</si>
  <si>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</si>
  <si>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</si>
  <si>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</si>
  <si>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</si>
  <si>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</si>
  <si>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</si>
  <si>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</si>
  <si>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</si>
  <si>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</si>
  <si>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</si>
  <si>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</si>
  <si>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</si>
  <si>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</si>
  <si>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</si>
  <si>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</si>
  <si>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</si>
  <si>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</si>
  <si>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</si>
  <si>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</si>
  <si>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</si>
  <si>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</si>
  <si>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</si>
  <si>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</si>
  <si>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</si>
  <si>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</si>
  <si>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</si>
  <si>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</si>
  <si>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</si>
  <si>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</si>
  <si>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</si>
  <si>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</si>
  <si>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</si>
  <si>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</si>
  <si>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</si>
  <si>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</si>
  <si>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</si>
  <si>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</si>
  <si>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</si>
  <si>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</si>
  <si>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</si>
  <si>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</si>
  <si>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</si>
  <si>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</si>
  <si>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</si>
  <si>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</si>
  <si>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</si>
  <si>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</si>
  <si>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</si>
  <si>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</si>
  <si>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</si>
  <si>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</si>
  <si>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</si>
  <si>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</si>
  <si>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</si>
  <si>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</si>
  <si>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</si>
  <si>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</si>
  <si>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</si>
  <si>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</si>
  <si>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</si>
  <si>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</si>
  <si>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</si>
  <si>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</si>
  <si>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</si>
  <si>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</si>
  <si>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</si>
  <si>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</si>
  <si>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</si>
  <si>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</si>
  <si>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</si>
  <si>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</si>
  <si>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</si>
  <si>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</si>
  <si>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</si>
  <si>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</si>
  <si>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</si>
  <si>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</si>
  <si>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</si>
  <si>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</si>
  <si>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</si>
  <si>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</si>
  <si>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</si>
  <si>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</si>
  <si>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</si>
  <si>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</si>
  <si>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</si>
  <si>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</si>
  <si>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</si>
  <si>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</si>
  <si>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</si>
  <si>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</si>
  <si>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</si>
  <si>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</si>
  <si>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</si>
  <si>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</si>
  <si>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</si>
  <si>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</si>
  <si>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</si>
  <si>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</si>
  <si>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</si>
  <si>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</si>
  <si>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</si>
  <si>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</si>
  <si>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</si>
  <si>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</si>
  <si>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</si>
  <si>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</si>
  <si>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</si>
  <si>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</si>
  <si>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</si>
  <si>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</si>
  <si>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</si>
  <si>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</si>
  <si>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</si>
  <si>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</si>
  <si>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</si>
  <si>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</si>
  <si>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</si>
  <si>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</si>
  <si>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</si>
  <si>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</si>
  <si>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</si>
  <si>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</si>
  <si>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</si>
  <si>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</si>
  <si>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</si>
  <si>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</si>
  <si>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</si>
  <si>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</si>
  <si>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</si>
  <si>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</si>
  <si>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</si>
  <si>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</si>
  <si>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</si>
  <si>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</si>
  <si>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</si>
  <si>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</si>
  <si>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</si>
  <si>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</si>
  <si>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</si>
  <si>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</si>
  <si>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</si>
  <si>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</si>
  <si>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</si>
  <si>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</si>
  <si>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</si>
  <si>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</si>
  <si>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</si>
  <si>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</si>
  <si>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</si>
  <si>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</si>
  <si>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</si>
  <si>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</si>
  <si>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</si>
  <si>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</si>
  <si>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</si>
  <si>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</si>
  <si>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</si>
  <si>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</si>
  <si>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</si>
  <si>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</si>
  <si>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</si>
  <si>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</si>
  <si>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</si>
  <si>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</si>
  <si>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</si>
  <si>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</si>
  <si>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</si>
  <si>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</si>
  <si>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</si>
  <si>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</si>
  <si>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</si>
  <si>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</si>
  <si>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</si>
  <si>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</si>
  <si>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</si>
  <si>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</si>
  <si>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</si>
  <si>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</si>
  <si>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</si>
  <si>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</si>
  <si>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</si>
  <si>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</si>
  <si>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</si>
  <si>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</si>
  <si>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</si>
  <si>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</si>
  <si>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</si>
  <si>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</si>
  <si>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</si>
  <si>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</si>
  <si>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</si>
  <si>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</si>
  <si>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</si>
  <si>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</si>
  <si>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</si>
  <si>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</si>
  <si>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</si>
  <si>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</si>
  <si>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</si>
  <si>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</si>
  <si>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</si>
  <si>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</si>
  <si>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</si>
  <si>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</si>
  <si>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</si>
  <si>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</si>
  <si>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</si>
  <si>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</si>
  <si>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</si>
  <si>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</si>
  <si>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</si>
  <si>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</si>
  <si>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</si>
  <si>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</si>
  <si>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</si>
  <si>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</si>
  <si>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</si>
  <si>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</si>
  <si>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</si>
  <si>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</si>
  <si>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</si>
  <si>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</si>
  <si>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</si>
  <si>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</si>
  <si>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</si>
  <si>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</si>
  <si>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</si>
  <si>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</si>
  <si>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</si>
  <si>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</si>
  <si>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</si>
  <si>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</si>
  <si>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</si>
  <si>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</si>
  <si>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</si>
  <si>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</si>
  <si>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</si>
  <si>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</si>
  <si>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</si>
  <si>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</si>
  <si>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</si>
  <si>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</si>
  <si>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</si>
  <si>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</si>
  <si>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</si>
  <si>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</si>
  <si>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</si>
  <si>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</si>
  <si>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</si>
  <si>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</si>
  <si>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</si>
  <si>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</si>
  <si>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</si>
  <si>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</si>
  <si>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</si>
  <si>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</si>
  <si>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</si>
  <si>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</si>
  <si>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</si>
  <si>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</si>
  <si>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</si>
  <si>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</si>
  <si>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</si>
  <si>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</si>
  <si>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</si>
  <si>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</si>
  <si>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</si>
  <si>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</si>
  <si>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</si>
  <si>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</si>
  <si>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</si>
  <si>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</si>
  <si>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</si>
  <si>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</si>
  <si>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</si>
  <si>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</si>
  <si>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</si>
  <si>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</si>
  <si>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</si>
  <si>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</si>
  <si>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</si>
  <si>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</si>
  <si>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</si>
  <si>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</si>
  <si>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</si>
  <si>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</si>
  <si>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</si>
  <si>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</si>
  <si>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</si>
  <si>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</si>
  <si>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</si>
  <si>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</si>
  <si>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</si>
  <si>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</si>
  <si>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</si>
  <si>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</si>
  <si>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</si>
  <si>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</si>
  <si>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</si>
  <si>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</si>
  <si>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</si>
  <si>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</si>
  <si>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</si>
  <si>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</si>
  <si>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</si>
  <si>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</si>
  <si>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</si>
  <si>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</si>
  <si>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</si>
  <si>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</si>
  <si>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</si>
  <si>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</si>
  <si>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</si>
  <si>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</si>
  <si>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</si>
  <si>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</si>
  <si>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</si>
  <si>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</si>
  <si>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</si>
  <si>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</si>
  <si>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</si>
  <si>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</si>
  <si>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</si>
  <si>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</si>
  <si>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</si>
  <si>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</si>
  <si>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</si>
  <si>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</si>
  <si>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</si>
  <si>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</si>
  <si>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</si>
  <si>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</si>
  <si>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</si>
  <si>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</si>
  <si>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</si>
  <si>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</si>
  <si>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</si>
  <si>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</si>
  <si>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</si>
  <si>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</si>
  <si>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</si>
  <si>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</si>
  <si>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</si>
  <si>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</si>
  <si>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</si>
  <si>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</si>
  <si>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</si>
  <si>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</si>
  <si>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</si>
  <si>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</si>
  <si>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</si>
  <si>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</si>
  <si>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</si>
  <si>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</si>
  <si>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</si>
  <si>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</si>
  <si>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</si>
  <si>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</si>
  <si>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</si>
  <si>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</si>
  <si>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</si>
  <si>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</si>
  <si>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</si>
  <si>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</si>
  <si>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</si>
  <si>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</si>
  <si>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</si>
  <si>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</si>
  <si>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</si>
  <si>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</si>
  <si>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</si>
  <si>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</si>
  <si>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</si>
  <si>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</si>
  <si>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</si>
  <si>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</si>
  <si>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</si>
  <si>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</si>
  <si>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</si>
  <si>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</si>
  <si>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</si>
  <si>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</si>
  <si>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</si>
  <si>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</si>
  <si>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</si>
  <si>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</si>
  <si>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</si>
  <si>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</si>
  <si>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</si>
  <si>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</si>
  <si>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</si>
  <si>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</si>
  <si>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</si>
  <si>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</si>
  <si>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</si>
  <si>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</si>
  <si>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</si>
  <si>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</si>
  <si>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</si>
  <si>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</si>
  <si>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</si>
  <si>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</si>
  <si>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</si>
  <si>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</si>
  <si>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</si>
  <si>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</si>
  <si>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</si>
  <si>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</si>
  <si>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</si>
  <si>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</si>
  <si>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</si>
  <si>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</si>
  <si>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</si>
  <si>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</si>
  <si>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</si>
  <si>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</si>
  <si>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</si>
  <si>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</si>
  <si>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</si>
  <si>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</si>
  <si>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</si>
  <si>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</si>
  <si>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</si>
  <si>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</si>
  <si>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</si>
  <si>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</si>
  <si>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</si>
  <si>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</si>
  <si>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</si>
  <si>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</si>
  <si>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</si>
  <si>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</si>
  <si>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</si>
  <si>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</si>
  <si>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</si>
  <si>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</si>
  <si>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</si>
  <si>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</si>
  <si>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</si>
  <si>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</si>
  <si>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</si>
  <si>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</si>
  <si>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</si>
  <si>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</si>
  <si>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</si>
  <si>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</si>
  <si>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</si>
  <si>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</si>
  <si>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</si>
  <si>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</si>
  <si>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</si>
  <si>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</si>
  <si>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</si>
  <si>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</si>
  <si>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</si>
  <si>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</si>
  <si>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</si>
  <si>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</si>
  <si>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</si>
  <si>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</si>
  <si>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</si>
  <si>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</si>
  <si>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</si>
  <si>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</si>
  <si>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</si>
  <si>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</si>
  <si>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</si>
  <si>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</si>
  <si>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</si>
  <si>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</si>
  <si>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</si>
  <si>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</si>
  <si>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</si>
  <si>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</si>
  <si>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</si>
  <si>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</si>
  <si>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</si>
  <si>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</si>
  <si>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</si>
  <si>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</si>
  <si>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</si>
  <si>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</si>
  <si>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</si>
  <si>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</si>
  <si>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</si>
  <si>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</si>
  <si>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</si>
  <si>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</si>
  <si>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</si>
  <si>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</si>
  <si>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</si>
  <si>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</si>
  <si>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</si>
  <si>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</si>
  <si>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</si>
  <si>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</si>
  <si>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</si>
  <si>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</si>
  <si>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</si>
  <si>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</si>
  <si>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</si>
  <si>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</si>
  <si>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</si>
  <si>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</si>
  <si>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</si>
  <si>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</si>
  <si>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</si>
  <si>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</si>
  <si>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</si>
  <si>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</si>
  <si>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</si>
  <si>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</si>
  <si>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</si>
  <si>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</si>
  <si>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</si>
  <si>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</si>
  <si>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</si>
  <si>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</si>
  <si>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</si>
  <si>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</si>
  <si>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</si>
  <si>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</si>
  <si>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</si>
  <si>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</si>
  <si>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</si>
  <si>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</si>
  <si>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</si>
  <si>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</si>
  <si>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</si>
  <si>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</si>
  <si>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</si>
  <si>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</si>
  <si>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</si>
  <si>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</si>
  <si>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</si>
  <si>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</si>
  <si>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</si>
  <si>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</si>
  <si>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</si>
  <si>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</si>
  <si>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</si>
  <si>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</si>
  <si>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</si>
  <si>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</si>
  <si>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</si>
  <si>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</si>
  <si>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</si>
  <si>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</si>
  <si>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</si>
  <si>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</si>
  <si>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</si>
  <si>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</si>
  <si>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</si>
  <si>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</si>
  <si>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</si>
  <si>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</si>
  <si>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</si>
  <si>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</si>
  <si>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</si>
  <si>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</si>
  <si>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</si>
  <si>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</si>
  <si>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</si>
  <si>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</si>
  <si>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</si>
  <si>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</si>
  <si>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</si>
  <si>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</si>
  <si>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</si>
  <si>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</si>
  <si>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</si>
  <si>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</si>
  <si>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</si>
  <si>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</si>
  <si>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</si>
  <si>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</si>
  <si>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</si>
  <si>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</si>
  <si>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</si>
  <si>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</si>
  <si>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</si>
  <si>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</si>
  <si>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</si>
  <si>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</si>
  <si>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</si>
  <si>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</si>
  <si>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</si>
  <si>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</si>
  <si>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</si>
  <si>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</si>
  <si>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</si>
  <si>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</si>
  <si>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</si>
  <si>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</si>
  <si>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</si>
  <si>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</si>
  <si>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</si>
  <si>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</si>
  <si>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</si>
  <si>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</si>
  <si>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</si>
  <si>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</si>
  <si>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</si>
  <si>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</si>
  <si>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</si>
  <si>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</si>
  <si>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</si>
  <si>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</si>
  <si>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</si>
  <si>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</si>
  <si>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</si>
  <si>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</si>
  <si>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</si>
  <si>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</si>
  <si>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</si>
  <si>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</si>
  <si>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</si>
  <si>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</si>
  <si>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</si>
  <si>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</si>
  <si>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</si>
  <si>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</si>
  <si>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</si>
  <si>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</si>
  <si>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</si>
  <si>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</si>
  <si>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</si>
  <si>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</si>
  <si>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</si>
  <si>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</si>
  <si>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</si>
  <si>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</si>
  <si>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</si>
  <si>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</si>
  <si>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</si>
  <si>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</si>
  <si>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</si>
  <si>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</si>
  <si>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</si>
  <si>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</si>
  <si>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</si>
  <si>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</si>
  <si>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</si>
  <si>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</si>
  <si>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</si>
  <si>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</si>
  <si>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</si>
  <si>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</si>
  <si>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</si>
  <si>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</si>
  <si>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</si>
  <si>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</si>
  <si>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</si>
  <si>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</si>
  <si>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</si>
  <si>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</si>
  <si>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</si>
  <si>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</si>
  <si>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</si>
  <si>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</si>
  <si>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</si>
  <si>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</si>
  <si>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</si>
  <si>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</si>
  <si>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</si>
  <si>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</si>
  <si>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</si>
  <si>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</si>
  <si>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</si>
  <si>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</si>
  <si>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</si>
  <si>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</si>
  <si>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</si>
  <si>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</si>
  <si>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</si>
  <si>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</si>
  <si>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</si>
  <si>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</si>
  <si>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</si>
  <si>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</si>
  <si>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</si>
  <si>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</si>
  <si>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</si>
  <si>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</si>
  <si>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</si>
  <si>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</si>
  <si>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</si>
  <si>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</si>
  <si>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</si>
  <si>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</si>
  <si>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</si>
  <si>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</si>
  <si>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</si>
  <si>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</si>
  <si>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</si>
  <si>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</si>
  <si>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</si>
  <si>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</si>
  <si>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</si>
  <si>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</si>
  <si>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</si>
  <si>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</si>
  <si>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</si>
  <si>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</si>
  <si>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</si>
  <si>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</si>
  <si>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</si>
  <si>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</si>
  <si>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</si>
  <si>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</si>
  <si>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</si>
  <si>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</si>
  <si>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</si>
  <si>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</si>
  <si>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</si>
  <si>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</si>
  <si>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</si>
  <si>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</si>
  <si>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</si>
  <si>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</si>
  <si>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</si>
  <si>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</si>
  <si>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</si>
  <si>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</si>
  <si>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</si>
  <si>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</si>
  <si>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</si>
  <si>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</si>
  <si>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</si>
  <si>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</si>
  <si>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</si>
  <si>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</si>
  <si>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</si>
  <si>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</si>
  <si>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</si>
  <si>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</si>
  <si>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</si>
  <si>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</si>
  <si>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</si>
  <si>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</si>
  <si>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</si>
  <si>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</si>
  <si>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</si>
  <si>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</si>
  <si>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</si>
  <si>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</si>
  <si>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</si>
  <si>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</si>
  <si>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</si>
  <si>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</si>
  <si>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</si>
  <si>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</si>
  <si>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</si>
  <si>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</si>
  <si>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</si>
  <si>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</si>
  <si>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</si>
  <si>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</si>
  <si>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</si>
  <si>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</si>
  <si>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</si>
  <si>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</si>
  <si>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</si>
  <si>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</si>
  <si>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</si>
  <si>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</si>
  <si>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</si>
  <si>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</si>
  <si>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</si>
  <si>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</si>
  <si>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</si>
  <si>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</si>
  <si>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</si>
  <si>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</si>
  <si>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</si>
  <si>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</si>
  <si>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</si>
  <si>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</si>
  <si>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</si>
  <si>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</si>
  <si>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</si>
  <si>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</si>
  <si>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</si>
  <si>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</si>
  <si>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</si>
  <si>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</si>
  <si>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</si>
  <si>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</si>
  <si>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</si>
  <si>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</si>
  <si>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</si>
  <si>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</si>
  <si>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</si>
  <si>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</si>
  <si>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</si>
  <si>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</si>
  <si>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</si>
  <si>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</si>
  <si>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</si>
  <si>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</si>
  <si>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</si>
  <si>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</si>
  <si>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</si>
  <si>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</si>
  <si>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</si>
  <si>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</si>
  <si>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</si>
  <si>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</si>
  <si>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</si>
  <si>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</si>
  <si>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</si>
  <si>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</si>
  <si>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</si>
  <si>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</si>
  <si>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</si>
  <si>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</si>
  <si>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</si>
  <si>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</si>
  <si>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</si>
  <si>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</si>
  <si>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</si>
  <si>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</si>
  <si>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</si>
  <si>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</si>
  <si>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</si>
  <si>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</si>
  <si>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</si>
  <si>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</si>
  <si>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</si>
  <si>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</si>
  <si>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</si>
  <si>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</si>
  <si>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</si>
  <si>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</si>
  <si>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</si>
  <si>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</si>
  <si>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</si>
  <si>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</si>
  <si>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</si>
  <si>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</si>
  <si>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</si>
  <si>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</si>
  <si>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</si>
  <si>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</si>
  <si>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</si>
  <si>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</si>
  <si>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</si>
  <si>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</si>
  <si>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</si>
  <si>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</si>
  <si>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</si>
  <si>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</si>
  <si>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</si>
  <si>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</si>
  <si>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</si>
  <si>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</si>
  <si>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</si>
  <si>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</si>
  <si>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</si>
  <si>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</si>
  <si>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</si>
  <si>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</si>
  <si>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</si>
  <si>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</si>
  <si>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</si>
  <si>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</si>
  <si>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</si>
  <si>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</si>
  <si>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</si>
  <si>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</si>
  <si>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</si>
  <si>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</si>
  <si>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</si>
  <si>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</si>
  <si>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</si>
  <si>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</si>
  <si>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</si>
  <si>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</si>
  <si>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</si>
  <si>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</si>
  <si>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</si>
  <si>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</si>
  <si>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</si>
  <si>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</si>
  <si>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</si>
  <si>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</si>
  <si>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</si>
  <si>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</si>
  <si>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</si>
  <si>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</si>
  <si>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</si>
  <si>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</si>
  <si>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</si>
  <si>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</si>
  <si>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</si>
  <si>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</si>
  <si>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</si>
  <si>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</si>
  <si>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</si>
  <si>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</si>
  <si>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</si>
  <si>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</si>
  <si>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</si>
  <si>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</si>
  <si>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</si>
  <si>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</si>
  <si>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</si>
  <si>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</si>
  <si>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</si>
  <si>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</si>
  <si>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</si>
  <si>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</si>
  <si>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</si>
  <si>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</si>
  <si>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</si>
  <si>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</si>
  <si>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</si>
  <si>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</si>
  <si>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</si>
  <si>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</si>
  <si>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</si>
  <si>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</si>
  <si>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</si>
  <si>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</si>
  <si>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</si>
  <si>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</si>
  <si>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</si>
  <si>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</si>
  <si>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</si>
  <si>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</si>
  <si>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</si>
  <si>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</si>
  <si>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</si>
  <si>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</si>
  <si>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</si>
  <si>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</si>
  <si>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</si>
  <si>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</si>
  <si>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</si>
  <si>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</si>
  <si>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</si>
  <si>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</si>
  <si>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</si>
  <si>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</si>
  <si>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</si>
  <si>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</si>
  <si>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</si>
  <si>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</si>
  <si>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</si>
  <si>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</si>
  <si>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</si>
  <si>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</si>
  <si>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</si>
  <si>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</si>
  <si>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</si>
  <si>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</si>
  <si>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</si>
  <si>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</si>
  <si>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</si>
  <si>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</si>
  <si>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</si>
  <si>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</si>
  <si>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</si>
  <si>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</si>
  <si>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</si>
  <si>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</si>
  <si>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</si>
  <si>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</si>
  <si>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</si>
  <si>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</si>
  <si>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</si>
  <si>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</si>
  <si>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</si>
  <si>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</si>
  <si>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</si>
  <si>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</si>
  <si>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</si>
  <si>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</si>
  <si>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</si>
  <si>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</si>
  <si>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</si>
  <si>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</si>
  <si>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</si>
  <si>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</si>
  <si>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</si>
  <si>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</si>
  <si>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</si>
  <si>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</si>
  <si>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</si>
  <si>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</si>
  <si>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</si>
  <si>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</si>
  <si>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</si>
  <si>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</si>
  <si>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</si>
  <si>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</si>
  <si>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</si>
  <si>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</si>
  <si>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</si>
  <si>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</si>
  <si>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</si>
  <si>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</si>
  <si>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</si>
  <si>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</si>
  <si>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</si>
  <si>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</si>
  <si>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</si>
  <si>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</si>
  <si>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</si>
  <si>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</si>
  <si>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</si>
  <si>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</si>
  <si>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</si>
  <si>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</si>
  <si>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</si>
  <si>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</si>
  <si>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</si>
  <si>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</si>
  <si>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</si>
  <si>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</si>
  <si>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</si>
  <si>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</si>
  <si>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</si>
  <si>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</si>
  <si>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</si>
  <si>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</si>
  <si>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</si>
  <si>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</si>
  <si>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</si>
  <si>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</si>
  <si>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</si>
  <si>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</si>
  <si>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</si>
  <si>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</si>
  <si>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</si>
  <si>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</si>
  <si>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</si>
  <si>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</si>
  <si>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</si>
  <si>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</si>
  <si>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</si>
  <si>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</si>
  <si>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</si>
  <si>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</si>
  <si>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</si>
  <si>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</si>
  <si>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</si>
  <si>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</si>
  <si>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</si>
  <si>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</si>
  <si>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</si>
  <si>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</si>
  <si>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</si>
  <si>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</si>
  <si>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</si>
  <si>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</si>
  <si>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</si>
  <si>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</si>
  <si>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</si>
  <si>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</si>
  <si>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</si>
  <si>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</si>
  <si>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</si>
  <si>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</si>
  <si>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</si>
  <si>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</si>
  <si>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</si>
  <si>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</si>
  <si>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</si>
  <si>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</si>
  <si>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</si>
  <si>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</si>
  <si>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</si>
  <si>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</si>
  <si>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</si>
  <si>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</si>
  <si>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</si>
  <si>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</si>
  <si>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</si>
  <si>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</si>
  <si>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</si>
  <si>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</si>
  <si>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</si>
  <si>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</si>
  <si>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</si>
  <si>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</si>
  <si>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</si>
  <si>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</si>
  <si>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</si>
  <si>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</si>
  <si>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</si>
  <si>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</si>
  <si>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</si>
  <si>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</si>
  <si>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</si>
  <si>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</si>
  <si>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</si>
  <si>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</si>
  <si>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</si>
  <si>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</si>
  <si>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</si>
  <si>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</si>
  <si>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</si>
  <si>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</si>
  <si>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</si>
  <si>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</si>
  <si>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</si>
  <si>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</si>
  <si>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</si>
  <si>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</si>
  <si>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</si>
  <si>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</si>
  <si>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</si>
  <si>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</si>
  <si>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</si>
  <si>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</si>
  <si>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</si>
  <si>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</si>
  <si>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</si>
  <si>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</si>
  <si>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</si>
  <si>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</si>
  <si>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</si>
  <si>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</si>
  <si>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</si>
  <si>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</si>
  <si>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</si>
  <si>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</si>
  <si>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</si>
  <si>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</si>
  <si>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</si>
  <si>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</si>
  <si>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</si>
  <si>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</si>
  <si>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</si>
  <si>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</si>
  <si>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</si>
  <si>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</si>
  <si>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</si>
  <si>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</si>
  <si>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</si>
  <si>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</si>
  <si>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</si>
  <si>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</si>
  <si>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</si>
  <si>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</si>
  <si>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</si>
  <si>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</si>
  <si>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</si>
  <si>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</si>
  <si>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</si>
  <si>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</si>
  <si>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</si>
  <si>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</si>
  <si>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</si>
  <si>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</si>
  <si>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</si>
  <si>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</si>
  <si>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</si>
  <si>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</si>
  <si>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</si>
  <si>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</si>
  <si>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</si>
  <si>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</si>
  <si>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</si>
  <si>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</si>
  <si>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</si>
  <si>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</si>
  <si>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</si>
  <si>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</si>
  <si>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</si>
  <si>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</si>
  <si>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</si>
  <si>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</si>
  <si>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</si>
  <si>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</si>
  <si>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</si>
  <si>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</si>
  <si>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</si>
  <si>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</si>
  <si>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</si>
  <si>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</si>
  <si>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</si>
  <si>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</si>
  <si>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</si>
  <si>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</si>
  <si>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</si>
  <si>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</si>
  <si>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</si>
  <si>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</si>
  <si>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</si>
  <si>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</si>
  <si>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</si>
  <si>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</si>
  <si>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</si>
  <si>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</si>
  <si>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</si>
  <si>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</si>
  <si>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</si>
  <si>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</si>
  <si>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</si>
  <si>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</si>
  <si>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</si>
  <si>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</si>
  <si>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</si>
  <si>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</si>
  <si>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</si>
  <si>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</si>
  <si>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</si>
  <si>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</si>
  <si>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</si>
  <si>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</si>
  <si>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</si>
  <si>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</si>
  <si>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</si>
  <si>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</si>
  <si>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</si>
  <si>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</si>
  <si>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</si>
  <si>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</si>
  <si>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</si>
  <si>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</si>
  <si>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</si>
  <si>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</si>
  <si>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</si>
  <si>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</si>
  <si>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</si>
  <si>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</si>
  <si>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</si>
  <si>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</si>
  <si>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</si>
  <si>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</si>
  <si>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</si>
  <si>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</si>
  <si>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</si>
  <si>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</si>
  <si>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</si>
  <si>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</si>
  <si>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</si>
  <si>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</si>
  <si>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</si>
  <si>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</si>
  <si>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</si>
  <si>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</si>
  <si>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</si>
  <si>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</si>
  <si>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</si>
  <si>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</si>
  <si>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</si>
  <si>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</si>
  <si>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</si>
  <si>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</si>
  <si>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</si>
  <si>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</si>
  <si>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</si>
  <si>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</si>
  <si>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</si>
  <si>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</si>
  <si>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</si>
  <si>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</si>
  <si>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</si>
  <si>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</si>
  <si>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</si>
  <si>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</si>
  <si>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</si>
  <si>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</si>
  <si>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</si>
  <si>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</si>
  <si>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</si>
  <si>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</si>
  <si>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</si>
  <si>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</si>
  <si>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</si>
  <si>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</si>
  <si>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</si>
  <si>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</si>
  <si>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</si>
  <si>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</si>
  <si>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</si>
  <si>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</si>
  <si>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</si>
  <si>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</si>
  <si>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</si>
  <si>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</si>
  <si>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</si>
  <si>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</si>
  <si>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</si>
  <si>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</si>
  <si>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</si>
  <si>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</si>
  <si>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</si>
  <si>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</si>
  <si>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</si>
  <si>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</si>
  <si>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</si>
  <si>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</si>
  <si>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</si>
  <si>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</si>
  <si>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</si>
  <si>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</si>
  <si>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</si>
  <si>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</si>
  <si>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</si>
  <si>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</si>
  <si>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</si>
  <si>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</si>
  <si>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</si>
  <si>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</si>
  <si>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</si>
  <si>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</si>
  <si>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</si>
  <si>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</si>
  <si>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</si>
  <si>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</si>
  <si>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</si>
  <si>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</si>
  <si>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</si>
  <si>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</si>
  <si>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</si>
  <si>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</si>
  <si>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</si>
  <si>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</si>
  <si>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</si>
  <si>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</si>
  <si>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</si>
  <si>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</si>
  <si>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</si>
  <si>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</si>
  <si>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</si>
  <si>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</si>
  <si>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</si>
  <si>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</si>
  <si>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</si>
  <si>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</si>
  <si>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</si>
  <si>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</si>
  <si>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</si>
  <si>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</si>
  <si>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</si>
  <si>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</si>
  <si>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</si>
  <si>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</si>
  <si>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</si>
  <si>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</si>
  <si>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</si>
  <si>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</si>
  <si>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</si>
  <si>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</si>
  <si>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</si>
  <si>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</si>
  <si>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</si>
  <si>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</si>
  <si>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</si>
  <si>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</si>
  <si>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</si>
  <si>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</si>
  <si>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</si>
  <si>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</si>
  <si>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</si>
  <si>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</si>
  <si>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</si>
  <si>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</si>
  <si>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</si>
  <si>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</si>
  <si>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</si>
  <si>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</si>
  <si>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</si>
  <si>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</si>
  <si>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</si>
  <si>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</si>
  <si>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</si>
  <si>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</si>
  <si>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</si>
  <si>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</si>
  <si>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</si>
  <si>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</si>
  <si>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</si>
  <si>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</si>
  <si>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</si>
  <si>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</si>
  <si>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</si>
  <si>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</si>
  <si>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</si>
  <si>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</si>
  <si>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</si>
  <si>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</si>
  <si>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</si>
  <si>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</si>
  <si>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</si>
  <si>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</si>
  <si>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</si>
  <si>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</si>
  <si>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</si>
  <si>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</si>
  <si>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</si>
  <si>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</si>
  <si>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</si>
  <si>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</si>
  <si>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</si>
  <si>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</si>
  <si>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</si>
  <si>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</si>
  <si>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</si>
  <si>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</si>
  <si>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</si>
  <si>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</si>
  <si>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</si>
  <si>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</si>
  <si>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</si>
  <si>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</si>
  <si>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</si>
  <si>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</si>
  <si>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</si>
  <si>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</si>
  <si>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</si>
  <si>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</si>
  <si>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</si>
  <si>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</si>
  <si>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</si>
  <si>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</si>
  <si>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</si>
  <si>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</si>
  <si>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</si>
  <si>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</si>
  <si>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</si>
  <si>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</si>
  <si>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</si>
  <si>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</si>
  <si>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</si>
  <si>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</si>
  <si>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</si>
  <si>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</si>
  <si>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</si>
  <si>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</si>
  <si>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</si>
  <si>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</si>
  <si>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</si>
  <si>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</si>
  <si>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</si>
  <si>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</si>
  <si>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</si>
  <si>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</si>
  <si>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</si>
  <si>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</si>
  <si>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</si>
  <si>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</si>
  <si>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</si>
  <si>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</si>
  <si>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</si>
  <si>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</si>
  <si>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</si>
  <si>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</si>
  <si>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</si>
  <si>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</si>
  <si>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</si>
  <si>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</si>
  <si>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</si>
  <si>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</si>
  <si>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</si>
  <si>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</si>
  <si>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</si>
  <si>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</si>
  <si>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</si>
  <si>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</si>
  <si>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</si>
  <si>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</si>
  <si>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</si>
  <si>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</si>
  <si>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</si>
  <si>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</si>
  <si>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</si>
  <si>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</si>
  <si>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</si>
  <si>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</si>
  <si>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</si>
  <si>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</si>
  <si>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</si>
  <si>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</si>
  <si>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</si>
  <si>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</si>
  <si>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</si>
  <si>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</si>
  <si>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</si>
  <si>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</si>
  <si>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</si>
  <si>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</si>
  <si>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</si>
  <si>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</si>
  <si>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</si>
  <si>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</si>
  <si>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</si>
  <si>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</si>
  <si>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</si>
  <si>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</si>
  <si>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</si>
  <si>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</si>
  <si>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</si>
  <si>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</si>
  <si>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</si>
  <si>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</si>
  <si>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</si>
  <si>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</si>
  <si>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</si>
  <si>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</si>
  <si>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</si>
  <si>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</si>
  <si>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</si>
  <si>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</si>
  <si>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</si>
  <si>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</si>
  <si>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</si>
  <si>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</si>
  <si>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</si>
  <si>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</si>
  <si>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</si>
  <si>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</si>
  <si>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</si>
  <si>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</si>
  <si>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</si>
  <si>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</si>
  <si>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</si>
  <si>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</si>
  <si>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</si>
  <si>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</si>
  <si>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</si>
  <si>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</si>
  <si>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</si>
  <si>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</si>
  <si>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</si>
  <si>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</si>
  <si>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</si>
  <si>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</si>
  <si>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</si>
  <si>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</si>
  <si>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</si>
  <si>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</si>
  <si>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</si>
  <si>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</si>
  <si>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</si>
  <si>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</si>
  <si>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</si>
  <si>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</si>
  <si>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</si>
  <si>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</si>
  <si>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</si>
  <si>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</si>
  <si>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</si>
  <si>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</si>
  <si>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</si>
  <si>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</si>
  <si>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</si>
  <si>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</si>
  <si>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</si>
  <si>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</si>
  <si>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</si>
  <si>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</si>
  <si>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</si>
  <si>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</si>
  <si>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</si>
  <si>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</si>
  <si>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</si>
  <si>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</si>
  <si>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</si>
  <si>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</si>
  <si>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</si>
  <si>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</si>
  <si>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</si>
  <si>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</si>
  <si>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</si>
  <si>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</si>
  <si>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</si>
  <si>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</si>
  <si>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</si>
  <si>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</si>
  <si>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</si>
  <si>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</si>
  <si>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</si>
  <si>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</si>
  <si>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</si>
  <si>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</si>
  <si>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</si>
  <si>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</si>
  <si>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</si>
  <si>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</si>
  <si>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</si>
  <si>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</si>
  <si>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</si>
  <si>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</si>
  <si>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</si>
  <si>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</si>
  <si>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</si>
  <si>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</si>
  <si>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</si>
  <si>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</si>
  <si>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</si>
  <si>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</si>
  <si>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</si>
  <si>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</si>
  <si>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</si>
  <si>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</si>
  <si>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</si>
  <si>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</si>
  <si>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</si>
  <si>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</si>
  <si>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</si>
  <si>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</si>
  <si>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</si>
  <si>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</si>
  <si>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</si>
  <si>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</si>
  <si>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</si>
  <si>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</si>
  <si>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</si>
  <si>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</si>
  <si>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</si>
  <si>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</si>
  <si>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</si>
  <si>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</si>
  <si>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</si>
  <si>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</si>
  <si>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</si>
  <si>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</si>
  <si>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</si>
  <si>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</si>
  <si>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</si>
  <si>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</si>
  <si>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</si>
  <si>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</si>
  <si>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</si>
  <si>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</si>
  <si>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</si>
  <si>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</si>
  <si>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</si>
  <si>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</si>
  <si>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</si>
  <si>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</si>
  <si>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</si>
  <si>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</si>
  <si>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</si>
  <si>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</si>
  <si>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</si>
  <si>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</si>
  <si>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</si>
  <si>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</si>
  <si>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</si>
  <si>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</si>
  <si>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</si>
  <si>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</si>
  <si>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</si>
  <si>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</si>
  <si>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</si>
  <si>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</si>
  <si>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</si>
  <si>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</si>
  <si>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</si>
  <si>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</si>
  <si>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</si>
  <si>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</si>
  <si>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</si>
  <si>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</si>
  <si>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</si>
  <si>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</si>
  <si>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</si>
  <si>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</si>
  <si>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</si>
  <si>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</si>
  <si>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</si>
  <si>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</si>
  <si>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</si>
  <si>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</si>
  <si>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</si>
  <si>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</si>
  <si>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</si>
  <si>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</si>
  <si>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</si>
  <si>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</si>
  <si>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</si>
  <si>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</si>
  <si>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</si>
  <si>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</si>
  <si>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</si>
  <si>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</si>
  <si>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</si>
  <si>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</si>
  <si>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</si>
  <si>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</si>
  <si>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</si>
  <si>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</si>
  <si>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</si>
  <si>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</si>
  <si>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</si>
  <si>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</si>
  <si>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</si>
  <si>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</si>
  <si>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</si>
  <si>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</si>
  <si>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</si>
  <si>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</si>
  <si>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</si>
  <si>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</si>
  <si>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</si>
  <si>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</si>
  <si>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</si>
  <si>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</si>
  <si>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</si>
  <si>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</si>
  <si>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</si>
  <si>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</si>
  <si>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</si>
  <si>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</si>
  <si>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</si>
  <si>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</si>
  <si>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</si>
  <si>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</si>
  <si>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</si>
  <si>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</si>
  <si>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</si>
  <si>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</si>
  <si>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</si>
  <si>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</si>
  <si>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</si>
  <si>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</si>
  <si>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</si>
  <si>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</si>
  <si>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</si>
  <si>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</si>
  <si>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</si>
  <si>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</si>
  <si>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</si>
  <si>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</si>
  <si>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</si>
  <si>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</si>
  <si>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</si>
  <si>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</si>
  <si>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</si>
  <si>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</si>
  <si>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</si>
  <si>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</si>
  <si>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</si>
  <si>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</si>
  <si>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</si>
  <si>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</si>
  <si>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</si>
  <si>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</si>
  <si>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</si>
  <si>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</si>
  <si>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</si>
  <si>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</si>
  <si>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</si>
  <si>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</si>
  <si>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</si>
  <si>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</si>
  <si>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</si>
  <si>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</si>
  <si>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</si>
  <si>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</si>
  <si>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</si>
  <si>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</si>
  <si>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</si>
  <si>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</si>
  <si>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</si>
  <si>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</si>
  <si>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</si>
  <si>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</si>
  <si>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</si>
  <si>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</si>
  <si>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</si>
  <si>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</si>
  <si>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</si>
  <si>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</si>
  <si>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</si>
  <si>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</si>
  <si>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</si>
  <si>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</si>
  <si>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</si>
  <si>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</si>
  <si>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</si>
  <si>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</si>
  <si>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</si>
  <si>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</si>
  <si>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</si>
  <si>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</si>
  <si>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</si>
  <si>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</si>
  <si>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</si>
  <si>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</si>
  <si>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</si>
  <si>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</si>
  <si>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</si>
  <si>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</si>
  <si>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</si>
  <si>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</si>
  <si>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</si>
  <si>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</si>
  <si>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</si>
  <si>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</si>
  <si>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</si>
  <si>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</si>
  <si>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</si>
  <si>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</si>
  <si>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</si>
  <si>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</si>
  <si>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</si>
  <si>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</si>
  <si>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</si>
  <si>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</si>
  <si>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</si>
  <si>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</si>
  <si>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</si>
  <si>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</si>
  <si>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</si>
  <si>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</si>
  <si>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</si>
  <si>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</si>
  <si>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</si>
  <si>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</si>
  <si>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</si>
  <si>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</si>
  <si>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</si>
  <si>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</si>
  <si>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</si>
  <si>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</si>
  <si>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</si>
  <si>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</si>
  <si>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</si>
  <si>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</si>
  <si>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</si>
  <si>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</si>
  <si>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</si>
  <si>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</si>
  <si>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</si>
  <si>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</si>
  <si>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</si>
  <si>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</si>
  <si>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</si>
  <si>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</si>
  <si>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</si>
  <si>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</si>
  <si>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</si>
  <si>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</si>
  <si>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</si>
  <si>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</si>
  <si>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</si>
  <si>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</si>
  <si>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</si>
  <si>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</si>
  <si>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</si>
  <si>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</si>
  <si>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</si>
  <si>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</si>
  <si>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</si>
  <si>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</si>
  <si>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</si>
  <si>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</si>
  <si>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</si>
  <si>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</si>
  <si>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</si>
  <si>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</si>
  <si>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</si>
  <si>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</si>
  <si>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</si>
  <si>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</si>
  <si>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</si>
  <si>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</si>
  <si>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</si>
  <si>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</si>
  <si>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</si>
  <si>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</si>
  <si>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</si>
  <si>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</si>
  <si>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</si>
  <si>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</si>
  <si>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</si>
  <si>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</si>
  <si>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</si>
  <si>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</si>
  <si>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</si>
  <si>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</si>
  <si>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</si>
  <si>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</si>
  <si>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</si>
  <si>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</si>
  <si>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</si>
  <si>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</si>
  <si>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</si>
  <si>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</si>
  <si>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</si>
  <si>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</si>
  <si>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</si>
  <si>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</si>
  <si>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</si>
  <si>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</si>
  <si>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</si>
  <si>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</si>
  <si>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</si>
  <si>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</si>
  <si>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</si>
  <si>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</si>
  <si>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</si>
  <si>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</si>
  <si>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</si>
  <si>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</si>
  <si>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</si>
  <si>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</si>
  <si>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</si>
  <si>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</si>
  <si>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</si>
  <si>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</si>
  <si>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</si>
  <si>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</si>
  <si>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</si>
  <si>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</si>
  <si>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</si>
  <si>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</si>
  <si>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</si>
  <si>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</si>
  <si>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</si>
  <si>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</si>
  <si>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</si>
  <si>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</si>
  <si>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</si>
  <si>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</si>
  <si>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</si>
  <si>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</si>
  <si>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</si>
  <si>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</si>
  <si>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</si>
  <si>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</si>
  <si>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</si>
  <si>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</si>
  <si>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</si>
  <si>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</si>
  <si>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</si>
  <si>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</si>
  <si>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</si>
  <si>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</si>
  <si>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</si>
  <si>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</si>
  <si>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</si>
  <si>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</si>
  <si>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</si>
  <si>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</si>
  <si>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</si>
  <si>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</si>
  <si>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</si>
  <si>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</si>
  <si>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</si>
  <si>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</si>
  <si>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</si>
  <si>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</si>
  <si>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</si>
  <si>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</si>
  <si>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</si>
  <si>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</si>
  <si>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</si>
  <si>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</si>
  <si>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</si>
  <si>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</si>
  <si>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</si>
  <si>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</si>
  <si>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</si>
  <si>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</si>
  <si>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</si>
  <si>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</si>
  <si>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</si>
  <si>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</si>
  <si>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</si>
  <si>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</si>
  <si>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</si>
  <si>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</si>
  <si>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</si>
  <si>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</si>
  <si>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</si>
  <si>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</si>
  <si>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</si>
  <si>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</si>
  <si>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</si>
  <si>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</si>
  <si>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</si>
  <si>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</si>
  <si>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</si>
  <si>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</si>
  <si>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</si>
  <si>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</si>
  <si>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</si>
  <si>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</si>
  <si>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</si>
  <si>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</si>
  <si>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</si>
  <si>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</si>
  <si>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</si>
  <si>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</si>
  <si>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</si>
  <si>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</si>
  <si>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</si>
  <si>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</si>
  <si>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</si>
  <si>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</si>
  <si>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</si>
  <si>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</si>
  <si>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</si>
  <si>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</si>
  <si>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</si>
  <si>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</si>
  <si>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</si>
  <si>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</si>
  <si>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</si>
  <si>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</si>
  <si>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</si>
  <si>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</si>
  <si>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</si>
  <si>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</si>
  <si>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</si>
  <si>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</si>
  <si>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</si>
  <si>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</si>
  <si>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</si>
  <si>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</si>
  <si>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</si>
  <si>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</si>
  <si>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</si>
  <si>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</si>
  <si>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</si>
  <si>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</si>
  <si>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</si>
  <si>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</si>
  <si>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</si>
  <si>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</si>
  <si>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</si>
  <si>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</si>
  <si>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</si>
  <si>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</si>
  <si>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</si>
  <si>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</si>
  <si>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</si>
  <si>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</si>
  <si>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</si>
  <si>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</si>
  <si>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</si>
  <si>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</si>
  <si>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</si>
  <si>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</si>
  <si>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</si>
  <si>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</si>
  <si>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</si>
  <si>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</si>
  <si>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</si>
  <si>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</si>
  <si>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</si>
  <si>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</si>
  <si>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</si>
  <si>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</si>
  <si>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</si>
  <si>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</si>
  <si>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</si>
  <si>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</si>
  <si>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</si>
  <si>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</si>
  <si>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</si>
  <si>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</si>
  <si>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</si>
  <si>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</si>
  <si>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</si>
  <si>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</si>
  <si>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</si>
  <si>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</si>
  <si>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</si>
  <si>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</si>
  <si>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</si>
  <si>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</si>
  <si>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</si>
  <si>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</si>
  <si>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</si>
  <si>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</si>
  <si>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</si>
  <si>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</si>
  <si>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</si>
  <si>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</si>
  <si>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</si>
  <si>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</si>
  <si>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</si>
  <si>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</si>
  <si>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</si>
  <si>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</si>
  <si>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</si>
  <si>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</si>
  <si>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</si>
  <si>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</si>
  <si>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</si>
  <si>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</si>
  <si>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</si>
  <si>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</si>
  <si>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</si>
  <si>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</si>
  <si>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</si>
  <si>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</si>
  <si>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</si>
  <si>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</si>
  <si>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</si>
  <si>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</si>
  <si>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</si>
  <si>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</si>
  <si>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</si>
  <si>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</si>
  <si>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</si>
  <si>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</si>
  <si>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</si>
  <si>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</si>
  <si>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</si>
  <si>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</si>
  <si>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</si>
  <si>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</si>
  <si>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</si>
  <si>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</si>
  <si>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</si>
  <si>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</si>
  <si>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</si>
  <si>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</si>
  <si>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</si>
  <si>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</si>
  <si>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</si>
  <si>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</si>
  <si>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</si>
  <si>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</si>
  <si>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</si>
  <si>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</si>
  <si>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</si>
  <si>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</si>
  <si>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</si>
  <si>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</si>
  <si>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</si>
  <si>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</si>
  <si>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</si>
  <si>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</si>
  <si>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</si>
  <si>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</si>
  <si>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</si>
  <si>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</si>
  <si>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</si>
  <si>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</si>
  <si>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</si>
  <si>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</si>
  <si>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</si>
  <si>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</si>
  <si>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</si>
  <si>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</si>
  <si>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</si>
  <si>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</si>
  <si>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</si>
  <si>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</si>
  <si>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</si>
  <si>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</si>
  <si>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</si>
  <si>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</si>
  <si>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</si>
  <si>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</si>
  <si>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</si>
  <si>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</si>
  <si>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</si>
  <si>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</si>
  <si>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</si>
  <si>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</si>
  <si>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</si>
  <si>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</si>
  <si>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</si>
  <si>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</si>
  <si>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</si>
  <si>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</si>
  <si>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</si>
  <si>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</si>
  <si>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</si>
  <si>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</si>
  <si>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</si>
  <si>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</si>
  <si>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</si>
  <si>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</si>
  <si>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</si>
  <si>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</si>
  <si>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</si>
  <si>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</si>
  <si>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</si>
  <si>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</si>
  <si>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</si>
  <si>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</si>
  <si>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</si>
  <si>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</si>
  <si>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</si>
  <si>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</si>
  <si>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</si>
  <si>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</si>
  <si>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</si>
  <si>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</si>
  <si>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</si>
  <si>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</si>
  <si>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</si>
  <si>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</si>
  <si>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</si>
  <si>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</si>
  <si>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</si>
  <si>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</si>
  <si>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</si>
  <si>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</si>
  <si>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</si>
  <si>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</si>
  <si>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</si>
  <si>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</si>
  <si>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</si>
  <si>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</si>
  <si>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</si>
  <si>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</si>
  <si>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</si>
  <si>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</si>
  <si>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</si>
  <si>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</si>
  <si>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</si>
  <si>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</si>
  <si>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</si>
  <si>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</si>
  <si>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</si>
  <si>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</si>
  <si>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</si>
  <si>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</si>
  <si>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</si>
  <si>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</si>
  <si>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</si>
  <si>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</si>
  <si>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</si>
  <si>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</si>
  <si>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</si>
  <si>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</si>
  <si>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</si>
  <si>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</si>
  <si>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</si>
  <si>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</si>
  <si>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</si>
  <si>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</si>
  <si>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</si>
  <si>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</si>
  <si>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</si>
  <si>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</si>
  <si>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</si>
  <si>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</si>
  <si>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</si>
  <si>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</si>
  <si>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</si>
  <si>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</si>
  <si>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</si>
  <si>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</si>
  <si>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</si>
  <si>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</si>
  <si>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</si>
  <si>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</si>
  <si>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</si>
  <si>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</si>
  <si>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</si>
  <si>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</si>
  <si>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</si>
  <si>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</si>
  <si>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</si>
  <si>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</si>
  <si>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</si>
  <si>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</si>
  <si>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</si>
  <si>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</si>
  <si>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</si>
  <si>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</si>
  <si>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</si>
  <si>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</si>
  <si>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</si>
  <si>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</si>
  <si>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</si>
  <si>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</si>
  <si>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</si>
  <si>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</si>
  <si>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</si>
  <si>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</si>
  <si>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</si>
  <si>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</si>
  <si>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</si>
  <si>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</si>
  <si>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</si>
  <si>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</si>
  <si>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</si>
  <si>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</si>
  <si>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</si>
  <si>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</si>
  <si>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</si>
  <si>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</si>
  <si>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</si>
  <si>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</si>
  <si>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</si>
  <si>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</si>
  <si>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</si>
  <si>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</si>
  <si>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</si>
  <si>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</si>
  <si>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</si>
  <si>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</si>
  <si>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</si>
  <si>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</si>
  <si>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</si>
  <si>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</si>
  <si>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</si>
  <si>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</si>
  <si>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</si>
  <si>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</si>
  <si>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</si>
  <si>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</si>
  <si>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</si>
  <si>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</si>
  <si>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</si>
  <si>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</si>
  <si>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</si>
  <si>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</si>
  <si>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</si>
  <si>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</si>
  <si>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</si>
  <si>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</si>
  <si>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</si>
  <si>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</si>
  <si>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</si>
  <si>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</si>
  <si>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</si>
  <si>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</si>
  <si>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</si>
  <si>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</si>
  <si>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</si>
  <si>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</si>
  <si>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</si>
  <si>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</si>
  <si>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</si>
  <si>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</si>
  <si>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</si>
  <si>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</si>
  <si>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</si>
  <si>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</si>
  <si>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</si>
  <si>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</si>
  <si>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</si>
  <si>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</si>
  <si>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</si>
  <si>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</si>
  <si>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</si>
  <si>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</si>
  <si>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</si>
  <si>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</si>
  <si>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</si>
  <si>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</si>
  <si>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</si>
  <si>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</si>
  <si>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</si>
  <si>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</si>
  <si>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</si>
  <si>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</si>
  <si>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</si>
  <si>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</si>
  <si>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</si>
  <si>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</si>
  <si>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</si>
  <si>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</si>
  <si>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</si>
  <si>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</si>
  <si>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</si>
  <si>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</si>
  <si>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</si>
  <si>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</si>
  <si>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</si>
  <si>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</si>
  <si>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</si>
  <si>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</si>
  <si>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</si>
  <si>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</si>
  <si>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</si>
  <si>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</si>
  <si>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</si>
  <si>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</si>
  <si>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</si>
  <si>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</si>
  <si>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</si>
  <si>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</si>
  <si>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</si>
  <si>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</si>
  <si>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</si>
  <si>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</si>
  <si>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</si>
  <si>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</si>
  <si>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</si>
  <si>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</si>
  <si>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</si>
  <si>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</si>
  <si>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</si>
  <si>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</si>
  <si>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</si>
  <si>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</si>
  <si>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</si>
  <si>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</si>
  <si>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</si>
  <si>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</si>
  <si>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</si>
  <si>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</si>
  <si>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</si>
  <si>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</si>
  <si>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</si>
  <si>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</si>
  <si>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</si>
  <si>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</si>
  <si>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</si>
  <si>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</si>
  <si>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</si>
  <si>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</si>
  <si>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</si>
  <si>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</si>
  <si>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</si>
  <si>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</si>
  <si>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</si>
  <si>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</si>
  <si>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</si>
  <si>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</si>
  <si>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</si>
  <si>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</si>
  <si>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</si>
  <si>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</si>
  <si>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</si>
  <si>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</si>
  <si>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</si>
  <si>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</si>
  <si>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</si>
  <si>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</si>
  <si>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</si>
  <si>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</si>
  <si>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</si>
  <si>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</si>
  <si>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</si>
  <si>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</si>
  <si>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</si>
  <si>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</si>
  <si>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</si>
  <si>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</si>
  <si>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</si>
  <si>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</si>
  <si>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</si>
  <si>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</si>
  <si>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</si>
  <si>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</si>
  <si>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</si>
  <si>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</si>
  <si>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</si>
  <si>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</si>
  <si>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</si>
  <si>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</si>
  <si>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</si>
  <si>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</si>
  <si>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</si>
  <si>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</si>
  <si>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</si>
  <si>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</si>
  <si>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</si>
  <si>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</si>
  <si>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</si>
  <si>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</si>
  <si>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</si>
  <si>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</si>
  <si>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</si>
  <si>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</si>
  <si>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</si>
  <si>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</si>
  <si>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</si>
  <si>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</si>
  <si>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</si>
  <si>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</si>
  <si>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</si>
  <si>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</si>
  <si>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</si>
  <si>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</si>
  <si>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</si>
  <si>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</si>
  <si>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</si>
  <si>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</si>
  <si>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</si>
  <si>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</si>
  <si>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</si>
  <si>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</si>
  <si>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</si>
  <si>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</si>
  <si>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</si>
  <si>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</si>
  <si>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</si>
  <si>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</si>
  <si>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</si>
  <si>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</si>
  <si>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</si>
  <si>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</si>
  <si>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</si>
  <si>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</si>
  <si>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</si>
  <si>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</si>
  <si>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</si>
  <si>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</si>
  <si>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</si>
  <si>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</si>
  <si>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</si>
  <si>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</si>
  <si>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</si>
  <si>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</si>
  <si>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</si>
  <si>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</si>
  <si>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</si>
  <si>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</si>
  <si>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</si>
  <si>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</si>
  <si>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</si>
  <si>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</si>
  <si>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</si>
  <si>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</si>
  <si>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</si>
  <si>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</si>
  <si>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</si>
  <si>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</si>
  <si>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</si>
  <si>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</si>
  <si>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</si>
  <si>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</si>
  <si>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</si>
  <si>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</si>
  <si>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</si>
  <si>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</si>
  <si>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</si>
  <si>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</si>
  <si>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</si>
  <si>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</si>
  <si>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</si>
  <si>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</si>
  <si>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</si>
  <si>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</si>
  <si>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</si>
  <si>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</si>
  <si>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</si>
  <si>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</si>
  <si>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</si>
  <si>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</si>
  <si>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</si>
  <si>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</si>
  <si>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</si>
  <si>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</si>
  <si>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</si>
  <si>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</si>
  <si>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</si>
  <si>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</si>
  <si>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</si>
  <si>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</si>
  <si>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</si>
  <si>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</si>
  <si>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</si>
  <si>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</si>
  <si>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</si>
  <si>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</si>
  <si>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</si>
  <si>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</si>
  <si>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</si>
  <si>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</si>
  <si>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</si>
  <si>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</si>
  <si>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</si>
  <si>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</si>
  <si>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</si>
  <si>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</si>
  <si>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</si>
  <si>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</si>
  <si>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</si>
  <si>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</si>
  <si>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</si>
  <si>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</si>
  <si>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</si>
  <si>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</si>
  <si>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</si>
  <si>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</si>
  <si>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</si>
  <si>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</si>
  <si>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</si>
  <si>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</si>
  <si>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</si>
  <si>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</si>
  <si>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</si>
  <si>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</si>
  <si>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</si>
  <si>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</si>
  <si>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</si>
  <si>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</si>
  <si>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</si>
  <si>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</si>
  <si>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</si>
  <si>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</si>
  <si>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</si>
  <si>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</si>
  <si>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</si>
  <si>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</si>
  <si>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</si>
  <si>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</si>
  <si>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</si>
  <si>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</si>
  <si>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</si>
  <si>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</si>
  <si>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</si>
  <si>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</si>
  <si>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</si>
  <si>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</si>
  <si>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</si>
  <si>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</si>
  <si>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</si>
  <si>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</si>
  <si>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</si>
  <si>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</si>
  <si>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</si>
  <si>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</si>
  <si>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</si>
  <si>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</si>
  <si>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</si>
  <si>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</si>
  <si>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</si>
  <si>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</si>
  <si>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</si>
  <si>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</si>
  <si>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</si>
  <si>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</si>
  <si>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</si>
  <si>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</si>
  <si>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</si>
  <si>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</si>
  <si>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</si>
  <si>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</si>
  <si>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</si>
  <si>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</si>
  <si>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</si>
  <si>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</si>
  <si>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</si>
  <si>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</si>
  <si>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</si>
  <si>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</si>
  <si>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</si>
  <si>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</si>
  <si>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</si>
  <si>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</si>
  <si>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</si>
  <si>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</si>
  <si>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</si>
  <si>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</si>
  <si>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</si>
  <si>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</si>
  <si>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</si>
  <si>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</si>
  <si>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</si>
  <si>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</si>
  <si>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</si>
  <si>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</si>
  <si>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</si>
  <si>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</si>
  <si>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</si>
  <si>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</si>
  <si>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</si>
  <si>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</si>
  <si>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</si>
  <si>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</si>
  <si>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</si>
  <si>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</si>
  <si>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</si>
  <si>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</si>
  <si>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</si>
  <si>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</si>
  <si>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</si>
  <si>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</si>
  <si>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</si>
  <si>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</si>
  <si>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</si>
  <si>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</si>
  <si>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</si>
  <si>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</si>
  <si>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</si>
  <si>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</si>
  <si>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</si>
  <si>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</si>
  <si>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</si>
  <si>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</si>
  <si>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</si>
  <si>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</si>
  <si>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</si>
  <si>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</si>
  <si>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</si>
  <si>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</si>
  <si>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</si>
  <si>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</si>
  <si>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</si>
  <si>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</si>
  <si>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</si>
  <si>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</si>
  <si>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</si>
  <si>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</si>
  <si>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</si>
  <si>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</si>
  <si>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</si>
  <si>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</si>
  <si>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</si>
  <si>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</si>
  <si>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</si>
  <si>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</si>
  <si>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</si>
  <si>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</si>
  <si>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</si>
  <si>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</si>
  <si>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</si>
  <si>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</si>
  <si>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</si>
  <si>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</si>
  <si>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</si>
  <si>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</si>
  <si>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</si>
  <si>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</si>
  <si>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</si>
  <si>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</si>
  <si>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</si>
  <si>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</si>
  <si>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</si>
  <si>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</si>
  <si>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</si>
  <si>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</si>
  <si>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</si>
  <si>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</si>
  <si>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</si>
  <si>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</si>
  <si>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</si>
  <si>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</si>
  <si>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</si>
  <si>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</si>
  <si>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</si>
  <si>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</si>
  <si>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</si>
  <si>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</si>
  <si>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</si>
  <si>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</si>
  <si>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</si>
  <si>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</si>
  <si>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</si>
  <si>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</si>
  <si>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</si>
  <si>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</si>
  <si>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</si>
  <si>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</si>
  <si>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</si>
  <si>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</si>
  <si>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</si>
  <si>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</si>
  <si>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</si>
  <si>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</si>
  <si>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</si>
  <si>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</si>
  <si>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</si>
  <si>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</si>
  <si>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</si>
  <si>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</si>
  <si>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</si>
  <si>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</si>
  <si>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</si>
  <si>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</si>
  <si>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</si>
  <si>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</si>
  <si>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</si>
  <si>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</si>
  <si>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</si>
  <si>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</si>
  <si>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</si>
  <si>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</si>
  <si>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</si>
  <si>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</si>
  <si>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</si>
  <si>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</si>
  <si>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</si>
  <si>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</si>
  <si>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</si>
  <si>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</si>
  <si>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</si>
  <si>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</si>
  <si>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</si>
  <si>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</si>
  <si>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</si>
  <si>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</si>
  <si>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</si>
  <si>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</si>
  <si>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</si>
  <si>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</si>
  <si>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</si>
  <si>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</si>
  <si>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</si>
  <si>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</si>
  <si>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</si>
  <si>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</si>
  <si>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</si>
  <si>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</si>
  <si>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</si>
  <si>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</si>
  <si>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</si>
  <si>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</si>
  <si>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</si>
  <si>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</si>
  <si>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</si>
  <si>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</si>
  <si>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</si>
  <si>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</si>
  <si>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</si>
  <si>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</si>
  <si>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</si>
  <si>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</si>
  <si>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</si>
  <si>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</si>
  <si>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</si>
  <si>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</si>
  <si>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</si>
  <si>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</si>
  <si>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</si>
  <si>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</si>
  <si>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</si>
  <si>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</si>
  <si>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</si>
  <si>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</si>
  <si>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</si>
  <si>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</si>
  <si>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</si>
  <si>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</si>
  <si>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</si>
  <si>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</si>
  <si>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</si>
  <si>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</si>
  <si>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</si>
  <si>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</si>
  <si>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</si>
  <si>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</si>
  <si>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</si>
  <si>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</si>
  <si>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</si>
  <si>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</si>
  <si>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</si>
  <si>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</si>
  <si>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</si>
  <si>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</si>
  <si>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</si>
  <si>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</si>
  <si>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</si>
  <si>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</si>
  <si>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</si>
  <si>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</si>
  <si>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</si>
  <si>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</si>
  <si>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</si>
  <si>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</si>
  <si>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</si>
  <si>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</si>
  <si>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</si>
  <si>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</si>
  <si>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</si>
  <si>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</si>
  <si>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</si>
  <si>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</si>
  <si>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</si>
  <si>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</si>
  <si>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</si>
  <si>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</si>
  <si>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</si>
  <si>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</si>
  <si>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</si>
  <si>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</si>
  <si>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</si>
  <si>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</si>
  <si>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</si>
  <si>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</si>
  <si>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</si>
  <si>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</si>
  <si>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</si>
  <si>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</si>
  <si>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</si>
  <si>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</si>
  <si>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</si>
  <si>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</si>
  <si>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</si>
  <si>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</si>
  <si>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</si>
  <si>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</si>
  <si>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</si>
  <si>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</si>
  <si>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</si>
  <si>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</si>
  <si>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</si>
  <si>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</si>
  <si>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</si>
  <si>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</si>
  <si>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</si>
  <si>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</si>
  <si>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</si>
  <si>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</si>
  <si>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</si>
  <si>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</si>
  <si>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</si>
  <si>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</si>
  <si>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</si>
  <si>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</si>
  <si>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</si>
  <si>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</si>
  <si>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</si>
  <si>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</si>
  <si>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</si>
  <si>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</si>
  <si>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</si>
  <si>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</si>
  <si>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</si>
  <si>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</si>
  <si>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</si>
  <si>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</si>
  <si>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</si>
  <si>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</si>
  <si>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</si>
  <si>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</si>
  <si>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</si>
  <si>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</si>
  <si>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</si>
  <si>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</si>
  <si>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</si>
  <si>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</si>
  <si>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</si>
  <si>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</si>
  <si>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</si>
  <si>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</si>
  <si>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</si>
  <si>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</si>
  <si>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</si>
  <si>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</si>
  <si>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</si>
  <si>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</si>
  <si>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</si>
  <si>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</si>
  <si>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</si>
  <si>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</si>
  <si>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</si>
  <si>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</si>
  <si>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</si>
  <si>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</si>
  <si>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</si>
  <si>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</si>
  <si>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</si>
  <si>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</si>
  <si>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</si>
  <si>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</si>
  <si>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</si>
  <si>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</si>
  <si>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</si>
  <si>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</si>
  <si>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</si>
  <si>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</si>
  <si>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</si>
  <si>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</si>
  <si>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</si>
  <si>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</si>
  <si>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</si>
  <si>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</si>
  <si>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</si>
  <si>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</si>
  <si>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</si>
  <si>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</si>
  <si>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</si>
  <si>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</si>
  <si>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</si>
  <si>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</si>
  <si>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</si>
  <si>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</si>
  <si>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</si>
  <si>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</si>
  <si>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</si>
  <si>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</si>
  <si>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</si>
  <si>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</si>
  <si>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</si>
  <si>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</si>
  <si>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</si>
  <si>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</si>
  <si>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</si>
  <si>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</si>
  <si>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</si>
  <si>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</si>
  <si>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</si>
  <si>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</si>
  <si>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</si>
  <si>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</si>
  <si>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</si>
  <si>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</si>
  <si>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</si>
  <si>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</si>
  <si>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</si>
  <si>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</si>
  <si>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</si>
  <si>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</si>
  <si>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</si>
  <si>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</si>
  <si>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</si>
  <si>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</si>
  <si>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</si>
  <si>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</si>
  <si>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</si>
  <si>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</si>
  <si>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</si>
  <si>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</si>
  <si>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</si>
  <si>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</si>
  <si>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</si>
  <si>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</si>
  <si>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</si>
  <si>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</si>
  <si>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</si>
  <si>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</si>
  <si>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</si>
  <si>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</si>
  <si>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</si>
  <si>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</si>
  <si>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</si>
  <si>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</si>
  <si>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</si>
  <si>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</si>
  <si>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</si>
  <si>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</si>
  <si>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</si>
  <si>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</si>
  <si>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</si>
  <si>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</si>
  <si>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</si>
  <si>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</si>
  <si>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</si>
  <si>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</si>
  <si>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</si>
  <si>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</si>
  <si>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</si>
  <si>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</si>
  <si>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</si>
  <si>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</si>
  <si>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</si>
  <si>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</si>
  <si>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</si>
  <si>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</si>
  <si>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</si>
  <si>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</si>
  <si>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</si>
  <si>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</si>
  <si>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</si>
  <si>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</si>
  <si>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</si>
  <si>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</si>
  <si>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</si>
  <si>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</si>
  <si>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</si>
  <si>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</si>
  <si>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</si>
  <si>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</si>
  <si>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</si>
  <si>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</si>
  <si>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</si>
  <si>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</si>
  <si>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</si>
  <si>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</si>
  <si>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</si>
  <si>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</si>
  <si>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</si>
  <si>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</si>
  <si>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</si>
  <si>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</si>
  <si>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</si>
  <si>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</si>
  <si>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</si>
  <si>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</si>
  <si>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</si>
  <si>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</si>
  <si>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</si>
  <si>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</si>
  <si>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</si>
  <si>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</si>
  <si>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</si>
  <si>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</si>
  <si>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</si>
  <si>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</si>
  <si>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</si>
  <si>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</si>
  <si>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</si>
  <si>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</si>
  <si>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</si>
  <si>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</si>
  <si>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</si>
  <si>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</si>
  <si>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</si>
  <si>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</si>
  <si>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</si>
  <si>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</si>
  <si>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</si>
  <si>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</si>
  <si>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</si>
  <si>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</si>
  <si>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</si>
  <si>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</si>
  <si>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</si>
  <si>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</si>
  <si>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</si>
  <si>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</si>
  <si>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</si>
  <si>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</si>
  <si>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</si>
  <si>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</si>
  <si>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</si>
  <si>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</si>
  <si>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</si>
  <si>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</si>
  <si>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</si>
  <si>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</si>
  <si>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</si>
  <si>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</si>
  <si>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</si>
  <si>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</si>
  <si>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</si>
  <si>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</si>
  <si>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</si>
  <si>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</si>
  <si>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</si>
  <si>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</si>
  <si>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</si>
  <si>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</si>
  <si>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</si>
  <si>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</si>
  <si>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</si>
  <si>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</si>
  <si>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</si>
  <si>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</si>
  <si>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</si>
  <si>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</si>
  <si>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</si>
  <si>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</si>
  <si>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</si>
  <si>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</si>
  <si>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</si>
  <si>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</si>
  <si>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</si>
  <si>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</si>
  <si>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</si>
  <si>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</si>
  <si>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</si>
  <si>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</si>
  <si>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</si>
  <si>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</si>
  <si>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</si>
  <si>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</si>
  <si>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</si>
  <si>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</si>
  <si>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</si>
  <si>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</si>
  <si>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</si>
  <si>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</si>
  <si>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</si>
  <si>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</si>
  <si>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</si>
  <si>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</si>
  <si>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</si>
  <si>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</si>
  <si>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</si>
  <si>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</si>
  <si>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</si>
  <si>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</si>
  <si>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</si>
  <si>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</si>
  <si>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</si>
  <si>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</si>
  <si>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</si>
  <si>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</si>
  <si>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</si>
  <si>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</si>
  <si>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</si>
  <si>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</si>
  <si>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</si>
  <si>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</si>
  <si>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</si>
  <si>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</si>
  <si>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</si>
  <si>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</si>
  <si>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</si>
  <si>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</si>
  <si>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</si>
  <si>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</si>
  <si>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</si>
  <si>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</si>
  <si>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</si>
  <si>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</si>
  <si>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</si>
  <si>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</si>
  <si>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</si>
  <si>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</si>
  <si>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</si>
  <si>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</si>
  <si>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</si>
  <si>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</si>
  <si>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</si>
  <si>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</si>
  <si>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</si>
  <si>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</si>
  <si>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</si>
  <si>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</si>
  <si>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</si>
  <si>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</si>
  <si>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</si>
  <si>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</si>
  <si>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</si>
  <si>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</si>
  <si>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</si>
  <si>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</si>
  <si>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</si>
  <si>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</si>
  <si>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</si>
  <si>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</si>
  <si>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</si>
  <si>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</si>
  <si>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</si>
  <si>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</si>
  <si>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</si>
  <si>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</si>
  <si>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</si>
  <si>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</si>
  <si>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</si>
  <si>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</si>
  <si>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</si>
  <si>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</si>
  <si>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</si>
  <si>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</si>
  <si>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</si>
  <si>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</si>
  <si>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</si>
  <si>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</si>
  <si>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</si>
  <si>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</si>
  <si>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</si>
  <si>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</si>
  <si>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</si>
  <si>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</si>
  <si>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</si>
  <si>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</si>
  <si>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</si>
  <si>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</si>
  <si>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</si>
  <si>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</si>
  <si>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</si>
  <si>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</si>
  <si>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</si>
  <si>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</si>
  <si>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</si>
  <si>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</si>
  <si>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</si>
  <si>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</si>
  <si>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</si>
  <si>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</si>
  <si>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</si>
  <si>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</si>
  <si>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</si>
  <si>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</si>
  <si>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</si>
  <si>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</si>
  <si>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</si>
  <si>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</si>
  <si>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</si>
  <si>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</si>
  <si>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</si>
  <si>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</si>
  <si>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</si>
  <si>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</si>
  <si>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</si>
  <si>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</si>
  <si>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</si>
  <si>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</si>
  <si>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</si>
  <si>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</si>
  <si>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</si>
  <si>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</si>
  <si>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</si>
  <si>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</si>
  <si>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</si>
  <si>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</si>
  <si>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</si>
  <si>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</si>
  <si>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</si>
  <si>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</si>
  <si>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</si>
  <si>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</si>
  <si>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</si>
  <si>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</si>
  <si>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</si>
  <si>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</si>
  <si>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</si>
  <si>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</si>
  <si>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</si>
  <si>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</si>
  <si>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</si>
  <si>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</si>
  <si>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</si>
  <si>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</si>
  <si>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</si>
  <si>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</si>
  <si>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</si>
  <si>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</si>
  <si>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</si>
  <si>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</si>
  <si>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</si>
  <si>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</si>
  <si>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</si>
  <si>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</si>
  <si>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</si>
  <si>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</si>
  <si>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</si>
  <si>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</si>
  <si>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</si>
  <si>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</si>
  <si>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</si>
  <si>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</si>
  <si>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</si>
  <si>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</si>
  <si>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</si>
  <si>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</si>
  <si>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</si>
  <si>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</si>
  <si>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</si>
  <si>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</si>
  <si>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</si>
  <si>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</si>
  <si>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</si>
  <si>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</si>
  <si>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</si>
  <si>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</si>
  <si>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</si>
  <si>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</si>
  <si>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</si>
  <si>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</si>
  <si>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</si>
  <si>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</si>
  <si>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</si>
  <si>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</si>
  <si>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</si>
  <si>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</si>
  <si>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</si>
  <si>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</si>
  <si>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</si>
  <si>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</si>
  <si>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</si>
  <si>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</si>
  <si>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</si>
  <si>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</si>
  <si>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</si>
  <si>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</si>
  <si>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</si>
  <si>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</si>
  <si>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</si>
  <si>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</si>
  <si>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</si>
  <si>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</si>
  <si>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</si>
  <si>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</si>
  <si>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</si>
  <si>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</si>
  <si>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</si>
  <si>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</si>
  <si>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</si>
  <si>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</si>
  <si>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</si>
  <si>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</si>
  <si>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</si>
  <si>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</si>
  <si>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</si>
  <si>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</si>
  <si>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</si>
  <si>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</si>
  <si>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</si>
  <si>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</si>
  <si>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</si>
  <si>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</si>
  <si>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</si>
  <si>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</si>
  <si>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</si>
  <si>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</si>
  <si>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</si>
  <si>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</si>
  <si>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</si>
  <si>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</si>
  <si>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</si>
  <si>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</si>
  <si>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</si>
  <si>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</si>
  <si>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</si>
  <si>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</si>
  <si>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</si>
  <si>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</si>
  <si>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</si>
  <si>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</si>
  <si>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</si>
  <si>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</si>
  <si>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</si>
  <si>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</si>
  <si>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</si>
  <si>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</si>
  <si>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</si>
  <si>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</si>
  <si>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</si>
  <si>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</si>
  <si>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</si>
  <si>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</si>
  <si>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</si>
  <si>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</si>
  <si>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</si>
  <si>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</si>
  <si>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</si>
  <si>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</si>
  <si>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</si>
  <si>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</si>
  <si>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</si>
  <si>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</si>
  <si>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</si>
  <si>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</si>
  <si>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</si>
  <si>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</si>
  <si>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</si>
  <si>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</si>
  <si>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</si>
  <si>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</si>
  <si>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</si>
  <si>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</si>
  <si>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</si>
  <si>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</si>
  <si>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</si>
  <si>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</si>
  <si>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</si>
  <si>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</si>
  <si>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</si>
  <si>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</si>
  <si>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</si>
  <si>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</si>
  <si>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</si>
  <si>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</si>
  <si>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</si>
  <si>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</si>
  <si>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</si>
  <si>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</si>
  <si>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</si>
  <si>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</si>
  <si>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</si>
  <si>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</si>
  <si>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</si>
  <si>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</si>
  <si>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</si>
  <si>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</si>
  <si>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</si>
  <si>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</si>
  <si>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</si>
  <si>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</si>
  <si>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</si>
  <si>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</si>
  <si>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</si>
  <si>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</si>
  <si>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</si>
  <si>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</si>
  <si>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</si>
  <si>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</si>
  <si>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</si>
  <si>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</si>
  <si>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</si>
  <si>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</si>
  <si>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</si>
  <si>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</si>
  <si>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</si>
  <si>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</si>
  <si>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</si>
  <si>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</si>
  <si>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</si>
  <si>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</si>
  <si>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</si>
  <si>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</si>
  <si>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</si>
  <si>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</si>
  <si>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</si>
  <si>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</si>
  <si>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</si>
  <si>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</si>
  <si>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</si>
  <si>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</si>
  <si>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</si>
  <si>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</si>
  <si>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</si>
  <si>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</si>
  <si>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</si>
  <si>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</si>
  <si>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</si>
  <si>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</si>
  <si>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</si>
  <si>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</si>
  <si>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</si>
  <si>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</si>
  <si>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</si>
  <si>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</si>
  <si>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</si>
  <si>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</si>
  <si>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</si>
  <si>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</si>
  <si>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</si>
  <si>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</si>
  <si>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</si>
  <si>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</si>
  <si>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</si>
  <si>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</si>
  <si>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</si>
  <si>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</si>
  <si>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</si>
  <si>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</si>
  <si>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</si>
  <si>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</si>
  <si>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</si>
  <si>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</si>
  <si>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</si>
  <si>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</si>
  <si>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</si>
  <si>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</si>
  <si>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</si>
  <si>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</si>
  <si>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</si>
  <si>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</si>
  <si>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</si>
  <si>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</si>
  <si>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</si>
  <si>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</si>
  <si>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</si>
  <si>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</si>
  <si>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</si>
  <si>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</si>
  <si>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</si>
  <si>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</si>
  <si>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</si>
  <si>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</si>
  <si>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</si>
  <si>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</si>
  <si>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</si>
  <si>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</si>
  <si>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</si>
  <si>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</si>
  <si>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</si>
  <si>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</si>
  <si>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</si>
  <si>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</si>
  <si>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</si>
  <si>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</si>
  <si>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</si>
  <si>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</si>
  <si>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</si>
  <si>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</si>
  <si>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</si>
  <si>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</si>
  <si>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</si>
  <si>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</si>
  <si>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</si>
  <si>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</si>
  <si>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</si>
  <si>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</si>
  <si>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</si>
  <si>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</si>
  <si>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</si>
  <si>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</si>
  <si>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</si>
  <si>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</si>
  <si>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</si>
  <si>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</si>
  <si>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</si>
  <si>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</si>
  <si>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</si>
  <si>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</si>
  <si>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</si>
  <si>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</si>
  <si>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</si>
  <si>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</si>
  <si>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</si>
  <si>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</si>
  <si>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</si>
  <si>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</si>
  <si>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</si>
  <si>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</si>
  <si>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</si>
  <si>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</si>
  <si>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</si>
  <si>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</si>
  <si>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</si>
  <si>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</si>
  <si>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</si>
  <si>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</si>
  <si>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</si>
  <si>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</si>
  <si>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</si>
  <si>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</si>
  <si>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</si>
  <si>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</si>
  <si>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</si>
  <si>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</si>
  <si>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</si>
  <si>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</si>
  <si>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</si>
  <si>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</si>
  <si>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</si>
  <si>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</si>
  <si>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</si>
  <si>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</si>
  <si>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</si>
  <si>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</si>
  <si>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</si>
  <si>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</si>
  <si>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</si>
  <si>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</si>
  <si>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</si>
  <si>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</si>
  <si>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</si>
  <si>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</si>
  <si>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</si>
  <si>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</si>
  <si>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</si>
  <si>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</si>
  <si>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</si>
  <si>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</si>
  <si>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</si>
  <si>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</si>
  <si>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</si>
  <si>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</si>
  <si>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</si>
  <si>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</si>
  <si>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</si>
  <si>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</si>
  <si>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</si>
  <si>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</si>
  <si>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</si>
  <si>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</si>
  <si>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</si>
  <si>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</si>
  <si>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</si>
  <si>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</si>
  <si>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</si>
  <si>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</si>
  <si>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</si>
  <si>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</si>
  <si>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</si>
  <si>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</si>
  <si>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</si>
  <si>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</si>
  <si>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</si>
  <si>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</si>
  <si>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</si>
  <si>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</si>
  <si>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</si>
  <si>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</si>
  <si>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</si>
  <si>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</si>
  <si>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</si>
  <si>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</si>
  <si>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</si>
  <si>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</si>
  <si>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</si>
  <si>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</si>
  <si>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</si>
  <si>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</si>
  <si>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</si>
  <si>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</si>
  <si>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</si>
  <si>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</si>
  <si>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</si>
  <si>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</si>
  <si>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</si>
  <si>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</si>
  <si>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</si>
  <si>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</si>
  <si>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</si>
  <si>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</si>
  <si>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</si>
  <si>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</si>
  <si>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</si>
  <si>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</si>
  <si>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</si>
  <si>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</si>
  <si>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</si>
  <si>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</si>
  <si>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</si>
  <si>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</si>
  <si>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</si>
  <si>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</si>
  <si>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</si>
  <si>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</si>
  <si>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</si>
  <si>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</si>
  <si>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</si>
  <si>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</si>
  <si>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</si>
  <si>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</si>
  <si>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</si>
  <si>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</si>
  <si>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</si>
  <si>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</si>
  <si>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</si>
  <si>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</si>
  <si>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</si>
  <si>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</si>
  <si>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</si>
  <si>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</si>
  <si>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</si>
  <si>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</si>
  <si>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</si>
  <si>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</si>
  <si>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</si>
  <si>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</si>
  <si>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</si>
  <si>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</si>
  <si>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</si>
  <si>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</si>
  <si>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</si>
  <si>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</si>
  <si>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</si>
  <si>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</si>
  <si>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</si>
  <si>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</si>
  <si>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</si>
  <si>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</si>
  <si>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</si>
  <si>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</si>
  <si>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</si>
  <si>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</si>
  <si>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</si>
  <si>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</si>
  <si>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</si>
  <si>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</si>
  <si>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</si>
  <si>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</si>
  <si>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</si>
  <si>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</si>
  <si>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</si>
  <si>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</si>
  <si>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</si>
  <si>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</si>
  <si>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</si>
  <si>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</si>
  <si>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</si>
  <si>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</si>
  <si>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</si>
  <si>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</si>
  <si>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</si>
  <si>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</si>
  <si>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</si>
  <si>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</si>
  <si>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</si>
  <si>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</si>
  <si>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</si>
  <si>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</si>
  <si>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</si>
  <si>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</si>
  <si>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</si>
  <si>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</si>
  <si>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</si>
  <si>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</si>
  <si>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</si>
  <si>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</si>
  <si>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</si>
  <si>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</si>
  <si>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</si>
  <si>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</si>
  <si>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</si>
  <si>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</si>
  <si>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</si>
  <si>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</si>
  <si>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</si>
  <si>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</si>
  <si>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</si>
  <si>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</si>
  <si>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</si>
  <si>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</si>
  <si>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</si>
  <si>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</si>
  <si>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</si>
  <si>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</si>
  <si>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</si>
  <si>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</si>
  <si>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</si>
  <si>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</si>
  <si>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</si>
  <si>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</si>
  <si>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</si>
  <si>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</si>
  <si>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</si>
  <si>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</si>
  <si>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</si>
  <si>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</si>
  <si>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</si>
  <si>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</si>
  <si>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</si>
  <si>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</si>
  <si>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</si>
  <si>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</si>
  <si>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</si>
  <si>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</si>
  <si>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</si>
  <si>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</si>
  <si>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</si>
  <si>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</si>
  <si>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</si>
  <si>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</si>
  <si>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</si>
  <si>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</si>
  <si>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</si>
  <si>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</si>
  <si>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</si>
  <si>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</si>
  <si>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</si>
  <si>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</si>
  <si>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</si>
  <si>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</si>
  <si>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</si>
  <si>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</si>
  <si>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</si>
  <si>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</si>
  <si>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</si>
  <si>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</si>
  <si>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</si>
  <si>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</si>
  <si>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</si>
  <si>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</si>
  <si>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</si>
  <si>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</si>
  <si>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</si>
  <si>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</si>
  <si>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</si>
  <si>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</si>
  <si>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</si>
  <si>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</si>
  <si>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</si>
  <si>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</si>
  <si>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</si>
  <si>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</si>
  <si>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</si>
  <si>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</si>
  <si>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</si>
  <si>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</si>
  <si>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</si>
  <si>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</si>
  <si>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</si>
  <si>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</si>
  <si>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</si>
  <si>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</si>
  <si>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</si>
  <si>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</si>
  <si>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</si>
  <si>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</si>
  <si>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</si>
  <si>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</si>
  <si>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</si>
  <si>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</si>
  <si>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</si>
  <si>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</si>
  <si>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</si>
  <si>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</si>
  <si>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</si>
  <si>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</si>
  <si>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</si>
  <si>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</si>
  <si>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</si>
  <si>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</si>
  <si>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</si>
  <si>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</si>
  <si>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</si>
  <si>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</si>
  <si>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</si>
  <si>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</si>
  <si>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</si>
  <si>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</si>
  <si>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</si>
  <si>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</si>
  <si>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</si>
  <si>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</si>
  <si>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</si>
  <si>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</si>
  <si>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</si>
  <si>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</si>
  <si>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</si>
  <si>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</si>
  <si>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</si>
  <si>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</si>
  <si>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</si>
  <si>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</si>
  <si>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</si>
  <si>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</si>
  <si>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</si>
  <si>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</si>
  <si>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</si>
  <si>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</si>
  <si>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</si>
  <si>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</si>
  <si>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</si>
  <si>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</si>
  <si>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</si>
  <si>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</si>
  <si>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</si>
  <si>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</si>
  <si>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</si>
  <si>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</si>
  <si>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</si>
  <si>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</si>
  <si>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</si>
  <si>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</si>
  <si>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</si>
  <si>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</si>
  <si>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</si>
  <si>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</si>
  <si>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</si>
  <si>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</si>
  <si>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</si>
  <si>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</si>
  <si>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</si>
  <si>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</si>
  <si>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</si>
  <si>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</si>
  <si>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</si>
  <si>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</si>
  <si>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</si>
  <si>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</si>
  <si>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</si>
  <si>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</si>
  <si>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</si>
  <si>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</si>
  <si>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</si>
  <si>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</si>
  <si>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</si>
  <si>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</si>
  <si>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</si>
  <si>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</si>
  <si>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</si>
  <si>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</si>
  <si>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</si>
  <si>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</si>
  <si>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</si>
  <si>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</si>
  <si>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</si>
  <si>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</si>
  <si>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</si>
  <si>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</si>
  <si>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</si>
  <si>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</si>
  <si>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</si>
  <si>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</si>
  <si>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</si>
  <si>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</si>
  <si>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</si>
  <si>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</si>
  <si>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</si>
  <si>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</si>
  <si>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</si>
  <si>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</si>
  <si>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</si>
  <si>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</si>
  <si>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</si>
  <si>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</si>
  <si>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</si>
  <si>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</si>
  <si>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</si>
  <si>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</si>
  <si>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</si>
  <si>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</si>
  <si>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</si>
  <si>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</si>
  <si>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</si>
  <si>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</si>
  <si>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</si>
  <si>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</si>
  <si>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</si>
  <si>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</si>
  <si>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</si>
  <si>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</si>
  <si>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</si>
  <si>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</si>
  <si>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</si>
  <si>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</si>
  <si>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</si>
  <si>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</si>
  <si>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</si>
  <si>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</si>
  <si>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</si>
  <si>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</si>
  <si>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</si>
  <si>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</si>
  <si>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</si>
  <si>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</si>
  <si>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</si>
  <si>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</si>
  <si>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</si>
  <si>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</si>
  <si>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</si>
  <si>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</si>
  <si>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</si>
  <si>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</si>
  <si>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</si>
  <si>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</si>
  <si>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</si>
  <si>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</si>
  <si>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</si>
  <si>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</si>
  <si>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</si>
  <si>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</si>
  <si>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</si>
  <si>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</si>
  <si>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</si>
  <si>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</si>
  <si>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</si>
  <si>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</si>
  <si>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</si>
  <si>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</si>
  <si>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</si>
  <si>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</si>
  <si>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</si>
  <si>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</si>
  <si>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</si>
  <si>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</si>
  <si>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</si>
  <si>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</si>
  <si>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</si>
  <si>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</si>
  <si>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</si>
  <si>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</si>
  <si>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</si>
  <si>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</si>
  <si>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</si>
  <si>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</si>
  <si>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</si>
  <si>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</si>
  <si>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</si>
  <si>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</si>
  <si>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</si>
  <si>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</si>
  <si>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</si>
  <si>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</si>
  <si>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</si>
  <si>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</si>
  <si>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</si>
  <si>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</si>
  <si>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</si>
  <si>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</si>
  <si>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</si>
  <si>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</si>
  <si>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</si>
  <si>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</si>
  <si>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</si>
  <si>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</si>
  <si>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</si>
  <si>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</si>
  <si>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</si>
  <si>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</si>
  <si>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</si>
  <si>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</si>
  <si>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</si>
  <si>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</si>
  <si>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</si>
  <si>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</si>
  <si>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</si>
  <si>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</si>
  <si>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</si>
  <si>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</si>
  <si>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</si>
  <si>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</si>
  <si>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</si>
  <si>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</si>
  <si>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</si>
  <si>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</si>
  <si>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</si>
  <si>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</si>
  <si>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</si>
  <si>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</si>
  <si>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</si>
  <si>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</si>
  <si>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</si>
  <si>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</si>
  <si>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</si>
  <si>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</si>
  <si>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</si>
  <si>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</si>
  <si>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</si>
  <si>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</si>
  <si>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</si>
  <si>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</si>
  <si>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</si>
  <si>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</si>
  <si>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</si>
  <si>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</si>
  <si>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</si>
  <si>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</si>
  <si>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</si>
  <si>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</si>
  <si>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</si>
  <si>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</si>
  <si>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</si>
  <si>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</si>
  <si>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</si>
  <si>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</si>
  <si>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</si>
  <si>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</si>
  <si>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</si>
  <si>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</si>
  <si>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</si>
  <si>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</si>
  <si>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</si>
  <si>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</si>
  <si>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</si>
  <si>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</si>
  <si>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</si>
  <si>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</si>
  <si>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</si>
  <si>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</si>
  <si>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</si>
  <si>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</si>
  <si>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</si>
  <si>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</si>
  <si>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</si>
  <si>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</si>
  <si>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</si>
  <si>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</si>
  <si>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</si>
  <si>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</si>
  <si>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</si>
  <si>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</si>
  <si>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</si>
  <si>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</si>
  <si>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</si>
  <si>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</si>
  <si>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</si>
  <si>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</si>
  <si>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</si>
  <si>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</si>
  <si>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</si>
  <si>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</si>
  <si>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</si>
  <si>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</si>
  <si>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</si>
  <si>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</si>
  <si>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</si>
  <si>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</si>
  <si>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</si>
  <si>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</si>
  <si>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</si>
  <si>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</si>
  <si>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</si>
  <si>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</si>
  <si>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</si>
  <si>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</si>
  <si>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</si>
  <si>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</si>
  <si>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</si>
  <si>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</si>
  <si>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</si>
  <si>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</si>
  <si>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</si>
  <si>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</si>
  <si>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</si>
  <si>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</si>
  <si>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</si>
  <si>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</si>
  <si>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</si>
  <si>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</si>
  <si>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</si>
  <si>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</si>
  <si>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</si>
  <si>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</si>
  <si>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</si>
  <si>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</si>
  <si>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</si>
  <si>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</si>
  <si>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</si>
  <si>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</si>
  <si>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</si>
  <si>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</si>
  <si>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</si>
  <si>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</si>
  <si>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</si>
  <si>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</si>
  <si>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</si>
  <si>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</si>
  <si>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</si>
  <si>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</si>
  <si>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</si>
  <si>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</si>
  <si>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</si>
  <si>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</si>
  <si>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</si>
  <si>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</si>
  <si>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</si>
  <si>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</si>
  <si>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</si>
  <si>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</si>
  <si>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</si>
  <si>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</si>
  <si>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</si>
  <si>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</si>
  <si>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</si>
  <si>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</si>
  <si>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</si>
  <si>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</si>
  <si>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</si>
  <si>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</si>
  <si>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</si>
  <si>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</si>
  <si>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</si>
  <si>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</si>
  <si>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</si>
  <si>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</si>
  <si>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</si>
  <si>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</si>
  <si>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</si>
  <si>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</si>
  <si>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</si>
  <si>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</si>
  <si>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</si>
  <si>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</si>
  <si>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</si>
  <si>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</si>
  <si>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</si>
  <si>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</si>
  <si>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</si>
  <si>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</si>
  <si>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</si>
  <si>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</si>
  <si>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</si>
  <si>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</si>
  <si>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</si>
  <si>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</si>
  <si>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</si>
  <si>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</si>
  <si>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</si>
  <si>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</si>
  <si>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</si>
  <si>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</si>
  <si>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</si>
  <si>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</si>
  <si>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</si>
  <si>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</si>
  <si>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</si>
  <si>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</si>
  <si>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</si>
  <si>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</si>
  <si>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</si>
  <si>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</si>
  <si>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</si>
  <si>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</si>
  <si>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</si>
  <si>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</si>
  <si>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</si>
  <si>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</si>
  <si>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</si>
  <si>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</si>
  <si>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</si>
  <si>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</si>
  <si>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</si>
  <si>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</si>
  <si>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</si>
  <si>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</si>
  <si>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</si>
  <si>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</si>
  <si>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</si>
  <si>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</si>
  <si>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</si>
  <si>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</si>
  <si>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</si>
  <si>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</si>
  <si>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</si>
  <si>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</si>
  <si>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</si>
  <si>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</si>
  <si>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</si>
  <si>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</si>
  <si>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</si>
  <si>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</si>
  <si>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</si>
  <si>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</si>
  <si>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</si>
  <si>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</si>
  <si>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</si>
  <si>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</si>
  <si>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</si>
  <si>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</si>
  <si>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</si>
  <si>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</si>
  <si>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</si>
  <si>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</si>
  <si>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</si>
  <si>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</si>
  <si>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</si>
  <si>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</si>
  <si>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</si>
  <si>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</si>
  <si>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</si>
  <si>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</si>
  <si>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</si>
  <si>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</si>
  <si>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</si>
  <si>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</si>
  <si>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</si>
  <si>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</si>
  <si>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</si>
  <si>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</si>
  <si>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</si>
  <si>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</si>
  <si>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</si>
  <si>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</si>
  <si>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</si>
  <si>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</si>
  <si>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</si>
  <si>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</si>
  <si>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</si>
  <si>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</si>
  <si>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</si>
  <si>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</si>
  <si>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</si>
  <si>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</si>
  <si>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</si>
  <si>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</si>
  <si>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</si>
  <si>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</si>
  <si>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</si>
  <si>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</si>
  <si>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</si>
  <si>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</si>
  <si>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</si>
  <si>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</si>
  <si>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</si>
  <si>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</si>
  <si>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</si>
  <si>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</si>
  <si>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</si>
  <si>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</si>
  <si>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</si>
  <si>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</si>
  <si>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</si>
  <si>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</si>
  <si>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</si>
  <si>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</si>
  <si>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</si>
  <si>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</si>
  <si>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</si>
  <si>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</si>
  <si>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</si>
  <si>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</si>
  <si>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</si>
  <si>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</si>
  <si>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</si>
  <si>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</si>
  <si>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</si>
  <si>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</si>
  <si>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</si>
  <si>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</si>
  <si>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</si>
  <si>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</si>
  <si>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</si>
  <si>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</si>
  <si>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</si>
  <si>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</si>
  <si>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</si>
  <si>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</si>
  <si>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</si>
  <si>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</si>
  <si>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</si>
  <si>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</si>
  <si>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</si>
  <si>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</si>
  <si>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</si>
  <si>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</si>
  <si>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</si>
  <si>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</si>
  <si>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</si>
  <si>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</si>
  <si>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</si>
  <si>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</si>
  <si>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</si>
  <si>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</si>
  <si>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</si>
  <si>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</si>
  <si>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</si>
  <si>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</si>
  <si>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</si>
  <si>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</si>
  <si>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</si>
  <si>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</si>
  <si>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</si>
  <si>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</si>
  <si>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</si>
  <si>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</si>
  <si>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</si>
  <si>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</si>
  <si>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</si>
  <si>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</si>
  <si>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</si>
  <si>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</si>
  <si>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</si>
  <si>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</si>
  <si>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</si>
  <si>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</si>
  <si>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</si>
  <si>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</si>
  <si>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</si>
  <si>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</si>
  <si>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</si>
  <si>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</si>
  <si>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</si>
  <si>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</si>
  <si>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</si>
  <si>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</si>
  <si>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</si>
  <si>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</si>
  <si>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</si>
  <si>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</si>
  <si>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</si>
  <si>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</si>
  <si>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</si>
  <si>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</si>
  <si>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</si>
  <si>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</si>
  <si>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</si>
  <si>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</si>
  <si>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</si>
  <si>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</si>
  <si>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</si>
  <si>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</si>
  <si>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</si>
  <si>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</si>
  <si>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</si>
  <si>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</si>
  <si>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</si>
  <si>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</si>
  <si>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</si>
  <si>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</si>
  <si>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</si>
  <si>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</si>
  <si>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</si>
  <si>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</si>
  <si>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</si>
  <si>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</si>
  <si>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</si>
  <si>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</si>
  <si>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</si>
  <si>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</si>
  <si>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</si>
  <si>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</si>
  <si>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</si>
  <si>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</si>
  <si>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</si>
  <si>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</si>
  <si>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</si>
  <si>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</si>
  <si>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</si>
  <si>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</si>
  <si>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</si>
  <si>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</si>
  <si>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</si>
  <si>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</si>
  <si>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</si>
  <si>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</si>
  <si>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</si>
  <si>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</si>
  <si>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</si>
  <si>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</si>
  <si>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</si>
  <si>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</si>
  <si>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</si>
  <si>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</si>
  <si>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</si>
  <si>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</si>
  <si>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</si>
  <si>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</si>
  <si>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</si>
  <si>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</si>
  <si>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</si>
  <si>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</si>
  <si>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</si>
  <si>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</si>
  <si>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</si>
  <si>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</si>
  <si>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</si>
  <si>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</si>
  <si>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</si>
  <si>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</si>
  <si>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</si>
  <si>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</si>
  <si>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</si>
  <si>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</si>
  <si>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</si>
  <si>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</si>
  <si>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</si>
  <si>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</si>
  <si>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</si>
  <si>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</si>
  <si>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</si>
  <si>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</si>
  <si>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</si>
  <si>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</si>
  <si>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</si>
  <si>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</si>
  <si>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</si>
  <si>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</si>
  <si>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</si>
  <si>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</si>
  <si>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</si>
  <si>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</si>
  <si>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</si>
  <si>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</si>
  <si>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</si>
  <si>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</si>
  <si>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</si>
  <si>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</si>
  <si>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</si>
  <si>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</si>
  <si>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</si>
  <si>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</si>
  <si>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</si>
  <si>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</si>
  <si>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</si>
  <si>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</si>
  <si>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</si>
  <si>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</si>
  <si>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</si>
  <si>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</si>
  <si>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</si>
  <si>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</si>
  <si>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</si>
  <si>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</si>
  <si>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</si>
  <si>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</si>
  <si>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</si>
  <si>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</si>
  <si>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</si>
  <si>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</si>
  <si>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</si>
  <si>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</si>
  <si>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</si>
  <si>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</si>
  <si>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</si>
  <si>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</si>
  <si>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</si>
  <si>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</si>
  <si>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</si>
  <si>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</si>
  <si>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</si>
  <si>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</si>
  <si>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</si>
  <si>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</si>
  <si>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</si>
  <si>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</si>
  <si>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</si>
  <si>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</si>
  <si>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</si>
  <si>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</si>
  <si>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</si>
  <si>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</si>
  <si>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</si>
  <si>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</si>
  <si>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</si>
  <si>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</si>
  <si>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</si>
  <si>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</si>
  <si>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</si>
  <si>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</si>
  <si>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</si>
  <si>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</si>
  <si>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</si>
  <si>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</si>
  <si>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</si>
  <si>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</si>
  <si>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</si>
  <si>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</si>
  <si>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</si>
  <si>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</si>
  <si>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</si>
  <si>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</si>
  <si>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</si>
  <si>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</si>
  <si>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</si>
  <si>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</si>
  <si>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</si>
  <si>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</si>
  <si>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</si>
  <si>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</si>
  <si>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</si>
  <si>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</si>
  <si>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</si>
  <si>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</si>
  <si>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</si>
  <si>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</si>
  <si>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</si>
  <si>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</si>
  <si>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</si>
  <si>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</si>
  <si>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</si>
  <si>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</si>
  <si>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</si>
  <si>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</si>
  <si>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</si>
  <si>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</si>
  <si>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</si>
  <si>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</si>
  <si>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</si>
  <si>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</si>
  <si>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</si>
  <si>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</si>
  <si>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</si>
  <si>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</si>
  <si>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</si>
  <si>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</si>
  <si>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</si>
  <si>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</si>
  <si>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</si>
  <si>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</si>
  <si>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</si>
  <si>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</si>
  <si>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</si>
  <si>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</si>
  <si>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</si>
  <si>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</si>
  <si>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</si>
  <si>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</si>
  <si>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</si>
  <si>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</si>
  <si>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</si>
  <si>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</si>
  <si>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</si>
  <si>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</si>
  <si>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</si>
  <si>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</si>
  <si>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</si>
  <si>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</si>
  <si>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</si>
  <si>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</si>
  <si>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</si>
  <si>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</si>
  <si>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</si>
  <si>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</si>
  <si>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</si>
  <si>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</si>
  <si>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</si>
  <si>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</si>
  <si>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</si>
  <si>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</si>
  <si>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</si>
  <si>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</si>
  <si>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</si>
  <si>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</si>
  <si>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</si>
  <si>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</si>
  <si>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</si>
  <si>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</si>
  <si>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</si>
  <si>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</si>
  <si>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</si>
  <si>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</si>
  <si>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</si>
  <si>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</si>
  <si>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</si>
  <si>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</si>
  <si>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</si>
  <si>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</si>
  <si>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</si>
  <si>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</si>
  <si>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</si>
  <si>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</si>
  <si>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</si>
  <si>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</si>
  <si>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</si>
  <si>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</si>
  <si>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</si>
  <si>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</si>
  <si>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</si>
  <si>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</si>
  <si>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</si>
  <si>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</si>
  <si>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</si>
  <si>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</si>
  <si>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</si>
  <si>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</si>
  <si>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</si>
  <si>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</si>
  <si>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</si>
  <si>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</si>
  <si>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</si>
  <si>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</si>
  <si>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</si>
  <si>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</si>
  <si>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</si>
  <si>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</si>
  <si>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</si>
  <si>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</si>
  <si>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</si>
  <si>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</si>
  <si>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</si>
  <si>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</si>
  <si>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</si>
  <si>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</si>
  <si>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</si>
  <si>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</si>
  <si>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</si>
  <si>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</si>
  <si>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</si>
  <si>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</si>
  <si>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</si>
  <si>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</si>
  <si>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</si>
  <si>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</si>
  <si>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</si>
  <si>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</si>
  <si>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</si>
  <si>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</si>
  <si>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</si>
  <si>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</si>
  <si>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</si>
  <si>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</si>
  <si>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</si>
  <si>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</si>
  <si>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</si>
  <si>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</si>
  <si>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</si>
  <si>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</si>
  <si>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</si>
  <si>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</si>
  <si>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</si>
  <si>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</si>
  <si>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</si>
  <si>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</si>
  <si>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</si>
  <si>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</si>
  <si>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</si>
  <si>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</si>
  <si>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</si>
  <si>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</si>
  <si>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</si>
  <si>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</si>
  <si>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</si>
  <si>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</si>
  <si>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</si>
  <si>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</si>
  <si>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</si>
  <si>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</si>
  <si>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</si>
  <si>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</si>
  <si>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</si>
  <si>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</si>
  <si>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</si>
  <si>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</si>
  <si>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</si>
  <si>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</si>
  <si>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</si>
  <si>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</si>
  <si>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</si>
  <si>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</si>
  <si>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</si>
  <si>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</si>
  <si>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</si>
  <si>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</si>
  <si>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</si>
  <si>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</si>
  <si>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</si>
  <si>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</si>
  <si>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</si>
  <si>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</si>
  <si>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</si>
  <si>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</si>
  <si>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</si>
  <si>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</si>
  <si>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</si>
  <si>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</si>
  <si>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</si>
  <si>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</si>
  <si>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</si>
  <si>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</si>
  <si>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</si>
  <si>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</si>
  <si>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</si>
  <si>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</si>
  <si>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</si>
  <si>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</si>
  <si>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</si>
  <si>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</si>
  <si>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</si>
  <si>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</si>
  <si>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</si>
  <si>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</si>
  <si>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</si>
  <si>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</si>
  <si>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</si>
  <si>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</si>
  <si>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</si>
  <si>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</si>
  <si>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</si>
  <si>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</si>
  <si>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</si>
  <si>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</si>
  <si>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</si>
  <si>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</si>
  <si>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</si>
  <si>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</si>
  <si>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</si>
  <si>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</si>
  <si>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</si>
  <si>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</si>
  <si>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</si>
  <si>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</si>
  <si>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</si>
  <si>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</si>
  <si>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</si>
  <si>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</si>
  <si>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</si>
  <si>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</si>
  <si>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</si>
  <si>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</si>
  <si>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</si>
  <si>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</si>
  <si>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</si>
  <si>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</si>
  <si>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</si>
  <si>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</si>
  <si>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</si>
  <si>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</si>
  <si>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</si>
  <si>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</si>
  <si>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</si>
  <si>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</si>
  <si>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</si>
  <si>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</si>
  <si>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</si>
  <si>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</si>
  <si>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</si>
  <si>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</si>
  <si>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</si>
  <si>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</si>
  <si>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</si>
  <si>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</si>
  <si>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</si>
  <si>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</si>
  <si>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</si>
  <si>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</si>
  <si>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</si>
  <si>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</si>
  <si>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</si>
  <si>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</si>
  <si>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</si>
  <si>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</si>
  <si>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</si>
  <si>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</si>
  <si>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</si>
  <si>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</si>
  <si>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</si>
  <si>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</si>
  <si>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</si>
  <si>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</si>
  <si>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</si>
  <si>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</si>
  <si>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</si>
  <si>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</si>
  <si>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</si>
  <si>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</si>
  <si>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</si>
  <si>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</si>
  <si>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</si>
  <si>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</si>
  <si>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</si>
  <si>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</si>
  <si>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</si>
  <si>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</si>
  <si>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</si>
  <si>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</si>
  <si>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</si>
  <si>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</si>
  <si>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</si>
  <si>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</si>
  <si>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</si>
  <si>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</si>
  <si>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</si>
  <si>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</si>
  <si>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</si>
  <si>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</si>
  <si>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</si>
  <si>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</si>
  <si>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</si>
  <si>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</si>
  <si>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</si>
  <si>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</si>
  <si>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</si>
  <si>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</si>
  <si>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</si>
  <si>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</si>
  <si>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</si>
  <si>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</si>
  <si>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</si>
  <si>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</si>
  <si>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</si>
  <si>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</si>
  <si>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</si>
  <si>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</si>
  <si>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</si>
  <si>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</si>
  <si>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</si>
  <si>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</si>
  <si>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</si>
  <si>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</si>
  <si>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</si>
  <si>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</si>
  <si>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</si>
  <si>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</si>
  <si>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</si>
  <si>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</si>
  <si>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</si>
  <si>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</si>
  <si>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</si>
  <si>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</si>
  <si>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</si>
  <si>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</si>
  <si>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</si>
  <si>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</si>
  <si>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</si>
  <si>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</si>
  <si>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</si>
  <si>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</si>
  <si>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</si>
  <si>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</si>
  <si>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</si>
  <si>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</si>
  <si>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</si>
  <si>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</si>
  <si>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</si>
  <si>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</si>
  <si>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</si>
  <si>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</si>
  <si>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</si>
  <si>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</si>
  <si>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</si>
  <si>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</si>
  <si>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</si>
  <si>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</si>
  <si>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</si>
  <si>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</si>
  <si>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</si>
  <si>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</si>
  <si>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</si>
  <si>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</si>
  <si>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</si>
  <si>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</si>
  <si>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</si>
  <si>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</si>
  <si>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</si>
  <si>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</si>
  <si>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</si>
  <si>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</si>
  <si>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</si>
  <si>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</si>
  <si>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</si>
  <si>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</si>
  <si>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</si>
  <si>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</si>
  <si>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</si>
  <si>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</si>
  <si>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</si>
  <si>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</si>
  <si>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</si>
  <si>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</si>
  <si>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</si>
  <si>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</si>
  <si>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</si>
  <si>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</si>
  <si>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</si>
  <si>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</si>
  <si>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</si>
  <si>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</si>
  <si>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</si>
  <si>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</si>
  <si>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</si>
  <si>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</si>
  <si>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</si>
  <si>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</si>
  <si>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</si>
  <si>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</si>
  <si>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</si>
  <si>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</si>
  <si>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</si>
  <si>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</si>
  <si>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</si>
  <si>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</si>
  <si>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</si>
  <si>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</si>
  <si>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</si>
  <si>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</si>
  <si>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</si>
  <si>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</si>
  <si>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</si>
  <si>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</si>
  <si>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</si>
  <si>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</si>
  <si>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</si>
  <si>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</si>
  <si>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</si>
  <si>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</si>
  <si>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</si>
  <si>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</si>
  <si>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</si>
  <si>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</si>
  <si>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</si>
  <si>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</si>
  <si>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</si>
  <si>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</si>
  <si>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</si>
  <si>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</si>
  <si>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</si>
  <si>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</si>
  <si>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</si>
  <si>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</si>
  <si>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</si>
  <si>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</si>
  <si>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</si>
  <si>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</si>
  <si>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</si>
  <si>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</si>
  <si>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</si>
  <si>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</si>
  <si>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</si>
  <si>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</si>
  <si>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</si>
  <si>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</si>
  <si>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</si>
  <si>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</si>
  <si>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</si>
  <si>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</si>
  <si>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</si>
  <si>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</si>
  <si>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</si>
  <si>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</si>
  <si>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</si>
  <si>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</si>
  <si>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</si>
  <si>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</si>
  <si>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</si>
  <si>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</si>
  <si>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</si>
  <si>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</si>
  <si>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</si>
  <si>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</si>
  <si>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</si>
  <si>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</si>
  <si>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</si>
  <si>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</si>
  <si>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</si>
  <si>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</si>
  <si>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</si>
  <si>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</si>
  <si>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</si>
  <si>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</si>
  <si>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</si>
  <si>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</si>
  <si>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</si>
  <si>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</si>
  <si>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</si>
  <si>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</si>
  <si>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</si>
  <si>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</si>
  <si>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</si>
  <si>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</si>
  <si>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</si>
  <si>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</si>
  <si>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</si>
  <si>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</si>
  <si>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</si>
  <si>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</si>
  <si>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</si>
  <si>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</si>
  <si>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</si>
  <si>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</si>
  <si>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</si>
  <si>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</si>
  <si>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</si>
  <si>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</si>
  <si>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</si>
  <si>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</si>
  <si>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</si>
  <si>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</si>
  <si>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</si>
  <si>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</si>
  <si>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</si>
  <si>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</si>
  <si>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</si>
  <si>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</si>
  <si>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</si>
  <si>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</si>
  <si>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</si>
  <si>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</si>
  <si>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</si>
  <si>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</si>
  <si>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</si>
  <si>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</si>
  <si>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</si>
  <si>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</si>
  <si>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</si>
  <si>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</si>
  <si>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</si>
  <si>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</si>
  <si>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</si>
  <si>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</si>
  <si>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</si>
  <si>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</si>
  <si>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</si>
  <si>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</si>
  <si>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</si>
  <si>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</si>
  <si>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</si>
  <si>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</si>
  <si>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</si>
  <si>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</si>
  <si>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</si>
  <si>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</si>
  <si>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</si>
  <si>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</si>
  <si>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</si>
  <si>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</si>
  <si>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</si>
  <si>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</si>
  <si>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</si>
  <si>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</si>
  <si>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</si>
  <si>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</si>
  <si>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</si>
  <si>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</si>
  <si>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</si>
  <si>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</si>
  <si>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</si>
  <si>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</si>
  <si>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</si>
  <si>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</si>
  <si>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</si>
  <si>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</si>
  <si>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</si>
  <si>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</si>
  <si>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</si>
  <si>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</si>
  <si>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</si>
  <si>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</si>
  <si>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</si>
  <si>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</si>
  <si>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</si>
  <si>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</si>
  <si>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</si>
  <si>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</si>
  <si>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</si>
  <si>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</si>
  <si>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</si>
  <si>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</si>
  <si>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</si>
  <si>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</si>
  <si>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</si>
  <si>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</si>
  <si>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</si>
  <si>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</si>
  <si>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</si>
  <si>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</si>
  <si>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</si>
  <si>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</si>
  <si>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</si>
  <si>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</si>
  <si>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</si>
  <si>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</si>
  <si>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</si>
  <si>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</si>
  <si>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</si>
  <si>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</si>
  <si>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</si>
  <si>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</si>
  <si>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</si>
  <si>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</si>
  <si>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</si>
  <si>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</si>
  <si>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</si>
  <si>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</si>
  <si>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</si>
  <si>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</si>
  <si>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</si>
  <si>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</si>
  <si>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</si>
  <si>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</si>
  <si>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</si>
  <si>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</si>
  <si>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</si>
  <si>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</si>
  <si>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</si>
  <si>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</si>
  <si>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</si>
  <si>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</si>
  <si>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</si>
  <si>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</si>
  <si>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</si>
  <si>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</si>
  <si>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</si>
  <si>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</si>
  <si>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</si>
  <si>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</si>
  <si>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</si>
  <si>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</si>
  <si>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</si>
  <si>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</si>
  <si>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</si>
  <si>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</si>
  <si>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</si>
  <si>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</si>
  <si>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</si>
  <si>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</si>
  <si>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</si>
  <si>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</si>
  <si>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</si>
  <si>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</si>
  <si>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</si>
  <si>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</si>
  <si>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</si>
  <si>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</si>
  <si>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</si>
  <si>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</si>
  <si>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</si>
  <si>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</si>
  <si>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</si>
  <si>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</si>
  <si>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</si>
  <si>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</si>
  <si>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</si>
  <si>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</si>
  <si>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</si>
  <si>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</si>
  <si>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</si>
  <si>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</si>
  <si>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</si>
  <si>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</si>
  <si>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</si>
  <si>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</si>
  <si>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</si>
  <si>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</si>
  <si>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</si>
  <si>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</si>
  <si>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</si>
  <si>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</si>
  <si>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</si>
  <si>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</si>
  <si>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</si>
  <si>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</si>
  <si>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</si>
  <si>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</si>
  <si>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</si>
  <si>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</si>
  <si>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</si>
  <si>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</si>
  <si>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</si>
  <si>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</si>
  <si>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</si>
  <si>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</si>
  <si>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</si>
  <si>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</si>
  <si>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</si>
  <si>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</si>
  <si>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</si>
  <si>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</si>
  <si>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</si>
  <si>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</si>
  <si>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</si>
  <si>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</si>
  <si>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</si>
  <si>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</si>
  <si>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</si>
  <si>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</si>
  <si>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</si>
  <si>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</si>
  <si>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</si>
  <si>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</si>
  <si>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</si>
  <si>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</si>
  <si>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</si>
  <si>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</si>
  <si>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</si>
  <si>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</si>
  <si>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</si>
  <si>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</si>
  <si>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</si>
  <si>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</si>
  <si>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</si>
  <si>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</si>
  <si>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</si>
  <si>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</si>
  <si>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</si>
  <si>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</si>
  <si>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</si>
  <si>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</si>
  <si>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</si>
  <si>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</si>
  <si>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</si>
  <si>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</si>
  <si>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</si>
  <si>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</si>
  <si>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</si>
  <si>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</si>
  <si>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</si>
  <si>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</si>
  <si>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</si>
  <si>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</si>
  <si>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</si>
  <si>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</si>
  <si>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</si>
  <si>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</si>
  <si>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</si>
  <si>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</si>
  <si>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</si>
  <si>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</si>
  <si>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</si>
  <si>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</si>
  <si>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</si>
  <si>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</si>
  <si>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</si>
  <si>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</si>
  <si>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</si>
  <si>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</si>
  <si>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</si>
  <si>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</si>
  <si>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</si>
  <si>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</si>
  <si>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</si>
  <si>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</si>
  <si>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</si>
  <si>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</si>
  <si>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</si>
  <si>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</si>
  <si>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</si>
  <si>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</si>
  <si>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</si>
  <si>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</si>
  <si>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</si>
  <si>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</si>
  <si>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</si>
  <si>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</si>
  <si>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</si>
  <si>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</si>
  <si>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</si>
  <si>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</si>
  <si>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</si>
  <si>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</si>
  <si>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</si>
  <si>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</si>
  <si>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</si>
  <si>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</si>
  <si>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</si>
  <si>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</si>
  <si>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</si>
  <si>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</si>
  <si>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</si>
  <si>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</si>
  <si>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</si>
  <si>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</si>
  <si>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</si>
  <si>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</si>
  <si>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</si>
  <si>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</si>
  <si>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</si>
  <si>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</si>
  <si>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</si>
  <si>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</si>
  <si>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</si>
  <si>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</si>
  <si>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</si>
  <si>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</si>
  <si>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</si>
  <si>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</si>
  <si>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</si>
  <si>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</si>
  <si>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</si>
  <si>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</si>
  <si>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</si>
  <si>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</si>
  <si>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</si>
  <si>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</si>
  <si>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</si>
  <si>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</si>
  <si>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</si>
  <si>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</si>
  <si>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</si>
  <si>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</si>
  <si>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</si>
  <si>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</si>
  <si>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</si>
  <si>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</si>
  <si>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</si>
  <si>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</si>
  <si>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</si>
  <si>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</si>
  <si>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</si>
  <si>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</si>
  <si>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</si>
  <si>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</si>
  <si>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</si>
  <si>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</si>
  <si>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</si>
  <si>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</si>
  <si>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</si>
  <si>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</si>
  <si>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</si>
  <si>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</si>
  <si>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</si>
  <si>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</si>
  <si>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</si>
  <si>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</si>
  <si>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</si>
  <si>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</si>
  <si>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</si>
  <si>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</si>
  <si>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</si>
  <si>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</si>
  <si>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</si>
  <si>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</si>
  <si>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</si>
  <si>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</si>
  <si>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</si>
  <si>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</si>
  <si>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</si>
  <si>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</si>
  <si>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</si>
  <si>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</si>
  <si>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</si>
  <si>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</si>
  <si>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</si>
  <si>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</si>
  <si>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</si>
  <si>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</si>
  <si>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</si>
  <si>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</si>
  <si>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</si>
  <si>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</si>
  <si>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</si>
  <si>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</si>
  <si>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</si>
  <si>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</si>
  <si>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</si>
  <si>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</si>
  <si>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</si>
  <si>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</si>
  <si>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</si>
  <si>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</si>
  <si>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</si>
  <si>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</si>
  <si>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</si>
  <si>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</si>
  <si>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</si>
  <si>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</si>
  <si>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</si>
  <si>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</si>
  <si>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</si>
  <si>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</si>
  <si>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</si>
  <si>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</si>
  <si>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</si>
  <si>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</si>
  <si>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</si>
  <si>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</si>
  <si>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</si>
  <si>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</si>
  <si>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</si>
  <si>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</si>
  <si>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</si>
  <si>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</si>
  <si>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</si>
  <si>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</si>
  <si>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</si>
  <si>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</si>
  <si>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</si>
  <si>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</si>
  <si>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</si>
  <si>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</si>
  <si>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</si>
  <si>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</si>
  <si>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</si>
  <si>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</si>
  <si>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</si>
  <si>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</si>
  <si>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</si>
  <si>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</si>
  <si>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</si>
  <si>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</si>
  <si>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</si>
  <si>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</si>
  <si>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</si>
  <si>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</si>
  <si>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</si>
  <si>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</si>
  <si>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</si>
  <si>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</si>
  <si>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</si>
  <si>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</si>
  <si>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</si>
  <si>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</si>
  <si>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</si>
  <si>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</si>
  <si>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</si>
  <si>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</si>
  <si>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</si>
  <si>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</si>
  <si>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</si>
  <si>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</si>
  <si>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</si>
  <si>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</si>
  <si>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</si>
  <si>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</si>
  <si>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</si>
  <si>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</si>
  <si>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</si>
  <si>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</si>
  <si>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</si>
  <si>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</si>
  <si>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</si>
  <si>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</si>
  <si>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</si>
  <si>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</si>
  <si>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</si>
  <si>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</si>
  <si>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</si>
  <si>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</si>
  <si>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</si>
  <si>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</si>
  <si>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</si>
  <si>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</si>
  <si>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</si>
  <si>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</si>
  <si>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</si>
  <si>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</si>
  <si>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</si>
  <si>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</si>
  <si>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</si>
  <si>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</si>
  <si>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</si>
  <si>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</si>
  <si>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</si>
  <si>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</si>
  <si>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</si>
  <si>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</si>
  <si>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</si>
  <si>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</si>
  <si>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</si>
  <si>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</si>
  <si>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</si>
  <si>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</si>
  <si>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</si>
  <si>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</si>
  <si>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</si>
  <si>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</si>
  <si>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</si>
  <si>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</si>
  <si>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</si>
  <si>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</si>
  <si>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</si>
  <si>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</si>
  <si>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</si>
  <si>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</si>
  <si>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</si>
  <si>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</si>
  <si>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</si>
  <si>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</si>
  <si>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</si>
  <si>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</si>
  <si>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</si>
  <si>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</si>
  <si>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</si>
  <si>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</si>
  <si>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</si>
  <si>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</si>
  <si>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</si>
  <si>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</si>
  <si>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</si>
  <si>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</si>
  <si>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</si>
  <si>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</si>
  <si>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</si>
  <si>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</si>
  <si>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</si>
  <si>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</si>
  <si>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</si>
  <si>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</si>
  <si>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</si>
  <si>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</si>
  <si>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</si>
  <si>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</si>
  <si>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</si>
  <si>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</si>
  <si>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</si>
  <si>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</si>
  <si>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</si>
  <si>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</si>
  <si>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</si>
  <si>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</si>
  <si>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</si>
  <si>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</si>
  <si>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</si>
  <si>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</si>
  <si>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</si>
  <si>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</si>
  <si>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</si>
  <si>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</si>
  <si>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</si>
  <si>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</si>
  <si>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</si>
  <si>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</si>
  <si>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</si>
  <si>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</si>
  <si>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</si>
  <si>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</si>
  <si>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</si>
  <si>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</si>
  <si>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</si>
  <si>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</si>
  <si>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</si>
  <si>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</si>
  <si>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</si>
  <si>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</si>
  <si>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</si>
  <si>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</si>
  <si>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</si>
  <si>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</si>
  <si>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</si>
  <si>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</si>
  <si>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</si>
  <si>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</si>
  <si>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</si>
  <si>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</si>
  <si>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</si>
  <si>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</si>
  <si>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</si>
  <si>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</si>
  <si>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</si>
  <si>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</si>
  <si>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</si>
  <si>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</si>
  <si>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</si>
  <si>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</si>
  <si>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</si>
  <si>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</si>
  <si>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</si>
  <si>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</si>
  <si>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</si>
  <si>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</si>
  <si>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</si>
  <si>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</si>
  <si>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</si>
  <si>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</si>
  <si>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</si>
  <si>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</si>
  <si>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</si>
  <si>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</si>
  <si>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</si>
  <si>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</si>
  <si>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</si>
  <si>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</si>
  <si>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</si>
  <si>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</si>
  <si>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</si>
  <si>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</si>
  <si>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</si>
  <si>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</si>
  <si>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</si>
  <si>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</si>
  <si>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</si>
  <si>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</si>
  <si>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</si>
  <si>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</si>
  <si>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</si>
  <si>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</si>
  <si>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</si>
  <si>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</si>
  <si>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</si>
  <si>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</si>
  <si>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</si>
  <si>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</si>
  <si>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</si>
  <si>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</si>
  <si>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</si>
  <si>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</si>
  <si>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</si>
  <si>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</si>
  <si>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</si>
  <si>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</si>
  <si>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</si>
  <si>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</si>
  <si>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</si>
  <si>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</si>
  <si>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</si>
  <si>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</si>
  <si>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</si>
  <si>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</si>
  <si>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</si>
  <si>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</si>
  <si>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</si>
  <si>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</si>
  <si>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</si>
  <si>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</si>
  <si>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</si>
  <si>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</si>
  <si>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</si>
  <si>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</si>
  <si>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</si>
  <si>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</si>
  <si>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</si>
  <si>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</si>
  <si>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</si>
  <si>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</si>
  <si>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</si>
  <si>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</si>
  <si>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</si>
  <si>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</si>
  <si>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</si>
  <si>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</si>
  <si>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</si>
  <si>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</si>
  <si>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</si>
  <si>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</si>
  <si>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</si>
  <si>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</si>
  <si>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</si>
  <si>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</si>
  <si>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</si>
  <si>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</si>
  <si>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</si>
  <si>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</si>
  <si>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</si>
  <si>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</si>
  <si>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</si>
  <si>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</si>
  <si>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</si>
  <si>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</si>
  <si>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</si>
  <si>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</si>
  <si>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</si>
  <si>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</si>
  <si>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</si>
  <si>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</si>
  <si>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</si>
  <si>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</si>
  <si>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</si>
  <si>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</si>
  <si>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</si>
  <si>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</si>
  <si>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</si>
  <si>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</si>
  <si>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</si>
  <si>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</si>
  <si>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</si>
  <si>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</si>
  <si>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</si>
  <si>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</si>
  <si>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</si>
  <si>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</si>
  <si>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</si>
  <si>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</si>
  <si>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</si>
  <si>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</si>
  <si>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</si>
  <si>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</si>
  <si>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</si>
  <si>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</si>
  <si>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</si>
  <si>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</si>
  <si>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</si>
  <si>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</si>
  <si>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</si>
  <si>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</si>
  <si>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</si>
  <si>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</si>
  <si>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</si>
  <si>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</si>
  <si>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</si>
  <si>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</si>
  <si>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</si>
  <si>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</si>
  <si>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</si>
  <si>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</si>
  <si>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</si>
  <si>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</si>
  <si>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</si>
  <si>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</si>
  <si>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</si>
  <si>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</si>
  <si>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</si>
  <si>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</si>
  <si>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</si>
  <si>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</si>
  <si>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</si>
  <si>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</si>
  <si>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</si>
  <si>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</si>
  <si>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</si>
  <si>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</si>
  <si>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</si>
  <si>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</si>
  <si>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</si>
  <si>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</si>
  <si>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</si>
  <si>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</si>
  <si>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</si>
  <si>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</si>
  <si>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</si>
  <si>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</si>
  <si>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</si>
  <si>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</si>
  <si>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</si>
  <si>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</si>
  <si>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</si>
  <si>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</si>
  <si>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</si>
  <si>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</si>
  <si>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</si>
  <si>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</si>
  <si>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</si>
  <si>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</si>
  <si>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</si>
  <si>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</si>
  <si>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</si>
  <si>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</si>
  <si>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</si>
  <si>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</si>
  <si>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</si>
  <si>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</si>
  <si>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</si>
  <si>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</si>
  <si>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</si>
  <si>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</si>
  <si>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</si>
  <si>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</si>
  <si>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</si>
  <si>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</si>
  <si>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</si>
  <si>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</si>
  <si>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</si>
  <si>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</si>
  <si>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</si>
  <si>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</si>
  <si>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</si>
  <si>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</si>
  <si>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</si>
  <si>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</si>
  <si>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</si>
  <si>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</si>
  <si>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</si>
  <si>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</si>
  <si>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</si>
  <si>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</si>
  <si>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</si>
  <si>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</si>
  <si>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</si>
  <si>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</si>
  <si>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</si>
  <si>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</si>
  <si>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</si>
  <si>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</si>
  <si>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</si>
  <si>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</si>
  <si>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</si>
  <si>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</si>
  <si>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</si>
  <si>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</si>
  <si>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</si>
  <si>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</si>
  <si>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</si>
  <si>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</si>
  <si>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</si>
  <si>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</si>
  <si>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</si>
  <si>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</si>
  <si>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</si>
  <si>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</si>
  <si>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</si>
  <si>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</si>
  <si>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</si>
  <si>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</si>
  <si>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</si>
  <si>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</si>
  <si>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</si>
  <si>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</si>
  <si>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</si>
  <si>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</si>
  <si>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</si>
  <si>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</si>
  <si>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</si>
  <si>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</si>
  <si>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</si>
  <si>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</si>
  <si>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</si>
  <si>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</si>
  <si>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</si>
  <si>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</si>
  <si>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</si>
  <si>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</si>
  <si>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</si>
  <si>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</si>
  <si>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</si>
  <si>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</si>
  <si>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</si>
  <si>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</si>
  <si>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</si>
  <si>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</si>
  <si>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</si>
  <si>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</si>
  <si>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</si>
  <si>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</si>
  <si>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</si>
  <si>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</si>
  <si>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</si>
  <si>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</si>
  <si>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</si>
  <si>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</si>
  <si>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</si>
  <si>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</si>
  <si>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</si>
  <si>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</si>
  <si>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</si>
  <si>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</si>
  <si>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</si>
  <si>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</si>
  <si>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</si>
  <si>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</si>
  <si>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</si>
  <si>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</si>
  <si>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</si>
  <si>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</si>
  <si>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</si>
  <si>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</si>
  <si>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</si>
  <si>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</si>
  <si>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</si>
  <si>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</si>
  <si>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</si>
  <si>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</si>
  <si>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</si>
  <si>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</si>
  <si>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</si>
  <si>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</si>
  <si>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</si>
  <si>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</si>
  <si>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</si>
  <si>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</si>
  <si>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</si>
  <si>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</si>
  <si>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</si>
  <si>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</si>
  <si>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</si>
  <si>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</si>
  <si>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</si>
  <si>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</si>
  <si>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</si>
  <si>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</si>
  <si>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</si>
  <si>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</si>
  <si>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</si>
  <si>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</si>
  <si>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</si>
  <si>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</si>
  <si>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</si>
  <si>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</si>
  <si>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</si>
  <si>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</si>
  <si>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</si>
  <si>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</si>
  <si>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</si>
  <si>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</si>
  <si>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</si>
  <si>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</si>
  <si>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</si>
  <si>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</si>
  <si>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</si>
  <si>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</si>
  <si>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</si>
  <si>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</si>
  <si>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</si>
  <si>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</si>
  <si>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</si>
  <si>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</si>
  <si>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</si>
  <si>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</si>
  <si>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</si>
  <si>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</si>
  <si>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</si>
  <si>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</si>
  <si>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</si>
  <si>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</si>
  <si>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</si>
  <si>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</si>
  <si>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</si>
  <si>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</si>
  <si>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</si>
  <si>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</si>
  <si>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</si>
  <si>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</si>
  <si>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</si>
  <si>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</si>
  <si>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</si>
  <si>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</si>
  <si>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</si>
  <si>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</si>
  <si>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</si>
  <si>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</si>
  <si>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</si>
  <si>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</si>
  <si>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</si>
  <si>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</si>
  <si>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</si>
  <si>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</si>
  <si>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</si>
  <si>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</si>
  <si>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</si>
  <si>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</si>
  <si>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</si>
  <si>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</si>
  <si>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</si>
  <si>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</si>
  <si>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</si>
  <si>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</si>
  <si>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</si>
  <si>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</si>
  <si>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</si>
  <si>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</si>
  <si>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</si>
  <si>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</si>
  <si>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</si>
  <si>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</si>
  <si>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</si>
  <si>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</si>
  <si>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</si>
  <si>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</si>
  <si>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</si>
  <si>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</si>
  <si>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</si>
  <si>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</si>
  <si>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</si>
  <si>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</si>
  <si>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</si>
  <si>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</si>
  <si>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</si>
  <si>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</si>
  <si>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</si>
  <si>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</si>
  <si>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</si>
  <si>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</si>
  <si>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</si>
  <si>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</si>
  <si>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</si>
  <si>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</si>
  <si>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</si>
  <si>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</si>
  <si>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</si>
  <si>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</si>
  <si>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</si>
  <si>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</si>
  <si>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</si>
  <si>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</si>
  <si>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</si>
  <si>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</si>
  <si>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</si>
  <si>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</si>
  <si>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</si>
  <si>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</si>
  <si>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</si>
  <si>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</si>
  <si>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</si>
  <si>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</si>
  <si>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</si>
  <si>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</si>
  <si>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</si>
  <si>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</si>
  <si>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</si>
  <si>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</si>
  <si>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</si>
  <si>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</si>
  <si>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</si>
  <si>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</si>
  <si>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</si>
  <si>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</si>
  <si>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</si>
  <si>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</si>
  <si>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</si>
  <si>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</si>
  <si>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</si>
  <si>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</si>
  <si>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</si>
  <si>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</si>
  <si>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</si>
  <si>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</si>
  <si>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</si>
  <si>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</si>
  <si>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</si>
  <si>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</si>
  <si>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</si>
  <si>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</si>
  <si>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</si>
  <si>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</si>
  <si>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</si>
  <si>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</si>
  <si>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</si>
  <si>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</si>
  <si>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</si>
  <si>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</si>
  <si>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</si>
  <si>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</si>
  <si>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</si>
  <si>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</si>
  <si>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</si>
  <si>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</si>
  <si>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</si>
  <si>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</si>
  <si>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</si>
  <si>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</si>
  <si>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</si>
  <si>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</si>
  <si>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</si>
  <si>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</si>
  <si>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</si>
  <si>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</si>
  <si>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</si>
  <si>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</si>
  <si>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</si>
  <si>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</si>
  <si>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</si>
  <si>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</si>
  <si>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</si>
  <si>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</si>
  <si>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</si>
  <si>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</si>
  <si>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</si>
  <si>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</si>
  <si>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</si>
  <si>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</si>
  <si>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</si>
  <si>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</si>
  <si>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</si>
  <si>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</si>
  <si>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</si>
  <si>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</si>
  <si>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</si>
  <si>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</si>
  <si>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</si>
  <si>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</si>
  <si>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</si>
  <si>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</si>
  <si>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</si>
  <si>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</si>
  <si>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</si>
  <si>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</si>
  <si>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</si>
  <si>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</si>
  <si>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</si>
  <si>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</si>
  <si>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</si>
  <si>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</si>
  <si>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</si>
  <si>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</si>
  <si>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</si>
  <si>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</si>
  <si>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</si>
  <si>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</si>
  <si>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</si>
  <si>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</si>
  <si>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</si>
  <si>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</si>
  <si>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</si>
  <si>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</si>
  <si>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</si>
  <si>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</si>
  <si>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</si>
  <si>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</si>
  <si>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</si>
  <si>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</si>
  <si>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</si>
  <si>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</si>
  <si>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</si>
  <si>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</si>
  <si>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</si>
  <si>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</si>
  <si>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</si>
  <si>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</si>
  <si>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</si>
  <si>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</si>
  <si>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</si>
  <si>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</si>
  <si>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</si>
  <si>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</si>
  <si>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</si>
  <si>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</si>
  <si>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</si>
  <si>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</si>
  <si>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</si>
  <si>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</si>
  <si>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</si>
  <si>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</si>
  <si>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</si>
  <si>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</si>
  <si>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</si>
  <si>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</si>
  <si>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</si>
  <si>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</si>
  <si>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</si>
  <si>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</si>
  <si>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</si>
  <si>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</si>
  <si>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</si>
  <si>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</si>
  <si>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</si>
  <si>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</si>
  <si>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</si>
  <si>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</si>
  <si>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</si>
  <si>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</si>
  <si>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</si>
  <si>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</si>
  <si>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</si>
  <si>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</si>
  <si>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</si>
  <si>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</si>
  <si>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</si>
  <si>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</si>
  <si>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</si>
  <si>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</si>
  <si>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</si>
  <si>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</si>
  <si>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</si>
  <si>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</si>
  <si>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</si>
  <si>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</si>
  <si>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</si>
  <si>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</si>
  <si>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</si>
  <si>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</si>
  <si>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</si>
  <si>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</si>
  <si>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</si>
  <si>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</si>
  <si>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</si>
  <si>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</si>
  <si>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</si>
  <si>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</si>
  <si>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</si>
  <si>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</si>
  <si>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</si>
  <si>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</si>
  <si>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</si>
  <si>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</si>
  <si>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</si>
  <si>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</si>
  <si>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</si>
  <si>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</si>
  <si>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</si>
  <si>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</si>
  <si>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</si>
  <si>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</si>
  <si>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</si>
  <si>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</si>
  <si>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</si>
  <si>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</si>
  <si>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</si>
  <si>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</si>
  <si>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</si>
  <si>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</si>
  <si>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</si>
  <si>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</si>
  <si>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</si>
  <si>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</si>
  <si>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</si>
  <si>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</si>
  <si>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</si>
  <si>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</si>
  <si>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</si>
  <si>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</si>
  <si>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</si>
  <si>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</si>
  <si>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</si>
  <si>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</si>
  <si>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</si>
  <si>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</si>
  <si>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</si>
  <si>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</si>
  <si>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</si>
  <si>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</si>
  <si>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</si>
  <si>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</si>
  <si>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</si>
  <si>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</si>
  <si>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</si>
  <si>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</si>
  <si>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</si>
  <si>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</si>
  <si>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</si>
  <si>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</si>
  <si>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</si>
  <si>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</si>
  <si>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</si>
  <si>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</si>
  <si>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</si>
  <si>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</si>
  <si>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</si>
  <si>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</si>
  <si>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</si>
  <si>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</si>
  <si>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</si>
  <si>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</si>
  <si>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</si>
  <si>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</si>
  <si>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</si>
  <si>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</si>
  <si>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</si>
  <si>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</si>
  <si>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</si>
  <si>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</si>
  <si>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</si>
  <si>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</si>
  <si>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</si>
  <si>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</si>
  <si>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</si>
  <si>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</si>
  <si>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</si>
  <si>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</si>
  <si>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</si>
  <si>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</si>
  <si>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</si>
  <si>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</si>
  <si>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</si>
  <si>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</si>
  <si>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</si>
  <si>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</si>
  <si>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</si>
  <si>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</si>
  <si>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</si>
  <si>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</si>
  <si>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</si>
  <si>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</si>
  <si>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</si>
  <si>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</si>
  <si>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</si>
  <si>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</si>
  <si>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</si>
  <si>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</si>
  <si>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</si>
  <si>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</si>
  <si>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</si>
  <si>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</si>
  <si>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</si>
  <si>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</si>
  <si>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</si>
  <si>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</si>
  <si>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</si>
  <si>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</si>
  <si>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</si>
  <si>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</si>
  <si>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</si>
  <si>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</si>
  <si>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</si>
  <si>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</si>
  <si>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</si>
  <si>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</si>
  <si>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</si>
  <si>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</si>
  <si>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</si>
  <si>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</si>
  <si>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</si>
  <si>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</si>
  <si>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</si>
  <si>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</si>
  <si>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</si>
  <si>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</si>
  <si>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</si>
  <si>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</si>
  <si>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</si>
  <si>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</si>
  <si>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</si>
  <si>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</si>
  <si>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</si>
  <si>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</si>
  <si>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</si>
  <si>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</si>
  <si>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</si>
  <si>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</si>
  <si>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</si>
  <si>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</si>
  <si>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</si>
  <si>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</si>
  <si>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</si>
  <si>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</si>
  <si>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</si>
  <si>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</si>
  <si>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</si>
  <si>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</si>
  <si>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</si>
  <si>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</si>
  <si>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</si>
  <si>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</si>
  <si>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</si>
  <si>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</si>
  <si>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</si>
  <si>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</si>
  <si>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</si>
  <si>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</si>
  <si>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</si>
  <si>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</si>
  <si>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</si>
  <si>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</si>
  <si>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</si>
  <si>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</si>
  <si>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</si>
  <si>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</si>
  <si>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</si>
  <si>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</si>
  <si>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</si>
  <si>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</si>
  <si>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</si>
  <si>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</si>
  <si>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</si>
  <si>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</si>
  <si>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</si>
  <si>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</si>
  <si>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</si>
  <si>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</si>
  <si>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</si>
  <si>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</si>
  <si>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</si>
  <si>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</si>
  <si>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</si>
  <si>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</si>
  <si>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</si>
  <si>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</si>
  <si>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</si>
  <si>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</si>
  <si>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</si>
  <si>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</si>
  <si>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</si>
  <si>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</si>
  <si>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</si>
  <si>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</si>
  <si>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</si>
  <si>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</si>
  <si>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</si>
  <si>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</si>
  <si>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</si>
  <si>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</si>
  <si>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</si>
  <si>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</si>
  <si>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</si>
  <si>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</si>
  <si>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</si>
  <si>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</si>
  <si>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</si>
  <si>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</si>
  <si>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</si>
  <si>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</si>
  <si>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</si>
  <si>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</si>
  <si>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</si>
  <si>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</si>
  <si>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</si>
  <si>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</si>
  <si>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</si>
  <si>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</si>
  <si>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</si>
  <si>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</si>
  <si>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</si>
  <si>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</si>
  <si>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</si>
  <si>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</si>
  <si>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</si>
  <si>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</si>
  <si>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</si>
  <si>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</si>
  <si>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</si>
  <si>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</si>
  <si>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</si>
  <si>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</si>
  <si>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</si>
  <si>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</si>
  <si>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</si>
  <si>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</si>
  <si>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</si>
  <si>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</si>
  <si>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</si>
  <si>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</si>
  <si>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</si>
  <si>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</si>
  <si>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</si>
  <si>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</si>
  <si>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</si>
  <si>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</si>
  <si>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</si>
  <si>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</si>
  <si>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</si>
  <si>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</si>
  <si>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</si>
  <si>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</si>
  <si>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</si>
  <si>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</si>
  <si>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</si>
  <si>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</si>
  <si>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</si>
  <si>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</si>
  <si>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</si>
  <si>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</si>
  <si>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</si>
  <si>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</si>
  <si>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</si>
  <si>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</si>
  <si>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</si>
  <si>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</si>
  <si>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</si>
  <si>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</si>
  <si>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</si>
  <si>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</si>
  <si>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</si>
  <si>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</si>
  <si>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</si>
  <si>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</si>
  <si>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</si>
  <si>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</si>
  <si>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</si>
  <si>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</si>
  <si>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</si>
  <si>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</si>
  <si>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</si>
  <si>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</si>
  <si>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</si>
  <si>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</si>
  <si>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</si>
  <si>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</si>
  <si>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</si>
  <si>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</si>
  <si>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</si>
  <si>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</si>
  <si>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</si>
  <si>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</si>
  <si>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</si>
  <si>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</si>
  <si>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</si>
  <si>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</si>
  <si>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</si>
  <si>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</si>
  <si>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</si>
  <si>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</si>
  <si>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</si>
  <si>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</si>
  <si>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</si>
  <si>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</si>
  <si>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</si>
  <si>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</si>
  <si>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</si>
  <si>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</si>
  <si>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</si>
  <si>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</si>
  <si>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</si>
  <si>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</si>
  <si>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</si>
  <si>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</si>
  <si>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</si>
  <si>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</si>
  <si>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</si>
  <si>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</si>
  <si>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</si>
  <si>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</si>
  <si>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</si>
  <si>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</si>
  <si>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</si>
  <si>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</si>
  <si>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</si>
  <si>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</si>
  <si>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</si>
  <si>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</si>
  <si>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</si>
  <si>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</si>
  <si>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</si>
  <si>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</si>
  <si>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</si>
  <si>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</si>
  <si>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</si>
  <si>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</si>
  <si>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</si>
  <si>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</si>
  <si>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</si>
  <si>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</si>
  <si>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</si>
  <si>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</si>
  <si>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</si>
  <si>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</si>
  <si>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</si>
  <si>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</si>
  <si>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</si>
  <si>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</si>
  <si>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</si>
  <si>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</si>
  <si>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</si>
  <si>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</si>
  <si>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</si>
  <si>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</si>
  <si>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</si>
  <si>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</si>
  <si>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</si>
  <si>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</si>
  <si>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</si>
  <si>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</si>
  <si>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</si>
  <si>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</si>
  <si>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</si>
  <si>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</si>
  <si>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</si>
  <si>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</si>
  <si>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</si>
  <si>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</si>
  <si>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</si>
  <si>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</si>
  <si>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</si>
  <si>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</si>
  <si>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</si>
  <si>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</si>
  <si>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</si>
  <si>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</si>
  <si>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</si>
  <si>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</si>
  <si>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</si>
  <si>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</si>
  <si>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</si>
  <si>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</si>
  <si>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</si>
  <si>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</si>
  <si>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</si>
  <si>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</si>
  <si>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</si>
  <si>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</si>
  <si>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</si>
  <si>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</si>
  <si>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</si>
  <si>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</si>
  <si>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</si>
  <si>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</si>
  <si>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</si>
  <si>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</si>
  <si>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</si>
  <si>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</si>
  <si>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</si>
  <si>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</si>
  <si>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</si>
  <si>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</si>
  <si>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</si>
  <si>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</si>
  <si>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</si>
  <si>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</si>
  <si>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</si>
  <si>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</si>
  <si>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</si>
  <si>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</si>
  <si>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</si>
  <si>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</si>
  <si>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</si>
  <si>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</si>
  <si>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</si>
  <si>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</si>
  <si>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</si>
  <si>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</si>
  <si>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</si>
  <si>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</si>
  <si>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</si>
  <si>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</si>
  <si>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</si>
  <si>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</si>
  <si>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</si>
  <si>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</si>
  <si>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</si>
  <si>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</si>
  <si>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</si>
  <si>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</si>
  <si>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</si>
  <si>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</si>
  <si>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</si>
  <si>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</si>
  <si>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</si>
  <si>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</si>
  <si>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</si>
  <si>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</si>
  <si>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</si>
  <si>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</si>
  <si>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</si>
  <si>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</si>
  <si>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</si>
  <si>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</si>
  <si>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</si>
  <si>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</si>
  <si>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</si>
  <si>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</si>
  <si>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</si>
  <si>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</si>
  <si>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</si>
  <si>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</si>
  <si>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</si>
  <si>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</si>
  <si>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</si>
  <si>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</si>
  <si>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</si>
  <si>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</si>
  <si>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</si>
  <si>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</si>
  <si>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</si>
  <si>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</si>
  <si>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</si>
  <si>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</si>
  <si>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</si>
  <si>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</si>
  <si>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</si>
  <si>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</si>
  <si>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</si>
  <si>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</si>
  <si>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</si>
  <si>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</si>
  <si>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</si>
  <si>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</si>
  <si>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</si>
  <si>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</si>
  <si>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</si>
  <si>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</si>
  <si>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</si>
  <si>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</si>
  <si>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</si>
  <si>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</si>
  <si>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</si>
  <si>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</si>
  <si>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</si>
  <si>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</si>
  <si>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</si>
  <si>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</si>
  <si>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</si>
  <si>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</si>
  <si>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</si>
  <si>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</si>
  <si>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</si>
  <si>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</si>
  <si>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</si>
  <si>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</si>
  <si>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</si>
  <si>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</si>
  <si>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</si>
  <si>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</si>
  <si>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</si>
  <si>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</si>
  <si>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</si>
  <si>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</si>
  <si>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</si>
  <si>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</si>
  <si>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</si>
  <si>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</si>
  <si>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</si>
  <si>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</si>
  <si>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</si>
  <si>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</si>
  <si>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</si>
  <si>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</si>
  <si>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</si>
  <si>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</si>
  <si>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</si>
  <si>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</si>
  <si>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</si>
  <si>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</si>
  <si>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</si>
  <si>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</si>
  <si>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</si>
  <si>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</si>
  <si>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</si>
  <si>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</si>
  <si>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</si>
  <si>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</si>
  <si>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</si>
  <si>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</si>
  <si>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</si>
  <si>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</si>
  <si>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</si>
  <si>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</si>
  <si>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</si>
  <si>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</si>
  <si>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</si>
  <si>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</si>
  <si>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</si>
  <si>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</si>
  <si>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</si>
  <si>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</si>
  <si>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</si>
  <si>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</si>
  <si>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</si>
  <si>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</si>
  <si>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</si>
  <si>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</si>
  <si>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</si>
  <si>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</si>
  <si>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</si>
  <si>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</si>
  <si>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</si>
  <si>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</si>
  <si>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</si>
  <si>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</si>
  <si>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</si>
  <si>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</si>
  <si>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</si>
  <si>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</si>
  <si>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</si>
  <si>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</si>
  <si>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</si>
  <si>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</si>
  <si>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</si>
  <si>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</si>
  <si>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</si>
  <si>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</si>
  <si>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</si>
  <si>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</si>
  <si>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</si>
  <si>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</si>
  <si>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</si>
  <si>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</si>
  <si>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</si>
  <si>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</si>
  <si>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</si>
  <si>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</si>
  <si>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</si>
  <si>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</si>
  <si>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</si>
  <si>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</si>
  <si>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</si>
  <si>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</si>
  <si>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</si>
  <si>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</si>
  <si>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</si>
  <si>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</si>
  <si>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</si>
  <si>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</si>
  <si>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</si>
  <si>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</si>
  <si>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</si>
  <si>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</si>
  <si>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</si>
  <si>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</si>
  <si>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</si>
  <si>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</si>
  <si>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</si>
  <si>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</si>
  <si>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</si>
  <si>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</si>
  <si>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</si>
  <si>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</si>
  <si>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</si>
  <si>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</si>
  <si>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</si>
  <si>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</si>
  <si>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</si>
  <si>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</si>
  <si>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</si>
  <si>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</si>
  <si>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</si>
  <si>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</si>
  <si>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</si>
  <si>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</si>
  <si>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</si>
  <si>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</si>
  <si>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</si>
  <si>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</si>
  <si>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</si>
  <si>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</si>
  <si>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</si>
  <si>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</si>
  <si>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</si>
  <si>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</si>
  <si>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</si>
  <si>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</si>
  <si>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</si>
  <si>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</si>
  <si>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</si>
  <si>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</si>
  <si>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</si>
  <si>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</si>
  <si>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</si>
  <si>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</si>
  <si>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</si>
  <si>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</si>
  <si>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</si>
  <si>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</si>
  <si>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</si>
  <si>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</si>
  <si>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</si>
  <si>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</si>
  <si>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</si>
  <si>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</si>
  <si>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</si>
  <si>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</si>
  <si>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</si>
  <si>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</si>
  <si>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</si>
  <si>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</si>
  <si>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</si>
  <si>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</si>
  <si>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</si>
  <si>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</si>
  <si>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</si>
  <si>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</si>
  <si>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</si>
  <si>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</si>
  <si>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</si>
  <si>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</si>
  <si>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</si>
  <si>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</si>
  <si>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</si>
  <si>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</si>
  <si>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</si>
  <si>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</si>
  <si>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</si>
  <si>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</si>
  <si>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</si>
  <si>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</si>
  <si>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</si>
  <si>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</si>
  <si>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</si>
  <si>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</si>
  <si>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</si>
  <si>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</si>
  <si>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</si>
  <si>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</si>
  <si>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</si>
  <si>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</si>
  <si>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</si>
  <si>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</si>
  <si>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</si>
  <si>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</si>
  <si>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</si>
  <si>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</si>
  <si>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</si>
  <si>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</si>
  <si>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</si>
  <si>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</si>
  <si>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</si>
  <si>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</si>
  <si>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</si>
  <si>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</si>
  <si>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</si>
  <si>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</si>
  <si>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</si>
  <si>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</si>
  <si>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</si>
  <si>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</si>
  <si>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</si>
  <si>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</si>
  <si>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</si>
  <si>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</si>
  <si>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</si>
  <si>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</si>
  <si>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</si>
  <si>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</si>
  <si>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</si>
  <si>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</si>
  <si>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</si>
  <si>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</si>
  <si>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</si>
  <si>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</si>
  <si>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</si>
  <si>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</si>
  <si>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</si>
  <si>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</si>
  <si>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</si>
  <si>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</si>
  <si>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</si>
  <si>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</si>
  <si>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</si>
  <si>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</si>
  <si>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</si>
  <si>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</si>
  <si>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</si>
  <si>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</si>
  <si>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</si>
  <si>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</si>
  <si>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</si>
  <si>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</si>
  <si>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</si>
  <si>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</si>
  <si>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</si>
  <si>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</si>
  <si>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</si>
  <si>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</si>
  <si>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</si>
  <si>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</si>
  <si>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</si>
  <si>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</si>
  <si>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</si>
  <si>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</si>
  <si>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</si>
  <si>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</si>
  <si>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</si>
  <si>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</si>
  <si>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</si>
  <si>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</si>
  <si>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</si>
  <si>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</si>
  <si>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</si>
  <si>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</si>
  <si>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</si>
  <si>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</si>
  <si>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</si>
  <si>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</si>
  <si>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</si>
  <si>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</si>
  <si>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</si>
  <si>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</si>
  <si>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</si>
  <si>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</si>
  <si>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</si>
  <si>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</si>
  <si>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</si>
  <si>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</si>
  <si>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</si>
  <si>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</si>
  <si>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</si>
  <si>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</si>
  <si>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</si>
  <si>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</si>
  <si>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</si>
  <si>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</si>
  <si>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</si>
  <si>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</si>
  <si>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</si>
  <si>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</si>
  <si>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</si>
  <si>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</si>
  <si>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</si>
  <si>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</si>
  <si>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</si>
  <si>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</si>
  <si>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</si>
  <si>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</si>
  <si>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</si>
  <si>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</si>
  <si>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</si>
  <si>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</si>
  <si>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</si>
  <si>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</si>
  <si>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</si>
  <si>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</si>
  <si>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</si>
  <si>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</si>
  <si>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</si>
  <si>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</si>
  <si>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</si>
  <si>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</si>
  <si>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</si>
  <si>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</si>
  <si>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</si>
  <si>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</si>
  <si>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</si>
  <si>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</si>
  <si>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</si>
  <si>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</si>
  <si>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</si>
  <si>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</si>
  <si>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</si>
  <si>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</si>
  <si>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</si>
  <si>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</si>
  <si>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</si>
  <si>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</si>
  <si>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</si>
  <si>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</si>
  <si>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</si>
  <si>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</si>
  <si>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</si>
  <si>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</si>
  <si>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</si>
  <si>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</si>
  <si>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</si>
  <si>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</si>
  <si>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</si>
  <si>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</si>
  <si>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</si>
  <si>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</si>
  <si>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</si>
  <si>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</si>
  <si>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</si>
  <si>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</si>
  <si>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</si>
  <si>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</si>
  <si>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</si>
  <si>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</si>
  <si>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</si>
  <si>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</si>
  <si>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</si>
  <si>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</si>
  <si>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</si>
  <si>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</si>
  <si>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</si>
  <si>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</si>
  <si>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</si>
  <si>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</si>
  <si>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</si>
  <si>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</si>
  <si>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</si>
  <si>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</si>
  <si>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</si>
  <si>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</si>
  <si>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</si>
  <si>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</si>
  <si>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</si>
  <si>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</si>
  <si>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</si>
  <si>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</si>
  <si>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</si>
  <si>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</si>
  <si>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</si>
  <si>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</si>
  <si>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</si>
  <si>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</si>
  <si>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</si>
  <si>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</si>
  <si>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</si>
  <si>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</si>
  <si>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</si>
  <si>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</si>
  <si>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</si>
  <si>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</si>
  <si>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</si>
  <si>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</si>
  <si>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</si>
  <si>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</si>
  <si>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</si>
  <si>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</si>
  <si>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</si>
  <si>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</si>
  <si>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</si>
  <si>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</si>
  <si>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</si>
  <si>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</si>
  <si>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</si>
  <si>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</si>
  <si>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</si>
  <si>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</si>
  <si>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</si>
  <si>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</si>
  <si>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</si>
  <si>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</si>
  <si>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</si>
  <si>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</si>
  <si>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</si>
  <si>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</si>
  <si>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</si>
  <si>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</si>
  <si>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</si>
  <si>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</si>
  <si>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</si>
  <si>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</si>
  <si>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</si>
  <si>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</si>
  <si>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</si>
  <si>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</si>
  <si>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</si>
  <si>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</si>
  <si>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</si>
  <si>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</si>
  <si>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</si>
  <si>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</si>
  <si>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</si>
  <si>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</si>
  <si>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</si>
  <si>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</si>
  <si>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</si>
  <si>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</si>
  <si>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</si>
  <si>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</si>
  <si>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</si>
  <si>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</si>
  <si>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</si>
  <si>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</si>
  <si>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</si>
  <si>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</si>
  <si>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</si>
  <si>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</si>
  <si>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</si>
  <si>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</si>
  <si>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</si>
  <si>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</si>
  <si>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</si>
  <si>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</si>
  <si>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</si>
  <si>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</si>
  <si>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</si>
  <si>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</si>
  <si>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</si>
  <si>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</si>
  <si>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</si>
  <si>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</si>
  <si>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</si>
  <si>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</si>
  <si>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</si>
  <si>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</si>
  <si>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</si>
  <si>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</si>
  <si>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</si>
  <si>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</si>
  <si>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</si>
  <si>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</si>
  <si>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</si>
  <si>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</si>
  <si>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</si>
  <si>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</si>
  <si>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</si>
  <si>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</si>
  <si>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</si>
  <si>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</si>
  <si>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</si>
  <si>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</si>
  <si>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</si>
  <si>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</si>
  <si>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</si>
  <si>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</si>
  <si>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</si>
  <si>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</si>
  <si>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</si>
  <si>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</si>
  <si>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</si>
  <si>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</si>
  <si>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</si>
  <si>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</si>
  <si>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</si>
  <si>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</si>
  <si>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</si>
  <si>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</si>
  <si>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</si>
  <si>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</si>
  <si>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</si>
  <si>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</si>
  <si>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</si>
  <si>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</si>
  <si>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</si>
  <si>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</si>
  <si>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</si>
  <si>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</si>
  <si>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</si>
  <si>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</si>
  <si>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</si>
  <si>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</si>
  <si>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</si>
  <si>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</si>
  <si>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</si>
  <si>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</si>
  <si>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</si>
  <si>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</si>
  <si>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</si>
  <si>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</si>
  <si>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</si>
  <si>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</si>
  <si>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</si>
  <si>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</si>
  <si>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</si>
  <si>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</si>
  <si>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</si>
  <si>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</si>
  <si>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</si>
  <si>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</si>
  <si>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</si>
  <si>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</si>
  <si>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</si>
  <si>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</si>
  <si>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</si>
  <si>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</si>
  <si>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</si>
  <si>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</si>
  <si>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</si>
  <si>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</si>
  <si>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</si>
  <si>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</si>
  <si>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</si>
  <si>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</si>
  <si>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</si>
  <si>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</si>
  <si>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</si>
  <si>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</si>
  <si>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</si>
  <si>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</si>
  <si>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</si>
  <si>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</si>
  <si>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</si>
  <si>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</si>
  <si>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</si>
  <si>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</si>
  <si>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</si>
  <si>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</si>
  <si>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</si>
  <si>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</si>
  <si>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</si>
  <si>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</si>
  <si>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</si>
  <si>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</si>
  <si>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</si>
  <si>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</si>
  <si>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</si>
  <si>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</si>
  <si>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</si>
  <si>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</si>
  <si>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</si>
  <si>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</si>
  <si>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</si>
  <si>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</si>
  <si>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</si>
  <si>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</si>
  <si>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</si>
  <si>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</si>
  <si>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</si>
  <si>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</si>
  <si>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</si>
  <si>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</si>
  <si>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</si>
  <si>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</si>
  <si>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</si>
  <si>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</si>
  <si>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</si>
  <si>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</si>
  <si>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</si>
  <si>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</si>
  <si>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</si>
  <si>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</si>
  <si>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</si>
  <si>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</si>
  <si>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</si>
  <si>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</si>
  <si>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</si>
  <si>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</si>
  <si>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</si>
  <si>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</si>
  <si>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</si>
  <si>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</si>
  <si>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</si>
  <si>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</si>
  <si>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</si>
  <si>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</si>
  <si>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</si>
  <si>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</si>
  <si>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</si>
  <si>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</si>
  <si>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</si>
  <si>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</si>
  <si>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</si>
  <si>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</si>
  <si>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</si>
  <si>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</si>
  <si>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</si>
  <si>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</si>
  <si>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</si>
  <si>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</si>
  <si>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</si>
  <si>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</si>
  <si>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</si>
  <si>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</si>
  <si>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</si>
  <si>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</si>
  <si>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</si>
  <si>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</si>
  <si>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</si>
  <si>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</si>
  <si>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</si>
  <si>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</si>
  <si>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</si>
  <si>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</si>
  <si>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</si>
  <si>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</si>
  <si>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</si>
  <si>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</si>
  <si>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</si>
  <si>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</si>
  <si>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</si>
  <si>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</si>
  <si>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</si>
  <si>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</si>
  <si>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</si>
  <si>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</si>
  <si>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</si>
  <si>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</si>
  <si>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</si>
  <si>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</si>
  <si>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</si>
  <si>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</si>
  <si>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</si>
  <si>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</si>
  <si>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</si>
  <si>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</si>
  <si>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</si>
  <si>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</si>
  <si>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</si>
  <si>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</si>
  <si>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</si>
  <si>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</si>
  <si>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</si>
  <si>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</si>
  <si>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</si>
  <si>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</si>
  <si>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</si>
  <si>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</si>
  <si>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</si>
  <si>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</si>
  <si>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</si>
  <si>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</si>
  <si>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</si>
  <si>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</si>
  <si>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</si>
  <si>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</si>
  <si>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</si>
  <si>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</si>
  <si>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</si>
  <si>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</si>
  <si>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</si>
  <si>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</si>
  <si>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</si>
  <si>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</si>
  <si>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</si>
  <si>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</si>
  <si>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</si>
  <si>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</si>
  <si>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</si>
  <si>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</si>
  <si>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</si>
  <si>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</si>
  <si>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</si>
  <si>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</si>
  <si>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</si>
  <si>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</si>
  <si>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</si>
  <si>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</si>
  <si>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</si>
  <si>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</si>
  <si>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</si>
  <si>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</si>
  <si>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</si>
  <si>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</si>
  <si>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</si>
  <si>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</si>
  <si>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</si>
  <si>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</si>
  <si>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</si>
  <si>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</si>
  <si>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</si>
  <si>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</si>
  <si>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</si>
  <si>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</si>
  <si>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</si>
  <si>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</si>
  <si>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</si>
  <si>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</si>
  <si>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</si>
  <si>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</si>
  <si>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</si>
  <si>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</si>
  <si>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</si>
  <si>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</si>
  <si>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</si>
  <si>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</si>
  <si>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</si>
  <si>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</si>
  <si>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</si>
  <si>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</si>
  <si>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</si>
  <si>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</si>
  <si>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</si>
  <si>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</si>
  <si>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</si>
  <si>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</si>
  <si>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</si>
  <si>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</si>
  <si>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</si>
  <si>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</si>
  <si>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</si>
  <si>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</si>
  <si>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</si>
  <si>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</si>
  <si>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</si>
  <si>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</si>
  <si>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</si>
  <si>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</si>
  <si>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</si>
  <si>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</si>
  <si>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</si>
  <si>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</si>
  <si>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</si>
  <si>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</si>
  <si>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</si>
  <si>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</si>
  <si>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</si>
  <si>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</si>
  <si>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</si>
  <si>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</si>
  <si>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</si>
  <si>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</si>
  <si>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</si>
  <si>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</si>
  <si>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</si>
  <si>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</si>
  <si>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</si>
  <si>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</si>
  <si>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</si>
  <si>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</si>
  <si>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</si>
  <si>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</si>
  <si>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</si>
  <si>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</si>
  <si>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</si>
  <si>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</si>
  <si>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</si>
  <si>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</si>
  <si>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</si>
  <si>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</si>
  <si>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</si>
  <si>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</si>
  <si>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</si>
  <si>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</si>
  <si>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</si>
  <si>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</si>
  <si>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</si>
  <si>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</si>
  <si>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</si>
  <si>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</si>
  <si>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</si>
  <si>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</si>
  <si>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</si>
  <si>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</si>
  <si>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</si>
  <si>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</si>
  <si>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</si>
  <si>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</si>
  <si>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</si>
  <si>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</si>
  <si>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</si>
  <si>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</si>
  <si>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</si>
  <si>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</si>
  <si>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</si>
  <si>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</si>
  <si>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</si>
  <si>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</si>
  <si>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</si>
  <si>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</si>
  <si>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</si>
  <si>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</si>
  <si>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</si>
  <si>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</si>
  <si>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</si>
  <si>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</si>
  <si>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</si>
  <si>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</si>
  <si>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</si>
  <si>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</si>
  <si>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</si>
  <si>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</si>
  <si>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</si>
  <si>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</si>
  <si>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</si>
  <si>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</si>
  <si>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</si>
  <si>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</si>
  <si>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</si>
  <si>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</si>
  <si>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</si>
  <si>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</si>
  <si>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</si>
  <si>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</si>
  <si>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</si>
  <si>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</si>
  <si>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</si>
  <si>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</si>
  <si>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</si>
  <si>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</si>
  <si>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</si>
  <si>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</si>
  <si>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</si>
  <si>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</si>
  <si>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</si>
  <si>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</si>
  <si>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</si>
  <si>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</si>
  <si>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</si>
  <si>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</si>
  <si>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</si>
  <si>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</si>
  <si>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</si>
  <si>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</si>
  <si>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</si>
  <si>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</si>
  <si>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</si>
  <si>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</si>
  <si>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</si>
  <si>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</si>
  <si>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</si>
  <si>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</si>
  <si>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</si>
  <si>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</si>
  <si>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</si>
  <si>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</si>
  <si>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</si>
  <si>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</si>
  <si>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</si>
  <si>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</si>
  <si>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</si>
  <si>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</si>
  <si>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</si>
  <si>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</si>
  <si>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</si>
  <si>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</si>
  <si>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</si>
  <si>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</si>
  <si>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</si>
  <si>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</si>
  <si>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</si>
  <si>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</si>
  <si>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</si>
  <si>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</si>
  <si>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</si>
  <si>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</si>
  <si>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</si>
  <si>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</si>
  <si>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</si>
  <si>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</si>
  <si>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</si>
  <si>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</si>
  <si>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</si>
  <si>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</si>
  <si>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</si>
  <si>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</si>
  <si>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</si>
  <si>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</si>
  <si>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</si>
  <si>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</si>
  <si>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</si>
  <si>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</si>
  <si>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</si>
  <si>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</si>
  <si>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</si>
  <si>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</si>
  <si>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</si>
  <si>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</si>
  <si>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</si>
  <si>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</si>
  <si>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</si>
  <si>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</si>
  <si>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</si>
  <si>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</si>
  <si>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</si>
  <si>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</si>
  <si>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</si>
  <si>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</si>
  <si>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</si>
  <si>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</si>
  <si>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</si>
  <si>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</si>
  <si>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</si>
  <si>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</si>
  <si>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</si>
  <si>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</si>
  <si>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</si>
  <si>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</si>
  <si>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</si>
  <si>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</si>
  <si>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</si>
  <si>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</si>
  <si>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</si>
  <si>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</si>
  <si>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</si>
  <si>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</si>
  <si>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</si>
  <si>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</si>
  <si>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</si>
  <si>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</si>
  <si>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</si>
  <si>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</si>
  <si>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</si>
  <si>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</si>
  <si>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</si>
  <si>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</si>
  <si>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</si>
  <si>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</si>
  <si>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</si>
  <si>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</si>
  <si>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</si>
  <si>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</si>
  <si>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</si>
  <si>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</si>
  <si>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</si>
  <si>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</si>
  <si>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</si>
  <si>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</si>
  <si>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</si>
  <si>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</si>
  <si>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</si>
  <si>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</si>
  <si>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</si>
  <si>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</si>
  <si>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</si>
  <si>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</si>
  <si>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</si>
  <si>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</si>
  <si>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</si>
  <si>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</si>
  <si>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</si>
  <si>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</si>
  <si>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</si>
  <si>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</si>
  <si>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</si>
  <si>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</si>
  <si>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</si>
  <si>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</si>
  <si>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</si>
  <si>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</si>
  <si>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</si>
  <si>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</si>
  <si>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</si>
  <si>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</si>
  <si>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</si>
  <si>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</si>
  <si>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</si>
  <si>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</si>
  <si>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</si>
  <si>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</si>
  <si>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</si>
  <si>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</si>
  <si>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</si>
  <si>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</si>
  <si>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</si>
  <si>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</si>
  <si>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</si>
  <si>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</si>
  <si>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</si>
  <si>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</si>
  <si>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</si>
  <si>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</si>
  <si>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</si>
  <si>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</si>
  <si>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</si>
  <si>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</si>
  <si>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</si>
  <si>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</si>
  <si>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</si>
  <si>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</si>
  <si>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</si>
  <si>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</si>
  <si>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</si>
  <si>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</si>
  <si>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</si>
  <si>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</si>
  <si>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</si>
  <si>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</si>
  <si>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</si>
  <si>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</si>
  <si>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</si>
  <si>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</si>
  <si>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</si>
  <si>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</si>
  <si>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</si>
  <si>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</si>
  <si>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</si>
  <si>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</si>
  <si>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</si>
  <si>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</si>
  <si>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</si>
  <si>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</si>
  <si>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</si>
  <si>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</si>
  <si>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</si>
  <si>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</si>
  <si>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</si>
  <si>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</si>
  <si>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</si>
  <si>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</si>
  <si>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</si>
  <si>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</si>
  <si>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</si>
  <si>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</si>
  <si>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</si>
  <si>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</si>
  <si>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</si>
  <si>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</si>
  <si>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</si>
  <si>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</si>
  <si>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</si>
  <si>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</si>
  <si>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</si>
  <si>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</si>
  <si>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</si>
  <si>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</si>
  <si>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</si>
  <si>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</si>
  <si>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</si>
  <si>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</si>
  <si>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</si>
  <si>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</si>
  <si>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</si>
  <si>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</si>
  <si>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</si>
  <si>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</si>
  <si>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</si>
  <si>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</si>
  <si>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</si>
  <si>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</si>
  <si>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</si>
  <si>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</si>
  <si>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</si>
  <si>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</si>
  <si>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</si>
  <si>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</si>
  <si>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</si>
  <si>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</si>
  <si>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</si>
  <si>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</si>
  <si>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</si>
  <si>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</si>
  <si>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</si>
  <si>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</si>
  <si>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</si>
  <si>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</si>
  <si>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</si>
  <si>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</si>
  <si>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</si>
  <si>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</si>
  <si>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</si>
  <si>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</si>
  <si>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</si>
  <si>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</si>
  <si>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</si>
  <si>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</si>
  <si>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</si>
  <si>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</si>
  <si>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</si>
  <si>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</si>
  <si>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</si>
  <si>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</si>
  <si>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</si>
  <si>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</si>
  <si>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</si>
  <si>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</si>
  <si>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</si>
  <si>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</si>
  <si>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</si>
  <si>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</si>
  <si>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</si>
  <si>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</si>
  <si>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</si>
  <si>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</si>
  <si>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</si>
  <si>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</si>
  <si>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</si>
  <si>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</si>
  <si>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</si>
  <si>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</si>
  <si>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</si>
  <si>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</si>
  <si>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</si>
  <si>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</si>
  <si>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</si>
  <si>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</si>
  <si>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</si>
  <si>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</si>
  <si>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</si>
  <si>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</si>
  <si>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</si>
  <si>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</si>
  <si>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</si>
  <si>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</si>
  <si>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</si>
  <si>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</si>
  <si>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</si>
  <si>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</si>
  <si>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</si>
  <si>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</si>
  <si>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</si>
  <si>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</si>
  <si>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</si>
  <si>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</si>
  <si>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</si>
  <si>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</si>
  <si>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</si>
  <si>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</si>
  <si>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</si>
  <si>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</si>
  <si>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</si>
  <si>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</si>
  <si>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</si>
  <si>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</si>
  <si>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</si>
  <si>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</si>
  <si>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</si>
  <si>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</si>
  <si>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</si>
  <si>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</si>
  <si>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</si>
  <si>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</si>
  <si>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</si>
  <si>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</si>
  <si>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</si>
  <si>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</si>
  <si>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</si>
  <si>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</si>
  <si>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</si>
  <si>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</si>
  <si>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</si>
  <si>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</si>
  <si>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</si>
  <si>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</si>
  <si>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</si>
  <si>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</si>
  <si>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</si>
  <si>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</si>
  <si>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</si>
  <si>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</si>
  <si>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</si>
  <si>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</si>
  <si>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</si>
  <si>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</si>
  <si>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</si>
  <si>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</si>
  <si>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</si>
  <si>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</si>
  <si>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</si>
  <si>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</si>
  <si>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</si>
  <si>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</si>
  <si>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</si>
  <si>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</si>
  <si>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</si>
  <si>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</si>
  <si>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</si>
  <si>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</si>
  <si>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</si>
  <si>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</si>
  <si>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</si>
  <si>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</si>
  <si>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</si>
  <si>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</si>
  <si>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</si>
  <si>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</si>
  <si>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</si>
  <si>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</si>
  <si>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</si>
  <si>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</si>
  <si>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</si>
  <si>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</si>
  <si>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</si>
  <si>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</si>
  <si>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</si>
  <si>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</si>
  <si>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</si>
  <si>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</si>
  <si>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</si>
  <si>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</si>
  <si>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</si>
  <si>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</si>
  <si>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</si>
  <si>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</si>
  <si>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</si>
  <si>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</si>
  <si>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</si>
  <si>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</si>
  <si>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</si>
  <si>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</si>
  <si>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</si>
  <si>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</si>
  <si>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</si>
  <si>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</si>
  <si>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</si>
  <si>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</si>
  <si>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</si>
  <si>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</si>
  <si>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</si>
  <si>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</si>
  <si>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</si>
  <si>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</si>
  <si>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</si>
  <si>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</si>
  <si>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</si>
  <si>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</si>
  <si>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</si>
  <si>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</si>
  <si>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</si>
  <si>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</si>
  <si>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</si>
  <si>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</si>
  <si>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</si>
  <si>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</si>
  <si>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</si>
  <si>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</si>
  <si>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</si>
  <si>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</si>
  <si>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</si>
  <si>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</si>
  <si>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</si>
  <si>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</si>
  <si>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</si>
  <si>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</si>
  <si>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</si>
  <si>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</si>
  <si>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</si>
  <si>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</si>
  <si>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</si>
  <si>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</si>
  <si>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</si>
  <si>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</si>
  <si>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</si>
  <si>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</si>
  <si>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</si>
  <si>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</si>
  <si>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</si>
  <si>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</si>
  <si>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</si>
  <si>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</si>
  <si>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</si>
  <si>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</si>
  <si>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</si>
  <si>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</si>
  <si>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</si>
  <si>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</si>
  <si>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</si>
  <si>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</si>
  <si>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</si>
  <si>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</si>
  <si>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</si>
  <si>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</si>
  <si>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</si>
  <si>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</si>
  <si>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</si>
  <si>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</si>
  <si>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</si>
  <si>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</si>
  <si>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</si>
  <si>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</si>
  <si>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</si>
  <si>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</si>
  <si>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</si>
  <si>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</si>
  <si>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</si>
  <si>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</si>
  <si>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</si>
  <si>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</si>
  <si>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</si>
  <si>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</si>
  <si>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</si>
  <si>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</si>
  <si>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</si>
  <si>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</si>
  <si>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</si>
  <si>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</si>
  <si>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</si>
  <si>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</si>
  <si>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</si>
  <si>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</si>
  <si>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</si>
  <si>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</si>
  <si>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</si>
  <si>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</si>
  <si>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</si>
  <si>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</si>
  <si>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</si>
  <si>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</si>
  <si>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</si>
  <si>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</si>
  <si>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</si>
  <si>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</si>
  <si>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</si>
  <si>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</si>
  <si>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</si>
  <si>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</si>
  <si>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</si>
  <si>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</si>
  <si>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</si>
  <si>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</si>
  <si>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</si>
  <si>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</si>
  <si>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</si>
  <si>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</si>
  <si>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</si>
  <si>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</si>
  <si>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</si>
  <si>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</si>
  <si>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</si>
  <si>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</si>
  <si>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</si>
  <si>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</si>
  <si>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</si>
  <si>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</si>
  <si>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</si>
  <si>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</si>
  <si>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</si>
  <si>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</si>
  <si>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</si>
  <si>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</si>
  <si>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</si>
  <si>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</si>
  <si>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</si>
  <si>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</si>
  <si>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</si>
  <si>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</si>
  <si>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</si>
  <si>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</si>
  <si>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</si>
  <si>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</si>
  <si>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</si>
  <si>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</si>
  <si>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</si>
  <si>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</si>
  <si>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</si>
  <si>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</si>
  <si>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</si>
  <si>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</si>
  <si>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</si>
  <si>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</si>
  <si>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</si>
  <si>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</si>
  <si>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</si>
  <si>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</si>
  <si>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</si>
  <si>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</si>
  <si>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</si>
  <si>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</si>
  <si>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</si>
  <si>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</si>
  <si>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</si>
  <si>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</si>
  <si>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</si>
  <si>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</si>
  <si>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</si>
  <si>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</si>
  <si>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</si>
  <si>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</si>
  <si>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</si>
  <si>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</si>
  <si>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</si>
  <si>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</si>
  <si>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</si>
  <si>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</si>
  <si>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</si>
  <si>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</si>
  <si>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</si>
  <si>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</si>
  <si>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</si>
  <si>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</si>
  <si>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</si>
  <si>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</si>
  <si>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</si>
  <si>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</si>
  <si>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</si>
  <si>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</si>
  <si>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</si>
  <si>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</si>
  <si>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</si>
  <si>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</si>
  <si>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</si>
  <si>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</si>
  <si>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</si>
  <si>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</si>
  <si>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</si>
  <si>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</si>
  <si>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</si>
  <si>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</si>
  <si>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</si>
  <si>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</si>
  <si>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</si>
  <si>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</si>
  <si>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</si>
  <si>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</si>
  <si>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</si>
  <si>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</si>
  <si>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</si>
  <si>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</si>
  <si>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</si>
  <si>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</si>
  <si>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</si>
  <si>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</si>
  <si>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</si>
  <si>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</si>
  <si>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</si>
  <si>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</si>
  <si>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</si>
  <si>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</si>
  <si>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</si>
  <si>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</si>
  <si>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</si>
  <si>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</si>
  <si>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</si>
  <si>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</si>
  <si>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</si>
  <si>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</si>
  <si>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</si>
  <si>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</si>
  <si>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</si>
  <si>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</si>
  <si>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</si>
  <si>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</si>
  <si>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</si>
  <si>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</si>
  <si>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</si>
  <si>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</si>
  <si>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</si>
  <si>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</si>
  <si>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</si>
  <si>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</si>
  <si>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</si>
  <si>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</si>
  <si>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</si>
  <si>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</si>
  <si>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</si>
  <si>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</si>
  <si>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</si>
  <si>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</si>
  <si>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</si>
  <si>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</si>
  <si>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</si>
  <si>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</si>
  <si>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</si>
  <si>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</si>
  <si>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</si>
  <si>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</si>
  <si>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</si>
  <si>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</si>
  <si>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</si>
  <si>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</si>
  <si>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</si>
  <si>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</si>
  <si>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</si>
  <si>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</si>
  <si>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</si>
  <si>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</si>
  <si>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</si>
  <si>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</si>
  <si>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</si>
  <si>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</si>
  <si>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</si>
  <si>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</si>
  <si>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</si>
  <si>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</si>
  <si>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</si>
  <si>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</si>
  <si>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</si>
  <si>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</si>
  <si>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</si>
  <si>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</si>
  <si>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</si>
  <si>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</si>
  <si>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</si>
  <si>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</si>
  <si>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</si>
  <si>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</si>
  <si>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</si>
  <si>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</si>
  <si>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</si>
  <si>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</si>
  <si>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</si>
  <si>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</si>
  <si>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</si>
  <si>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</si>
  <si>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</si>
  <si>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</si>
  <si>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</si>
  <si>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</si>
  <si>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</si>
  <si>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</si>
  <si>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</si>
  <si>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</si>
  <si>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</si>
  <si>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</si>
  <si>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</si>
  <si>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</si>
  <si>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</si>
  <si>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</si>
  <si>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</si>
  <si>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</si>
  <si>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</si>
  <si>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</si>
  <si>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</si>
  <si>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</si>
  <si>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</si>
  <si>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</si>
  <si>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</si>
  <si>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</si>
  <si>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</si>
  <si>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</si>
  <si>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</si>
  <si>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</si>
  <si>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</si>
  <si>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</si>
  <si>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</si>
  <si>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</si>
  <si>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</si>
  <si>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</si>
  <si>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</si>
  <si>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</si>
  <si>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</si>
  <si>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</si>
  <si>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</si>
  <si>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</si>
  <si>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</si>
  <si>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</si>
  <si>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</si>
  <si>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</si>
  <si>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</si>
  <si>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</si>
  <si>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</si>
  <si>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</si>
  <si>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</si>
  <si>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</si>
  <si>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</si>
  <si>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</si>
  <si>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</si>
  <si>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</si>
  <si>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</si>
  <si>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</si>
  <si>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</si>
  <si>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</si>
  <si>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</si>
  <si>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</si>
  <si>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</si>
  <si>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</si>
  <si>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</si>
  <si>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</si>
  <si>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</si>
  <si>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</si>
  <si>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</si>
  <si>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</si>
  <si>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</si>
  <si>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</si>
  <si>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</si>
  <si>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</si>
  <si>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</si>
  <si>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</si>
  <si>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</si>
  <si>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</si>
  <si>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</si>
  <si>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</si>
  <si>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</si>
  <si>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</si>
  <si>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</si>
  <si>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</si>
  <si>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</si>
  <si>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</si>
  <si>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</si>
  <si>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</si>
  <si>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</si>
  <si>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</si>
  <si>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</si>
  <si>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</si>
  <si>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</si>
  <si>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</si>
  <si>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</si>
  <si>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</si>
  <si>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</si>
  <si>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</si>
  <si>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</si>
  <si>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</si>
  <si>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</si>
  <si>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</si>
  <si>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</si>
  <si>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</si>
  <si>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</si>
  <si>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</si>
  <si>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</si>
  <si>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</si>
  <si>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</si>
  <si>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</si>
  <si>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</si>
  <si>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</si>
  <si>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</si>
  <si>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</si>
  <si>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</si>
  <si>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</si>
  <si>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</si>
  <si>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</si>
  <si>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</si>
  <si>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</si>
  <si>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</si>
  <si>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</si>
  <si>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</si>
  <si>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</si>
  <si>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</si>
  <si>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</si>
  <si>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</si>
  <si>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</si>
  <si>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</si>
  <si>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</si>
  <si>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</si>
  <si>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</si>
  <si>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</si>
  <si>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</si>
  <si>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</si>
  <si>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</si>
  <si>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</si>
  <si>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</si>
  <si>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</si>
  <si>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</si>
  <si>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</si>
  <si>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</si>
  <si>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</si>
  <si>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</si>
  <si>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</si>
  <si>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</si>
  <si>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</si>
  <si>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</si>
  <si>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</si>
  <si>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</si>
  <si>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</si>
  <si>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</si>
  <si>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</si>
  <si>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</si>
  <si>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</si>
  <si>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</si>
  <si>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</si>
  <si>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</si>
  <si>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</si>
  <si>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</si>
  <si>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</si>
  <si>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</si>
  <si>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</si>
  <si>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</si>
  <si>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</si>
  <si>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</si>
  <si>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</si>
  <si>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</si>
  <si>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</si>
  <si>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</si>
  <si>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</si>
  <si>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</si>
  <si>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</si>
  <si>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</si>
  <si>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</si>
  <si>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</si>
  <si>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</si>
  <si>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</si>
  <si>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</si>
  <si>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</si>
  <si>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</si>
  <si>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</si>
  <si>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</si>
  <si>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</si>
  <si>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</si>
  <si>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</si>
  <si>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</si>
  <si>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</si>
  <si>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</si>
  <si>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</si>
  <si>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</si>
  <si>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</si>
  <si>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</si>
  <si>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</si>
  <si>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</si>
  <si>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</si>
  <si>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</si>
  <si>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</si>
  <si>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</si>
  <si>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</si>
  <si>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</si>
  <si>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</si>
  <si>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</si>
  <si>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</si>
  <si>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</si>
  <si>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</si>
  <si>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</si>
  <si>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</si>
  <si>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</si>
  <si>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</si>
  <si>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</si>
  <si>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</si>
  <si>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</si>
  <si>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</si>
  <si>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</si>
  <si>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</si>
  <si>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</si>
  <si>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</si>
  <si>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</si>
  <si>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</si>
  <si>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</si>
  <si>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</si>
  <si>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</si>
  <si>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</si>
  <si>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</si>
  <si>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</si>
  <si>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</si>
  <si>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</si>
  <si>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</si>
  <si>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</si>
  <si>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</si>
  <si>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</si>
  <si>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</si>
  <si>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</si>
  <si>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</si>
  <si>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</si>
  <si>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</si>
  <si>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</si>
  <si>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</si>
  <si>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</si>
  <si>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</si>
  <si>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</si>
  <si>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</si>
  <si>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</si>
  <si>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</si>
  <si>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</si>
  <si>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</si>
  <si>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</si>
  <si>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</si>
  <si>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</si>
  <si>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</si>
  <si>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</si>
  <si>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</si>
  <si>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</si>
  <si>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</si>
  <si>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</si>
  <si>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</si>
  <si>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</si>
  <si>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</si>
  <si>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</si>
  <si>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</si>
  <si>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</si>
  <si>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</si>
  <si>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</si>
  <si>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</si>
  <si>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</si>
  <si>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</si>
  <si>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</si>
  <si>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</si>
  <si>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</si>
  <si>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</si>
  <si>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</si>
  <si>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</si>
  <si>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</si>
  <si>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</si>
  <si>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</si>
  <si>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</si>
  <si>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</si>
  <si>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</si>
  <si>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</si>
  <si>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</si>
  <si>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</si>
  <si>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</si>
  <si>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</si>
  <si>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</si>
  <si>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</si>
  <si>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</si>
  <si>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</si>
  <si>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</si>
  <si>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</si>
  <si>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</si>
  <si>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</si>
  <si>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</si>
  <si>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</si>
  <si>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</si>
  <si>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</si>
  <si>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</si>
  <si>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</si>
  <si>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</si>
  <si>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</si>
  <si>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</si>
  <si>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</si>
  <si>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</si>
  <si>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</si>
  <si>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</si>
  <si>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</si>
  <si>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</si>
  <si>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</si>
  <si>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</si>
  <si>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</si>
  <si>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</si>
  <si>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</si>
  <si>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</si>
  <si>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</si>
  <si>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</si>
  <si>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</si>
  <si>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</si>
  <si>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</si>
  <si>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</si>
  <si>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</si>
  <si>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</si>
  <si>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</si>
  <si>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</si>
  <si>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</si>
  <si>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</si>
  <si>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</si>
  <si>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</si>
  <si>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</si>
  <si>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</si>
  <si>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</si>
  <si>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</si>
  <si>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</si>
  <si>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</si>
  <si>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</si>
  <si>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</si>
  <si>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</si>
  <si>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</si>
  <si>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</si>
  <si>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</si>
  <si>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</si>
  <si>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</si>
  <si>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</si>
  <si>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</si>
  <si>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</si>
  <si>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</si>
  <si>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</si>
  <si>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</si>
  <si>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</si>
  <si>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</si>
  <si>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</si>
  <si>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</si>
  <si>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</si>
  <si>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</si>
  <si>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</si>
  <si>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</si>
  <si>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</si>
  <si>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</si>
  <si>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</si>
  <si>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</si>
  <si>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</si>
  <si>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</si>
  <si>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</si>
  <si>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</si>
  <si>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</si>
  <si>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</si>
  <si>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</si>
  <si>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</si>
  <si>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</si>
  <si>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</si>
  <si>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</si>
  <si>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</si>
  <si>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</si>
  <si>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</si>
  <si>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</si>
  <si>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</si>
  <si>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</si>
  <si>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</si>
  <si>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</si>
  <si>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</si>
  <si>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</si>
  <si>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</si>
  <si>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</si>
  <si>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</si>
  <si>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</si>
  <si>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</si>
  <si>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</si>
  <si>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</si>
  <si>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</si>
  <si>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</si>
  <si>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</si>
  <si>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</si>
  <si>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</si>
  <si>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</si>
  <si>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</si>
  <si>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</si>
  <si>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</si>
  <si>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</si>
  <si>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</si>
  <si>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</si>
  <si>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</si>
  <si>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</si>
  <si>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</si>
  <si>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</si>
  <si>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</si>
  <si>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</si>
  <si>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</si>
  <si>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</si>
  <si>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</si>
  <si>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</si>
  <si>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</si>
  <si>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</si>
  <si>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</si>
  <si>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</si>
  <si>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</si>
  <si>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</si>
  <si>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</si>
  <si>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</si>
  <si>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</si>
  <si>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</si>
  <si>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</si>
  <si>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</si>
  <si>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</si>
  <si>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</si>
  <si>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</si>
  <si>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</si>
  <si>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</si>
  <si>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</si>
  <si>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</si>
  <si>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</si>
  <si>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</si>
  <si>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</si>
  <si>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</si>
  <si>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</si>
  <si>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</si>
  <si>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</si>
  <si>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</si>
  <si>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</si>
  <si>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</si>
  <si>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</si>
  <si>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</si>
  <si>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</si>
  <si>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</si>
  <si>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</si>
  <si>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</si>
  <si>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</si>
  <si>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</si>
  <si>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</si>
  <si>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</si>
  <si>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</si>
  <si>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</si>
  <si>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</si>
  <si>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</si>
  <si>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</si>
  <si>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</si>
  <si>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</si>
  <si>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</si>
  <si>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</si>
  <si>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</si>
  <si>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</si>
  <si>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</si>
  <si>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</si>
  <si>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</si>
  <si>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</si>
  <si>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</si>
  <si>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</si>
  <si>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</si>
  <si>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</si>
  <si>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</si>
  <si>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</si>
  <si>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</si>
  <si>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</si>
  <si>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</si>
  <si>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</si>
  <si>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</si>
  <si>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</si>
  <si>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</si>
  <si>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</si>
  <si>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</si>
  <si>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</si>
  <si>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</si>
  <si>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</si>
  <si>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</si>
  <si>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</si>
  <si>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</si>
  <si>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</si>
  <si>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</si>
  <si>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</si>
  <si>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</si>
  <si>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</si>
  <si>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</si>
  <si>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</si>
  <si>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</si>
  <si>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</si>
  <si>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</si>
  <si>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</si>
  <si>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</si>
  <si>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</si>
  <si>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</si>
  <si>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</si>
  <si>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</si>
  <si>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</si>
  <si>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</si>
  <si>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</si>
  <si>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</si>
  <si>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</si>
  <si>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</si>
  <si>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</si>
  <si>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</si>
  <si>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</si>
  <si>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</si>
  <si>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</si>
  <si>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</si>
  <si>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</si>
  <si>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</si>
  <si>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</si>
  <si>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</si>
  <si>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</si>
  <si>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</si>
  <si>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</si>
  <si>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</si>
  <si>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</si>
  <si>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</si>
  <si>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</si>
  <si>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</si>
  <si>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</si>
  <si>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</si>
  <si>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</si>
  <si>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</si>
  <si>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</si>
  <si>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</si>
  <si>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</si>
  <si>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</si>
  <si>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</si>
  <si>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</si>
  <si>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</si>
  <si>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</si>
  <si>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</si>
  <si>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</si>
  <si>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</si>
  <si>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</si>
  <si>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</si>
  <si>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</si>
  <si>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</si>
  <si>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</si>
  <si>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</si>
  <si>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</si>
  <si>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</si>
  <si>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</si>
  <si>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</si>
  <si>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</si>
  <si>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</si>
  <si>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</si>
  <si>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</si>
  <si>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</si>
  <si>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</si>
  <si>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</si>
  <si>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</si>
  <si>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</si>
  <si>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</si>
  <si>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</si>
  <si>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</si>
  <si>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</si>
  <si>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</si>
  <si>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</si>
  <si>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</si>
  <si>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</si>
  <si>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</si>
  <si>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</si>
  <si>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</si>
  <si>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</si>
  <si>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</si>
  <si>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</si>
  <si>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</si>
  <si>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</si>
  <si>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</si>
  <si>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</si>
  <si>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</si>
  <si>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</si>
  <si>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</si>
  <si>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</si>
  <si>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</si>
  <si>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</si>
  <si>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</si>
  <si>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</si>
  <si>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</si>
  <si>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</si>
  <si>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</si>
  <si>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</si>
  <si>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</si>
  <si>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</si>
  <si>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</si>
  <si>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</si>
  <si>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</si>
  <si>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</si>
  <si>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</si>
  <si>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</si>
  <si>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</si>
  <si>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</si>
  <si>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</si>
  <si>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</si>
  <si>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</si>
  <si>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</si>
  <si>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</si>
  <si>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</si>
  <si>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</si>
  <si>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</si>
  <si>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</si>
  <si>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</si>
  <si>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</si>
  <si>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</si>
  <si>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</si>
  <si>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</si>
  <si>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</si>
  <si>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</si>
  <si>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</si>
  <si>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</si>
  <si>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</si>
  <si>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</si>
  <si>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</si>
  <si>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</si>
  <si>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</si>
  <si>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</si>
  <si>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</si>
  <si>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</si>
  <si>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</si>
  <si>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</si>
  <si>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</si>
  <si>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</si>
  <si>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</si>
  <si>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</si>
  <si>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</si>
  <si>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</si>
  <si>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</si>
  <si>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</si>
  <si>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</si>
  <si>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</si>
  <si>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</si>
  <si>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</si>
  <si>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</si>
  <si>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</si>
  <si>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</si>
  <si>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</si>
  <si>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</si>
  <si>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</si>
  <si>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</si>
  <si>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</si>
  <si>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</si>
  <si>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</si>
  <si>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</si>
  <si>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</si>
  <si>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</si>
  <si>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</si>
  <si>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</si>
  <si>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</si>
  <si>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</si>
  <si>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</si>
  <si>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</si>
  <si>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</si>
  <si>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</si>
  <si>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</si>
  <si>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</si>
  <si>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</si>
  <si>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</si>
  <si>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</si>
  <si>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</si>
  <si>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</si>
  <si>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</si>
  <si>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</si>
  <si>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</si>
  <si>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</si>
  <si>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</si>
  <si>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</si>
  <si>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</si>
  <si>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</si>
  <si>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</si>
  <si>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</si>
  <si>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</si>
  <si>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</si>
  <si>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</si>
  <si>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</si>
  <si>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</si>
  <si>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</si>
  <si>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</si>
  <si>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</si>
  <si>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</si>
  <si>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</si>
  <si>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</si>
  <si>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</si>
  <si>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</si>
  <si>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</si>
  <si>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</si>
  <si>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</si>
  <si>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</si>
  <si>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</si>
  <si>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</si>
  <si>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</si>
  <si>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</si>
  <si>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</si>
  <si>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</si>
  <si>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</si>
  <si>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</si>
  <si>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</si>
  <si>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</si>
  <si>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</si>
  <si>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</si>
  <si>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</si>
  <si>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</si>
  <si>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</si>
  <si>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</si>
  <si>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</si>
  <si>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</si>
  <si>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</si>
  <si>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</si>
  <si>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</si>
  <si>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</si>
  <si>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</si>
  <si>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</si>
  <si>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</si>
  <si>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</si>
  <si>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</si>
  <si>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</si>
  <si>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</si>
  <si>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</si>
  <si>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</si>
  <si>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</si>
  <si>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</si>
  <si>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</si>
  <si>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</si>
  <si>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</si>
  <si>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</si>
  <si>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</si>
  <si>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</si>
  <si>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</si>
  <si>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</si>
  <si>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</si>
  <si>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</si>
  <si>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</si>
  <si>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</si>
  <si>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</si>
  <si>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</si>
  <si>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</si>
  <si>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</si>
  <si>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</si>
  <si>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</si>
  <si>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</si>
  <si>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</si>
  <si>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</si>
  <si>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</si>
  <si>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</si>
  <si>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</si>
  <si>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</si>
  <si>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</si>
  <si>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</si>
  <si>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</si>
  <si>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</si>
  <si>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</si>
  <si>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</si>
  <si>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</si>
  <si>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</si>
  <si>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</si>
  <si>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</si>
  <si>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</si>
  <si>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</si>
  <si>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</si>
  <si>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</si>
  <si>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</si>
  <si>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</si>
  <si>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</si>
  <si>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</si>
  <si>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</si>
  <si>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</si>
  <si>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</si>
  <si>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</si>
  <si>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</si>
  <si>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</si>
  <si>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</si>
  <si>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</si>
  <si>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</si>
  <si>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</si>
  <si>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</si>
  <si>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</si>
  <si>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</si>
  <si>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</si>
  <si>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</si>
  <si>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</si>
  <si>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</si>
  <si>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</si>
  <si>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</si>
  <si>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</si>
  <si>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</si>
  <si>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</si>
  <si>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</si>
  <si>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</si>
  <si>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</si>
  <si>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</si>
  <si>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</si>
  <si>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</si>
  <si>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</si>
  <si>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</si>
  <si>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</si>
  <si>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</si>
  <si>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</si>
  <si>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</si>
  <si>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</si>
  <si>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</si>
  <si>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</si>
  <si>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</si>
  <si>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</si>
  <si>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</si>
  <si>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</si>
  <si>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</si>
  <si>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</si>
  <si>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</si>
  <si>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</si>
  <si>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</si>
  <si>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</si>
  <si>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</si>
  <si>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</si>
  <si>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</si>
  <si>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</si>
  <si>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</si>
  <si>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</si>
  <si>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</si>
  <si>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</si>
  <si>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</si>
  <si>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</si>
  <si>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</si>
  <si>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</si>
  <si>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</si>
  <si>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</si>
  <si>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</si>
  <si>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</si>
  <si>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</si>
  <si>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</si>
  <si>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</si>
  <si>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</si>
  <si>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</si>
  <si>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</si>
  <si>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</si>
  <si>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</si>
  <si>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</si>
  <si>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</si>
  <si>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</si>
  <si>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</si>
  <si>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</si>
  <si>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</si>
  <si>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</si>
  <si>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</si>
  <si>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</si>
  <si>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</si>
  <si>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</si>
  <si>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</si>
  <si>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</si>
  <si>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</si>
  <si>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</si>
  <si>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</si>
  <si>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</si>
  <si>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</si>
  <si>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</si>
  <si>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</si>
  <si>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</si>
  <si>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</si>
  <si>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</si>
  <si>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</si>
  <si>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</si>
  <si>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</si>
  <si>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</si>
  <si>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</si>
  <si>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</si>
  <si>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</si>
  <si>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</si>
  <si>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</si>
  <si>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</si>
  <si>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</si>
  <si>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</si>
  <si>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</si>
  <si>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</si>
  <si>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</si>
  <si>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</si>
  <si>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</si>
  <si>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</si>
  <si>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</si>
  <si>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</si>
  <si>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</si>
  <si>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</si>
  <si>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</si>
  <si>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</si>
  <si>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</si>
  <si>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</si>
  <si>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</si>
  <si>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</si>
  <si>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</si>
  <si>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</si>
  <si>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</si>
  <si>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</si>
  <si>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</si>
  <si>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</si>
  <si>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</si>
  <si>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</si>
  <si>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</si>
  <si>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</si>
  <si>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</si>
  <si>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</si>
  <si>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</si>
  <si>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</si>
  <si>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</si>
  <si>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</si>
  <si>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</si>
  <si>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</si>
  <si>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</si>
  <si>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</si>
  <si>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</si>
  <si>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</si>
  <si>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</si>
  <si>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</si>
  <si>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</si>
  <si>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</si>
  <si>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</si>
  <si>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</si>
  <si>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</si>
  <si>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</si>
  <si>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</si>
  <si>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</si>
  <si>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</si>
  <si>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</si>
  <si>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</si>
  <si>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</si>
  <si>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</si>
  <si>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</si>
  <si>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</si>
  <si>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</si>
  <si>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</si>
  <si>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</si>
  <si>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</si>
  <si>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</si>
  <si>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</si>
  <si>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</si>
  <si>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</si>
  <si>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</si>
  <si>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</si>
  <si>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</si>
  <si>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</si>
  <si>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</si>
  <si>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</si>
  <si>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</si>
  <si>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</si>
  <si>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</si>
  <si>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</si>
  <si>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</si>
  <si>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</si>
  <si>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</si>
  <si>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</si>
  <si>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</si>
  <si>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</si>
  <si>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</si>
  <si>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</si>
  <si>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</si>
  <si>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</si>
  <si>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</si>
  <si>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</si>
  <si>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</si>
  <si>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</si>
  <si>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</si>
  <si>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</si>
  <si>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</si>
  <si>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</si>
  <si>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</si>
  <si>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</si>
  <si>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</si>
  <si>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</si>
  <si>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</si>
  <si>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</si>
  <si>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</si>
  <si>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</si>
  <si>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</si>
  <si>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</si>
  <si>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</si>
  <si>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</si>
  <si>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</si>
  <si>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</si>
  <si>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</si>
  <si>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</si>
  <si>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</si>
  <si>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</si>
  <si>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</si>
  <si>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</si>
  <si>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</si>
  <si>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</si>
  <si>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</si>
  <si>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</si>
  <si>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</si>
  <si>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</si>
  <si>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</si>
  <si>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</si>
  <si>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</si>
  <si>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</si>
  <si>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</si>
  <si>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</si>
  <si>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</si>
  <si>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</si>
  <si>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</si>
  <si>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</si>
  <si>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</si>
  <si>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</si>
  <si>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</si>
  <si>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</si>
  <si>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</si>
  <si>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</si>
  <si>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</si>
  <si>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</si>
  <si>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</si>
  <si>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</si>
  <si>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</si>
  <si>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</si>
  <si>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</si>
  <si>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</si>
  <si>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</si>
  <si>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</si>
  <si>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</si>
  <si>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</si>
  <si>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</si>
  <si>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</si>
  <si>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</si>
  <si>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</si>
  <si>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</si>
  <si>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</si>
  <si>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</si>
  <si>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</si>
  <si>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</si>
  <si>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</si>
  <si>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</si>
  <si>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</si>
  <si>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</si>
  <si>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</si>
  <si>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</si>
  <si>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</si>
  <si>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</si>
  <si>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</si>
  <si>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</si>
  <si>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</si>
  <si>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</si>
  <si>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</si>
  <si>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</si>
  <si>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</si>
  <si>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</si>
  <si>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</si>
  <si>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</si>
  <si>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</si>
  <si>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</si>
  <si>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</si>
  <si>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</si>
  <si>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</si>
  <si>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</si>
  <si>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</si>
  <si>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</si>
  <si>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</si>
  <si>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</si>
  <si>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</si>
  <si>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</si>
  <si>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</si>
  <si>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</si>
  <si>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</si>
  <si>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</si>
  <si>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</si>
  <si>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</si>
  <si>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</si>
  <si>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</si>
  <si>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</si>
  <si>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</si>
  <si>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</si>
  <si>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</si>
  <si>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</si>
  <si>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</si>
  <si>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</si>
  <si>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</si>
  <si>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</si>
  <si>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</si>
  <si>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</si>
  <si>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</si>
  <si>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</si>
  <si>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</si>
  <si>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</si>
  <si>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</si>
  <si>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</si>
  <si>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</si>
  <si>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</si>
  <si>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</si>
  <si>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</si>
  <si>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</si>
  <si>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</si>
  <si>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</si>
  <si>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</si>
  <si>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</si>
  <si>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</si>
  <si>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</si>
  <si>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</si>
  <si>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</si>
  <si>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</si>
  <si>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</si>
  <si>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</si>
  <si>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</si>
  <si>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</si>
  <si>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</si>
  <si>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</si>
  <si>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</si>
  <si>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</si>
  <si>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</si>
  <si>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</si>
  <si>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</si>
  <si>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</si>
  <si>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</si>
  <si>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</si>
  <si>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</si>
  <si>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</si>
  <si>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</si>
  <si>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</si>
  <si>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</si>
  <si>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</si>
  <si>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</si>
  <si>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</si>
  <si>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</si>
  <si>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</si>
  <si>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</si>
  <si>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</si>
  <si>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</si>
  <si>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</si>
  <si>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</si>
  <si>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</si>
  <si>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</si>
  <si>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</si>
  <si>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</si>
  <si>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</si>
  <si>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</si>
  <si>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</si>
  <si>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</si>
  <si>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</si>
  <si>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</si>
  <si>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</si>
  <si>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</si>
  <si>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</si>
  <si>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</si>
  <si>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</si>
  <si>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</si>
  <si>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</si>
  <si>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</si>
  <si>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</si>
  <si>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</si>
  <si>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</si>
  <si>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</si>
  <si>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</si>
  <si>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</si>
  <si>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</si>
  <si>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</si>
  <si>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</si>
  <si>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</si>
  <si>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</si>
  <si>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</si>
  <si>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</si>
  <si>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</si>
  <si>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</si>
  <si>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</si>
  <si>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</si>
  <si>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</si>
  <si>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</si>
  <si>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</si>
  <si>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</si>
  <si>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</si>
  <si>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</si>
  <si>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</si>
  <si>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</si>
  <si>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</si>
  <si>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</si>
  <si>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</si>
  <si>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</si>
  <si>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</si>
  <si>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</si>
  <si>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</si>
  <si>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</si>
  <si>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</si>
  <si>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</si>
  <si>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</si>
  <si>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</si>
  <si>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</si>
  <si>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</si>
  <si>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</si>
  <si>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</si>
  <si>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</si>
  <si>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</si>
  <si>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</si>
  <si>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</si>
  <si>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</si>
  <si>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</si>
  <si>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</si>
  <si>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</si>
  <si>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</si>
  <si>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</si>
  <si>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</si>
  <si>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</si>
  <si>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</si>
  <si>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</si>
  <si>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</si>
  <si>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</si>
  <si>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</si>
  <si>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</si>
  <si>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</si>
  <si>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</si>
  <si>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</si>
  <si>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</si>
  <si>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</si>
  <si>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</si>
  <si>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</si>
  <si>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</si>
  <si>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</si>
  <si>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</si>
  <si>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</si>
  <si>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</si>
  <si>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</si>
  <si>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</si>
  <si>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</si>
  <si>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</si>
  <si>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</si>
  <si>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</si>
  <si>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</si>
  <si>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</si>
  <si>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</si>
  <si>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</si>
  <si>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</si>
  <si>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</si>
  <si>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</si>
  <si>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</si>
  <si>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</si>
  <si>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</si>
  <si>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</si>
  <si>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</si>
  <si>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</si>
  <si>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</si>
  <si>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</si>
  <si>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</si>
  <si>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</si>
  <si>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</si>
  <si>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</si>
  <si>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</si>
  <si>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</si>
  <si>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</si>
  <si>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</si>
  <si>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</si>
  <si>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</si>
  <si>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</si>
  <si>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</si>
  <si>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</si>
  <si>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</si>
  <si>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</si>
  <si>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</si>
  <si>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</si>
  <si>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</si>
  <si>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</si>
  <si>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</si>
  <si>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</si>
  <si>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</si>
  <si>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</si>
  <si>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</si>
  <si>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</si>
  <si>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</si>
  <si>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</si>
  <si>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</si>
  <si>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</si>
  <si>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</si>
  <si>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</si>
  <si>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</si>
  <si>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</si>
  <si>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</si>
  <si>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</si>
  <si>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</si>
  <si>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</si>
  <si>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</si>
  <si>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</si>
  <si>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</si>
  <si>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</si>
  <si>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</si>
  <si>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</si>
  <si>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</si>
  <si>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</si>
  <si>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</si>
  <si>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</si>
  <si>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</si>
  <si>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</si>
  <si>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</si>
  <si>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</si>
  <si>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</si>
  <si>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</si>
  <si>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</si>
  <si>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</si>
  <si>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</si>
  <si>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</si>
  <si>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</si>
  <si>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</si>
  <si>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</si>
  <si>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</si>
  <si>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</si>
  <si>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</si>
  <si>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</si>
  <si>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</si>
  <si>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</si>
  <si>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</si>
  <si>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</si>
  <si>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</si>
  <si>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</si>
  <si>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</si>
  <si>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</si>
  <si>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</si>
  <si>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</si>
  <si>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</si>
  <si>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</si>
  <si>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</si>
  <si>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</si>
  <si>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</si>
  <si>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</si>
  <si>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</si>
  <si>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</si>
  <si>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</si>
  <si>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</si>
  <si>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</si>
  <si>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</si>
  <si>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</si>
  <si>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</si>
  <si>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</si>
  <si>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</si>
  <si>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</si>
  <si>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</si>
  <si>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</si>
  <si>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</si>
  <si>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</si>
  <si>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</si>
  <si>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</si>
  <si>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</si>
  <si>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</si>
  <si>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</si>
  <si>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</si>
  <si>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</si>
  <si>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</si>
  <si>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</si>
  <si>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</si>
  <si>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</si>
  <si>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</si>
  <si>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</si>
  <si>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</si>
  <si>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</si>
  <si>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</si>
  <si>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</si>
  <si>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</si>
  <si>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</si>
  <si>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</si>
  <si>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</si>
  <si>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</si>
  <si>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</si>
  <si>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</si>
  <si>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</si>
  <si>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</si>
  <si>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</si>
  <si>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</si>
  <si>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</si>
  <si>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</si>
  <si>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</si>
  <si>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</si>
  <si>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</si>
  <si>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</si>
  <si>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</si>
  <si>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</si>
  <si>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</si>
  <si>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</si>
  <si>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</si>
  <si>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</si>
  <si>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</si>
  <si>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</si>
  <si>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</si>
  <si>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</si>
  <si>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</si>
  <si>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</si>
  <si>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</si>
  <si>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</si>
  <si>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</si>
  <si>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</si>
  <si>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</si>
  <si>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</si>
  <si>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</si>
  <si>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</si>
  <si>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</si>
  <si>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</si>
  <si>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</si>
  <si>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</si>
  <si>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</si>
  <si>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</si>
  <si>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</si>
  <si>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</si>
  <si>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</si>
  <si>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</si>
  <si>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</si>
  <si>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</si>
  <si>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</si>
  <si>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</si>
  <si>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</si>
  <si>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</si>
  <si>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</si>
  <si>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</si>
  <si>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</si>
  <si>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</si>
  <si>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</si>
  <si>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</si>
  <si>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</si>
  <si>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</si>
  <si>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</si>
  <si>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</si>
  <si>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</si>
  <si>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</si>
  <si>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</si>
  <si>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</si>
  <si>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</si>
  <si>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</si>
  <si>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</si>
  <si>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</si>
  <si>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</si>
  <si>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</si>
  <si>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</si>
  <si>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</si>
  <si>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</si>
  <si>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</si>
  <si>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</si>
  <si>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</si>
  <si>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</si>
  <si>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</si>
  <si>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</si>
  <si>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</si>
  <si>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</si>
  <si>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</si>
  <si>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</si>
  <si>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</si>
  <si>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</si>
  <si>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</si>
  <si>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</si>
  <si>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</si>
  <si>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</si>
  <si>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</si>
  <si>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</si>
  <si>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</si>
  <si>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</si>
  <si>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</si>
  <si>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</si>
  <si>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</si>
  <si>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</si>
  <si>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</si>
  <si>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</si>
  <si>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</si>
  <si>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</si>
  <si>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</si>
  <si>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</si>
  <si>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</si>
  <si>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</si>
  <si>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</si>
  <si>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</si>
  <si>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</si>
  <si>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</si>
  <si>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</si>
  <si>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</si>
  <si>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</si>
  <si>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</si>
  <si>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</si>
  <si>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</si>
  <si>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</si>
  <si>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</si>
  <si>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</si>
  <si>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</si>
  <si>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</si>
  <si>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</si>
  <si>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</si>
  <si>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</si>
  <si>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</si>
  <si>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</si>
  <si>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</si>
  <si>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</si>
  <si>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</si>
  <si>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</si>
  <si>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</si>
  <si>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</si>
  <si>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</si>
  <si>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</si>
  <si>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</si>
  <si>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</si>
  <si>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</si>
  <si>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</si>
  <si>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</si>
  <si>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</si>
  <si>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</si>
  <si>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</si>
  <si>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</si>
  <si>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</si>
  <si>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</si>
  <si>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</si>
  <si>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</si>
  <si>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</si>
  <si>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</si>
  <si>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</si>
  <si>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</si>
  <si>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</si>
  <si>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</si>
  <si>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</si>
  <si>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</si>
  <si>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</si>
  <si>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</si>
  <si>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</si>
  <si>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</si>
  <si>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</si>
  <si>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</si>
  <si>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</si>
  <si>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</si>
  <si>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</si>
  <si>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</si>
  <si>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</si>
  <si>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</si>
  <si>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</si>
  <si>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</si>
  <si>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</si>
  <si>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</si>
  <si>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</si>
  <si>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</si>
  <si>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</si>
  <si>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</si>
  <si>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</si>
  <si>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</si>
  <si>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</si>
  <si>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</si>
  <si>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</si>
  <si>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</si>
  <si>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</si>
  <si>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</si>
  <si>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</si>
  <si>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</si>
  <si>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</si>
  <si>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</si>
  <si>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</si>
  <si>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</si>
  <si>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</si>
  <si>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</si>
  <si>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</si>
  <si>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</si>
  <si>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</si>
  <si>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</si>
  <si>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</si>
  <si>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</si>
  <si>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</si>
  <si>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</si>
  <si>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</si>
  <si>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</si>
  <si>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</si>
  <si>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</si>
  <si>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</si>
  <si>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</si>
  <si>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</si>
  <si>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</si>
  <si>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</si>
  <si>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</si>
  <si>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</si>
  <si>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</si>
  <si>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</si>
  <si>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</si>
  <si>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</si>
  <si>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</si>
  <si>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</si>
  <si>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</si>
  <si>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</si>
  <si>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</si>
  <si>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</si>
  <si>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</si>
  <si>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</si>
  <si>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</si>
  <si>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</si>
  <si>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</si>
  <si>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</si>
  <si>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</si>
  <si>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</si>
  <si>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</si>
  <si>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</si>
  <si>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</si>
  <si>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</si>
  <si>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</si>
  <si>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</si>
  <si>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</si>
  <si>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</si>
  <si>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</si>
  <si>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</si>
  <si>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</si>
  <si>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</si>
  <si>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</si>
  <si>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</si>
  <si>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</si>
  <si>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</si>
  <si>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</si>
  <si>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</si>
  <si>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</si>
  <si>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</si>
  <si>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</si>
  <si>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</si>
  <si>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</si>
  <si>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</si>
  <si>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</si>
  <si>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</si>
  <si>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</si>
  <si>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</si>
  <si>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</si>
  <si>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</si>
  <si>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</si>
  <si>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</si>
  <si>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</si>
  <si>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</si>
  <si>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</si>
  <si>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</si>
  <si>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</si>
  <si>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</si>
  <si>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</si>
  <si>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</si>
  <si>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</si>
  <si>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</si>
  <si>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</si>
  <si>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</si>
  <si>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</si>
  <si>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</si>
  <si>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</si>
  <si>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</si>
  <si>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</si>
  <si>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</si>
  <si>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</si>
  <si>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</si>
  <si>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</si>
  <si>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</si>
  <si>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</si>
  <si>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</si>
  <si>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</si>
  <si>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</si>
  <si>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</si>
  <si>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</si>
  <si>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</si>
  <si>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</si>
  <si>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</si>
  <si>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</si>
  <si>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</si>
  <si>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</si>
  <si>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</si>
  <si>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</si>
  <si>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</si>
  <si>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</si>
  <si>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</si>
  <si>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</si>
  <si>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</si>
  <si>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</si>
  <si>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</si>
  <si>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</si>
  <si>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</si>
  <si>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</si>
  <si>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</si>
  <si>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</si>
  <si>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</si>
  <si>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</si>
  <si>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</si>
  <si>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</si>
  <si>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</si>
  <si>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</si>
  <si>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</si>
  <si>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</si>
  <si>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</si>
  <si>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</si>
  <si>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</si>
  <si>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</si>
  <si>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</si>
  <si>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</si>
  <si>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</si>
  <si>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</si>
  <si>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</si>
  <si>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</si>
  <si>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</si>
  <si>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</si>
  <si>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</si>
  <si>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</si>
  <si>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</si>
  <si>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</si>
  <si>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</si>
  <si>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</si>
  <si>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</si>
  <si>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</si>
  <si>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</si>
  <si>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</si>
  <si>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</si>
  <si>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</si>
  <si>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</si>
  <si>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</si>
  <si>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</si>
  <si>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</si>
  <si>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</si>
  <si>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</si>
  <si>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</si>
  <si>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</si>
  <si>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</si>
  <si>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</si>
  <si>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</si>
  <si>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</si>
  <si>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</si>
  <si>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</si>
  <si>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</si>
  <si>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</si>
  <si>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</si>
  <si>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</si>
  <si>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</si>
  <si>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</si>
  <si>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</si>
  <si>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</si>
  <si>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</si>
  <si>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</si>
  <si>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</si>
  <si>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</si>
  <si>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</si>
  <si>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</si>
  <si>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</si>
  <si>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</si>
  <si>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</si>
  <si>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</si>
  <si>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</si>
  <si>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</si>
  <si>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</si>
  <si>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</si>
  <si>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</si>
  <si>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</si>
  <si>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</si>
  <si>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</si>
  <si>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</si>
  <si>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</si>
  <si>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</si>
  <si>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</si>
  <si>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</si>
  <si>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</si>
  <si>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</si>
  <si>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</si>
  <si>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</si>
  <si>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</si>
  <si>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</si>
  <si>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</si>
  <si>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</si>
  <si>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</si>
  <si>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</si>
  <si>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</si>
  <si>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</si>
  <si>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</si>
  <si>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</si>
  <si>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</si>
  <si>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</si>
  <si>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</si>
  <si>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</si>
  <si>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</si>
  <si>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</si>
  <si>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</si>
  <si>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</si>
  <si>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</si>
  <si>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</si>
  <si>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</si>
  <si>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</si>
  <si>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</si>
  <si>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</si>
  <si>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</si>
  <si>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</si>
  <si>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</si>
  <si>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</si>
  <si>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</si>
  <si>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</si>
  <si>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</si>
  <si>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</si>
  <si>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</si>
  <si>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</si>
  <si>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</si>
  <si>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</si>
  <si>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</si>
  <si>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</si>
  <si>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</si>
  <si>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</si>
  <si>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</si>
  <si>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</si>
  <si>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</si>
  <si>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</si>
  <si>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</si>
  <si>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</si>
  <si>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</si>
  <si>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</si>
  <si>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</si>
  <si>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</si>
  <si>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</si>
  <si>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</si>
  <si>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</si>
  <si>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</si>
  <si>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</si>
  <si>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</si>
  <si>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</si>
  <si>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</si>
  <si>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</si>
  <si>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</si>
  <si>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</si>
  <si>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</si>
  <si>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</si>
  <si>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</si>
  <si>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</si>
  <si>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</si>
  <si>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</si>
  <si>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</si>
  <si>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</si>
  <si>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</si>
  <si>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</si>
  <si>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</si>
  <si>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</si>
  <si>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</si>
  <si>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</si>
  <si>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</si>
  <si>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</si>
  <si>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</si>
  <si>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</si>
  <si>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</si>
  <si>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</si>
  <si>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</si>
  <si>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</si>
  <si>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</si>
  <si>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</si>
  <si>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</si>
  <si>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</si>
  <si>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</si>
  <si>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</si>
  <si>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</si>
  <si>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</si>
  <si>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</si>
  <si>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</si>
  <si>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</si>
  <si>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</si>
  <si>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</si>
  <si>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</si>
  <si>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</si>
  <si>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</si>
  <si>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</si>
  <si>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</si>
  <si>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</si>
  <si>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</si>
  <si>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</si>
  <si>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</si>
  <si>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</si>
  <si>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</si>
  <si>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</si>
  <si>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</si>
  <si>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</si>
  <si>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</si>
  <si>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</si>
  <si>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</si>
  <si>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</si>
  <si>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</si>
  <si>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</si>
  <si>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</si>
  <si>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</si>
  <si>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</si>
  <si>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</si>
  <si>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</si>
  <si>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</si>
  <si>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</si>
  <si>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</si>
  <si>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</si>
  <si>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</si>
  <si>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</si>
  <si>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</si>
  <si>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</si>
  <si>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</si>
  <si>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</si>
  <si>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</si>
  <si>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</si>
  <si>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</si>
  <si>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</si>
  <si>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</si>
  <si>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</si>
  <si>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</si>
  <si>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</si>
  <si>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</si>
  <si>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</si>
  <si>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</si>
  <si>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</si>
  <si>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</si>
  <si>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</si>
  <si>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</si>
  <si>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</si>
  <si>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</si>
  <si>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</si>
  <si>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</si>
  <si>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</si>
  <si>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</si>
  <si>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</si>
  <si>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</si>
  <si>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</si>
  <si>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</si>
  <si>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</si>
  <si>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</si>
  <si>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</si>
  <si>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</si>
  <si>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</si>
  <si>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</si>
  <si>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</si>
  <si>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</si>
  <si>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</si>
  <si>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</si>
  <si>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</si>
  <si>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</si>
  <si>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</si>
  <si>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</si>
  <si>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</si>
  <si>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</si>
  <si>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</si>
  <si>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</si>
  <si>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</si>
  <si>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</si>
  <si>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</si>
  <si>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</si>
  <si>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</si>
  <si>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</si>
  <si>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</si>
  <si>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</si>
  <si>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</si>
  <si>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</si>
  <si>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</si>
  <si>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</si>
  <si>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</si>
  <si>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</si>
  <si>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</si>
  <si>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</si>
  <si>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</si>
  <si>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</si>
  <si>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</si>
  <si>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</si>
  <si>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</si>
  <si>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</si>
  <si>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</si>
  <si>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</si>
  <si>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</si>
  <si>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</si>
  <si>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</si>
  <si>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</si>
  <si>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</si>
  <si>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</si>
  <si>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</si>
  <si>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</si>
  <si>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</si>
  <si>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</si>
  <si>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</si>
  <si>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</si>
  <si>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</si>
  <si>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</si>
  <si>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</si>
  <si>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</si>
  <si>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</si>
  <si>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</si>
  <si>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</si>
  <si>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</si>
  <si>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</si>
  <si>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</si>
  <si>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</si>
  <si>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</si>
  <si>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</si>
  <si>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</si>
  <si>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</si>
  <si>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</si>
  <si>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</si>
  <si>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</si>
  <si>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</si>
  <si>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</si>
  <si>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</si>
  <si>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</si>
  <si>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</si>
  <si>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</si>
  <si>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</si>
  <si>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</si>
  <si>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</si>
  <si>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</si>
  <si>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</si>
  <si>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</si>
  <si>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</si>
  <si>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</si>
  <si>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</si>
  <si>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</si>
  <si>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</si>
  <si>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</si>
  <si>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</si>
  <si>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</si>
  <si>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</si>
  <si>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</si>
  <si>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</si>
  <si>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</si>
  <si>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</si>
  <si>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</si>
  <si>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</si>
  <si>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</si>
  <si>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</si>
  <si>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</si>
  <si>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</si>
  <si>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</si>
  <si>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</si>
  <si>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</si>
  <si>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</si>
  <si>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</si>
  <si>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</si>
  <si>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</si>
  <si>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</si>
  <si>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</si>
  <si>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</si>
  <si>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</si>
  <si>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</si>
  <si>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</si>
  <si>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</si>
  <si>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</si>
  <si>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</si>
  <si>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</si>
  <si>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</si>
  <si>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</si>
  <si>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</si>
  <si>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</si>
  <si>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</si>
  <si>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</si>
  <si>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</si>
  <si>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</si>
  <si>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</si>
  <si>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</si>
  <si>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</si>
  <si>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</si>
  <si>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</si>
  <si>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</si>
  <si>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</si>
  <si>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</si>
  <si>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</si>
  <si>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</si>
  <si>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</si>
  <si>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</si>
  <si>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</si>
  <si>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</si>
  <si>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</si>
  <si>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</si>
  <si>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</si>
  <si>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</si>
  <si>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</si>
  <si>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</si>
  <si>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</si>
  <si>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</si>
  <si>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</si>
  <si>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</si>
  <si>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</si>
  <si>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</si>
  <si>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</si>
  <si>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</si>
  <si>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</si>
  <si>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</si>
  <si>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</si>
  <si>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</si>
  <si>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</si>
  <si>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</si>
  <si>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</si>
  <si>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</si>
  <si>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</si>
  <si>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</si>
  <si>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</si>
  <si>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</si>
  <si>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</si>
  <si>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</si>
  <si>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</si>
  <si>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</si>
  <si>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</si>
  <si>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</si>
  <si>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</si>
  <si>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</si>
  <si>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</si>
  <si>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</si>
  <si>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</si>
  <si>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</si>
  <si>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</si>
  <si>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</si>
  <si>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</si>
  <si>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</si>
  <si>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</si>
  <si>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</si>
  <si>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</si>
  <si>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</si>
  <si>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</si>
  <si>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</si>
  <si>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</si>
  <si>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</si>
  <si>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</si>
  <si>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</si>
  <si>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</si>
  <si>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</si>
  <si>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</si>
  <si>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</si>
  <si>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</si>
  <si>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</si>
  <si>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</si>
  <si>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</si>
  <si>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</si>
  <si>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</si>
  <si>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</si>
  <si>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</si>
  <si>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</si>
  <si>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</si>
  <si>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</si>
  <si>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</si>
  <si>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</si>
  <si>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</si>
  <si>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</si>
  <si>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</si>
  <si>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</si>
  <si>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</si>
  <si>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</si>
  <si>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</si>
  <si>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</si>
  <si>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</si>
  <si>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</si>
  <si>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</si>
  <si>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</si>
  <si>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</si>
  <si>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</si>
  <si>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</si>
  <si>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</si>
  <si>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</si>
  <si>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</si>
  <si>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</si>
  <si>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</si>
  <si>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</si>
  <si>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</si>
  <si>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</si>
  <si>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</si>
  <si>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</si>
  <si>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</si>
  <si>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</si>
  <si>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</si>
  <si>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</si>
  <si>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</si>
  <si>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</si>
  <si>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</si>
  <si>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</si>
  <si>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</si>
  <si>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</si>
  <si>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</si>
  <si>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</si>
  <si>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</si>
  <si>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</si>
  <si>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</si>
  <si>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</si>
  <si>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</si>
  <si>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</si>
  <si>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</si>
  <si>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</si>
  <si>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</si>
  <si>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</si>
  <si>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</si>
  <si>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</si>
  <si>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</si>
  <si>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</si>
  <si>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</si>
  <si>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</si>
  <si>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</si>
  <si>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</si>
  <si>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</si>
  <si>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</si>
  <si>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</si>
  <si>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</si>
  <si>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</si>
  <si>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</si>
  <si>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</si>
  <si>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</si>
  <si>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</si>
  <si>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</si>
  <si>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</si>
  <si>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</si>
  <si>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</si>
  <si>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</si>
  <si>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</si>
  <si>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</si>
  <si>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</si>
  <si>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</si>
  <si>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</si>
  <si>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</si>
  <si>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</si>
  <si>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</si>
  <si>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</si>
  <si>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</si>
  <si>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</si>
  <si>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</si>
  <si>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</si>
  <si>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</si>
  <si>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</si>
  <si>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</si>
  <si>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</si>
  <si>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</si>
  <si>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</si>
  <si>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</si>
  <si>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</si>
  <si>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</si>
  <si>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</si>
  <si>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</si>
  <si>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</si>
  <si>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</si>
  <si>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</si>
  <si>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</si>
  <si>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</si>
  <si>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</si>
  <si>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</si>
  <si>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</si>
  <si>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</si>
  <si>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</si>
  <si>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</si>
  <si>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</si>
  <si>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</si>
  <si>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</si>
  <si>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</si>
  <si>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</si>
  <si>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</si>
  <si>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</si>
  <si>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</si>
  <si>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</si>
  <si>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</si>
  <si>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</si>
  <si>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</si>
  <si>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</si>
  <si>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</si>
  <si>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</si>
  <si>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</si>
  <si>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</si>
  <si>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</si>
  <si>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</si>
  <si>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</si>
  <si>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</si>
  <si>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</si>
  <si>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</si>
  <si>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</si>
  <si>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</si>
  <si>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</si>
  <si>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</si>
  <si>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</si>
  <si>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</si>
  <si>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</si>
  <si>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</si>
  <si>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</si>
  <si>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</si>
  <si>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</si>
  <si>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</si>
  <si>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</si>
  <si>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</si>
  <si>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</si>
  <si>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</si>
  <si>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</si>
  <si>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</si>
  <si>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</si>
  <si>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</si>
  <si>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</si>
  <si>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</si>
  <si>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</si>
  <si>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</si>
  <si>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</si>
  <si>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</si>
  <si>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</si>
  <si>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</si>
  <si>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</si>
  <si>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</si>
  <si>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</si>
  <si>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</si>
  <si>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</si>
  <si>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</si>
  <si>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</si>
  <si>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</si>
  <si>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</si>
  <si>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</si>
  <si>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</si>
  <si>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</si>
  <si>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</si>
  <si>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</si>
  <si>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</si>
  <si>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</si>
  <si>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</si>
  <si>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</si>
  <si>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</si>
  <si>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</si>
  <si>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</si>
  <si>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</si>
  <si>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</si>
  <si>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</si>
  <si>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</si>
  <si>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</si>
  <si>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</si>
  <si>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</si>
  <si>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</si>
  <si>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</si>
  <si>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</si>
  <si>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</si>
  <si>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</si>
  <si>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</si>
  <si>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</si>
  <si>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</si>
  <si>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</si>
  <si>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</si>
  <si>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</si>
  <si>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</si>
  <si>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</si>
  <si>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</si>
  <si>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</si>
  <si>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</si>
  <si>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</si>
  <si>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</si>
  <si>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</si>
  <si>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</si>
  <si>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</si>
  <si>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</si>
  <si>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</si>
  <si>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</si>
  <si>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</si>
  <si>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</si>
  <si>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</si>
  <si>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</si>
  <si>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</si>
  <si>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</si>
  <si>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</si>
  <si>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</si>
  <si>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</si>
  <si>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</si>
  <si>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</si>
  <si>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</si>
  <si>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</si>
  <si>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</si>
  <si>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</si>
  <si>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</si>
  <si>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</si>
  <si>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</si>
  <si>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</si>
  <si>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</si>
  <si>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</si>
  <si>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</si>
  <si>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</si>
  <si>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</si>
  <si>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</si>
  <si>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</si>
  <si>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</si>
  <si>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</si>
  <si>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</si>
  <si>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</si>
  <si>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</si>
  <si>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</si>
  <si>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</si>
  <si>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</si>
  <si>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</si>
  <si>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</si>
  <si>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</si>
  <si>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</si>
  <si>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</si>
  <si>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</si>
  <si>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</si>
  <si>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</si>
  <si>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</si>
  <si>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</si>
  <si>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</si>
  <si>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</si>
  <si>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</si>
  <si>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</si>
  <si>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</si>
  <si>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</si>
  <si>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</si>
  <si>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</si>
  <si>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</si>
  <si>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</si>
  <si>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</si>
  <si>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</si>
  <si>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</si>
  <si>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</si>
  <si>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</si>
  <si>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</si>
  <si>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</si>
  <si>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</si>
  <si>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</si>
  <si>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</si>
  <si>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</si>
  <si>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</si>
  <si>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</si>
  <si>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</si>
  <si>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</si>
  <si>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</si>
  <si>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</si>
  <si>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</si>
  <si>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</si>
  <si>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</si>
  <si>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</si>
  <si>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</si>
  <si>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</si>
  <si>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</si>
  <si>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</si>
  <si>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</si>
  <si>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</si>
  <si>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</si>
  <si>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</si>
  <si>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</si>
  <si>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</si>
  <si>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</si>
  <si>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</si>
  <si>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</si>
  <si>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</si>
  <si>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</si>
  <si>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</si>
  <si>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</si>
  <si>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</si>
  <si>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</si>
  <si>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</si>
  <si>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</si>
  <si>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</si>
  <si>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</si>
  <si>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</si>
  <si>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</si>
  <si>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</si>
  <si>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</si>
  <si>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</si>
  <si>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</si>
  <si>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</si>
  <si>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</si>
  <si>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</si>
  <si>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</si>
  <si>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</si>
  <si>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</si>
  <si>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</si>
  <si>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</si>
  <si>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</si>
  <si>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</si>
  <si>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</si>
  <si>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</si>
  <si>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</si>
  <si>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</si>
  <si>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</si>
  <si>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</si>
  <si>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</si>
  <si>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</si>
  <si>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</si>
  <si>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</si>
  <si>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</si>
  <si>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</si>
  <si>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</si>
  <si>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</si>
  <si>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</si>
  <si>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</si>
  <si>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</si>
  <si>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</si>
  <si>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</si>
  <si>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</si>
  <si>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</si>
  <si>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</si>
  <si>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</si>
  <si>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</si>
  <si>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</si>
  <si>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</si>
  <si>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</si>
  <si>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</si>
  <si>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</si>
  <si>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</si>
  <si>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</si>
  <si>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</si>
  <si>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</si>
  <si>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</si>
  <si>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</si>
  <si>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</si>
  <si>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</si>
  <si>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</si>
  <si>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</si>
  <si>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</si>
  <si>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</si>
  <si>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</si>
  <si>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</si>
  <si>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</si>
  <si>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</si>
  <si>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</si>
  <si>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</si>
  <si>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</si>
  <si>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</si>
  <si>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</si>
  <si>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</si>
  <si>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</si>
  <si>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</si>
  <si>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</si>
  <si>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</si>
  <si>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</si>
  <si>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</si>
  <si>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</si>
  <si>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</si>
  <si>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</si>
  <si>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</si>
  <si>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</si>
  <si>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</si>
  <si>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</si>
  <si>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</si>
  <si>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</si>
  <si>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</si>
  <si>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</si>
  <si>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</si>
  <si>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</si>
  <si>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</si>
  <si>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</si>
  <si>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</si>
  <si>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</si>
  <si>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</si>
  <si>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</si>
  <si>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</si>
  <si>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</si>
  <si>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</si>
  <si>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</si>
  <si>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</si>
  <si>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</si>
  <si>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</si>
  <si>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</si>
  <si>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</si>
  <si>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</si>
  <si>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</si>
  <si>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</si>
  <si>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</si>
  <si>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</si>
  <si>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</si>
  <si>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</si>
  <si>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</si>
  <si>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</si>
  <si>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</si>
  <si>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</si>
  <si>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</si>
  <si>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</si>
  <si>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</si>
  <si>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</si>
  <si>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</si>
  <si>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</si>
  <si>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</si>
  <si>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</si>
  <si>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</si>
  <si>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</si>
  <si>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</si>
  <si>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</si>
  <si>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</si>
  <si>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</si>
  <si>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</si>
  <si>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</si>
  <si>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</si>
  <si>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</si>
  <si>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</si>
  <si>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</si>
  <si>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</si>
  <si>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</si>
  <si>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</si>
  <si>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</si>
  <si>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</si>
  <si>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</si>
  <si>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</si>
  <si>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</si>
  <si>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</si>
  <si>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</si>
  <si>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</si>
  <si>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</si>
  <si>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</si>
  <si>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</si>
  <si>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</si>
  <si>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</si>
  <si>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</si>
  <si>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</si>
  <si>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</si>
  <si>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</si>
  <si>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</si>
  <si>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</si>
  <si>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</si>
  <si>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</si>
  <si>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</si>
  <si>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</si>
  <si>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</si>
  <si>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</si>
  <si>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</si>
  <si>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</si>
  <si>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</si>
  <si>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</si>
  <si>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</si>
  <si>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</si>
  <si>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</si>
  <si>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</si>
  <si>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</si>
  <si>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</si>
  <si>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</si>
  <si>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</si>
  <si>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</si>
  <si>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</si>
  <si>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</si>
  <si>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</si>
  <si>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</si>
  <si>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</si>
  <si>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</si>
  <si>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</si>
  <si>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</si>
  <si>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</si>
  <si>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</si>
  <si>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</si>
  <si>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</si>
  <si>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</si>
  <si>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</si>
  <si>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</si>
  <si>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</si>
  <si>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</si>
  <si>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</si>
  <si>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</si>
  <si>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</si>
  <si>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</si>
  <si>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</si>
  <si>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</si>
  <si>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</si>
  <si>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</si>
  <si>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</si>
  <si>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</si>
  <si>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</si>
  <si>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</si>
  <si>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</si>
  <si>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</si>
  <si>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</si>
  <si>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</si>
  <si>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</si>
  <si>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</si>
  <si>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</si>
  <si>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</si>
  <si>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</si>
  <si>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</si>
  <si>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</si>
  <si>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</si>
  <si>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</si>
  <si>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</si>
  <si>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</si>
  <si>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</si>
  <si>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</si>
  <si>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</si>
  <si>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</si>
  <si>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</si>
  <si>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</si>
  <si>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</si>
  <si>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</si>
  <si>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</si>
  <si>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</si>
  <si>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</si>
  <si>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</si>
  <si>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</si>
  <si>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</si>
  <si>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</si>
  <si>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</si>
  <si>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</si>
  <si>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</si>
  <si>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</si>
  <si>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</si>
  <si>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</si>
  <si>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</si>
  <si>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</si>
  <si>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</si>
  <si>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</si>
  <si>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</si>
  <si>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</si>
  <si>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</si>
  <si>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</si>
  <si>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</si>
  <si>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</si>
  <si>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</si>
  <si>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</si>
  <si>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</si>
  <si>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</si>
  <si>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</si>
  <si>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</si>
  <si>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</si>
  <si>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</si>
  <si>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</si>
  <si>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</si>
  <si>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</si>
  <si>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</si>
  <si>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</si>
  <si>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</si>
  <si>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</si>
  <si>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</si>
  <si>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</si>
  <si>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</si>
  <si>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</si>
  <si>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</si>
  <si>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</si>
  <si>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</si>
  <si>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</si>
  <si>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</si>
  <si>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</si>
  <si>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</si>
  <si>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</si>
  <si>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</si>
  <si>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</si>
  <si>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</si>
  <si>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</si>
  <si>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</si>
  <si>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</si>
  <si>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</si>
  <si>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</si>
  <si>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</si>
  <si>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</si>
  <si>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</si>
  <si>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</si>
  <si>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</si>
  <si>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</si>
  <si>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</si>
  <si>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</si>
  <si>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</si>
  <si>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</si>
  <si>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</si>
  <si>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</si>
  <si>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</si>
  <si>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</si>
  <si>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</si>
  <si>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</si>
  <si>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</si>
  <si>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</si>
  <si>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</si>
  <si>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</si>
  <si>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</si>
  <si>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</si>
  <si>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</si>
  <si>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</si>
  <si>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</si>
  <si>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</si>
  <si>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</si>
  <si>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</si>
  <si>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</si>
  <si>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</si>
  <si>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</si>
  <si>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</si>
  <si>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</si>
  <si>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</si>
  <si>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</si>
  <si>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</si>
  <si>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</si>
  <si>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</si>
  <si>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</si>
  <si>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</si>
  <si>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</si>
  <si>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</si>
  <si>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</si>
  <si>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</si>
  <si>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</si>
  <si>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</si>
  <si>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</si>
  <si>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</si>
  <si>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</si>
  <si>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</si>
  <si>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</si>
  <si>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</si>
  <si>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</si>
  <si>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</si>
  <si>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</si>
  <si>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</si>
  <si>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</si>
  <si>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</si>
  <si>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</si>
  <si>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</si>
  <si>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</si>
  <si>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</si>
  <si>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</si>
  <si>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</si>
  <si>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</si>
  <si>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</si>
  <si>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</si>
  <si>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</si>
  <si>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</si>
  <si>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</si>
  <si>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</si>
  <si>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</si>
  <si>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</si>
  <si>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</si>
  <si>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</si>
  <si>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</si>
  <si>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</si>
  <si>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</si>
  <si>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</si>
  <si>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</si>
  <si>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</si>
  <si>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</si>
  <si>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</si>
  <si>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</si>
  <si>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</si>
  <si>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</si>
  <si>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</si>
  <si>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</si>
  <si>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</si>
  <si>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</si>
  <si>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</si>
  <si>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</si>
  <si>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</si>
  <si>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</si>
  <si>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</si>
  <si>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</si>
  <si>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</si>
  <si>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</si>
  <si>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</si>
  <si>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</si>
  <si>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</si>
  <si>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</si>
  <si>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</si>
  <si>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</si>
  <si>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</si>
  <si>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</si>
  <si>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</si>
  <si>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</si>
  <si>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</si>
  <si>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</si>
  <si>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</si>
  <si>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</si>
  <si>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</si>
  <si>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</si>
  <si>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</si>
  <si>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</si>
  <si>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</si>
  <si>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</si>
  <si>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</si>
  <si>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</si>
  <si>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</si>
  <si>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</si>
  <si>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</si>
  <si>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</si>
  <si>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</si>
  <si>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</si>
  <si>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</si>
  <si>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</si>
  <si>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</si>
  <si>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</si>
  <si>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</si>
  <si>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</si>
  <si>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</si>
  <si>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</si>
  <si>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</si>
  <si>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</si>
  <si>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</si>
  <si>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</si>
  <si>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</si>
  <si>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</si>
  <si>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</si>
  <si>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</si>
  <si>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</si>
  <si>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</si>
  <si>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</si>
  <si>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</si>
  <si>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</si>
  <si>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</si>
  <si>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</si>
  <si>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</si>
  <si>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</si>
  <si>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</si>
  <si>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</si>
  <si>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</si>
  <si>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</si>
  <si>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</si>
  <si>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</si>
  <si>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</si>
  <si>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</si>
  <si>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</si>
  <si>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</si>
  <si>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</si>
  <si>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</si>
  <si>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</si>
  <si>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</si>
  <si>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</si>
  <si>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</si>
  <si>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</si>
  <si>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</si>
  <si>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</si>
  <si>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</si>
  <si>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</si>
  <si>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Column16319</t>
  </si>
  <si>
    <t>Column16320</t>
  </si>
  <si>
    <t>Column16321</t>
  </si>
  <si>
    <t>Column16322</t>
  </si>
  <si>
    <t>Column16323</t>
  </si>
  <si>
    <t>Column16324</t>
  </si>
  <si>
    <t>Column16325</t>
  </si>
  <si>
    <t>Column16326</t>
  </si>
  <si>
    <t>Column16327</t>
  </si>
  <si>
    <t>Column16328</t>
  </si>
  <si>
    <t>Column16329</t>
  </si>
  <si>
    <t>Column16330</t>
  </si>
  <si>
    <t>Column16331</t>
  </si>
  <si>
    <t>Column16332</t>
  </si>
  <si>
    <t>Column16333</t>
  </si>
  <si>
    <t>Column16334</t>
  </si>
  <si>
    <t>Column16335</t>
  </si>
  <si>
    <t>Column16336</t>
  </si>
  <si>
    <t>Column16337</t>
  </si>
  <si>
    <t>Column16338</t>
  </si>
  <si>
    <t>Column16339</t>
  </si>
  <si>
    <t>Column16340</t>
  </si>
  <si>
    <t>Column16341</t>
  </si>
  <si>
    <t>Column16342</t>
  </si>
  <si>
    <t>Column16343</t>
  </si>
  <si>
    <t>Column16344</t>
  </si>
  <si>
    <t>Column16345</t>
  </si>
  <si>
    <t>Column16346</t>
  </si>
  <si>
    <t>Column16347</t>
  </si>
  <si>
    <t>Column16348</t>
  </si>
  <si>
    <t>Column16349</t>
  </si>
  <si>
    <t>Column16350</t>
  </si>
  <si>
    <t>Column16351</t>
  </si>
  <si>
    <t>Column16352</t>
  </si>
  <si>
    <t>Column16353</t>
  </si>
  <si>
    <t>Column16354</t>
  </si>
  <si>
    <t>Column16355</t>
  </si>
  <si>
    <t>Column16356</t>
  </si>
  <si>
    <t>Column16357</t>
  </si>
  <si>
    <t>Column16358</t>
  </si>
  <si>
    <t>Column16359</t>
  </si>
  <si>
    <t>Column16360</t>
  </si>
  <si>
    <t>Column16361</t>
  </si>
  <si>
    <t>Column16362</t>
  </si>
  <si>
    <t>Column16363</t>
  </si>
  <si>
    <t>Column16364</t>
  </si>
  <si>
    <t>Column16365</t>
  </si>
  <si>
    <t>Column16366</t>
  </si>
  <si>
    <t>Column16367</t>
  </si>
  <si>
    <t>Column16368</t>
  </si>
  <si>
    <t>Column16369</t>
  </si>
  <si>
    <t>Column16370</t>
  </si>
  <si>
    <t>Column16371</t>
  </si>
  <si>
    <t>Column16372</t>
  </si>
  <si>
    <t>Column16373</t>
  </si>
  <si>
    <t>Column16374</t>
  </si>
  <si>
    <t>Column16375</t>
  </si>
  <si>
    <t>Column16376</t>
  </si>
  <si>
    <t>Column16377</t>
  </si>
  <si>
    <t>Column16378</t>
  </si>
  <si>
    <t>Column16379</t>
  </si>
  <si>
    <t>Column16380</t>
  </si>
  <si>
    <t>Column16381</t>
  </si>
  <si>
    <t>Rakennustyypit</t>
  </si>
  <si>
    <t>Verkoston esittely</t>
  </si>
  <si>
    <t>Saneeraus alkaa</t>
  </si>
  <si>
    <t>Saneeraus loppuu</t>
  </si>
  <si>
    <t>Column1</t>
  </si>
  <si>
    <t xml:space="preserve">Painotettu putken keskikoko: </t>
  </si>
  <si>
    <t>Putken keskikoon laskelma:</t>
  </si>
  <si>
    <t>Saneeraus, e/m</t>
  </si>
  <si>
    <t>Saneerauskustannukset</t>
  </si>
  <si>
    <t>Vedenkulutus ka m3/a</t>
  </si>
  <si>
    <t>Muutettavissa olevat solut on merkitty keltaisella ja vihreällä</t>
  </si>
  <si>
    <t>Parametrit</t>
  </si>
  <si>
    <t>Lähtötilanne</t>
  </si>
  <si>
    <t>Verkoston korvausinvestoinnit</t>
  </si>
  <si>
    <t>Pituus (m)</t>
  </si>
  <si>
    <t>Käyttöikä (v)</t>
  </si>
  <si>
    <t>Kustannus (e/m)</t>
  </si>
  <si>
    <t>Per vuosi</t>
  </si>
  <si>
    <t>Inflaatio</t>
  </si>
  <si>
    <t>Materiaalit ja palvelut</t>
  </si>
  <si>
    <t xml:space="preserve">Vesi </t>
  </si>
  <si>
    <t>Lainan korko</t>
  </si>
  <si>
    <t>Henkilöstökulut</t>
  </si>
  <si>
    <t>Jätevesi (vietto 58, paine 109)</t>
  </si>
  <si>
    <t>Lainan lyhennys (20-30 vuotta)</t>
  </si>
  <si>
    <t xml:space="preserve">Muut kulut </t>
  </si>
  <si>
    <t>Poistot (20-30 vuotta)</t>
  </si>
  <si>
    <t>Korot</t>
  </si>
  <si>
    <t>Hinnan korotus</t>
  </si>
  <si>
    <t>Investoinnit</t>
  </si>
  <si>
    <t>Lainan kyhennys</t>
  </si>
  <si>
    <t>Poistot</t>
  </si>
  <si>
    <t>TUOTTOLASKELMA</t>
  </si>
  <si>
    <t>Yhteensä</t>
  </si>
  <si>
    <t>KASSAVIRTALASKELMA</t>
  </si>
  <si>
    <t>Alkukassa</t>
  </si>
  <si>
    <t>Kassaan maksut</t>
  </si>
  <si>
    <t>Tulot</t>
  </si>
  <si>
    <t>Korollisen lainan lisäys normitoimintaan</t>
  </si>
  <si>
    <t>Oman pääoman lisäys</t>
  </si>
  <si>
    <t>Muu lisäys</t>
  </si>
  <si>
    <t>Kassasta maksut</t>
  </si>
  <si>
    <t>Materiaalit ja palvelut (lähtötilanne)</t>
  </si>
  <si>
    <t>Henkilöstökulut (lähtötilanne)</t>
  </si>
  <si>
    <t>Muut kulut (lähtötilanne)</t>
  </si>
  <si>
    <t>Korkokulut (lähtötilanne)</t>
  </si>
  <si>
    <t>Investoinnit (lähtötilanne + investointisuunnitelma)</t>
  </si>
  <si>
    <t>Lainan lyhennys (lähtötilanne)</t>
  </si>
  <si>
    <t>Kassajäännös</t>
  </si>
  <si>
    <t xml:space="preserve">Rahoitustarve (katettavaksi hinnan korotuksilla tai lainalla) </t>
  </si>
  <si>
    <t>TULOSLASKELMA</t>
  </si>
  <si>
    <t>Tuotot</t>
  </si>
  <si>
    <t>Poistot (tasapoisto)</t>
  </si>
  <si>
    <t>Tulos (pitää kassavirran ohella olla plussalla)</t>
  </si>
  <si>
    <t>Käyttöomaisuus</t>
  </si>
  <si>
    <t>Käyttöomaisuus alussa</t>
  </si>
  <si>
    <t>Investointi</t>
  </si>
  <si>
    <t>Poisto</t>
  </si>
  <si>
    <t>Käyttöomaisuus lopussa</t>
  </si>
  <si>
    <t>Korollinen laina</t>
  </si>
  <si>
    <t>Korollinen laina alussa</t>
  </si>
  <si>
    <t>Lyhennys</t>
  </si>
  <si>
    <t>Korollinen laina lopussa</t>
  </si>
  <si>
    <t>Investointi: talousennuste lähimmät vuodet, verkoston pituus verkoston pituus jaettuna 60 vuodella *200 e /metri</t>
  </si>
  <si>
    <t xml:space="preserve">Voi olla erilaiset maksut </t>
  </si>
  <si>
    <t>Sellainen maksutaso että vaikutukset ovat neutraalit - esim perusmaksut kaksinkertaiset</t>
  </si>
  <si>
    <t>Alueen kulut + yleishallintokulut</t>
  </si>
  <si>
    <t>Nettovaikutus - suorat tuotot, suorat kulut + hallintokulut 12% - 15 %, kertoimen taakse, vesikuutiota kohden (€/kuutio) vai liikevaihtoon tms. johonkin suhteut</t>
  </si>
  <si>
    <t xml:space="preserve">Investoinnit toteutuman mukaan verkoston pituuden mukaan </t>
  </si>
  <si>
    <t>Liittyjien kokonaismäärä, käyttötarkoitus, tyyppi-&gt;ominaiskulutus erilainen, vaikuttaa kulutusennusteeseen, missä karjataloutta on, vedenkulutusmäärä ei vähene-tilakoko kasvaa</t>
  </si>
  <si>
    <t>Arvio kehityksestä mikä muutos</t>
  </si>
  <si>
    <t>Ainoastaan toiminta-alueella on velvollisuus liittää kaikki kiinteistöt vesi- ja viemäriverkostoon</t>
  </si>
  <si>
    <t>Aikoinaan rakennettu - ollut enemmän asutusta ja saanut tukea valtiolta verkoston rakentamiseen</t>
  </si>
  <si>
    <t>Kulminaatiopiste on saneerasusvaihe - jos ei saa tukea - on kokonaan maksettava liittymismaksuilla - mikä liittyjämäärä ja saneerauskusteannus</t>
  </si>
  <si>
    <t>Tohmajärvi - viisi aluetta tuotava esille erikseen</t>
  </si>
  <si>
    <t>tohmajärvi wärstsilä ja akkala -on vesi ja jätevesi</t>
  </si>
  <si>
    <t>muutoin vain vesi</t>
  </si>
  <si>
    <t>liittyjien määrät ja vesimäärät</t>
  </si>
  <si>
    <t>on ollut puhe vesijohtoverkostosta</t>
  </si>
  <si>
    <t>linjapituus</t>
  </si>
  <si>
    <t>Lähtötilanne (yhtiö)</t>
  </si>
  <si>
    <t>Kerroin</t>
  </si>
  <si>
    <t>Alueen osuus</t>
  </si>
  <si>
    <t>Kertoimen määrittely</t>
  </si>
  <si>
    <t>Lähtötilanteen perusteella, muuttuu inflaation mukaan</t>
  </si>
  <si>
    <t>Koko yhtiö</t>
  </si>
  <si>
    <t>Alue</t>
  </si>
  <si>
    <t>Suhde</t>
  </si>
  <si>
    <t>Asukasmäärä</t>
  </si>
  <si>
    <t>Myyty vesi</t>
  </si>
  <si>
    <t>Muuttuu lainamäärän kehittymisen perusteella</t>
  </si>
  <si>
    <t>Verkoston pituus</t>
  </si>
  <si>
    <t>Muuttuu investointien kehittymisen perusteella</t>
  </si>
  <si>
    <t>Vakituinen asunto (kpl)</t>
  </si>
  <si>
    <t>Liittyjät, vesi</t>
  </si>
  <si>
    <t>Liittyjät, jätevesi</t>
  </si>
  <si>
    <t>Liittymismaksu, vesi (€/liittymä)</t>
  </si>
  <si>
    <t>Liittymismaksu, jätevesi (€/liittymä)</t>
  </si>
  <si>
    <t>Perusmaksu (€/vuosi), vesi</t>
  </si>
  <si>
    <t>Perusmaksu (€/vuosi), jätevesi</t>
  </si>
  <si>
    <t>Käyttömaksu, vesi (€/m3)</t>
  </si>
  <si>
    <t>Käyttömaksu, jätevesi (€/m3)</t>
  </si>
  <si>
    <t>Ominaisuvedenkulutus (m3/vuosi)</t>
  </si>
  <si>
    <t>Loma-asunto (kpl)</t>
  </si>
  <si>
    <t>Maatila (kpl)</t>
  </si>
  <si>
    <t>Liittymismaksut</t>
  </si>
  <si>
    <t>Liittyjien määrä  (kpl), talousvesi</t>
  </si>
  <si>
    <t>Liittymismaksu (€/kpl), talousvesi, ka</t>
  </si>
  <si>
    <t>Liittyjien määrä (kpl), jätevesi</t>
  </si>
  <si>
    <t>Liittymismaksu (€/kpl), jätevesi, ka</t>
  </si>
  <si>
    <t>Perusmaksut</t>
  </si>
  <si>
    <t>Perumaksujen määrä (kpl), talousvesi</t>
  </si>
  <si>
    <t>Perusmaksu (€/kpl), talousvesi, ka</t>
  </si>
  <si>
    <t>Perusmaksujen määrä (kpl), jätevesi</t>
  </si>
  <si>
    <t>Perusmaksu (€/kpl), jätevesi, ka</t>
  </si>
  <si>
    <t>X erit tärkeä</t>
  </si>
  <si>
    <t>Käyttömaksut</t>
  </si>
  <si>
    <t>Myydyn veden määrä (m3/vuosi), talousvesi</t>
  </si>
  <si>
    <t>Käyttömaksu (€/m3), talousvesi, ka</t>
  </si>
  <si>
    <t>Myydyn  jäteveden määrä (m3), jätevesi</t>
  </si>
  <si>
    <t>Käyttömaksu (€/m3), jätevesi, ka</t>
  </si>
  <si>
    <t>Liittymismaksut, vesi</t>
  </si>
  <si>
    <t>Liittymismaksut, jätevesi</t>
  </si>
  <si>
    <t>Perusmaksut , vesi</t>
  </si>
  <si>
    <t>Perusmaksut, jätevesi</t>
  </si>
  <si>
    <t>Käyttömaksut, vesi</t>
  </si>
  <si>
    <t>Käyttömaksut, jätevesi</t>
  </si>
  <si>
    <t>Tuotot yhteensä</t>
  </si>
  <si>
    <t>Korollisen lainan lisäys (alue)</t>
  </si>
  <si>
    <t>Osuus yhtiön materiaali ja palvelu -kuluista</t>
  </si>
  <si>
    <t>Osuus yhtiön henkilöstökuluista</t>
  </si>
  <si>
    <t>Osuus yhtiön muista kuluista</t>
  </si>
  <si>
    <t>Korkokulut (alue)</t>
  </si>
  <si>
    <t>Investoinnit (alue)</t>
  </si>
  <si>
    <t>Lainan lyhennys (alue)</t>
  </si>
  <si>
    <t>Osuus yhtiön lainan koroista</t>
  </si>
  <si>
    <t>Osuus yhtiön investoinneista</t>
  </si>
  <si>
    <t>Osuus yhtiön lainan  lyhennyksistä</t>
  </si>
  <si>
    <t>Kassajäännös 1</t>
  </si>
  <si>
    <t xml:space="preserve">Rahoitustarve (katettavaksi hinnan korotuksilla tai lainalla, jos -) </t>
  </si>
  <si>
    <t>Tuotot (alue)</t>
  </si>
  <si>
    <t>Poistot (alue)</t>
  </si>
  <si>
    <t>Osuus yhtiön poistoista</t>
  </si>
  <si>
    <t>Osuus yhtiön koroista</t>
  </si>
  <si>
    <t>Suhdeluku: alueen asuaksmäärä vs koko laitoksen asukasmääärä, alueen myyty vesimäärä suhteessa koko laitoksen, verkoston pityuus suhteessa koko yhtiön verkoston pituuteen - arviointi - mikä olisi oikea suhde - keskiarvo</t>
  </si>
  <si>
    <t>Skenaario:</t>
  </si>
  <si>
    <t>vakituiset muuttuu loma-asunnoiksi, vakituiset -2 vuodessa, loma +2</t>
  </si>
  <si>
    <t>+ maatilat - oka viides vuosi yksi maatila loppuu - muuttuu vakituiseksi asunnoksi</t>
  </si>
  <si>
    <t>-&gt; kulut ei pienene -&gt; hinnoilla tasapainotettava -&gt; mikä on kohtuullinen per liittyjä, mikä on vesimaksujen osuus (ehkä 5%)</t>
  </si>
  <si>
    <t>Referenssitaso vuosi 2024 - kassav + tulos ainakin plussallsa</t>
  </si>
  <si>
    <t>Käytetään: Haja-asutuksen verkostoa – 50 – 100 vuotta, 100 euroa metri (paine/vesijohto), paitsi Wärtsilä 50 käyttöikä, 250 euroa metri (viettoviemäri) </t>
  </si>
  <si>
    <t>Onko tuottolaskelma oikea - eri hintoja - jos huomioon - monimutkainen</t>
  </si>
  <si>
    <t>- vakituinen vs loma, maatilat vs muut, jne?</t>
  </si>
  <si>
    <t>-&gt; vakituinen (100 k per talo), loma-asunto (viidesosa), maatilat - ei ominaisulutus - käyttömaksuihin vaikuttaa, ominaisulutus - syötettävä arvo</t>
  </si>
  <si>
    <t>Aluepienennys vs aluesuurennus</t>
  </si>
  <si>
    <t>Laajentuminen erialueille - eri laskelmille vai samaan?</t>
  </si>
  <si>
    <t>Kokonaiskutannuset per kiinteistö, jossain näkyvissä  - tätä taárvioidaan milloin kohtuuntontot</t>
  </si>
  <si>
    <t>Vakituinen asukaskunta muutttuu</t>
  </si>
  <si>
    <t xml:space="preserve">Vain puolet liittyneet - kuuluu alueeseen jo </t>
  </si>
  <si>
    <t>Käyttötarkoitus eri riveillä on yhteensä kokonaisliittyjämäärä,  muodostuu summana eri ryhmistä</t>
  </si>
  <si>
    <t>- vesimäärän kautta? Ei muutu kuitenkaan lineaariaesti</t>
  </si>
  <si>
    <t>Valitaan skenaariot - ei kaikkia</t>
  </si>
  <si>
    <t>Käytettävissä olevat tulot (mediaani)</t>
  </si>
  <si>
    <t>Inflaatio (vaikuttaa kotitalouden käytettävissä oleviin tuloihin)</t>
  </si>
  <si>
    <t>Arvonlisävero mukaan tarkasteluun</t>
  </si>
  <si>
    <t>Vakituinen asunto</t>
  </si>
  <si>
    <t>Käyttömaksu, vesi (€/vuosi)</t>
  </si>
  <si>
    <t>Käyttömaksu, jätevesi (€/vuosi)</t>
  </si>
  <si>
    <t>Kotitalouden käytettävissä olevat tulot (mediaani)</t>
  </si>
  <si>
    <t>Euroina vuodessa per liittymä, vuotuinen kustannus verrattuna käytettävissä oleviin tuloihin, tilastokeskus, mikä on kohtuullinen, postinumeroalueella</t>
  </si>
  <si>
    <t>Inflaatiokorotus käytettävissä oleviin tuloihin</t>
  </si>
  <si>
    <t>Maatilan osalta vertailu ontuu, koska tuloja myös muualta, samoin lomaasuntojen osalta</t>
  </si>
  <si>
    <t>Vesihuoltolain mukaan tarkastelellaan vakituisen asumisen näkökulmasta</t>
  </si>
  <si>
    <t>Tilastokeskus -&gt; miten jakautuu menot keskimäärin</t>
  </si>
  <si>
    <t>liittymismaksu jaetaan esim 20v, tsek esim vvy vertailuhinta</t>
  </si>
  <si>
    <t>Talouslaskelman tulokset</t>
  </si>
  <si>
    <t>Vesijohdot</t>
  </si>
  <si>
    <t>Viemärit</t>
  </si>
  <si>
    <t>Talouslaskelman lähtötiedot</t>
  </si>
  <si>
    <t>Tarkastelun aloitusvuosi:</t>
  </si>
  <si>
    <t>Tarkasteluvuosi</t>
  </si>
  <si>
    <t>Yhtiön rahoitustarve</t>
  </si>
  <si>
    <t>Tulos</t>
  </si>
  <si>
    <t>Korollisen lainan lisäys €</t>
  </si>
  <si>
    <t>Yhtiö</t>
  </si>
  <si>
    <t>Vesihuollon kokonaisvuosikustannus % käytettävissä olevista tuloista, uusi liittyjä</t>
  </si>
  <si>
    <t>Vesihuollon kokonaisvuosikustannus % käytettävissä olevista tuloista, vanha liittyjä</t>
  </si>
  <si>
    <t>Vesihuollon kokonaisukustannus, uusi liittyjä (€/vuosi)</t>
  </si>
  <si>
    <t>Vesihuollon kokonaisukustannus, vanha liittyjä (€/vuosi)</t>
  </si>
  <si>
    <t>5 % kotitalouden käytössä olevista tuloista (mediaani)</t>
  </si>
  <si>
    <t xml:space="preserve">Jätevesi </t>
  </si>
  <si>
    <t>Yht</t>
  </si>
  <si>
    <t>Per vuosi €</t>
  </si>
  <si>
    <t>Keskiarvo suhteesta</t>
  </si>
  <si>
    <t>Maksujen hinnankorotus</t>
  </si>
  <si>
    <t>MUISTIIN</t>
  </si>
  <si>
    <t>ve1</t>
  </si>
  <si>
    <t>ve0</t>
  </si>
  <si>
    <t>Vedenkäyttäjä</t>
  </si>
  <si>
    <t>Täydennä talousarvion lähtöarvot  lähtötilanteelle:</t>
  </si>
  <si>
    <t xml:space="preserve">Investoinnit </t>
  </si>
  <si>
    <t>Tulos =</t>
  </si>
  <si>
    <t>Selitykset:</t>
  </si>
  <si>
    <t>Rahoitustarve =</t>
  </si>
  <si>
    <t>Korollisen lainan lisäys =</t>
  </si>
  <si>
    <t>0-30</t>
  </si>
  <si>
    <t>30-300</t>
  </si>
  <si>
    <t>&gt;300</t>
  </si>
  <si>
    <t>Vedenkulutus (m3/a)</t>
  </si>
  <si>
    <t>Vedenkäyttäjät on jaettu kolmeen tyyppiin seuraavasti:</t>
  </si>
  <si>
    <t>Taloustarkasteluja varten vedenkäyttäjät on jaettu kolmeen eri kategoriaan: vakituinen asunto, loma-asunto ja maatila. Näiden määritelmät vedenkäytössä on määritelty alla. Täydennä maksutiedot vedenkäyttötyypeittäin alla olevaan taulukkoon.</t>
  </si>
  <si>
    <t xml:space="preserve">Määrittele tarkastelun aloitusvuosi ja kirjoita se sille merkittyyn kenttään. Huom: talousmallin pohjana on kahden vuoden maksutiedot. Kirjoita niistä ensimmäinen tähän (esim. "2024"), jos haluat myöhemmin täydentää tiedot vuosille 2024 ja 2025. </t>
  </si>
  <si>
    <t>Talousmallin säätö:</t>
  </si>
  <si>
    <t>Vesi</t>
  </si>
  <si>
    <t>Jätevesi</t>
  </si>
  <si>
    <t>Taloudellisten vaikutusten arviointi vesihuollon kestävän toiminta-alueen määrittelyssä</t>
  </si>
  <si>
    <t>Verkostotyyppi</t>
  </si>
  <si>
    <t>€</t>
  </si>
  <si>
    <t>70-150</t>
  </si>
  <si>
    <t>100-200</t>
  </si>
  <si>
    <t>Inflaatio on oletuksena sama koko ennusteen ajan.</t>
  </si>
  <si>
    <t>Muutos liittyjää vuodessa (kpl)</t>
  </si>
  <si>
    <t>Ennusteiden muutosnopeuden säätö</t>
  </si>
  <si>
    <t>Lukumäärä (kpl, vesi)</t>
  </si>
  <si>
    <t>Lukumäärä (kpl, jätevesi)</t>
  </si>
  <si>
    <t>Täydennä alla oleviin taulukkoihin arviot tarkastelualueen sekä koko yhtiön saneerauskustannuksista. Voit käyttää oikealla olevia taulukoita mallina. Muista, että tiheästi asutun alueen saneerauskustannukset ovat yleensä korkeammat kuin harvaan asutun alueen. Ota ympäristötekijät huomioon arvioita tehdessäsi, sillä ne voivat vaikuttaa kustannuksiin. Tarkastelualueen verkostotiedot täydennetään kokonnaisuudessaan erilliselle välilehdelle, joten verkoston pituutta ei ole tarpeen arvioida tässä erikseen.</t>
  </si>
  <si>
    <t>Keskimääräinen käyttöikä</t>
  </si>
  <si>
    <t>Saneerattava määrä %</t>
  </si>
  <si>
    <t>Vesijohtojen käyttöikä</t>
  </si>
  <si>
    <t>Viemärien käyttöikä</t>
  </si>
  <si>
    <t>Saneerausarvion käyttöikäjakauma (määräytyy määritetyn keskimääräisen käyttöiän perusteella)</t>
  </si>
  <si>
    <t>Aloita täydentämällä vesijohto- ja viemäriverkoston ominaisuustiedot välilehdille "Viemäriverkoston lähtötiedot" ja "Vesijohtoverkoston lähtötiedot".</t>
  </si>
  <si>
    <t>Uudet liittyjät, vesi</t>
  </si>
  <si>
    <t>Uudet liittyjät, jätevesi</t>
  </si>
  <si>
    <t xml:space="preserve">Yllä olevassa taulukossa käyttäjän asettama keskimääräinen käyttöikä määrittää, minkä ikäisenä </t>
  </si>
  <si>
    <t>Vaihtoehto 1: Liittyjämäärä pysyy vakiona</t>
  </si>
  <si>
    <t>Vaihtoehto 2: Liittyjämäärä muuttuu</t>
  </si>
  <si>
    <t>Liittyjämäärän muutosnopeus vaihtoehdossa 2 (negatiivinen luku tarkoittaa laskevaa liittyvämäärää)</t>
  </si>
  <si>
    <t xml:space="preserve">Saneeraustarpeen käyttöikäjakaumassa tausta-ajatuksena on, että kaikki verkoston putket ja laitteet </t>
  </si>
  <si>
    <t xml:space="preserve">eivät tule saneerattaviksi samanikäisinä, vaan käyttöikä vaihtelee. Esimerkissä 10 % verkoston kohteista </t>
  </si>
  <si>
    <t>Palvelukerroin</t>
  </si>
  <si>
    <t>Palvelukertoimella voidaan huomioida kustannukset sen mukaan, onko tarkastelualueella vesijohtoja vai viemäreitä vai kumpiakin. Jos alueella on esimerkiksi vain vesijohtoja voidaan olettaa niiden osuuden kustannuksista olevan vain 40 %.</t>
  </si>
  <si>
    <t xml:space="preserve">Vedenkulutus yhteensä </t>
  </si>
  <si>
    <t>Jätevesimäärä yhteensä</t>
  </si>
  <si>
    <t>Kumulatiivinen kassa</t>
  </si>
  <si>
    <t>kumulatiivinen kassa</t>
  </si>
  <si>
    <t>10 % kotitalouden käytössä olevista tuloista (mediaani)</t>
  </si>
  <si>
    <t>Talousmallin tulokset:</t>
  </si>
  <si>
    <t>Saneerausinvestointien kustannukset:</t>
  </si>
  <si>
    <t>Tarkastelualueen verkoston saneerausinvestointien arvioiminen</t>
  </si>
  <si>
    <t>Poistot (%)</t>
  </si>
  <si>
    <t>Saneerausarvioon ja talousmalliin perustuva Excel-pohjainen työkalu</t>
  </si>
  <si>
    <t>Tervetuloa käyttämään työkalua!
Jotta malli toimisi oikein, sinun tulee syöttää lähtötiedot, jotka liittyvät tarkastelualueen ja koko yhtiön saneerauskustannuksiin, verkostoihin sekä talous- ja maksutietoihin. Vesijohtojen ja jätevesiviemärien ominaisuustiedot täydennetään erillisille välilehdille, kun taas muut lähtötiedot merkitään sinisellä korostettuihin soluihin tällä välilehdellä. Keltaisella merkityt kohdat ovat esimerkkejä arvoista, joita voi käyttää omissa laskelmissa.
Vierittämällä näkymää löydät ohjeita, esimerkkejä ja täydennettävät taulukot. Lue ohjeet huolellisesti ennen tunnuslukujen syöttämistä varmistaaksesi tulosten oikeellisuuden.</t>
  </si>
  <si>
    <t>suurin osa (40 %) verkostoa saneerataan. Ikä on esimerkissä 60 vuotta, mutta sen voi asettaa olemaan</t>
  </si>
  <si>
    <t>esimerkiksi 50 tai 70 vuotta.</t>
  </si>
  <si>
    <t xml:space="preserve">saneerataan jo 40 vuoden iässä, 20 % 50 vuoden iässä, 20 % 70 vuoden iässä ja 10 % 80 vuoden iässä. </t>
  </si>
  <si>
    <t>Tyypillinen saneerausikä on esimerkissä 60 vuotta, missä iässä saneerataan 40 % verkoston kohteista.</t>
  </si>
  <si>
    <t>Asukasmäärä, liittyneet yhteensä</t>
  </si>
  <si>
    <t>Asukasmäärä, liittyneet yhteensä vuosimuutos</t>
  </si>
  <si>
    <t>koko vesilaitos</t>
  </si>
  <si>
    <t>Vertailu koko yhtiö (kolmen hengen talous)</t>
  </si>
  <si>
    <t>Tulot per kotitalous</t>
  </si>
  <si>
    <t>Kassavirta</t>
  </si>
  <si>
    <t>Huom: täydennettävät sarakkeet on merkitty vaaleansinisellä pohjavärillä. Kaikki täydennettävät arvot ovat numeerisia alueen nimeä lukuunottamatta.</t>
  </si>
  <si>
    <t>Tarkasteltavan alueen nimi:</t>
  </si>
  <si>
    <t>Skenaario: Talouslaskelman lähtötiedot</t>
  </si>
  <si>
    <t>Skenaario: Vesijohtoverkoston lähtötiedot</t>
  </si>
  <si>
    <t>Skenaario: Viemäriverkoston lähtötiedot</t>
  </si>
  <si>
    <t>Talouslaskelman lähtötiedot:</t>
  </si>
  <si>
    <t>Kertoimen määrittely:</t>
  </si>
  <si>
    <t>Vedenkäyttäjät ja maksut:</t>
  </si>
  <si>
    <t>Liittyjämäärän muutosnopeus</t>
  </si>
  <si>
    <t>Tarkasteltavan alueen liittyjäennuste ja ennusteeseen liittyvät vedenkulutuksen muutokset on esitetty seuraavassa.</t>
  </si>
  <si>
    <t>Skenaario: Liittyjämäärän ja vedenkulutuksen muutokset</t>
  </si>
  <si>
    <t xml:space="preserve">Talousvesimäärä, yhteensä </t>
  </si>
  <si>
    <t>Jätevesimäärä, yhteensä</t>
  </si>
  <si>
    <t>Skenaario: Laskelman tulokset</t>
  </si>
  <si>
    <t>Vesihuoltolaitoksen koko verkoston saneerausinvestointien arvioiminen</t>
  </si>
  <si>
    <t>Esimerkkikustannuksia verkoston saneerausinvestointeihin:</t>
  </si>
  <si>
    <t>Täydennä alueen taksatiedot:</t>
  </si>
  <si>
    <t>Alueen käytettävissä olevat tulot (mediaani):</t>
  </si>
  <si>
    <t>€/a</t>
  </si>
  <si>
    <t>Liittyjämäärät</t>
  </si>
  <si>
    <t>Vakituinen</t>
  </si>
  <si>
    <t>Loma-asunto</t>
  </si>
  <si>
    <t>Maatila</t>
  </si>
  <si>
    <t>Liikevaihto</t>
  </si>
  <si>
    <t>Vesi- ja jätevesimaksut</t>
  </si>
  <si>
    <t>Vesihuollon  kustannukset keskimäärin tarkastelujaksolla, Uusi liittyjä</t>
  </si>
  <si>
    <t>Vesihuollon  kustannukset keskimäärin tarkastelujaksolla, Vanha liittyjä</t>
  </si>
  <si>
    <t>Hinnankorotukset</t>
  </si>
  <si>
    <t>Verkostoalue A</t>
  </si>
  <si>
    <t>Lainan lyhennys</t>
  </si>
  <si>
    <r>
      <t xml:space="preserve">Kertoimen määrittely </t>
    </r>
    <r>
      <rPr>
        <sz val="11"/>
        <color theme="1"/>
        <rFont val="Aptos Narrow"/>
        <family val="2"/>
        <scheme val="minor"/>
      </rPr>
      <t>(tämä määritellään, jotta tarkastelualueelle saadaan jyvitettyä sen osuus laitoksen yleisistä kustannuksista sekä veden tuottamisen ja jäteveden puhdistamisen kustannuksista)</t>
    </r>
  </si>
  <si>
    <t>tuloslaskelmasta</t>
  </si>
  <si>
    <t>rahoituslaskelmasta</t>
  </si>
  <si>
    <t>Talousennuste laaditaan erikseen koko yhtiölle ja tarkastellulle alueelle kahdella eri ennusteella. Ensimmäisessä tarkasteltavan alueen ennusteessa (VE1) liittyjämäärät pysyvät ennallaan, ja toisessa ennusteessa (VE2) liittyjämäärä voi joko nousta tai laskea. VE2-mallin muutosta voi vielä säätää taulukkoon tarpeen mukaan. Alla on tarkempia selityksiä mallinnetuista skenaarioista.
Huom: Vaihtoehtojen (1 ja 2) investoinnit huomioidaan talousmallissa automaattisesti verkoston ominaisuustietojen perusteella tehdyn saneerauskustannusmallin avulla.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</si>
</sst>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Red]\-#,##0.00\ &quot;€&quot;"/>
    <numFmt numFmtId="164" formatCode="#,##0\ &quot;€&quot;"/>
    <numFmt numFmtId="165" formatCode="#,##0.00\ &quot;€&quot;"/>
    <numFmt numFmtId="166" formatCode="0.0\ %"/>
  </numFmts>
  <fonts count="36" x14ac:knownFonts="1">
    <font>
      <sz val="11"/>
      <color theme="1"/>
      <name val="Aptos Narrow"/>
      <family val="2"/>
      <scheme val="minor"/>
    </font>
    <font>
      <sz val="11"/>
      <color rgb="FFFF0000"/>
      <name val="Aptos Narrow"/>
      <family val="2"/>
      <scheme val="minor"/>
    </font>
    <font>
      <b/>
      <sz val="11"/>
      <color theme="1"/>
      <name val="Aptos Narrow"/>
      <family val="2"/>
      <scheme val="minor"/>
    </font>
    <font>
      <b/>
      <sz val="14"/>
      <color theme="1"/>
      <name val="Aptos Narrow"/>
      <family val="2"/>
      <scheme val="minor"/>
    </font>
    <font>
      <b/>
      <sz val="16"/>
      <color theme="1"/>
      <name val="Aptos Narrow"/>
      <family val="2"/>
      <scheme val="minor"/>
    </font>
    <font>
      <sz val="11"/>
      <color theme="1"/>
      <name val="Aptos Narrow"/>
      <family val="2"/>
      <scheme val="minor"/>
    </font>
    <font>
      <b/>
      <sz val="10"/>
      <color theme="1"/>
      <name val="Aptos Narrow"/>
      <family val="2"/>
      <scheme val="minor"/>
    </font>
    <font>
      <sz val="10"/>
      <color indexed="8"/>
      <name val="Arial"/>
      <family val="2"/>
    </font>
    <font>
      <b/>
      <sz val="10"/>
      <color indexed="8"/>
      <name val="Calibri"/>
      <family val="2"/>
    </font>
    <font>
      <sz val="10"/>
      <color theme="1"/>
      <name val="Aptos Narrow"/>
      <family val="2"/>
      <scheme val="minor"/>
    </font>
    <font>
      <sz val="10"/>
      <color rgb="FFFF0000"/>
      <name val="Aptos Narrow"/>
      <family val="2"/>
      <scheme val="minor"/>
    </font>
    <font>
      <sz val="10"/>
      <color indexed="8"/>
      <name val="Calibri"/>
      <family val="2"/>
    </font>
    <font>
      <sz val="11"/>
      <color rgb="FF000000"/>
      <name val="Aptos Narrow"/>
      <family val="2"/>
      <scheme val="minor"/>
    </font>
    <font>
      <b/>
      <sz val="9"/>
      <color indexed="81"/>
      <name val="Tahoma"/>
      <family val="2"/>
    </font>
    <font>
      <sz val="9"/>
      <color indexed="81"/>
      <name val="Tahoma"/>
      <family val="2"/>
    </font>
    <font>
      <b/>
      <sz val="20"/>
      <color theme="1"/>
      <name val="Aptos Narrow"/>
      <family val="2"/>
      <scheme val="minor"/>
    </font>
    <font>
      <b/>
      <sz val="12"/>
      <color theme="1"/>
      <name val="Aptos Narrow"/>
      <family val="2"/>
      <scheme val="minor"/>
    </font>
    <font>
      <b/>
      <sz val="22"/>
      <color theme="1"/>
      <name val="Aptos Narrow"/>
      <family val="2"/>
      <scheme val="minor"/>
    </font>
    <font>
      <i/>
      <sz val="11"/>
      <color theme="1"/>
      <name val="Aptos Narrow"/>
      <family val="2"/>
      <scheme val="minor"/>
    </font>
    <font>
      <sz val="12"/>
      <color theme="1"/>
      <name val="Aptos Narrow"/>
      <family val="2"/>
      <scheme val="minor"/>
    </font>
    <font>
      <sz val="14"/>
      <color theme="1"/>
      <name val="Aptos Narrow"/>
      <family val="2"/>
      <scheme val="minor"/>
    </font>
    <font>
      <b/>
      <sz val="10"/>
      <color indexed="8"/>
      <name val="Aptos Narrow"/>
      <family val="2"/>
      <scheme val="minor"/>
    </font>
    <font>
      <b/>
      <sz val="18"/>
      <color theme="1"/>
      <name val="Aptos Narrow"/>
      <family val="2"/>
      <scheme val="minor"/>
    </font>
    <font>
      <sz val="11"/>
      <name val="Aptos Narrow"/>
      <family val="2"/>
      <scheme val="minor"/>
    </font>
    <font>
      <sz val="10"/>
      <name val="Aptos Narrow"/>
      <family val="2"/>
      <scheme val="minor"/>
    </font>
    <font>
      <sz val="12"/>
      <name val="Aptos Narrow"/>
      <family val="2"/>
      <scheme val="minor"/>
    </font>
    <font>
      <b/>
      <sz val="12"/>
      <color indexed="8"/>
      <name val="Aptos Narrow"/>
      <family val="2"/>
      <scheme val="minor"/>
    </font>
    <font>
      <sz val="28"/>
      <color rgb="FF00B0F0"/>
      <name val="Verdana"/>
      <family val="2"/>
    </font>
    <font>
      <sz val="16"/>
      <color theme="1"/>
      <name val="Aptos Narrow"/>
      <family val="2"/>
      <scheme val="minor"/>
    </font>
    <font>
      <b/>
      <sz val="16"/>
      <color indexed="8"/>
      <name val="Aptos Narrow"/>
      <family val="2"/>
      <scheme val="minor"/>
    </font>
    <font>
      <sz val="20"/>
      <color theme="1"/>
      <name val="Aptos Narrow"/>
      <family val="2"/>
      <scheme val="minor"/>
    </font>
    <font>
      <sz val="11"/>
      <color rgb="FF000000"/>
      <name val="Segoe UI"/>
      <family val="2"/>
    </font>
    <font>
      <sz val="18"/>
      <color theme="1"/>
      <name val="Aptos Narrow"/>
      <family val="2"/>
      <scheme val="minor"/>
    </font>
    <font>
      <sz val="16"/>
      <name val="Aptos Narrow"/>
      <family val="2"/>
      <scheme val="minor"/>
    </font>
    <font>
      <sz val="16"/>
      <color theme="0"/>
      <name val="Aptos Narrow"/>
      <family val="2"/>
      <scheme val="minor"/>
    </font>
    <font>
      <sz val="11"/>
      <color theme="2" tint="-0.249977111117893"/>
      <name val="Aptos Narrow"/>
      <family val="2"/>
      <scheme val="minor"/>
    </font>
  </fonts>
  <fills count="19">
    <fill>
      <patternFill patternType="none"/>
    </fill>
    <fill>
      <patternFill patternType="gray125"/>
    </fill>
    <fill>
      <patternFill patternType="solid">
        <fgColor theme="8"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indexed="22"/>
        <bgColor indexed="0"/>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bgColor indexed="64"/>
      </patternFill>
    </fill>
    <fill>
      <patternFill patternType="solid">
        <fgColor rgb="FFFFC000"/>
        <bgColor indexed="64"/>
      </patternFill>
    </fill>
  </fills>
  <borders count="15">
    <border>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5" fillId="0" borderId="0" applyFont="0" applyFill="0" applyBorder="0" applyAlignment="0" applyProtection="0"/>
    <xf numFmtId="0" fontId="7" fillId="0" borderId="0"/>
  </cellStyleXfs>
  <cellXfs count="333">
    <xf numFmtId="0" fontId="0" fillId="0" borderId="0" xfId="0"/>
    <xf numFmtId="0" fontId="2" fillId="3" borderId="0" xfId="0" applyFont="1" applyFill="1" applyAlignment="1">
      <alignment horizontal="center"/>
    </xf>
    <xf numFmtId="0" fontId="0" fillId="3" borderId="0" xfId="0" applyFill="1" applyAlignment="1">
      <alignment horizontal="center" wrapText="1"/>
    </xf>
    <xf numFmtId="0" fontId="2" fillId="0" borderId="0" xfId="0" applyFont="1"/>
    <xf numFmtId="0" fontId="4" fillId="0" borderId="0" xfId="0" applyFont="1"/>
    <xf numFmtId="0" fontId="0" fillId="0" borderId="1" xfId="0" applyBorder="1"/>
    <xf numFmtId="0" fontId="2" fillId="0" borderId="1" xfId="0" applyFont="1" applyBorder="1"/>
    <xf numFmtId="9" fontId="0" fillId="3" borderId="0" xfId="0" applyNumberFormat="1" applyFill="1" applyAlignment="1">
      <alignment horizontal="center" wrapText="1"/>
    </xf>
    <xf numFmtId="1" fontId="0" fillId="0" borderId="0" xfId="0" applyNumberFormat="1"/>
    <xf numFmtId="0" fontId="0" fillId="5" borderId="0" xfId="0" applyFill="1"/>
    <xf numFmtId="0" fontId="2" fillId="3" borderId="1" xfId="0" applyFont="1" applyFill="1" applyBorder="1" applyAlignment="1">
      <alignment horizontal="center"/>
    </xf>
    <xf numFmtId="0" fontId="0" fillId="4" borderId="5" xfId="0" applyFill="1" applyBorder="1" applyAlignment="1">
      <alignment horizontal="center"/>
    </xf>
    <xf numFmtId="0" fontId="0" fillId="4" borderId="7" xfId="0" applyFill="1" applyBorder="1" applyAlignment="1">
      <alignment horizontal="center"/>
    </xf>
    <xf numFmtId="0" fontId="0" fillId="6" borderId="5" xfId="0" applyFill="1" applyBorder="1" applyAlignment="1">
      <alignment horizontal="center"/>
    </xf>
    <xf numFmtId="0" fontId="0" fillId="6" borderId="6" xfId="0" applyFill="1" applyBorder="1" applyAlignment="1">
      <alignment horizontal="center"/>
    </xf>
    <xf numFmtId="1" fontId="0" fillId="6" borderId="7" xfId="0" applyNumberFormat="1" applyFill="1" applyBorder="1" applyAlignment="1">
      <alignment horizontal="center"/>
    </xf>
    <xf numFmtId="0" fontId="0" fillId="4" borderId="2" xfId="0" applyFill="1" applyBorder="1" applyAlignment="1">
      <alignment horizontal="center"/>
    </xf>
    <xf numFmtId="0" fontId="0" fillId="4" borderId="4" xfId="0"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6" borderId="4" xfId="0" applyFill="1" applyBorder="1" applyAlignment="1">
      <alignment horizontal="center"/>
    </xf>
    <xf numFmtId="0" fontId="6" fillId="0" borderId="0" xfId="0" applyFont="1"/>
    <xf numFmtId="0" fontId="8" fillId="0" borderId="0" xfId="2" applyFont="1" applyAlignment="1">
      <alignment horizontal="left"/>
    </xf>
    <xf numFmtId="0" fontId="9" fillId="0" borderId="0" xfId="0" applyFont="1"/>
    <xf numFmtId="0" fontId="8" fillId="0" borderId="0" xfId="2" applyFont="1" applyAlignment="1">
      <alignment horizontal="center"/>
    </xf>
    <xf numFmtId="0" fontId="8" fillId="0" borderId="0" xfId="2" applyFont="1" applyAlignment="1">
      <alignment horizontal="right"/>
    </xf>
    <xf numFmtId="0" fontId="9" fillId="3" borderId="0" xfId="0" applyFont="1" applyFill="1"/>
    <xf numFmtId="0" fontId="6" fillId="0" borderId="0" xfId="0" applyFont="1" applyAlignment="1">
      <alignment horizontal="right"/>
    </xf>
    <xf numFmtId="0" fontId="9" fillId="7" borderId="0" xfId="0" applyFont="1" applyFill="1"/>
    <xf numFmtId="0" fontId="9" fillId="0" borderId="0" xfId="0" applyFont="1" applyAlignment="1">
      <alignment horizontal="right"/>
    </xf>
    <xf numFmtId="9" fontId="9" fillId="3" borderId="0" xfId="1" applyFont="1" applyFill="1"/>
    <xf numFmtId="164" fontId="9" fillId="3" borderId="0" xfId="0" applyNumberFormat="1" applyFont="1" applyFill="1"/>
    <xf numFmtId="164" fontId="9" fillId="0" borderId="0" xfId="0" applyNumberFormat="1" applyFont="1"/>
    <xf numFmtId="1" fontId="9" fillId="0" borderId="0" xfId="0" applyNumberFormat="1" applyFont="1"/>
    <xf numFmtId="2" fontId="9" fillId="0" borderId="0" xfId="0" applyNumberFormat="1" applyFont="1"/>
    <xf numFmtId="1" fontId="9" fillId="0" borderId="0" xfId="0" applyNumberFormat="1" applyFont="1" applyAlignment="1">
      <alignment horizontal="center"/>
    </xf>
    <xf numFmtId="0" fontId="10" fillId="0" borderId="0" xfId="0" applyFont="1"/>
    <xf numFmtId="9" fontId="9" fillId="7" borderId="0" xfId="1" applyFont="1" applyFill="1"/>
    <xf numFmtId="9" fontId="9" fillId="0" borderId="0" xfId="1" applyFont="1" applyFill="1"/>
    <xf numFmtId="0" fontId="6" fillId="8" borderId="0" xfId="0" applyFont="1" applyFill="1"/>
    <xf numFmtId="0" fontId="9" fillId="8" borderId="0" xfId="0" applyFont="1" applyFill="1"/>
    <xf numFmtId="0" fontId="8" fillId="9" borderId="0" xfId="2" applyFont="1" applyFill="1" applyAlignment="1">
      <alignment horizontal="center"/>
    </xf>
    <xf numFmtId="0" fontId="8" fillId="0" borderId="0" xfId="2" applyFont="1"/>
    <xf numFmtId="164" fontId="11" fillId="0" borderId="0" xfId="2" applyNumberFormat="1" applyFont="1"/>
    <xf numFmtId="0" fontId="6" fillId="0" borderId="0" xfId="0" applyFont="1" applyAlignment="1">
      <alignment horizontal="left"/>
    </xf>
    <xf numFmtId="0" fontId="6" fillId="0" borderId="3" xfId="0" applyFont="1" applyBorder="1" applyAlignment="1">
      <alignment horizontal="left"/>
    </xf>
    <xf numFmtId="164" fontId="9" fillId="0" borderId="3" xfId="0" applyNumberFormat="1" applyFont="1" applyBorder="1"/>
    <xf numFmtId="0" fontId="9" fillId="0" borderId="0" xfId="0" applyFont="1" applyAlignment="1">
      <alignment horizontal="left"/>
    </xf>
    <xf numFmtId="8" fontId="9" fillId="0" borderId="0" xfId="0" applyNumberFormat="1" applyFont="1"/>
    <xf numFmtId="0" fontId="6" fillId="10" borderId="8" xfId="0" applyFont="1" applyFill="1" applyBorder="1"/>
    <xf numFmtId="164" fontId="9" fillId="10" borderId="9" xfId="0" applyNumberFormat="1" applyFont="1" applyFill="1" applyBorder="1"/>
    <xf numFmtId="0" fontId="9" fillId="0" borderId="3" xfId="0" applyFont="1" applyBorder="1" applyAlignment="1">
      <alignment horizontal="left"/>
    </xf>
    <xf numFmtId="164" fontId="9" fillId="0" borderId="0" xfId="1" applyNumberFormat="1" applyFont="1"/>
    <xf numFmtId="165" fontId="9" fillId="0" borderId="0" xfId="0" applyNumberFormat="1" applyFont="1"/>
    <xf numFmtId="0" fontId="9" fillId="5" borderId="0" xfId="0" applyFont="1" applyFill="1"/>
    <xf numFmtId="1" fontId="9" fillId="0" borderId="0" xfId="1" applyNumberFormat="1" applyFont="1" applyFill="1"/>
    <xf numFmtId="9" fontId="9" fillId="0" borderId="0" xfId="1" applyFont="1" applyAlignment="1">
      <alignment horizontal="right"/>
    </xf>
    <xf numFmtId="9" fontId="10" fillId="7" borderId="0" xfId="1" applyFont="1" applyFill="1"/>
    <xf numFmtId="0" fontId="6" fillId="6" borderId="0" xfId="0" applyFont="1" applyFill="1"/>
    <xf numFmtId="0" fontId="9" fillId="0" borderId="0" xfId="0" quotePrefix="1" applyFont="1" applyAlignment="1">
      <alignment horizontal="right"/>
    </xf>
    <xf numFmtId="0" fontId="9" fillId="5" borderId="0" xfId="0" applyFont="1" applyFill="1" applyAlignment="1">
      <alignment horizontal="right"/>
    </xf>
    <xf numFmtId="1" fontId="9" fillId="0" borderId="0" xfId="0" applyNumberFormat="1" applyFont="1" applyAlignment="1">
      <alignment horizontal="center" vertical="center"/>
    </xf>
    <xf numFmtId="164" fontId="10" fillId="7" borderId="0" xfId="0" applyNumberFormat="1" applyFont="1" applyFill="1"/>
    <xf numFmtId="0" fontId="6" fillId="11" borderId="8" xfId="0" applyFont="1" applyFill="1" applyBorder="1"/>
    <xf numFmtId="164" fontId="6" fillId="11" borderId="9" xfId="0" applyNumberFormat="1" applyFont="1" applyFill="1" applyBorder="1"/>
    <xf numFmtId="0" fontId="9" fillId="0" borderId="0" xfId="0" quotePrefix="1" applyFont="1"/>
    <xf numFmtId="164" fontId="9" fillId="5" borderId="0" xfId="0" applyNumberFormat="1" applyFont="1" applyFill="1"/>
    <xf numFmtId="0" fontId="9" fillId="5" borderId="0" xfId="0" applyFont="1" applyFill="1" applyAlignment="1">
      <alignment horizontal="left"/>
    </xf>
    <xf numFmtId="0" fontId="9" fillId="5" borderId="0" xfId="0" quotePrefix="1" applyFont="1" applyFill="1" applyAlignment="1">
      <alignment horizontal="left"/>
    </xf>
    <xf numFmtId="164" fontId="9" fillId="5" borderId="0" xfId="0" quotePrefix="1" applyNumberFormat="1" applyFont="1" applyFill="1"/>
    <xf numFmtId="164" fontId="9" fillId="0" borderId="0" xfId="0" quotePrefix="1" applyNumberFormat="1" applyFont="1"/>
    <xf numFmtId="0" fontId="12" fillId="0" borderId="0" xfId="0" applyFont="1"/>
    <xf numFmtId="0" fontId="0" fillId="7" borderId="0" xfId="0" applyFill="1"/>
    <xf numFmtId="9" fontId="0" fillId="7" borderId="0" xfId="1" applyFont="1" applyFill="1"/>
    <xf numFmtId="0" fontId="8" fillId="9" borderId="0" xfId="2" applyFont="1" applyFill="1" applyAlignment="1">
      <alignment horizontal="right"/>
    </xf>
    <xf numFmtId="9" fontId="0" fillId="0" borderId="0" xfId="1" applyFont="1"/>
    <xf numFmtId="0" fontId="9" fillId="0" borderId="3" xfId="0" applyFont="1" applyBorder="1" applyAlignment="1">
      <alignment horizontal="right"/>
    </xf>
    <xf numFmtId="1" fontId="0" fillId="0" borderId="3" xfId="0" applyNumberFormat="1" applyBorder="1"/>
    <xf numFmtId="0" fontId="0" fillId="0" borderId="0" xfId="0" applyAlignment="1">
      <alignment horizontal="right"/>
    </xf>
    <xf numFmtId="1" fontId="0" fillId="0" borderId="0" xfId="0" applyNumberFormat="1" applyAlignment="1">
      <alignment horizontal="right"/>
    </xf>
    <xf numFmtId="0" fontId="0" fillId="12" borderId="0" xfId="0" applyFill="1" applyAlignment="1">
      <alignment horizontal="right"/>
    </xf>
    <xf numFmtId="9" fontId="5" fillId="12" borderId="0" xfId="1" applyFont="1" applyFill="1" applyAlignment="1">
      <alignment horizontal="right"/>
    </xf>
    <xf numFmtId="9" fontId="0" fillId="12" borderId="0" xfId="1" applyFont="1" applyFill="1"/>
    <xf numFmtId="0" fontId="0" fillId="0" borderId="0" xfId="0" quotePrefix="1"/>
    <xf numFmtId="0" fontId="9" fillId="2" borderId="0" xfId="0" applyFont="1" applyFill="1" applyAlignment="1">
      <alignment horizontal="right"/>
    </xf>
    <xf numFmtId="0" fontId="18" fillId="0" borderId="0" xfId="0" applyFont="1" applyAlignment="1">
      <alignment horizontal="left" wrapText="1"/>
    </xf>
    <xf numFmtId="1" fontId="0" fillId="0" borderId="0" xfId="1" applyNumberFormat="1" applyFont="1" applyAlignment="1">
      <alignment horizontal="right"/>
    </xf>
    <xf numFmtId="0" fontId="0" fillId="0" borderId="0" xfId="0" applyAlignment="1">
      <alignment horizontal="center"/>
    </xf>
    <xf numFmtId="0" fontId="0" fillId="4" borderId="6" xfId="0" applyFill="1" applyBorder="1" applyAlignment="1">
      <alignment horizontal="center"/>
    </xf>
    <xf numFmtId="0" fontId="0" fillId="4" borderId="7" xfId="0" applyFill="1" applyBorder="1"/>
    <xf numFmtId="0" fontId="0" fillId="4" borderId="10" xfId="0" applyFill="1" applyBorder="1"/>
    <xf numFmtId="0" fontId="0" fillId="4" borderId="0" xfId="0" applyFill="1" applyAlignment="1">
      <alignment horizontal="center"/>
    </xf>
    <xf numFmtId="0" fontId="0" fillId="4" borderId="1" xfId="0" applyFill="1" applyBorder="1"/>
    <xf numFmtId="0" fontId="0" fillId="12" borderId="0" xfId="0" applyFill="1" applyAlignment="1">
      <alignment horizontal="center"/>
    </xf>
    <xf numFmtId="0" fontId="0" fillId="4" borderId="2" xfId="0" applyFill="1" applyBorder="1"/>
    <xf numFmtId="0" fontId="0" fillId="12" borderId="3" xfId="0" applyFill="1" applyBorder="1" applyAlignment="1">
      <alignment horizontal="center"/>
    </xf>
    <xf numFmtId="0" fontId="0" fillId="4" borderId="3" xfId="0" applyFill="1" applyBorder="1" applyAlignment="1">
      <alignment horizontal="center"/>
    </xf>
    <xf numFmtId="0" fontId="0" fillId="4" borderId="4" xfId="0" applyFill="1" applyBorder="1"/>
    <xf numFmtId="0" fontId="21" fillId="0" borderId="0" xfId="2" applyFont="1" applyAlignment="1">
      <alignment horizontal="center"/>
    </xf>
    <xf numFmtId="0" fontId="16" fillId="0" borderId="0" xfId="0" applyFont="1"/>
    <xf numFmtId="0" fontId="19" fillId="5" borderId="0" xfId="0" applyFont="1" applyFill="1"/>
    <xf numFmtId="0" fontId="19" fillId="12" borderId="0" xfId="0" applyFont="1" applyFill="1"/>
    <xf numFmtId="0" fontId="19" fillId="12" borderId="1" xfId="0" applyFont="1" applyFill="1" applyBorder="1"/>
    <xf numFmtId="0" fontId="19" fillId="4" borderId="5" xfId="0" applyFont="1" applyFill="1" applyBorder="1" applyAlignment="1">
      <alignment horizontal="center"/>
    </xf>
    <xf numFmtId="0" fontId="19" fillId="4" borderId="6" xfId="0" applyFont="1" applyFill="1" applyBorder="1" applyAlignment="1">
      <alignment horizontal="center"/>
    </xf>
    <xf numFmtId="0" fontId="19" fillId="4" borderId="0" xfId="0" applyFont="1" applyFill="1"/>
    <xf numFmtId="0" fontId="19" fillId="4" borderId="10" xfId="0" applyFont="1" applyFill="1" applyBorder="1"/>
    <xf numFmtId="0" fontId="19" fillId="4" borderId="3" xfId="0" applyFont="1" applyFill="1" applyBorder="1"/>
    <xf numFmtId="0" fontId="19" fillId="4" borderId="7" xfId="0" applyFont="1" applyFill="1" applyBorder="1" applyAlignment="1">
      <alignment horizontal="center"/>
    </xf>
    <xf numFmtId="0" fontId="19" fillId="4" borderId="1" xfId="0" applyFont="1" applyFill="1" applyBorder="1"/>
    <xf numFmtId="0" fontId="19" fillId="5" borderId="3" xfId="0" applyFont="1" applyFill="1" applyBorder="1"/>
    <xf numFmtId="1" fontId="9" fillId="3" borderId="0" xfId="1" applyNumberFormat="1" applyFont="1" applyFill="1"/>
    <xf numFmtId="0" fontId="23" fillId="2" borderId="0" xfId="0" applyFont="1" applyFill="1"/>
    <xf numFmtId="9" fontId="0" fillId="12" borderId="0" xfId="1" applyFont="1" applyFill="1" applyBorder="1"/>
    <xf numFmtId="9" fontId="24" fillId="12" borderId="3" xfId="1" applyFont="1" applyFill="1" applyBorder="1"/>
    <xf numFmtId="9" fontId="24" fillId="12" borderId="4" xfId="1" applyFont="1" applyFill="1" applyBorder="1"/>
    <xf numFmtId="0" fontId="0" fillId="4" borderId="5" xfId="0" applyFill="1" applyBorder="1"/>
    <xf numFmtId="0" fontId="0" fillId="4" borderId="5" xfId="0" applyFill="1" applyBorder="1" applyAlignment="1">
      <alignment horizontal="right"/>
    </xf>
    <xf numFmtId="0" fontId="0" fillId="4" borderId="10" xfId="0" applyFill="1" applyBorder="1" applyAlignment="1">
      <alignment horizontal="right"/>
    </xf>
    <xf numFmtId="0" fontId="0" fillId="4" borderId="2" xfId="0" applyFill="1" applyBorder="1" applyAlignment="1">
      <alignment horizontal="right"/>
    </xf>
    <xf numFmtId="0" fontId="0" fillId="4" borderId="1" xfId="0" applyFill="1" applyBorder="1" applyAlignment="1">
      <alignment horizontal="center"/>
    </xf>
    <xf numFmtId="0" fontId="0" fillId="5" borderId="7" xfId="0" applyFill="1" applyBorder="1" applyAlignment="1">
      <alignment horizontal="center"/>
    </xf>
    <xf numFmtId="0" fontId="0" fillId="5" borderId="1" xfId="0" applyFill="1" applyBorder="1" applyAlignment="1">
      <alignment horizontal="center"/>
    </xf>
    <xf numFmtId="0" fontId="0" fillId="5" borderId="4" xfId="0" applyFill="1" applyBorder="1" applyAlignment="1">
      <alignment horizontal="center"/>
    </xf>
    <xf numFmtId="0" fontId="2" fillId="4" borderId="5" xfId="0" applyFont="1" applyFill="1" applyBorder="1" applyAlignment="1">
      <alignment horizontal="right"/>
    </xf>
    <xf numFmtId="164" fontId="0" fillId="4" borderId="10" xfId="0" applyNumberFormat="1" applyFill="1" applyBorder="1" applyAlignment="1">
      <alignment horizontal="right"/>
    </xf>
    <xf numFmtId="0" fontId="2" fillId="4" borderId="6" xfId="0" applyFont="1" applyFill="1" applyBorder="1" applyAlignment="1">
      <alignment horizontal="center"/>
    </xf>
    <xf numFmtId="0" fontId="2" fillId="4" borderId="7" xfId="0" applyFont="1" applyFill="1" applyBorder="1" applyAlignment="1">
      <alignment horizontal="center"/>
    </xf>
    <xf numFmtId="1" fontId="0" fillId="4" borderId="1" xfId="0" applyNumberFormat="1" applyFill="1" applyBorder="1" applyAlignment="1">
      <alignment horizontal="center"/>
    </xf>
    <xf numFmtId="164" fontId="0" fillId="4" borderId="3" xfId="0" applyNumberFormat="1" applyFill="1" applyBorder="1" applyAlignment="1">
      <alignment horizontal="center"/>
    </xf>
    <xf numFmtId="1" fontId="23" fillId="4" borderId="4" xfId="0" applyNumberFormat="1" applyFont="1" applyFill="1" applyBorder="1" applyAlignment="1">
      <alignment horizontal="center"/>
    </xf>
    <xf numFmtId="0" fontId="15" fillId="0" borderId="0" xfId="0" applyFont="1"/>
    <xf numFmtId="0" fontId="0" fillId="12" borderId="4" xfId="0" applyFill="1" applyBorder="1" applyAlignment="1">
      <alignment horizontal="center"/>
    </xf>
    <xf numFmtId="0" fontId="0" fillId="4" borderId="5" xfId="0" applyFill="1" applyBorder="1" applyAlignment="1">
      <alignment horizontal="right" vertical="center"/>
    </xf>
    <xf numFmtId="0" fontId="0" fillId="12" borderId="7" xfId="0" applyFill="1" applyBorder="1" applyAlignment="1">
      <alignment horizontal="center" vertical="center"/>
    </xf>
    <xf numFmtId="0" fontId="0" fillId="4" borderId="10" xfId="0" applyFill="1" applyBorder="1" applyAlignment="1">
      <alignment horizontal="right" vertical="center"/>
    </xf>
    <xf numFmtId="9" fontId="0" fillId="12" borderId="1" xfId="1" applyFont="1" applyFill="1" applyBorder="1" applyAlignment="1">
      <alignment horizontal="center" vertical="center"/>
    </xf>
    <xf numFmtId="1" fontId="0" fillId="12" borderId="1" xfId="1" applyNumberFormat="1" applyFont="1" applyFill="1" applyBorder="1" applyAlignment="1">
      <alignment horizontal="center" vertical="center"/>
    </xf>
    <xf numFmtId="164" fontId="0" fillId="12" borderId="1" xfId="0" applyNumberFormat="1" applyFill="1" applyBorder="1" applyAlignment="1">
      <alignment horizontal="center" vertical="center"/>
    </xf>
    <xf numFmtId="0" fontId="0" fillId="4" borderId="2" xfId="0" applyFill="1" applyBorder="1" applyAlignment="1">
      <alignment horizontal="right" vertical="center"/>
    </xf>
    <xf numFmtId="164" fontId="0" fillId="12" borderId="4" xfId="0" applyNumberFormat="1" applyFill="1" applyBorder="1" applyAlignment="1">
      <alignment horizontal="center" vertical="center"/>
    </xf>
    <xf numFmtId="0" fontId="17" fillId="13" borderId="0" xfId="0" applyFont="1" applyFill="1"/>
    <xf numFmtId="0" fontId="0" fillId="13" borderId="0" xfId="0" applyFill="1"/>
    <xf numFmtId="0" fontId="3" fillId="13" borderId="0" xfId="0" applyFont="1" applyFill="1"/>
    <xf numFmtId="0" fontId="15" fillId="13" borderId="0" xfId="0" applyFont="1" applyFill="1"/>
    <xf numFmtId="0" fontId="0" fillId="13" borderId="5" xfId="0" applyFill="1" applyBorder="1"/>
    <xf numFmtId="1" fontId="0" fillId="13" borderId="7" xfId="0" applyNumberFormat="1" applyFill="1" applyBorder="1"/>
    <xf numFmtId="0" fontId="0" fillId="13" borderId="2" xfId="0" applyFill="1" applyBorder="1"/>
    <xf numFmtId="1" fontId="0" fillId="13" borderId="4" xfId="0" applyNumberFormat="1" applyFill="1" applyBorder="1"/>
    <xf numFmtId="0" fontId="20" fillId="13" borderId="0" xfId="0" applyFont="1" applyFill="1"/>
    <xf numFmtId="0" fontId="19" fillId="13" borderId="0" xfId="0" applyFont="1" applyFill="1"/>
    <xf numFmtId="0" fontId="22" fillId="13" borderId="0" xfId="0" applyFont="1" applyFill="1"/>
    <xf numFmtId="0" fontId="18" fillId="0" borderId="0" xfId="0" applyFont="1"/>
    <xf numFmtId="2" fontId="9" fillId="7" borderId="0" xfId="0" applyNumberFormat="1" applyFont="1" applyFill="1"/>
    <xf numFmtId="0" fontId="0" fillId="3" borderId="1" xfId="0" applyFill="1" applyBorder="1" applyAlignment="1">
      <alignment horizontal="center"/>
    </xf>
    <xf numFmtId="2" fontId="0" fillId="3" borderId="4" xfId="0" applyNumberFormat="1" applyFill="1" applyBorder="1" applyAlignment="1">
      <alignment horizontal="center"/>
    </xf>
    <xf numFmtId="0" fontId="26" fillId="0" borderId="0" xfId="2" applyFont="1" applyAlignment="1">
      <alignment horizontal="left"/>
    </xf>
    <xf numFmtId="0" fontId="18" fillId="0" borderId="0" xfId="0" applyFont="1" applyAlignment="1">
      <alignment horizontal="left" vertical="center" wrapText="1"/>
    </xf>
    <xf numFmtId="164" fontId="25" fillId="4" borderId="0" xfId="0" applyNumberFormat="1" applyFont="1" applyFill="1"/>
    <xf numFmtId="0" fontId="16" fillId="14" borderId="0" xfId="0" applyFont="1" applyFill="1"/>
    <xf numFmtId="0" fontId="0" fillId="4" borderId="13" xfId="0" applyFill="1" applyBorder="1" applyAlignment="1">
      <alignment horizontal="right"/>
    </xf>
    <xf numFmtId="0" fontId="2" fillId="0" borderId="0" xfId="0" applyFont="1" applyAlignment="1">
      <alignment horizontal="left" vertical="center"/>
    </xf>
    <xf numFmtId="9" fontId="0" fillId="12" borderId="0" xfId="1" applyFont="1" applyFill="1" applyBorder="1" applyAlignment="1">
      <alignment horizontal="center"/>
    </xf>
    <xf numFmtId="9" fontId="24" fillId="12" borderId="3" xfId="1" applyFont="1" applyFill="1" applyBorder="1" applyAlignment="1">
      <alignment horizontal="center"/>
    </xf>
    <xf numFmtId="0" fontId="19" fillId="4" borderId="0" xfId="0" applyFont="1" applyFill="1" applyAlignment="1">
      <alignment horizontal="center"/>
    </xf>
    <xf numFmtId="0" fontId="19" fillId="12" borderId="0" xfId="0" applyFont="1" applyFill="1" applyAlignment="1">
      <alignment horizontal="center"/>
    </xf>
    <xf numFmtId="9" fontId="0" fillId="12" borderId="3" xfId="1" applyFont="1" applyFill="1" applyBorder="1" applyAlignment="1">
      <alignment horizontal="center"/>
    </xf>
    <xf numFmtId="0" fontId="0" fillId="4" borderId="0" xfId="0" applyFill="1" applyAlignment="1">
      <alignment horizontal="center" vertical="center"/>
    </xf>
    <xf numFmtId="0" fontId="0" fillId="4" borderId="5" xfId="0" applyFill="1" applyBorder="1" applyAlignment="1">
      <alignment horizontal="center" vertical="center"/>
    </xf>
    <xf numFmtId="0" fontId="0" fillId="4" borderId="6" xfId="0" applyFill="1" applyBorder="1"/>
    <xf numFmtId="0" fontId="0" fillId="4" borderId="0" xfId="0" applyFill="1" applyAlignment="1">
      <alignment horizontal="center" vertical="center" wrapText="1"/>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2" fillId="4" borderId="0" xfId="0" applyFont="1" applyFill="1" applyAlignment="1">
      <alignment horizontal="center"/>
    </xf>
    <xf numFmtId="0" fontId="2" fillId="4" borderId="10" xfId="0" applyFont="1" applyFill="1" applyBorder="1" applyAlignment="1">
      <alignment horizontal="center"/>
    </xf>
    <xf numFmtId="0" fontId="2" fillId="4" borderId="1" xfId="0" applyFont="1" applyFill="1" applyBorder="1" applyAlignment="1">
      <alignment horizontal="center"/>
    </xf>
    <xf numFmtId="0" fontId="0" fillId="4" borderId="11" xfId="0" applyFill="1" applyBorder="1" applyAlignment="1">
      <alignment horizontal="right"/>
    </xf>
    <xf numFmtId="0" fontId="2" fillId="4" borderId="12" xfId="0" applyFont="1" applyFill="1" applyBorder="1" applyAlignment="1">
      <alignment horizontal="right"/>
    </xf>
    <xf numFmtId="0" fontId="0" fillId="4" borderId="10" xfId="0" quotePrefix="1" applyFill="1" applyBorder="1" applyAlignment="1">
      <alignment horizontal="right"/>
    </xf>
    <xf numFmtId="0" fontId="0" fillId="4" borderId="2" xfId="0" quotePrefix="1" applyFill="1" applyBorder="1" applyAlignment="1">
      <alignment horizontal="right"/>
    </xf>
    <xf numFmtId="0" fontId="23" fillId="12" borderId="6" xfId="0" applyFont="1" applyFill="1" applyBorder="1" applyAlignment="1">
      <alignment horizontal="center" vertical="center"/>
    </xf>
    <xf numFmtId="0" fontId="9" fillId="13" borderId="0" xfId="0" applyFont="1" applyFill="1"/>
    <xf numFmtId="0" fontId="9" fillId="13" borderId="0" xfId="0" quotePrefix="1" applyFont="1" applyFill="1" applyAlignment="1">
      <alignment horizontal="left"/>
    </xf>
    <xf numFmtId="0" fontId="0" fillId="4" borderId="3" xfId="0" applyFill="1" applyBorder="1"/>
    <xf numFmtId="9" fontId="0" fillId="3" borderId="3" xfId="0" applyNumberFormat="1" applyFill="1" applyBorder="1" applyAlignment="1">
      <alignment horizontal="center"/>
    </xf>
    <xf numFmtId="0" fontId="0" fillId="5" borderId="14" xfId="0" applyFill="1" applyBorder="1"/>
    <xf numFmtId="1" fontId="19" fillId="4" borderId="0" xfId="0" applyNumberFormat="1" applyFont="1" applyFill="1"/>
    <xf numFmtId="1" fontId="19" fillId="4" borderId="0" xfId="0" applyNumberFormat="1" applyFont="1" applyFill="1" applyAlignment="1">
      <alignment horizontal="center"/>
    </xf>
    <xf numFmtId="1" fontId="19" fillId="4" borderId="1" xfId="0" applyNumberFormat="1" applyFont="1" applyFill="1" applyBorder="1"/>
    <xf numFmtId="1" fontId="23" fillId="2" borderId="0" xfId="0" applyNumberFormat="1" applyFont="1" applyFill="1"/>
    <xf numFmtId="0" fontId="1" fillId="0" borderId="0" xfId="0" applyFont="1"/>
    <xf numFmtId="1" fontId="10" fillId="0" borderId="0" xfId="0" applyNumberFormat="1" applyFont="1"/>
    <xf numFmtId="164" fontId="10" fillId="0" borderId="0" xfId="0" applyNumberFormat="1" applyFont="1"/>
    <xf numFmtId="10" fontId="10" fillId="3" borderId="0" xfId="1" applyNumberFormat="1" applyFont="1" applyFill="1"/>
    <xf numFmtId="0" fontId="1" fillId="0" borderId="0" xfId="0" applyFont="1" applyAlignment="1">
      <alignment horizontal="right"/>
    </xf>
    <xf numFmtId="1" fontId="1" fillId="0" borderId="0" xfId="1" applyNumberFormat="1" applyFont="1" applyAlignment="1">
      <alignment horizontal="right"/>
    </xf>
    <xf numFmtId="0" fontId="2" fillId="14" borderId="3" xfId="0" applyFont="1" applyFill="1" applyBorder="1"/>
    <xf numFmtId="0" fontId="0" fillId="14" borderId="3" xfId="0" applyFill="1" applyBorder="1" applyAlignment="1">
      <alignment horizontal="center"/>
    </xf>
    <xf numFmtId="0" fontId="0" fillId="14" borderId="3" xfId="0" applyFill="1" applyBorder="1"/>
    <xf numFmtId="0" fontId="26" fillId="14" borderId="0" xfId="2" applyFont="1" applyFill="1" applyAlignment="1">
      <alignment horizontal="left"/>
    </xf>
    <xf numFmtId="0" fontId="0" fillId="14" borderId="0" xfId="0" applyFill="1"/>
    <xf numFmtId="0" fontId="4" fillId="14" borderId="0" xfId="0" applyFont="1" applyFill="1"/>
    <xf numFmtId="0" fontId="0" fillId="14" borderId="0" xfId="0" applyFill="1" applyAlignment="1">
      <alignment horizontal="center"/>
    </xf>
    <xf numFmtId="0" fontId="2" fillId="14" borderId="0" xfId="0" applyFont="1" applyFill="1"/>
    <xf numFmtId="0" fontId="18" fillId="14" borderId="0" xfId="0" applyFont="1" applyFill="1"/>
    <xf numFmtId="0" fontId="9" fillId="14" borderId="0" xfId="0" applyFont="1" applyFill="1"/>
    <xf numFmtId="0" fontId="9" fillId="14" borderId="0" xfId="0" applyFont="1" applyFill="1" applyAlignment="1">
      <alignment horizontal="center"/>
    </xf>
    <xf numFmtId="164" fontId="9" fillId="14" borderId="0" xfId="0" applyNumberFormat="1" applyFont="1" applyFill="1" applyAlignment="1">
      <alignment horizontal="center"/>
    </xf>
    <xf numFmtId="0" fontId="18" fillId="14" borderId="0" xfId="0" applyFont="1" applyFill="1" applyAlignment="1">
      <alignment horizontal="left" wrapText="1"/>
    </xf>
    <xf numFmtId="0" fontId="0" fillId="14" borderId="1" xfId="0" applyFill="1" applyBorder="1"/>
    <xf numFmtId="0" fontId="27" fillId="14" borderId="0" xfId="0" applyFont="1" applyFill="1"/>
    <xf numFmtId="0" fontId="4" fillId="14" borderId="3" xfId="0" applyFont="1" applyFill="1" applyBorder="1"/>
    <xf numFmtId="0" fontId="28" fillId="14" borderId="3" xfId="0" applyFont="1" applyFill="1" applyBorder="1" applyAlignment="1">
      <alignment horizontal="center"/>
    </xf>
    <xf numFmtId="0" fontId="28" fillId="4" borderId="10" xfId="0" applyFont="1" applyFill="1" applyBorder="1"/>
    <xf numFmtId="0" fontId="28" fillId="4" borderId="1" xfId="0" applyFont="1" applyFill="1" applyBorder="1" applyAlignment="1">
      <alignment horizontal="center"/>
    </xf>
    <xf numFmtId="0" fontId="28" fillId="4" borderId="2" xfId="0" applyFont="1" applyFill="1" applyBorder="1"/>
    <xf numFmtId="0" fontId="28" fillId="4" borderId="4" xfId="0" applyFont="1" applyFill="1" applyBorder="1" applyAlignment="1">
      <alignment horizontal="center"/>
    </xf>
    <xf numFmtId="0" fontId="28" fillId="14" borderId="0" xfId="0" applyFont="1" applyFill="1" applyAlignment="1">
      <alignment horizontal="center"/>
    </xf>
    <xf numFmtId="0" fontId="29" fillId="14" borderId="0" xfId="2" applyFont="1" applyFill="1" applyAlignment="1">
      <alignment horizontal="left"/>
    </xf>
    <xf numFmtId="0" fontId="28" fillId="14" borderId="0" xfId="0" applyFont="1" applyFill="1"/>
    <xf numFmtId="0" fontId="28" fillId="4" borderId="5" xfId="0" applyFont="1" applyFill="1" applyBorder="1" applyAlignment="1">
      <alignment horizontal="right"/>
    </xf>
    <xf numFmtId="0" fontId="28" fillId="4" borderId="10" xfId="0" applyFont="1" applyFill="1" applyBorder="1" applyAlignment="1">
      <alignment horizontal="right"/>
    </xf>
    <xf numFmtId="0" fontId="28" fillId="12" borderId="1" xfId="0" applyFont="1" applyFill="1" applyBorder="1" applyAlignment="1">
      <alignment horizontal="center"/>
    </xf>
    <xf numFmtId="0" fontId="28" fillId="4" borderId="2" xfId="0" applyFont="1" applyFill="1" applyBorder="1" applyAlignment="1">
      <alignment horizontal="right"/>
    </xf>
    <xf numFmtId="0" fontId="28" fillId="4" borderId="13" xfId="0" applyFont="1" applyFill="1" applyBorder="1" applyAlignment="1">
      <alignment horizontal="right"/>
    </xf>
    <xf numFmtId="0" fontId="28" fillId="12" borderId="4" xfId="0" applyFont="1" applyFill="1" applyBorder="1" applyAlignment="1">
      <alignment horizontal="center"/>
    </xf>
    <xf numFmtId="0" fontId="30" fillId="14" borderId="0" xfId="0" applyFont="1" applyFill="1"/>
    <xf numFmtId="0" fontId="28" fillId="4" borderId="7" xfId="0" applyFont="1" applyFill="1" applyBorder="1" applyAlignment="1">
      <alignment horizontal="center"/>
    </xf>
    <xf numFmtId="0" fontId="28" fillId="4" borderId="5" xfId="0" applyFont="1" applyFill="1" applyBorder="1" applyAlignment="1">
      <alignment horizontal="left"/>
    </xf>
    <xf numFmtId="0" fontId="28" fillId="4" borderId="10" xfId="0" applyFont="1" applyFill="1" applyBorder="1" applyAlignment="1">
      <alignment horizontal="left"/>
    </xf>
    <xf numFmtId="0" fontId="28" fillId="4" borderId="2" xfId="0" applyFont="1" applyFill="1" applyBorder="1" applyAlignment="1">
      <alignment horizontal="left"/>
    </xf>
    <xf numFmtId="0" fontId="28" fillId="4" borderId="5" xfId="0" applyFont="1" applyFill="1" applyBorder="1" applyAlignment="1">
      <alignment horizontal="right" vertical="center"/>
    </xf>
    <xf numFmtId="0" fontId="28" fillId="12" borderId="7" xfId="0" applyFont="1" applyFill="1" applyBorder="1" applyAlignment="1">
      <alignment horizontal="center" vertical="center"/>
    </xf>
    <xf numFmtId="9" fontId="28" fillId="12" borderId="1" xfId="1" applyFont="1" applyFill="1" applyBorder="1" applyAlignment="1">
      <alignment horizontal="center" vertical="center"/>
    </xf>
    <xf numFmtId="1" fontId="28" fillId="12" borderId="1" xfId="1" applyNumberFormat="1" applyFont="1" applyFill="1" applyBorder="1" applyAlignment="1">
      <alignment horizontal="center" vertical="center"/>
    </xf>
    <xf numFmtId="164" fontId="28" fillId="12" borderId="1" xfId="0" applyNumberFormat="1" applyFont="1" applyFill="1" applyBorder="1" applyAlignment="1">
      <alignment horizontal="center" vertical="center"/>
    </xf>
    <xf numFmtId="164" fontId="28" fillId="12" borderId="4" xfId="0" applyNumberFormat="1" applyFont="1" applyFill="1" applyBorder="1" applyAlignment="1">
      <alignment horizontal="center" vertical="center"/>
    </xf>
    <xf numFmtId="0" fontId="28" fillId="4" borderId="0" xfId="0" applyFont="1" applyFill="1" applyAlignment="1">
      <alignment horizontal="right" vertical="center"/>
    </xf>
    <xf numFmtId="0" fontId="28" fillId="4" borderId="3" xfId="0" applyFont="1" applyFill="1" applyBorder="1" applyAlignment="1">
      <alignment horizontal="right" vertical="center"/>
    </xf>
    <xf numFmtId="0" fontId="0" fillId="4" borderId="0" xfId="0" applyFill="1"/>
    <xf numFmtId="0" fontId="28" fillId="4" borderId="5" xfId="0" applyFont="1" applyFill="1" applyBorder="1"/>
    <xf numFmtId="0" fontId="28" fillId="4" borderId="6" xfId="0" applyFont="1" applyFill="1" applyBorder="1" applyAlignment="1">
      <alignment horizontal="center"/>
    </xf>
    <xf numFmtId="0" fontId="28" fillId="4" borderId="6" xfId="0" applyFont="1" applyFill="1" applyBorder="1"/>
    <xf numFmtId="0" fontId="28" fillId="4" borderId="7" xfId="0" applyFont="1" applyFill="1" applyBorder="1"/>
    <xf numFmtId="0" fontId="28" fillId="4" borderId="0" xfId="0" applyFont="1" applyFill="1" applyAlignment="1">
      <alignment horizontal="center"/>
    </xf>
    <xf numFmtId="0" fontId="28" fillId="4" borderId="3" xfId="0" applyFont="1" applyFill="1" applyBorder="1"/>
    <xf numFmtId="9" fontId="28" fillId="3" borderId="3" xfId="0" applyNumberFormat="1" applyFont="1" applyFill="1" applyBorder="1" applyAlignment="1">
      <alignment horizontal="center"/>
    </xf>
    <xf numFmtId="0" fontId="28" fillId="4" borderId="4" xfId="0" applyFont="1" applyFill="1" applyBorder="1"/>
    <xf numFmtId="3" fontId="28" fillId="3" borderId="0" xfId="0" applyNumberFormat="1" applyFont="1" applyFill="1" applyAlignment="1">
      <alignment horizontal="center"/>
    </xf>
    <xf numFmtId="0" fontId="28" fillId="4" borderId="7" xfId="0" applyFont="1" applyFill="1" applyBorder="1" applyAlignment="1">
      <alignment horizontal="left"/>
    </xf>
    <xf numFmtId="0" fontId="28" fillId="4" borderId="1" xfId="0" applyFont="1" applyFill="1" applyBorder="1" applyAlignment="1">
      <alignment horizontal="left"/>
    </xf>
    <xf numFmtId="0" fontId="28" fillId="4" borderId="4" xfId="0" applyFont="1" applyFill="1" applyBorder="1" applyAlignment="1">
      <alignment horizontal="left"/>
    </xf>
    <xf numFmtId="0" fontId="28" fillId="4" borderId="11" xfId="0" applyFont="1" applyFill="1" applyBorder="1" applyAlignment="1">
      <alignment horizontal="right"/>
    </xf>
    <xf numFmtId="0" fontId="4" fillId="4" borderId="12" xfId="0" applyFont="1" applyFill="1" applyBorder="1" applyAlignment="1">
      <alignment horizontal="right"/>
    </xf>
    <xf numFmtId="0" fontId="4" fillId="4" borderId="0" xfId="0" applyFont="1" applyFill="1" applyAlignment="1">
      <alignment horizontal="center"/>
    </xf>
    <xf numFmtId="0" fontId="28" fillId="4" borderId="10" xfId="0" quotePrefix="1" applyFont="1" applyFill="1" applyBorder="1" applyAlignment="1">
      <alignment horizontal="right"/>
    </xf>
    <xf numFmtId="0" fontId="28" fillId="4" borderId="2" xfId="0" quotePrefix="1" applyFont="1" applyFill="1" applyBorder="1" applyAlignment="1">
      <alignment horizontal="right"/>
    </xf>
    <xf numFmtId="0" fontId="4" fillId="4" borderId="1" xfId="0" applyFont="1" applyFill="1" applyBorder="1" applyAlignment="1">
      <alignment horizontal="center"/>
    </xf>
    <xf numFmtId="0" fontId="4" fillId="4" borderId="3" xfId="0" applyFont="1" applyFill="1" applyBorder="1" applyAlignment="1">
      <alignment horizontal="center"/>
    </xf>
    <xf numFmtId="3" fontId="28" fillId="12" borderId="5" xfId="0" applyNumberFormat="1" applyFont="1" applyFill="1" applyBorder="1" applyAlignment="1">
      <alignment horizontal="center" vertical="center"/>
    </xf>
    <xf numFmtId="3" fontId="28" fillId="12" borderId="6" xfId="0" applyNumberFormat="1" applyFont="1" applyFill="1" applyBorder="1" applyAlignment="1">
      <alignment horizontal="center" vertical="center"/>
    </xf>
    <xf numFmtId="3" fontId="33" fillId="12" borderId="7" xfId="0" applyNumberFormat="1" applyFont="1" applyFill="1" applyBorder="1" applyAlignment="1">
      <alignment horizontal="center" vertical="center"/>
    </xf>
    <xf numFmtId="3" fontId="28" fillId="12" borderId="10" xfId="0" applyNumberFormat="1" applyFont="1" applyFill="1" applyBorder="1" applyAlignment="1">
      <alignment horizontal="center"/>
    </xf>
    <xf numFmtId="3" fontId="28" fillId="12" borderId="0" xfId="0" applyNumberFormat="1" applyFont="1" applyFill="1" applyAlignment="1">
      <alignment horizontal="center"/>
    </xf>
    <xf numFmtId="3" fontId="28" fillId="12" borderId="1" xfId="0" applyNumberFormat="1" applyFont="1" applyFill="1" applyBorder="1" applyAlignment="1">
      <alignment horizontal="center"/>
    </xf>
    <xf numFmtId="3" fontId="28" fillId="12" borderId="2" xfId="0" applyNumberFormat="1" applyFont="1" applyFill="1" applyBorder="1" applyAlignment="1">
      <alignment horizontal="center"/>
    </xf>
    <xf numFmtId="3" fontId="28" fillId="12" borderId="3" xfId="0" applyNumberFormat="1" applyFont="1" applyFill="1" applyBorder="1" applyAlignment="1">
      <alignment horizontal="center"/>
    </xf>
    <xf numFmtId="3" fontId="28" fillId="12" borderId="4" xfId="0" applyNumberFormat="1" applyFont="1" applyFill="1" applyBorder="1" applyAlignment="1">
      <alignment horizontal="center"/>
    </xf>
    <xf numFmtId="0" fontId="0" fillId="14" borderId="0" xfId="0" applyFill="1" applyAlignment="1">
      <alignment horizontal="centerContinuous"/>
    </xf>
    <xf numFmtId="0" fontId="32" fillId="14" borderId="0" xfId="0" applyFont="1" applyFill="1"/>
    <xf numFmtId="0" fontId="28" fillId="3" borderId="1" xfId="0" applyFont="1" applyFill="1" applyBorder="1" applyAlignment="1">
      <alignment horizontal="center"/>
    </xf>
    <xf numFmtId="2" fontId="28" fillId="3" borderId="4" xfId="0" applyNumberFormat="1" applyFont="1" applyFill="1" applyBorder="1" applyAlignment="1">
      <alignment horizontal="center"/>
    </xf>
    <xf numFmtId="1" fontId="9" fillId="7" borderId="0" xfId="0" applyNumberFormat="1" applyFont="1" applyFill="1"/>
    <xf numFmtId="0" fontId="28" fillId="14" borderId="0" xfId="0" applyFont="1" applyFill="1" applyAlignment="1">
      <alignment horizontal="right"/>
    </xf>
    <xf numFmtId="2" fontId="28" fillId="14" borderId="0" xfId="0" applyNumberFormat="1" applyFont="1" applyFill="1" applyAlignment="1">
      <alignment horizontal="center"/>
    </xf>
    <xf numFmtId="10" fontId="28" fillId="12" borderId="1" xfId="1" applyNumberFormat="1" applyFont="1" applyFill="1" applyBorder="1" applyAlignment="1">
      <alignment horizontal="center" vertical="center"/>
    </xf>
    <xf numFmtId="0" fontId="0" fillId="15" borderId="0" xfId="0" applyFill="1"/>
    <xf numFmtId="0" fontId="30" fillId="15" borderId="0" xfId="0" applyFont="1" applyFill="1"/>
    <xf numFmtId="0" fontId="28" fillId="15" borderId="0" xfId="0" applyFont="1" applyFill="1"/>
    <xf numFmtId="0" fontId="28" fillId="15" borderId="0" xfId="0" applyFont="1" applyFill="1" applyAlignment="1">
      <alignment horizontal="center"/>
    </xf>
    <xf numFmtId="0" fontId="0" fillId="12" borderId="0" xfId="0" applyFill="1"/>
    <xf numFmtId="0" fontId="0" fillId="12" borderId="14" xfId="0" applyFill="1" applyBorder="1" applyAlignment="1">
      <alignment horizontal="center"/>
    </xf>
    <xf numFmtId="0" fontId="0" fillId="0" borderId="0" xfId="0" applyAlignment="1">
      <alignment horizontal="left"/>
    </xf>
    <xf numFmtId="3" fontId="28" fillId="14" borderId="0" xfId="0" applyNumberFormat="1" applyFont="1" applyFill="1" applyAlignment="1">
      <alignment horizontal="left"/>
    </xf>
    <xf numFmtId="0" fontId="23" fillId="12" borderId="10" xfId="0" applyFont="1" applyFill="1" applyBorder="1" applyAlignment="1">
      <alignment horizontal="center"/>
    </xf>
    <xf numFmtId="0" fontId="23" fillId="12" borderId="0" xfId="0" applyFont="1" applyFill="1" applyAlignment="1">
      <alignment horizontal="center"/>
    </xf>
    <xf numFmtId="0" fontId="23" fillId="12" borderId="1" xfId="0" applyFont="1" applyFill="1" applyBorder="1" applyAlignment="1">
      <alignment horizontal="center"/>
    </xf>
    <xf numFmtId="0" fontId="23" fillId="12" borderId="2" xfId="0" applyFont="1" applyFill="1" applyBorder="1" applyAlignment="1">
      <alignment horizontal="center"/>
    </xf>
    <xf numFmtId="0" fontId="23" fillId="12" borderId="3" xfId="0" applyFont="1" applyFill="1" applyBorder="1" applyAlignment="1">
      <alignment horizontal="center"/>
    </xf>
    <xf numFmtId="10" fontId="0" fillId="4" borderId="1" xfId="1" applyNumberFormat="1" applyFont="1" applyFill="1" applyBorder="1" applyAlignment="1">
      <alignment horizontal="center"/>
    </xf>
    <xf numFmtId="10" fontId="0" fillId="4" borderId="1" xfId="0" applyNumberFormat="1" applyFill="1" applyBorder="1" applyAlignment="1">
      <alignment horizontal="center"/>
    </xf>
    <xf numFmtId="0" fontId="34" fillId="4" borderId="10" xfId="0" applyFont="1" applyFill="1" applyBorder="1"/>
    <xf numFmtId="3" fontId="34" fillId="4" borderId="0" xfId="0" applyNumberFormat="1" applyFont="1" applyFill="1" applyAlignment="1">
      <alignment horizontal="center"/>
    </xf>
    <xf numFmtId="3" fontId="19" fillId="4" borderId="0" xfId="0" applyNumberFormat="1" applyFont="1" applyFill="1"/>
    <xf numFmtId="3" fontId="19" fillId="4" borderId="0" xfId="0" applyNumberFormat="1" applyFont="1" applyFill="1" applyAlignment="1">
      <alignment horizontal="center"/>
    </xf>
    <xf numFmtId="3" fontId="19" fillId="4" borderId="1" xfId="0" applyNumberFormat="1" applyFont="1" applyFill="1" applyBorder="1"/>
    <xf numFmtId="9" fontId="19" fillId="12" borderId="0" xfId="1" applyFont="1" applyFill="1" applyBorder="1" applyAlignment="1">
      <alignment horizontal="center"/>
    </xf>
    <xf numFmtId="166" fontId="19" fillId="12" borderId="0" xfId="1" applyNumberFormat="1" applyFont="1" applyFill="1" applyBorder="1"/>
    <xf numFmtId="166" fontId="19" fillId="16" borderId="0" xfId="1" applyNumberFormat="1" applyFont="1" applyFill="1" applyBorder="1"/>
    <xf numFmtId="9" fontId="19" fillId="16" borderId="0" xfId="1" applyFont="1" applyFill="1" applyBorder="1"/>
    <xf numFmtId="3" fontId="19" fillId="12" borderId="0" xfId="0" applyNumberFormat="1" applyFont="1" applyFill="1"/>
    <xf numFmtId="10" fontId="28" fillId="4" borderId="1" xfId="1" applyNumberFormat="1" applyFont="1" applyFill="1" applyBorder="1" applyAlignment="1">
      <alignment horizontal="center"/>
    </xf>
    <xf numFmtId="10" fontId="34" fillId="4" borderId="1" xfId="1" applyNumberFormat="1" applyFont="1" applyFill="1" applyBorder="1" applyAlignment="1">
      <alignment horizontal="center"/>
    </xf>
    <xf numFmtId="10" fontId="28" fillId="4" borderId="1" xfId="0" applyNumberFormat="1" applyFont="1" applyFill="1" applyBorder="1" applyAlignment="1">
      <alignment horizontal="center"/>
    </xf>
    <xf numFmtId="10" fontId="9" fillId="0" borderId="0" xfId="1" applyNumberFormat="1" applyFont="1"/>
    <xf numFmtId="10" fontId="9" fillId="3" borderId="0" xfId="0" applyNumberFormat="1" applyFont="1" applyFill="1"/>
    <xf numFmtId="9" fontId="0" fillId="3" borderId="0" xfId="1" applyFont="1" applyFill="1" applyAlignment="1">
      <alignment horizontal="center" wrapText="1"/>
    </xf>
    <xf numFmtId="9" fontId="0" fillId="4" borderId="10" xfId="1" applyFont="1" applyFill="1" applyBorder="1" applyAlignment="1">
      <alignment horizontal="center" vertical="center"/>
    </xf>
    <xf numFmtId="9" fontId="0" fillId="4" borderId="2" xfId="1" applyFont="1" applyFill="1" applyBorder="1" applyAlignment="1">
      <alignment horizontal="center" vertical="center"/>
    </xf>
    <xf numFmtId="0" fontId="0" fillId="17" borderId="0" xfId="0" applyFill="1"/>
    <xf numFmtId="0" fontId="0" fillId="17" borderId="1" xfId="0" applyFill="1" applyBorder="1"/>
    <xf numFmtId="0" fontId="31" fillId="17" borderId="0" xfId="0" applyFont="1" applyFill="1"/>
    <xf numFmtId="10" fontId="0" fillId="18" borderId="0" xfId="1" applyNumberFormat="1" applyFont="1" applyFill="1"/>
    <xf numFmtId="10" fontId="0" fillId="0" borderId="0" xfId="0" applyNumberFormat="1"/>
    <xf numFmtId="10" fontId="0" fillId="18" borderId="0" xfId="0" applyNumberFormat="1" applyFill="1"/>
    <xf numFmtId="0" fontId="0" fillId="18" borderId="0" xfId="0" applyFill="1"/>
    <xf numFmtId="0" fontId="0" fillId="12" borderId="1" xfId="0" applyFill="1" applyBorder="1" applyAlignment="1">
      <alignment horizontal="center"/>
    </xf>
    <xf numFmtId="1" fontId="0" fillId="5" borderId="0" xfId="0" applyNumberFormat="1" applyFill="1"/>
    <xf numFmtId="10" fontId="9" fillId="0" borderId="0" xfId="1" applyNumberFormat="1" applyFont="1" applyFill="1"/>
    <xf numFmtId="10" fontId="9" fillId="3" borderId="0" xfId="1" applyNumberFormat="1" applyFont="1" applyFill="1"/>
    <xf numFmtId="0" fontId="35" fillId="4" borderId="10" xfId="0" applyFont="1" applyFill="1" applyBorder="1" applyAlignment="1">
      <alignment horizontal="right" vertical="center"/>
    </xf>
    <xf numFmtId="9" fontId="35" fillId="12" borderId="1" xfId="1" applyFont="1" applyFill="1" applyBorder="1" applyAlignment="1">
      <alignment horizontal="center" vertical="center"/>
    </xf>
    <xf numFmtId="10" fontId="23" fillId="12" borderId="1" xfId="1" applyNumberFormat="1" applyFont="1" applyFill="1" applyBorder="1" applyAlignment="1">
      <alignment horizontal="center" vertical="center"/>
    </xf>
    <xf numFmtId="166" fontId="0" fillId="12" borderId="3" xfId="1" applyNumberFormat="1" applyFont="1" applyFill="1" applyBorder="1" applyAlignment="1">
      <alignment horizontal="center"/>
    </xf>
    <xf numFmtId="0" fontId="0" fillId="14" borderId="0" xfId="0" applyFill="1" applyAlignment="1">
      <alignment horizontal="center" wrapText="1"/>
    </xf>
    <xf numFmtId="0" fontId="19" fillId="4" borderId="10"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18" fillId="0" borderId="0" xfId="0" applyFont="1" applyAlignment="1">
      <alignment horizontal="left" vertical="center" wrapText="1"/>
    </xf>
    <xf numFmtId="0" fontId="18" fillId="14" borderId="10" xfId="0" applyFont="1" applyFill="1" applyBorder="1" applyAlignment="1">
      <alignment horizontal="left" vertical="center" wrapText="1"/>
    </xf>
    <xf numFmtId="0" fontId="18" fillId="14" borderId="0" xfId="0" applyFont="1" applyFill="1" applyAlignment="1">
      <alignment horizontal="left" vertical="center" wrapText="1"/>
    </xf>
    <xf numFmtId="0" fontId="19" fillId="4" borderId="10" xfId="0" applyFont="1" applyFill="1" applyBorder="1" applyAlignment="1">
      <alignment horizontal="center" vertical="center"/>
    </xf>
  </cellXfs>
  <cellStyles count="3">
    <cellStyle name="Normaali_Taul1" xfId="2" xr:uid="{EE9C4D86-A991-4640-8F93-E58571EDF6C3}"/>
    <cellStyle name="Normal" xfId="0" builtinId="0"/>
    <cellStyle name="Percent" xfId="1" builtinId="5"/>
  </cellStyles>
  <dxfs count="8">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
      <border diagonalUp="0" diagonalDown="0">
        <left/>
        <right style="thin">
          <color indexed="64"/>
        </right>
        <top/>
        <bottom/>
        <vertical/>
        <horizontal/>
      </border>
    </dxf>
  </dxfs>
  <tableStyles count="0" defaultTableStyle="TableStyleMedium2" defaultPivotStyle="PivotStyleLight16"/>
  <colors>
    <mruColors>
      <color rgb="FFFAEAF8"/>
      <color rgb="FFFEFE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Vaihtoehto</a:t>
            </a:r>
            <a:r>
              <a:rPr lang="sv-SE" baseline="0"/>
              <a:t> 1: Liittyjämäärä pysyy samana</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TALOUSTIEDOT!$C$149</c:f>
              <c:strCache>
                <c:ptCount val="1"/>
                <c:pt idx="0">
                  <c:v>Kassavirta</c:v>
                </c:pt>
              </c:strCache>
            </c:strRef>
          </c:tx>
          <c:spPr>
            <a:ln w="28575" cap="rnd">
              <a:solidFill>
                <a:schemeClr val="accent1"/>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TALOUSTIEDOT!$D$149:$Y$149</c:f>
              <c:numCache>
                <c:formatCode>0</c:formatCode>
                <c:ptCount val="22"/>
                <c:pt idx="0">
                  <c:v>-785.58960134755398</c:v>
                </c:pt>
                <c:pt idx="1">
                  <c:v>-5414.6813806226237</c:v>
                </c:pt>
                <c:pt idx="2">
                  <c:v>2065.9272078815484</c:v>
                </c:pt>
                <c:pt idx="3">
                  <c:v>1580.7402239158473</c:v>
                </c:pt>
                <c:pt idx="4">
                  <c:v>2011.5933132373757</c:v>
                </c:pt>
                <c:pt idx="5">
                  <c:v>3569.5684790345622</c:v>
                </c:pt>
                <c:pt idx="6">
                  <c:v>6407.8430272682817</c:v>
                </c:pt>
                <c:pt idx="7">
                  <c:v>-570676.85501893563</c:v>
                </c:pt>
                <c:pt idx="8">
                  <c:v>-567487.57141063572</c:v>
                </c:pt>
                <c:pt idx="9">
                  <c:v>-562009.07832780317</c:v>
                </c:pt>
                <c:pt idx="10">
                  <c:v>-554115.7070127927</c:v>
                </c:pt>
                <c:pt idx="11">
                  <c:v>-543670.90620138461</c:v>
                </c:pt>
                <c:pt idx="12">
                  <c:v>-530526.76072858984</c:v>
                </c:pt>
                <c:pt idx="13">
                  <c:v>-514523.46878833947</c:v>
                </c:pt>
                <c:pt idx="14">
                  <c:v>-495488.77617661486</c:v>
                </c:pt>
                <c:pt idx="15">
                  <c:v>-473237.36569291621</c:v>
                </c:pt>
                <c:pt idx="16">
                  <c:v>-447570.19971465005</c:v>
                </c:pt>
                <c:pt idx="17">
                  <c:v>-534907.14712579339</c:v>
                </c:pt>
                <c:pt idx="18">
                  <c:v>-511677.33671890362</c:v>
                </c:pt>
                <c:pt idx="19">
                  <c:v>-483683.38271239388</c:v>
                </c:pt>
                <c:pt idx="20">
                  <c:v>-450707.88462614833</c:v>
                </c:pt>
                <c:pt idx="21">
                  <c:v>-412512.70989827061</c:v>
                </c:pt>
              </c:numCache>
            </c:numRef>
          </c:val>
          <c:smooth val="0"/>
          <c:extLst>
            <c:ext xmlns:c16="http://schemas.microsoft.com/office/drawing/2014/chart" uri="{C3380CC4-5D6E-409C-BE32-E72D297353CC}">
              <c16:uniqueId val="{00000000-BC2A-40B0-8145-1633DAB9E9D8}"/>
            </c:ext>
          </c:extLst>
        </c:ser>
        <c:ser>
          <c:idx val="1"/>
          <c:order val="1"/>
          <c:tx>
            <c:strRef>
              <c:f>TALOUSTIEDOT!$C$150</c:f>
              <c:strCache>
                <c:ptCount val="1"/>
                <c:pt idx="0">
                  <c:v>Tulos</c:v>
                </c:pt>
              </c:strCache>
            </c:strRef>
          </c:tx>
          <c:spPr>
            <a:ln w="28575" cap="rnd">
              <a:solidFill>
                <a:schemeClr val="accent2"/>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TALOUSTIEDOT!$D$150:$Y$150</c:f>
              <c:numCache>
                <c:formatCode>0</c:formatCode>
                <c:ptCount val="22"/>
                <c:pt idx="0">
                  <c:v>3234.1567958076012</c:v>
                </c:pt>
                <c:pt idx="1">
                  <c:v>8264.2750793462837</c:v>
                </c:pt>
                <c:pt idx="2">
                  <c:v>10380.184947189118</c:v>
                </c:pt>
                <c:pt idx="3">
                  <c:v>11675.933930999734</c:v>
                </c:pt>
                <c:pt idx="4">
                  <c:v>11844.266784910698</c:v>
                </c:pt>
                <c:pt idx="5">
                  <c:v>12163.710711284373</c:v>
                </c:pt>
                <c:pt idx="6">
                  <c:v>12649.994817574199</c:v>
                </c:pt>
                <c:pt idx="7">
                  <c:v>-36304.849521118609</c:v>
                </c:pt>
                <c:pt idx="8">
                  <c:v>-30813.495933871207</c:v>
                </c:pt>
                <c:pt idx="9">
                  <c:v>-25469.841306333838</c:v>
                </c:pt>
                <c:pt idx="10">
                  <c:v>-20242.083150919418</c:v>
                </c:pt>
                <c:pt idx="11">
                  <c:v>-15099.698330134386</c:v>
                </c:pt>
                <c:pt idx="12">
                  <c:v>-10013.264561505785</c:v>
                </c:pt>
                <c:pt idx="13">
                  <c:v>-4954.291557703662</c:v>
                </c:pt>
                <c:pt idx="14">
                  <c:v>104.93924443599099</c:v>
                </c:pt>
                <c:pt idx="15">
                  <c:v>5191.5273453564369</c:v>
                </c:pt>
                <c:pt idx="16">
                  <c:v>10332.09915348229</c:v>
                </c:pt>
                <c:pt idx="17">
                  <c:v>-5027.0518707162119</c:v>
                </c:pt>
                <c:pt idx="18">
                  <c:v>1902.5699176169001</c:v>
                </c:pt>
                <c:pt idx="19">
                  <c:v>8839.3345725105028</c:v>
                </c:pt>
                <c:pt idx="20">
                  <c:v>15819.15641039217</c:v>
                </c:pt>
                <c:pt idx="21">
                  <c:v>22877.361801160674</c:v>
                </c:pt>
              </c:numCache>
            </c:numRef>
          </c:val>
          <c:smooth val="0"/>
          <c:extLst>
            <c:ext xmlns:c16="http://schemas.microsoft.com/office/drawing/2014/chart" uri="{C3380CC4-5D6E-409C-BE32-E72D297353CC}">
              <c16:uniqueId val="{00000001-BC2A-40B0-8145-1633DAB9E9D8}"/>
            </c:ext>
          </c:extLst>
        </c:ser>
        <c:dLbls>
          <c:showLegendKey val="0"/>
          <c:showVal val="0"/>
          <c:showCatName val="0"/>
          <c:showSerName val="0"/>
          <c:showPercent val="0"/>
          <c:showBubbleSize val="0"/>
        </c:dLbls>
        <c:smooth val="0"/>
        <c:axId val="898750304"/>
        <c:axId val="898750664"/>
        <c:extLst>
          <c:ext xmlns:c15="http://schemas.microsoft.com/office/drawing/2012/chart" uri="{02D57815-91ED-43cb-92C2-25804820EDAC}">
            <c15:filteredLineSeries>
              <c15:ser>
                <c:idx val="2"/>
                <c:order val="2"/>
                <c:tx>
                  <c:strRef>
                    <c:extLst>
                      <c:ext uri="{02D57815-91ED-43cb-92C2-25804820EDAC}">
                        <c15:formulaRef>
                          <c15:sqref>TALOUSTIEDOT!$C$151</c15:sqref>
                        </c15:formulaRef>
                      </c:ext>
                    </c:extLst>
                    <c:strCache>
                      <c:ptCount val="1"/>
                      <c:pt idx="0">
                        <c:v>Korollisen lainan lisäys €</c:v>
                      </c:pt>
                    </c:strCache>
                  </c:strRef>
                </c:tx>
                <c:spPr>
                  <a:ln w="28575" cap="rnd">
                    <a:solidFill>
                      <a:schemeClr val="accent3"/>
                    </a:solidFill>
                    <a:round/>
                  </a:ln>
                  <a:effectLst/>
                </c:spPr>
                <c:marker>
                  <c:symbol val="none"/>
                </c:marker>
                <c:cat>
                  <c:numRef>
                    <c:extLst>
                      <c:ex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TALOUSTIEDOT!$D$151:$Y$151</c15:sqref>
                        </c15:formulaRef>
                      </c:ext>
                    </c:extLst>
                    <c:numCache>
                      <c:formatCode>General</c:formatCode>
                      <c:ptCount val="22"/>
                      <c:pt idx="2">
                        <c:v>10000</c:v>
                      </c:pt>
                      <c:pt idx="7">
                        <c:v>30000</c:v>
                      </c:pt>
                      <c:pt idx="8">
                        <c:v>0</c:v>
                      </c:pt>
                      <c:pt idx="9">
                        <c:v>0</c:v>
                      </c:pt>
                      <c:pt idx="10">
                        <c:v>0</c:v>
                      </c:pt>
                      <c:pt idx="11">
                        <c:v>0</c:v>
                      </c:pt>
                      <c:pt idx="16">
                        <c:v>0</c:v>
                      </c:pt>
                      <c:pt idx="17">
                        <c:v>110000</c:v>
                      </c:pt>
                      <c:pt idx="19">
                        <c:v>0</c:v>
                      </c:pt>
                    </c:numCache>
                  </c:numRef>
                </c:val>
                <c:smooth val="0"/>
                <c:extLst>
                  <c:ext xmlns:c16="http://schemas.microsoft.com/office/drawing/2014/chart" uri="{C3380CC4-5D6E-409C-BE32-E72D297353CC}">
                    <c16:uniqueId val="{00000002-BC2A-40B0-8145-1633DAB9E9D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TALOUSTIEDOT!$C$152</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TALOUSTIEDOT!$D$152:$Y$152</c15:sqref>
                        </c15:formulaRef>
                      </c:ext>
                    </c:extLst>
                    <c:numCache>
                      <c:formatCode>General</c:formatCode>
                      <c:ptCount val="22"/>
                      <c:pt idx="3" formatCode="0%">
                        <c:v>0.08</c:v>
                      </c:pt>
                      <c:pt idx="4" formatCode="0%">
                        <c:v>0.04</c:v>
                      </c:pt>
                      <c:pt idx="5" formatCode="0%">
                        <c:v>0.04</c:v>
                      </c:pt>
                      <c:pt idx="6" formatCode="0%">
                        <c:v>0.04</c:v>
                      </c:pt>
                      <c:pt idx="7" formatCode="0%">
                        <c:v>0.04</c:v>
                      </c:pt>
                      <c:pt idx="8" formatCode="0%">
                        <c:v>0.06</c:v>
                      </c:pt>
                      <c:pt idx="9" formatCode="0%">
                        <c:v>0.06</c:v>
                      </c:pt>
                      <c:pt idx="10" formatCode="0%">
                        <c:v>0.06</c:v>
                      </c:pt>
                      <c:pt idx="11" formatCode="0%">
                        <c:v>0.06</c:v>
                      </c:pt>
                      <c:pt idx="12" formatCode="0%">
                        <c:v>0.06</c:v>
                      </c:pt>
                      <c:pt idx="13" formatCode="0%">
                        <c:v>0.06</c:v>
                      </c:pt>
                      <c:pt idx="14" formatCode="0%">
                        <c:v>0.06</c:v>
                      </c:pt>
                      <c:pt idx="15" formatCode="0%">
                        <c:v>0.06</c:v>
                      </c:pt>
                      <c:pt idx="16" formatCode="0%">
                        <c:v>0.06</c:v>
                      </c:pt>
                      <c:pt idx="17" formatCode="0%">
                        <c:v>0.06</c:v>
                      </c:pt>
                      <c:pt idx="18" formatCode="0%">
                        <c:v>0.06</c:v>
                      </c:pt>
                      <c:pt idx="19" formatCode="0%">
                        <c:v>0.06</c:v>
                      </c:pt>
                      <c:pt idx="20" formatCode="0%">
                        <c:v>0.06</c:v>
                      </c:pt>
                      <c:pt idx="21" formatCode="0%">
                        <c:v>0.06</c:v>
                      </c:pt>
                    </c:numCache>
                  </c:numRef>
                </c:val>
                <c:smooth val="0"/>
                <c:extLst xmlns:c15="http://schemas.microsoft.com/office/drawing/2012/chart">
                  <c:ext xmlns:c16="http://schemas.microsoft.com/office/drawing/2014/chart" uri="{C3380CC4-5D6E-409C-BE32-E72D297353CC}">
                    <c16:uniqueId val="{00000003-BC2A-40B0-8145-1633DAB9E9D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Vaihtoehto1'!$B$104</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Vaihtoehto1'!$C$104:$X$104</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0-64FA-4C66-93CE-6E53A94C18FF}"/>
                  </c:ext>
                </c:extLst>
              </c15:ser>
            </c15:filteredLineSeries>
          </c:ext>
        </c:extLst>
      </c:lineChart>
      <c:catAx>
        <c:axId val="8987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664"/>
        <c:crosses val="autoZero"/>
        <c:auto val="1"/>
        <c:lblAlgn val="ctr"/>
        <c:lblOffset val="100"/>
        <c:noMultiLvlLbl val="0"/>
      </c:catAx>
      <c:valAx>
        <c:axId val="89875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a:t>Viemäriverkostojen käyttöiän jakautuminen %</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TALOUSTIEDOT!$F$23</c:f>
              <c:strCache>
                <c:ptCount val="1"/>
                <c:pt idx="0">
                  <c:v>Saneerattava määrä %</c:v>
                </c:pt>
              </c:strCache>
            </c:strRef>
          </c:tx>
          <c:spPr>
            <a:ln w="34925" cap="rnd">
              <a:solidFill>
                <a:schemeClr val="accent2">
                  <a:lumMod val="75000"/>
                </a:schemeClr>
              </a:solidFill>
              <a:round/>
            </a:ln>
            <a:effectLst/>
          </c:spPr>
          <c:marker>
            <c:symbol val="none"/>
          </c:marker>
          <c:cat>
            <c:numRef>
              <c:f>TALOUSTIEDOT!$H$24:$H$28</c:f>
              <c:numCache>
                <c:formatCode>General</c:formatCode>
                <c:ptCount val="5"/>
                <c:pt idx="0">
                  <c:v>30</c:v>
                </c:pt>
                <c:pt idx="1">
                  <c:v>40</c:v>
                </c:pt>
                <c:pt idx="2">
                  <c:v>50</c:v>
                </c:pt>
                <c:pt idx="3">
                  <c:v>60</c:v>
                </c:pt>
                <c:pt idx="4">
                  <c:v>70</c:v>
                </c:pt>
              </c:numCache>
            </c:numRef>
          </c:cat>
          <c:val>
            <c:numRef>
              <c:f>TALOUSTIEDOT!$F$24:$F$28</c:f>
              <c:numCache>
                <c:formatCode>0%</c:formatCode>
                <c:ptCount val="5"/>
                <c:pt idx="0">
                  <c:v>0.1</c:v>
                </c:pt>
                <c:pt idx="1">
                  <c:v>0.2</c:v>
                </c:pt>
                <c:pt idx="2">
                  <c:v>0.4</c:v>
                </c:pt>
                <c:pt idx="3">
                  <c:v>0.2</c:v>
                </c:pt>
                <c:pt idx="4">
                  <c:v>0.1</c:v>
                </c:pt>
              </c:numCache>
            </c:numRef>
          </c:val>
          <c:smooth val="0"/>
          <c:extLst>
            <c:ext xmlns:c16="http://schemas.microsoft.com/office/drawing/2014/chart" uri="{C3380CC4-5D6E-409C-BE32-E72D297353CC}">
              <c16:uniqueId val="{00000000-8D83-4B34-81D2-4D1AC6639358}"/>
            </c:ext>
          </c:extLst>
        </c:ser>
        <c:dLbls>
          <c:showLegendKey val="0"/>
          <c:showVal val="0"/>
          <c:showCatName val="0"/>
          <c:showSerName val="0"/>
          <c:showPercent val="0"/>
          <c:showBubbleSize val="0"/>
        </c:dLbls>
        <c:smooth val="0"/>
        <c:axId val="1152819128"/>
        <c:axId val="1152827408"/>
      </c:lineChart>
      <c:catAx>
        <c:axId val="115281912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a:t>Käyttöikä (vuotta)</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52827408"/>
        <c:crosses val="autoZero"/>
        <c:auto val="1"/>
        <c:lblAlgn val="ctr"/>
        <c:lblOffset val="100"/>
        <c:noMultiLvlLbl val="0"/>
      </c:catAx>
      <c:valAx>
        <c:axId val="11528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a:t>Saneerattava määrä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52819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'Alue Vaihtoehto1'!$B$105</c:f>
              <c:strCache>
                <c:ptCount val="1"/>
                <c:pt idx="0">
                  <c:v>Rahoitustarve (katettavaksi hinnan korotuksilla tai lainalla, jos -) </c:v>
                </c:pt>
              </c:strCache>
            </c:strRef>
          </c:tx>
          <c:spPr>
            <a:ln w="28575" cap="rnd">
              <a:solidFill>
                <a:schemeClr val="accent1"/>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Vaihtoehto1'!$C$105:$X$105</c:f>
              <c:numCache>
                <c:formatCode>#\ ##0\ "€"</c:formatCode>
                <c:ptCount val="22"/>
                <c:pt idx="0">
                  <c:v>-785.58960134755398</c:v>
                </c:pt>
                <c:pt idx="1">
                  <c:v>-5414.6813806226237</c:v>
                </c:pt>
                <c:pt idx="2">
                  <c:v>2065.9272078815484</c:v>
                </c:pt>
                <c:pt idx="3">
                  <c:v>1580.7402239158473</c:v>
                </c:pt>
                <c:pt idx="4">
                  <c:v>2011.5933132373757</c:v>
                </c:pt>
                <c:pt idx="5">
                  <c:v>3569.5684790345622</c:v>
                </c:pt>
                <c:pt idx="6">
                  <c:v>6407.8430272682817</c:v>
                </c:pt>
                <c:pt idx="7">
                  <c:v>-570676.85501893563</c:v>
                </c:pt>
                <c:pt idx="8">
                  <c:v>-567487.57141063572</c:v>
                </c:pt>
                <c:pt idx="9">
                  <c:v>-562009.07832780317</c:v>
                </c:pt>
                <c:pt idx="10">
                  <c:v>-554115.7070127927</c:v>
                </c:pt>
                <c:pt idx="11">
                  <c:v>-543670.90620138461</c:v>
                </c:pt>
                <c:pt idx="12">
                  <c:v>-530526.76072858984</c:v>
                </c:pt>
                <c:pt idx="13">
                  <c:v>-514523.46878833947</c:v>
                </c:pt>
                <c:pt idx="14">
                  <c:v>-495488.77617661486</c:v>
                </c:pt>
                <c:pt idx="15">
                  <c:v>-473237.36569291621</c:v>
                </c:pt>
                <c:pt idx="16">
                  <c:v>-447570.19971465005</c:v>
                </c:pt>
                <c:pt idx="17">
                  <c:v>-534907.14712579339</c:v>
                </c:pt>
                <c:pt idx="18">
                  <c:v>-511677.33671890362</c:v>
                </c:pt>
                <c:pt idx="19">
                  <c:v>-483683.38271239388</c:v>
                </c:pt>
                <c:pt idx="20">
                  <c:v>-450707.88462614833</c:v>
                </c:pt>
                <c:pt idx="21">
                  <c:v>-412512.70989827061</c:v>
                </c:pt>
              </c:numCache>
            </c:numRef>
          </c:val>
          <c:smooth val="0"/>
          <c:extLst>
            <c:ext xmlns:c16="http://schemas.microsoft.com/office/drawing/2014/chart" uri="{C3380CC4-5D6E-409C-BE32-E72D297353CC}">
              <c16:uniqueId val="{00000000-546A-4F2D-8B57-258F57F00B8D}"/>
            </c:ext>
          </c:extLst>
        </c:ser>
        <c:dLbls>
          <c:showLegendKey val="0"/>
          <c:showVal val="0"/>
          <c:showCatName val="0"/>
          <c:showSerName val="0"/>
          <c:showPercent val="0"/>
          <c:showBubbleSize val="0"/>
        </c:dLbls>
        <c:smooth val="0"/>
        <c:axId val="1004116768"/>
        <c:axId val="612954976"/>
      </c:lineChart>
      <c:catAx>
        <c:axId val="100411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12954976"/>
        <c:crosses val="autoZero"/>
        <c:auto val="1"/>
        <c:lblAlgn val="ctr"/>
        <c:lblOffset val="100"/>
        <c:noMultiLvlLbl val="0"/>
      </c:catAx>
      <c:valAx>
        <c:axId val="612954976"/>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411676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Vesijohdot: saneerattava verkostopituus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spPr>
            <a:solidFill>
              <a:schemeClr val="accent1"/>
            </a:solidFill>
            <a:ln>
              <a:noFill/>
            </a:ln>
            <a:effectLst/>
          </c:spPr>
          <c:invertIfNegative val="0"/>
          <c:cat>
            <c:numRef>
              <c:f>MALLI_saneeraus_VJ2!$A$4:$A$94</c:f>
              <c:numCache>
                <c:formatCode>General</c:formatCode>
                <c:ptCount val="9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MALLI_saneeraus_VJ2!$B$4:$B$94</c:f>
              <c:numCache>
                <c:formatCode>General</c:formatCode>
                <c:ptCount val="91"/>
                <c:pt idx="0">
                  <c:v>1000</c:v>
                </c:pt>
                <c:pt idx="1">
                  <c:v>0</c:v>
                </c:pt>
                <c:pt idx="2">
                  <c:v>0</c:v>
                </c:pt>
                <c:pt idx="3">
                  <c:v>0</c:v>
                </c:pt>
                <c:pt idx="4">
                  <c:v>0</c:v>
                </c:pt>
                <c:pt idx="5">
                  <c:v>0</c:v>
                </c:pt>
                <c:pt idx="6">
                  <c:v>0</c:v>
                </c:pt>
                <c:pt idx="7">
                  <c:v>0</c:v>
                </c:pt>
                <c:pt idx="8">
                  <c:v>0</c:v>
                </c:pt>
                <c:pt idx="9">
                  <c:v>0</c:v>
                </c:pt>
                <c:pt idx="10">
                  <c:v>2000</c:v>
                </c:pt>
                <c:pt idx="11">
                  <c:v>0</c:v>
                </c:pt>
                <c:pt idx="12">
                  <c:v>0</c:v>
                </c:pt>
                <c:pt idx="13">
                  <c:v>0</c:v>
                </c:pt>
                <c:pt idx="14">
                  <c:v>0</c:v>
                </c:pt>
                <c:pt idx="15">
                  <c:v>0</c:v>
                </c:pt>
                <c:pt idx="16">
                  <c:v>0</c:v>
                </c:pt>
                <c:pt idx="17">
                  <c:v>0</c:v>
                </c:pt>
                <c:pt idx="18">
                  <c:v>0</c:v>
                </c:pt>
                <c:pt idx="19">
                  <c:v>0</c:v>
                </c:pt>
                <c:pt idx="20">
                  <c:v>4200</c:v>
                </c:pt>
                <c:pt idx="21">
                  <c:v>0</c:v>
                </c:pt>
                <c:pt idx="22">
                  <c:v>0</c:v>
                </c:pt>
                <c:pt idx="23">
                  <c:v>0</c:v>
                </c:pt>
                <c:pt idx="24">
                  <c:v>0</c:v>
                </c:pt>
                <c:pt idx="25">
                  <c:v>0</c:v>
                </c:pt>
                <c:pt idx="26">
                  <c:v>0</c:v>
                </c:pt>
                <c:pt idx="27">
                  <c:v>0</c:v>
                </c:pt>
                <c:pt idx="28">
                  <c:v>0</c:v>
                </c:pt>
                <c:pt idx="29">
                  <c:v>0</c:v>
                </c:pt>
                <c:pt idx="30">
                  <c:v>2400</c:v>
                </c:pt>
                <c:pt idx="31">
                  <c:v>0</c:v>
                </c:pt>
                <c:pt idx="32">
                  <c:v>0</c:v>
                </c:pt>
                <c:pt idx="33">
                  <c:v>0</c:v>
                </c:pt>
                <c:pt idx="34">
                  <c:v>0</c:v>
                </c:pt>
                <c:pt idx="35">
                  <c:v>0</c:v>
                </c:pt>
                <c:pt idx="36">
                  <c:v>0</c:v>
                </c:pt>
                <c:pt idx="37">
                  <c:v>0</c:v>
                </c:pt>
                <c:pt idx="38">
                  <c:v>0</c:v>
                </c:pt>
                <c:pt idx="39">
                  <c:v>0</c:v>
                </c:pt>
                <c:pt idx="40">
                  <c:v>1800</c:v>
                </c:pt>
                <c:pt idx="41">
                  <c:v>0</c:v>
                </c:pt>
                <c:pt idx="42">
                  <c:v>0</c:v>
                </c:pt>
                <c:pt idx="43">
                  <c:v>0</c:v>
                </c:pt>
                <c:pt idx="44">
                  <c:v>0</c:v>
                </c:pt>
                <c:pt idx="45">
                  <c:v>0</c:v>
                </c:pt>
                <c:pt idx="46">
                  <c:v>0</c:v>
                </c:pt>
                <c:pt idx="47">
                  <c:v>0</c:v>
                </c:pt>
                <c:pt idx="48">
                  <c:v>0</c:v>
                </c:pt>
                <c:pt idx="49">
                  <c:v>0</c:v>
                </c:pt>
                <c:pt idx="50">
                  <c:v>400</c:v>
                </c:pt>
                <c:pt idx="51">
                  <c:v>0</c:v>
                </c:pt>
                <c:pt idx="52">
                  <c:v>0</c:v>
                </c:pt>
                <c:pt idx="53">
                  <c:v>0</c:v>
                </c:pt>
                <c:pt idx="54">
                  <c:v>0</c:v>
                </c:pt>
                <c:pt idx="55">
                  <c:v>0</c:v>
                </c:pt>
                <c:pt idx="56">
                  <c:v>0</c:v>
                </c:pt>
                <c:pt idx="57">
                  <c:v>0</c:v>
                </c:pt>
                <c:pt idx="58">
                  <c:v>0</c:v>
                </c:pt>
                <c:pt idx="59">
                  <c:v>0</c:v>
                </c:pt>
                <c:pt idx="60">
                  <c:v>200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3F79-4356-82DA-A99CA7DA36B1}"/>
            </c:ext>
          </c:extLst>
        </c:ser>
        <c:dLbls>
          <c:showLegendKey val="0"/>
          <c:showVal val="0"/>
          <c:showCatName val="0"/>
          <c:showSerName val="0"/>
          <c:showPercent val="0"/>
          <c:showBubbleSize val="0"/>
        </c:dLbls>
        <c:gapWidth val="219"/>
        <c:overlap val="-27"/>
        <c:axId val="687307216"/>
        <c:axId val="687309016"/>
      </c:barChart>
      <c:catAx>
        <c:axId val="68730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87309016"/>
        <c:crosses val="autoZero"/>
        <c:auto val="1"/>
        <c:lblAlgn val="ctr"/>
        <c:lblOffset val="100"/>
        <c:noMultiLvlLbl val="0"/>
      </c:catAx>
      <c:valAx>
        <c:axId val="68730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8730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Vesijohdot: saneerauskustannus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MALLI_saneeraus_VJ2!$C$3</c:f>
              <c:strCache>
                <c:ptCount val="1"/>
                <c:pt idx="0">
                  <c:v>Saneerauskustannus</c:v>
                </c:pt>
              </c:strCache>
            </c:strRef>
          </c:tx>
          <c:spPr>
            <a:solidFill>
              <a:schemeClr val="accent1"/>
            </a:solidFill>
            <a:ln>
              <a:noFill/>
            </a:ln>
            <a:effectLst/>
          </c:spPr>
          <c:invertIfNegative val="0"/>
          <c:cat>
            <c:numRef>
              <c:f>MALLI_saneeraus_VJ2!$A$4:$A$94</c:f>
              <c:numCache>
                <c:formatCode>General</c:formatCode>
                <c:ptCount val="9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MALLI_saneeraus_VJ2!$C$4:$C$94</c:f>
              <c:numCache>
                <c:formatCode>General</c:formatCode>
                <c:ptCount val="91"/>
                <c:pt idx="0">
                  <c:v>70000</c:v>
                </c:pt>
                <c:pt idx="1">
                  <c:v>0</c:v>
                </c:pt>
                <c:pt idx="2">
                  <c:v>0</c:v>
                </c:pt>
                <c:pt idx="3">
                  <c:v>0</c:v>
                </c:pt>
                <c:pt idx="4">
                  <c:v>0</c:v>
                </c:pt>
                <c:pt idx="5">
                  <c:v>0</c:v>
                </c:pt>
                <c:pt idx="6">
                  <c:v>0</c:v>
                </c:pt>
                <c:pt idx="7">
                  <c:v>0</c:v>
                </c:pt>
                <c:pt idx="8">
                  <c:v>0</c:v>
                </c:pt>
                <c:pt idx="9">
                  <c:v>0</c:v>
                </c:pt>
                <c:pt idx="10">
                  <c:v>140000</c:v>
                </c:pt>
                <c:pt idx="11">
                  <c:v>0</c:v>
                </c:pt>
                <c:pt idx="12">
                  <c:v>0</c:v>
                </c:pt>
                <c:pt idx="13">
                  <c:v>0</c:v>
                </c:pt>
                <c:pt idx="14">
                  <c:v>0</c:v>
                </c:pt>
                <c:pt idx="15">
                  <c:v>0</c:v>
                </c:pt>
                <c:pt idx="16">
                  <c:v>0</c:v>
                </c:pt>
                <c:pt idx="17">
                  <c:v>0</c:v>
                </c:pt>
                <c:pt idx="18">
                  <c:v>0</c:v>
                </c:pt>
                <c:pt idx="19">
                  <c:v>0</c:v>
                </c:pt>
                <c:pt idx="20">
                  <c:v>294000</c:v>
                </c:pt>
                <c:pt idx="21">
                  <c:v>0</c:v>
                </c:pt>
                <c:pt idx="22">
                  <c:v>0</c:v>
                </c:pt>
                <c:pt idx="23">
                  <c:v>0</c:v>
                </c:pt>
                <c:pt idx="24">
                  <c:v>0</c:v>
                </c:pt>
                <c:pt idx="25">
                  <c:v>0</c:v>
                </c:pt>
                <c:pt idx="26">
                  <c:v>0</c:v>
                </c:pt>
                <c:pt idx="27">
                  <c:v>0</c:v>
                </c:pt>
                <c:pt idx="28">
                  <c:v>0</c:v>
                </c:pt>
                <c:pt idx="29">
                  <c:v>0</c:v>
                </c:pt>
                <c:pt idx="30">
                  <c:v>168000</c:v>
                </c:pt>
                <c:pt idx="31">
                  <c:v>0</c:v>
                </c:pt>
                <c:pt idx="32">
                  <c:v>0</c:v>
                </c:pt>
                <c:pt idx="33">
                  <c:v>0</c:v>
                </c:pt>
                <c:pt idx="34">
                  <c:v>0</c:v>
                </c:pt>
                <c:pt idx="35">
                  <c:v>0</c:v>
                </c:pt>
                <c:pt idx="36">
                  <c:v>0</c:v>
                </c:pt>
                <c:pt idx="37">
                  <c:v>0</c:v>
                </c:pt>
                <c:pt idx="38">
                  <c:v>0</c:v>
                </c:pt>
                <c:pt idx="39">
                  <c:v>0</c:v>
                </c:pt>
                <c:pt idx="40">
                  <c:v>126000</c:v>
                </c:pt>
                <c:pt idx="41">
                  <c:v>0</c:v>
                </c:pt>
                <c:pt idx="42">
                  <c:v>0</c:v>
                </c:pt>
                <c:pt idx="43">
                  <c:v>0</c:v>
                </c:pt>
                <c:pt idx="44">
                  <c:v>0</c:v>
                </c:pt>
                <c:pt idx="45">
                  <c:v>0</c:v>
                </c:pt>
                <c:pt idx="46">
                  <c:v>0</c:v>
                </c:pt>
                <c:pt idx="47">
                  <c:v>0</c:v>
                </c:pt>
                <c:pt idx="48">
                  <c:v>0</c:v>
                </c:pt>
                <c:pt idx="49">
                  <c:v>0</c:v>
                </c:pt>
                <c:pt idx="50">
                  <c:v>28000</c:v>
                </c:pt>
                <c:pt idx="51">
                  <c:v>0</c:v>
                </c:pt>
                <c:pt idx="52">
                  <c:v>0</c:v>
                </c:pt>
                <c:pt idx="53">
                  <c:v>0</c:v>
                </c:pt>
                <c:pt idx="54">
                  <c:v>0</c:v>
                </c:pt>
                <c:pt idx="55">
                  <c:v>0</c:v>
                </c:pt>
                <c:pt idx="56">
                  <c:v>0</c:v>
                </c:pt>
                <c:pt idx="57">
                  <c:v>0</c:v>
                </c:pt>
                <c:pt idx="58">
                  <c:v>0</c:v>
                </c:pt>
                <c:pt idx="59">
                  <c:v>0</c:v>
                </c:pt>
                <c:pt idx="60">
                  <c:v>14000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val>
          <c:extLst>
            <c:ext xmlns:c16="http://schemas.microsoft.com/office/drawing/2014/chart" uri="{C3380CC4-5D6E-409C-BE32-E72D297353CC}">
              <c16:uniqueId val="{00000000-6090-4ECC-B7CB-EC0447AA0C6D}"/>
            </c:ext>
          </c:extLst>
        </c:ser>
        <c:dLbls>
          <c:showLegendKey val="0"/>
          <c:showVal val="0"/>
          <c:showCatName val="0"/>
          <c:showSerName val="0"/>
          <c:showPercent val="0"/>
          <c:showBubbleSize val="0"/>
        </c:dLbls>
        <c:gapWidth val="219"/>
        <c:overlap val="-27"/>
        <c:axId val="1007942320"/>
        <c:axId val="1007943040"/>
      </c:barChart>
      <c:catAx>
        <c:axId val="100794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7943040"/>
        <c:crosses val="autoZero"/>
        <c:auto val="1"/>
        <c:lblAlgn val="ctr"/>
        <c:lblOffset val="100"/>
        <c:noMultiLvlLbl val="0"/>
      </c:catAx>
      <c:valAx>
        <c:axId val="100794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794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Vesijohtojen</a:t>
            </a:r>
            <a:r>
              <a:rPr lang="en-US" baseline="0"/>
              <a:t> rakennusvuosijakauma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'Vesiverkoston lähtötiedot'!$B$1</c:f>
              <c:strCache>
                <c:ptCount val="1"/>
                <c:pt idx="0">
                  <c:v>Metrimäärät (m)</c:v>
                </c:pt>
              </c:strCache>
            </c:strRef>
          </c:tx>
          <c:spPr>
            <a:solidFill>
              <a:schemeClr val="accent1"/>
            </a:solidFill>
            <a:ln>
              <a:noFill/>
            </a:ln>
            <a:effectLst/>
          </c:spPr>
          <c:invertIfNegative val="0"/>
          <c:cat>
            <c:numRef>
              <c:f>'Vesiverkoston lähtötiedot'!$A$3:$A$30</c:f>
              <c:numCache>
                <c:formatCode>General</c:formatCode>
                <c:ptCount val="28"/>
                <c:pt idx="0">
                  <c:v>1960</c:v>
                </c:pt>
                <c:pt idx="1">
                  <c:v>1980</c:v>
                </c:pt>
              </c:numCache>
            </c:numRef>
          </c:cat>
          <c:val>
            <c:numRef>
              <c:f>'Vesiverkoston lähtötiedot'!$B$3:$B$30</c:f>
              <c:numCache>
                <c:formatCode>General</c:formatCode>
                <c:ptCount val="28"/>
                <c:pt idx="0">
                  <c:v>10000</c:v>
                </c:pt>
                <c:pt idx="1">
                  <c:v>2000</c:v>
                </c:pt>
              </c:numCache>
            </c:numRef>
          </c:val>
          <c:extLst>
            <c:ext xmlns:c16="http://schemas.microsoft.com/office/drawing/2014/chart" uri="{C3380CC4-5D6E-409C-BE32-E72D297353CC}">
              <c16:uniqueId val="{00000000-4C37-46A0-8E42-0F9056833E98}"/>
            </c:ext>
          </c:extLst>
        </c:ser>
        <c:dLbls>
          <c:showLegendKey val="0"/>
          <c:showVal val="0"/>
          <c:showCatName val="0"/>
          <c:showSerName val="0"/>
          <c:showPercent val="0"/>
          <c:showBubbleSize val="0"/>
        </c:dLbls>
        <c:gapWidth val="219"/>
        <c:overlap val="-27"/>
        <c:axId val="1004115688"/>
        <c:axId val="1004115328"/>
      </c:barChart>
      <c:catAx>
        <c:axId val="100411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4115328"/>
        <c:crosses val="autoZero"/>
        <c:auto val="1"/>
        <c:lblAlgn val="ctr"/>
        <c:lblOffset val="100"/>
        <c:noMultiLvlLbl val="0"/>
      </c:catAx>
      <c:valAx>
        <c:axId val="1004115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4115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Viemärien</a:t>
            </a:r>
            <a:r>
              <a:rPr lang="sv-SE" baseline="0"/>
              <a:t> saneerattava verkostopituus (m)</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cat>
            <c:numRef>
              <c:f>MALLI_saneeraus_JV2!$A$4:$A$93</c:f>
              <c:numCache>
                <c:formatCode>General</c:formatCode>
                <c:ptCount val="9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MALLI_saneeraus_JV2!$B$4:$B$93</c:f>
              <c:numCache>
                <c:formatCode>General</c:formatCode>
                <c:ptCount val="90"/>
                <c:pt idx="0">
                  <c:v>200</c:v>
                </c:pt>
                <c:pt idx="1">
                  <c:v>0</c:v>
                </c:pt>
                <c:pt idx="2">
                  <c:v>0</c:v>
                </c:pt>
                <c:pt idx="3">
                  <c:v>0</c:v>
                </c:pt>
                <c:pt idx="4">
                  <c:v>0</c:v>
                </c:pt>
                <c:pt idx="5">
                  <c:v>0</c:v>
                </c:pt>
                <c:pt idx="6">
                  <c:v>0</c:v>
                </c:pt>
                <c:pt idx="7">
                  <c:v>0</c:v>
                </c:pt>
                <c:pt idx="8">
                  <c:v>0</c:v>
                </c:pt>
                <c:pt idx="9">
                  <c:v>0</c:v>
                </c:pt>
                <c:pt idx="10">
                  <c:v>1047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1447</c:v>
                </c:pt>
                <c:pt idx="31">
                  <c:v>0</c:v>
                </c:pt>
                <c:pt idx="32">
                  <c:v>0</c:v>
                </c:pt>
                <c:pt idx="33">
                  <c:v>0</c:v>
                </c:pt>
                <c:pt idx="34">
                  <c:v>0</c:v>
                </c:pt>
                <c:pt idx="35">
                  <c:v>0</c:v>
                </c:pt>
                <c:pt idx="36">
                  <c:v>0</c:v>
                </c:pt>
                <c:pt idx="37">
                  <c:v>0</c:v>
                </c:pt>
                <c:pt idx="38">
                  <c:v>0</c:v>
                </c:pt>
                <c:pt idx="39">
                  <c:v>0</c:v>
                </c:pt>
                <c:pt idx="40">
                  <c:v>2617.5</c:v>
                </c:pt>
                <c:pt idx="41">
                  <c:v>0</c:v>
                </c:pt>
                <c:pt idx="42">
                  <c:v>0</c:v>
                </c:pt>
                <c:pt idx="43">
                  <c:v>0</c:v>
                </c:pt>
                <c:pt idx="44">
                  <c:v>0</c:v>
                </c:pt>
                <c:pt idx="45">
                  <c:v>0</c:v>
                </c:pt>
                <c:pt idx="46">
                  <c:v>0</c:v>
                </c:pt>
                <c:pt idx="47">
                  <c:v>0</c:v>
                </c:pt>
                <c:pt idx="48">
                  <c:v>0</c:v>
                </c:pt>
                <c:pt idx="49">
                  <c:v>0</c:v>
                </c:pt>
                <c:pt idx="50">
                  <c:v>400</c:v>
                </c:pt>
                <c:pt idx="51">
                  <c:v>0</c:v>
                </c:pt>
                <c:pt idx="52">
                  <c:v>0</c:v>
                </c:pt>
                <c:pt idx="53">
                  <c:v>0</c:v>
                </c:pt>
                <c:pt idx="54">
                  <c:v>0</c:v>
                </c:pt>
                <c:pt idx="55">
                  <c:v>0</c:v>
                </c:pt>
                <c:pt idx="56">
                  <c:v>0</c:v>
                </c:pt>
                <c:pt idx="57">
                  <c:v>0</c:v>
                </c:pt>
                <c:pt idx="58">
                  <c:v>0</c:v>
                </c:pt>
                <c:pt idx="59">
                  <c:v>0</c:v>
                </c:pt>
                <c:pt idx="60">
                  <c:v>1000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0-B66B-4F82-9E72-ABC39E0E2188}"/>
            </c:ext>
          </c:extLst>
        </c:ser>
        <c:dLbls>
          <c:showLegendKey val="0"/>
          <c:showVal val="0"/>
          <c:showCatName val="0"/>
          <c:showSerName val="0"/>
          <c:showPercent val="0"/>
          <c:showBubbleSize val="0"/>
        </c:dLbls>
        <c:gapWidth val="219"/>
        <c:overlap val="-27"/>
        <c:axId val="1008949320"/>
        <c:axId val="1008947880"/>
      </c:barChart>
      <c:catAx>
        <c:axId val="1008949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8947880"/>
        <c:crosses val="autoZero"/>
        <c:auto val="1"/>
        <c:lblAlgn val="ctr"/>
        <c:lblOffset val="100"/>
        <c:noMultiLvlLbl val="0"/>
      </c:catAx>
      <c:valAx>
        <c:axId val="1008947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08949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Viemärien</a:t>
            </a:r>
            <a:r>
              <a:rPr lang="en-US" baseline="0"/>
              <a:t> s</a:t>
            </a:r>
            <a:r>
              <a:rPr lang="en-US"/>
              <a:t>aneerauskustannukset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MALLI_saneeraus_JV2!$C$3</c:f>
              <c:strCache>
                <c:ptCount val="1"/>
                <c:pt idx="0">
                  <c:v>Saneerauskustannus</c:v>
                </c:pt>
              </c:strCache>
            </c:strRef>
          </c:tx>
          <c:spPr>
            <a:solidFill>
              <a:schemeClr val="accent1"/>
            </a:solidFill>
            <a:ln>
              <a:noFill/>
            </a:ln>
            <a:effectLst/>
          </c:spPr>
          <c:invertIfNegative val="0"/>
          <c:cat>
            <c:numRef>
              <c:f>MALLI_saneeraus_JV2!$A$4:$A$93</c:f>
              <c:numCache>
                <c:formatCode>General</c:formatCode>
                <c:ptCount val="9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MALLI_saneeraus_JV2!$C$4:$C$93</c:f>
              <c:numCache>
                <c:formatCode>General</c:formatCode>
                <c:ptCount val="90"/>
                <c:pt idx="0">
                  <c:v>24000</c:v>
                </c:pt>
                <c:pt idx="1">
                  <c:v>0</c:v>
                </c:pt>
                <c:pt idx="2">
                  <c:v>0</c:v>
                </c:pt>
                <c:pt idx="3">
                  <c:v>0</c:v>
                </c:pt>
                <c:pt idx="4">
                  <c:v>0</c:v>
                </c:pt>
                <c:pt idx="5">
                  <c:v>0</c:v>
                </c:pt>
                <c:pt idx="6">
                  <c:v>0</c:v>
                </c:pt>
                <c:pt idx="7">
                  <c:v>0</c:v>
                </c:pt>
                <c:pt idx="8">
                  <c:v>0</c:v>
                </c:pt>
                <c:pt idx="9">
                  <c:v>0</c:v>
                </c:pt>
                <c:pt idx="10">
                  <c:v>125640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173640</c:v>
                </c:pt>
                <c:pt idx="31">
                  <c:v>0</c:v>
                </c:pt>
                <c:pt idx="32">
                  <c:v>0</c:v>
                </c:pt>
                <c:pt idx="33">
                  <c:v>0</c:v>
                </c:pt>
                <c:pt idx="34">
                  <c:v>0</c:v>
                </c:pt>
                <c:pt idx="35">
                  <c:v>0</c:v>
                </c:pt>
                <c:pt idx="36">
                  <c:v>0</c:v>
                </c:pt>
                <c:pt idx="37">
                  <c:v>0</c:v>
                </c:pt>
                <c:pt idx="38">
                  <c:v>0</c:v>
                </c:pt>
                <c:pt idx="39">
                  <c:v>0</c:v>
                </c:pt>
                <c:pt idx="40">
                  <c:v>314100</c:v>
                </c:pt>
                <c:pt idx="41">
                  <c:v>0</c:v>
                </c:pt>
                <c:pt idx="42">
                  <c:v>0</c:v>
                </c:pt>
                <c:pt idx="43">
                  <c:v>0</c:v>
                </c:pt>
                <c:pt idx="44">
                  <c:v>0</c:v>
                </c:pt>
                <c:pt idx="45">
                  <c:v>0</c:v>
                </c:pt>
                <c:pt idx="46">
                  <c:v>0</c:v>
                </c:pt>
                <c:pt idx="47">
                  <c:v>0</c:v>
                </c:pt>
                <c:pt idx="48">
                  <c:v>0</c:v>
                </c:pt>
                <c:pt idx="49">
                  <c:v>0</c:v>
                </c:pt>
                <c:pt idx="50">
                  <c:v>48000</c:v>
                </c:pt>
                <c:pt idx="51">
                  <c:v>0</c:v>
                </c:pt>
                <c:pt idx="52">
                  <c:v>0</c:v>
                </c:pt>
                <c:pt idx="53">
                  <c:v>0</c:v>
                </c:pt>
                <c:pt idx="54">
                  <c:v>0</c:v>
                </c:pt>
                <c:pt idx="55">
                  <c:v>0</c:v>
                </c:pt>
                <c:pt idx="56">
                  <c:v>0</c:v>
                </c:pt>
                <c:pt idx="57">
                  <c:v>0</c:v>
                </c:pt>
                <c:pt idx="58">
                  <c:v>0</c:v>
                </c:pt>
                <c:pt idx="59">
                  <c:v>0</c:v>
                </c:pt>
                <c:pt idx="60">
                  <c:v>120000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0-A1BC-4784-938F-D7C758B17DDB}"/>
            </c:ext>
          </c:extLst>
        </c:ser>
        <c:dLbls>
          <c:showLegendKey val="0"/>
          <c:showVal val="0"/>
          <c:showCatName val="0"/>
          <c:showSerName val="0"/>
          <c:showPercent val="0"/>
          <c:showBubbleSize val="0"/>
        </c:dLbls>
        <c:gapWidth val="219"/>
        <c:overlap val="-27"/>
        <c:axId val="1117683368"/>
        <c:axId val="1117684088"/>
      </c:barChart>
      <c:catAx>
        <c:axId val="111768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17684088"/>
        <c:crosses val="autoZero"/>
        <c:auto val="1"/>
        <c:lblAlgn val="ctr"/>
        <c:lblOffset val="100"/>
        <c:noMultiLvlLbl val="0"/>
      </c:catAx>
      <c:valAx>
        <c:axId val="1117684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1768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Vesihuollon</a:t>
            </a:r>
            <a:r>
              <a:rPr lang="fi-FI" baseline="0"/>
              <a:t> osuus käytössä olevista tuloista </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Vaikutus!$B$14</c:f>
              <c:strCache>
                <c:ptCount val="1"/>
                <c:pt idx="0">
                  <c:v>Vesihuollon kokonaisukustannus, vanha liittyjä (€/vuosi)</c:v>
                </c:pt>
              </c:strCache>
            </c:strRef>
          </c:tx>
          <c:spPr>
            <a:solidFill>
              <a:schemeClr val="accent1"/>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Vaikutus!$C$14:$X$14</c:f>
              <c:numCache>
                <c:formatCode>0</c:formatCode>
                <c:ptCount val="22"/>
                <c:pt idx="0">
                  <c:v>728.25139999999988</c:v>
                </c:pt>
                <c:pt idx="1">
                  <c:v>728.25139999999988</c:v>
                </c:pt>
                <c:pt idx="2">
                  <c:v>827.08265000000006</c:v>
                </c:pt>
                <c:pt idx="3">
                  <c:v>876.70760900000016</c:v>
                </c:pt>
                <c:pt idx="4">
                  <c:v>929.3100655400001</c:v>
                </c:pt>
                <c:pt idx="5">
                  <c:v>985.06866947240019</c:v>
                </c:pt>
                <c:pt idx="6">
                  <c:v>1024.4714162512962</c:v>
                </c:pt>
                <c:pt idx="7">
                  <c:v>1044.9608445763222</c:v>
                </c:pt>
                <c:pt idx="8">
                  <c:v>1065.8600614678485</c:v>
                </c:pt>
                <c:pt idx="9">
                  <c:v>1087.1772626972056</c:v>
                </c:pt>
                <c:pt idx="10">
                  <c:v>1108.9208079511498</c:v>
                </c:pt>
                <c:pt idx="11">
                  <c:v>1131.0992241101728</c:v>
                </c:pt>
                <c:pt idx="12">
                  <c:v>1153.7212085923761</c:v>
                </c:pt>
                <c:pt idx="13">
                  <c:v>1165.2584206782999</c:v>
                </c:pt>
                <c:pt idx="14">
                  <c:v>1176.911004885083</c:v>
                </c:pt>
                <c:pt idx="15">
                  <c:v>1188.6801149339337</c:v>
                </c:pt>
                <c:pt idx="16">
                  <c:v>1200.5669160832731</c:v>
                </c:pt>
                <c:pt idx="17">
                  <c:v>1212.5725852441055</c:v>
                </c:pt>
                <c:pt idx="18">
                  <c:v>1224.6983110965468</c:v>
                </c:pt>
                <c:pt idx="19">
                  <c:v>1236.9452942075122</c:v>
                </c:pt>
                <c:pt idx="20">
                  <c:v>1249.3147471495872</c:v>
                </c:pt>
                <c:pt idx="21">
                  <c:v>1261.8078946210831</c:v>
                </c:pt>
              </c:numCache>
            </c:numRef>
          </c:val>
          <c:extLst>
            <c:ext xmlns:c16="http://schemas.microsoft.com/office/drawing/2014/chart" uri="{C3380CC4-5D6E-409C-BE32-E72D297353CC}">
              <c16:uniqueId val="{00000000-CDE8-438D-AC13-F250EAD1C853}"/>
            </c:ext>
          </c:extLst>
        </c:ser>
        <c:ser>
          <c:idx val="1"/>
          <c:order val="1"/>
          <c:tx>
            <c:strRef>
              <c:f>Vaikutus!$B$13</c:f>
              <c:strCache>
                <c:ptCount val="1"/>
                <c:pt idx="0">
                  <c:v>Vesihuollon kokonaisukustannus, uusi liittyjä (€/vuosi)</c:v>
                </c:pt>
              </c:strCache>
            </c:strRef>
          </c:tx>
          <c:spPr>
            <a:solidFill>
              <a:schemeClr val="accent2"/>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Vaikutus!$C$13:$X$13</c:f>
              <c:numCache>
                <c:formatCode>0</c:formatCode>
                <c:ptCount val="22"/>
                <c:pt idx="0">
                  <c:v>931.56139999999982</c:v>
                </c:pt>
                <c:pt idx="1">
                  <c:v>931.56139999999982</c:v>
                </c:pt>
                <c:pt idx="2">
                  <c:v>1030.39265</c:v>
                </c:pt>
                <c:pt idx="3">
                  <c:v>1092.2162090000002</c:v>
                </c:pt>
                <c:pt idx="4">
                  <c:v>1157.7491815400001</c:v>
                </c:pt>
                <c:pt idx="5">
                  <c:v>1227.2141324324002</c:v>
                </c:pt>
                <c:pt idx="6">
                  <c:v>1276.3026977296963</c:v>
                </c:pt>
                <c:pt idx="7">
                  <c:v>1301.8287516842902</c:v>
                </c:pt>
                <c:pt idx="8">
                  <c:v>1327.8653267179759</c:v>
                </c:pt>
                <c:pt idx="9">
                  <c:v>1354.4226332523356</c:v>
                </c:pt>
                <c:pt idx="10">
                  <c:v>1381.5110859173824</c:v>
                </c:pt>
                <c:pt idx="11">
                  <c:v>1409.1413076357298</c:v>
                </c:pt>
                <c:pt idx="12">
                  <c:v>1437.3241337884444</c:v>
                </c:pt>
                <c:pt idx="13">
                  <c:v>1451.697375126329</c:v>
                </c:pt>
                <c:pt idx="14">
                  <c:v>1466.2143488775923</c:v>
                </c:pt>
                <c:pt idx="15">
                  <c:v>1480.8764923663682</c:v>
                </c:pt>
                <c:pt idx="16">
                  <c:v>1495.6852572900318</c:v>
                </c:pt>
                <c:pt idx="17">
                  <c:v>1510.6421098629319</c:v>
                </c:pt>
                <c:pt idx="18">
                  <c:v>1525.7485309615615</c:v>
                </c:pt>
                <c:pt idx="19">
                  <c:v>1541.006016271177</c:v>
                </c:pt>
                <c:pt idx="20">
                  <c:v>1556.4160764338885</c:v>
                </c:pt>
                <c:pt idx="21">
                  <c:v>1571.9802371982275</c:v>
                </c:pt>
              </c:numCache>
            </c:numRef>
          </c:val>
          <c:extLst>
            <c:ext xmlns:c16="http://schemas.microsoft.com/office/drawing/2014/chart" uri="{C3380CC4-5D6E-409C-BE32-E72D297353CC}">
              <c16:uniqueId val="{00000001-CDE8-438D-AC13-F250EAD1C853}"/>
            </c:ext>
          </c:extLst>
        </c:ser>
        <c:dLbls>
          <c:showLegendKey val="0"/>
          <c:showVal val="0"/>
          <c:showCatName val="0"/>
          <c:showSerName val="0"/>
          <c:showPercent val="0"/>
          <c:showBubbleSize val="0"/>
        </c:dLbls>
        <c:gapWidth val="150"/>
        <c:axId val="844366336"/>
        <c:axId val="844367056"/>
        <c:extLst>
          <c:ext xmlns:c15="http://schemas.microsoft.com/office/drawing/2012/chart" uri="{02D57815-91ED-43cb-92C2-25804820EDAC}">
            <c15:filteredBarSeries>
              <c15:ser>
                <c:idx val="2"/>
                <c:order val="2"/>
                <c:tx>
                  <c:strRef>
                    <c:extLst>
                      <c:ext uri="{02D57815-91ED-43cb-92C2-25804820EDAC}">
                        <c15:formulaRef>
                          <c15:sqref>Vaikutus!$B$15</c15:sqref>
                        </c15:formulaRef>
                      </c:ext>
                    </c:extLst>
                    <c:strCache>
                      <c:ptCount val="1"/>
                      <c:pt idx="0">
                        <c:v>Kotitalouden käytettävissä olevat tulot (mediaani)</c:v>
                      </c:pt>
                    </c:strCache>
                  </c:strRef>
                </c:tx>
                <c:spPr>
                  <a:solidFill>
                    <a:schemeClr val="accent3"/>
                  </a:solidFill>
                  <a:ln>
                    <a:noFill/>
                  </a:ln>
                  <a:effectLst/>
                </c:spPr>
                <c:invertIfNegative val="0"/>
                <c:cat>
                  <c:numRef>
                    <c:extLst>
                      <c:ext uri="{02D57815-91ED-43cb-92C2-25804820EDAC}">
                        <c15:formulaRef>
                          <c15:sqref>Vaikutus!$C$6:$X$6</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Vaikutus!$C$15:$X$15</c15:sqref>
                        </c15:formulaRef>
                      </c:ext>
                    </c:extLst>
                    <c:numCache>
                      <c:formatCode>0</c:formatCode>
                      <c:ptCount val="22"/>
                      <c:pt idx="0">
                        <c:v>33000</c:v>
                      </c:pt>
                      <c:pt idx="1">
                        <c:v>33660</c:v>
                      </c:pt>
                      <c:pt idx="2">
                        <c:v>34333.199999999997</c:v>
                      </c:pt>
                      <c:pt idx="3">
                        <c:v>35019.863999999994</c:v>
                      </c:pt>
                      <c:pt idx="4">
                        <c:v>35720.261279999992</c:v>
                      </c:pt>
                      <c:pt idx="5">
                        <c:v>36434.666505599991</c:v>
                      </c:pt>
                      <c:pt idx="6">
                        <c:v>37163.359835711992</c:v>
                      </c:pt>
                      <c:pt idx="7">
                        <c:v>37906.62703242623</c:v>
                      </c:pt>
                      <c:pt idx="8">
                        <c:v>38664.759573074756</c:v>
                      </c:pt>
                      <c:pt idx="9">
                        <c:v>39438.054764536253</c:v>
                      </c:pt>
                      <c:pt idx="10">
                        <c:v>40226.81585982698</c:v>
                      </c:pt>
                      <c:pt idx="11">
                        <c:v>41031.352177023524</c:v>
                      </c:pt>
                      <c:pt idx="12">
                        <c:v>41851.979220563997</c:v>
                      </c:pt>
                      <c:pt idx="13">
                        <c:v>42689.018804975276</c:v>
                      </c:pt>
                      <c:pt idx="14">
                        <c:v>43542.799181074784</c:v>
                      </c:pt>
                      <c:pt idx="15">
                        <c:v>44413.655164696283</c:v>
                      </c:pt>
                      <c:pt idx="16">
                        <c:v>45301.92826799021</c:v>
                      </c:pt>
                      <c:pt idx="17">
                        <c:v>46207.966833350016</c:v>
                      </c:pt>
                      <c:pt idx="18">
                        <c:v>47132.126170017014</c:v>
                      </c:pt>
                      <c:pt idx="19">
                        <c:v>48074.768693417354</c:v>
                      </c:pt>
                      <c:pt idx="20">
                        <c:v>49036.264067285701</c:v>
                      </c:pt>
                      <c:pt idx="21">
                        <c:v>50016.989348631418</c:v>
                      </c:pt>
                    </c:numCache>
                  </c:numRef>
                </c:val>
                <c:extLst>
                  <c:ext xmlns:c16="http://schemas.microsoft.com/office/drawing/2014/chart" uri="{C3380CC4-5D6E-409C-BE32-E72D297353CC}">
                    <c16:uniqueId val="{00000002-CDE8-438D-AC13-F250EAD1C853}"/>
                  </c:ext>
                </c:extLst>
              </c15:ser>
            </c15:filteredBarSeries>
          </c:ext>
        </c:extLst>
      </c:barChart>
      <c:lineChart>
        <c:grouping val="standard"/>
        <c:varyColors val="0"/>
        <c:ser>
          <c:idx val="3"/>
          <c:order val="3"/>
          <c:tx>
            <c:strRef>
              <c:f>Vaikutus!$B$18</c:f>
              <c:strCache>
                <c:ptCount val="1"/>
                <c:pt idx="0">
                  <c:v>5 % kotitalouden käytössä olevista tuloista (mediaani)</c:v>
                </c:pt>
              </c:strCache>
            </c:strRef>
          </c:tx>
          <c:spPr>
            <a:ln w="28575" cap="rnd">
              <a:solidFill>
                <a:schemeClr val="accent4"/>
              </a:solidFill>
              <a:round/>
            </a:ln>
            <a:effectLst/>
          </c:spPr>
          <c:marker>
            <c:symbol val="none"/>
          </c:marker>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Vaikutus!$C$18:$X$18</c:f>
              <c:numCache>
                <c:formatCode>0</c:formatCode>
                <c:ptCount val="22"/>
                <c:pt idx="0">
                  <c:v>1650</c:v>
                </c:pt>
                <c:pt idx="1">
                  <c:v>1683</c:v>
                </c:pt>
                <c:pt idx="2">
                  <c:v>1716.6599999999999</c:v>
                </c:pt>
                <c:pt idx="3">
                  <c:v>1750.9931999999999</c:v>
                </c:pt>
                <c:pt idx="4">
                  <c:v>1786.0130639999998</c:v>
                </c:pt>
                <c:pt idx="5">
                  <c:v>1821.7333252799997</c:v>
                </c:pt>
                <c:pt idx="6">
                  <c:v>1858.1679917855997</c:v>
                </c:pt>
                <c:pt idx="7">
                  <c:v>1895.3313516213116</c:v>
                </c:pt>
                <c:pt idx="8">
                  <c:v>1933.2379786537379</c:v>
                </c:pt>
                <c:pt idx="9">
                  <c:v>1971.9027382268127</c:v>
                </c:pt>
                <c:pt idx="10">
                  <c:v>2011.3407929913492</c:v>
                </c:pt>
                <c:pt idx="11">
                  <c:v>2051.5676088511764</c:v>
                </c:pt>
                <c:pt idx="12">
                  <c:v>2092.5989610281999</c:v>
                </c:pt>
                <c:pt idx="13">
                  <c:v>2134.4509402487638</c:v>
                </c:pt>
                <c:pt idx="14">
                  <c:v>2177.1399590537394</c:v>
                </c:pt>
                <c:pt idx="15">
                  <c:v>2220.6827582348142</c:v>
                </c:pt>
                <c:pt idx="16">
                  <c:v>2265.0964133995108</c:v>
                </c:pt>
                <c:pt idx="17">
                  <c:v>2310.398341667501</c:v>
                </c:pt>
                <c:pt idx="18">
                  <c:v>2356.6063085008509</c:v>
                </c:pt>
                <c:pt idx="19">
                  <c:v>2403.7384346708677</c:v>
                </c:pt>
                <c:pt idx="20">
                  <c:v>2451.8132033642851</c:v>
                </c:pt>
                <c:pt idx="21">
                  <c:v>2500.8494674315712</c:v>
                </c:pt>
              </c:numCache>
            </c:numRef>
          </c:val>
          <c:smooth val="0"/>
          <c:extLst>
            <c:ext xmlns:c16="http://schemas.microsoft.com/office/drawing/2014/chart" uri="{C3380CC4-5D6E-409C-BE32-E72D297353CC}">
              <c16:uniqueId val="{00000003-CDE8-438D-AC13-F250EAD1C853}"/>
            </c:ext>
          </c:extLst>
        </c:ser>
        <c:dLbls>
          <c:showLegendKey val="0"/>
          <c:showVal val="0"/>
          <c:showCatName val="0"/>
          <c:showSerName val="0"/>
          <c:showPercent val="0"/>
          <c:showBubbleSize val="0"/>
        </c:dLbls>
        <c:marker val="1"/>
        <c:smooth val="0"/>
        <c:axId val="844366336"/>
        <c:axId val="844367056"/>
      </c:lineChart>
      <c:catAx>
        <c:axId val="84436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7056"/>
        <c:crosses val="autoZero"/>
        <c:auto val="1"/>
        <c:lblAlgn val="ctr"/>
        <c:lblOffset val="100"/>
        <c:noMultiLvlLbl val="0"/>
      </c:catAx>
      <c:valAx>
        <c:axId val="84436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a:t>Vesijohtojen käyttöiän jakautuminen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0.13594290210859225"/>
          <c:y val="0.13803539172647833"/>
          <c:w val="0.80804182099770949"/>
          <c:h val="0.693484044407916"/>
        </c:manualLayout>
      </c:layout>
      <c:lineChart>
        <c:grouping val="standard"/>
        <c:varyColors val="0"/>
        <c:ser>
          <c:idx val="0"/>
          <c:order val="0"/>
          <c:tx>
            <c:strRef>
              <c:f>TALOUSTIEDOT!$F$23</c:f>
              <c:strCache>
                <c:ptCount val="1"/>
                <c:pt idx="0">
                  <c:v>Saneerattava määrä %</c:v>
                </c:pt>
              </c:strCache>
            </c:strRef>
          </c:tx>
          <c:spPr>
            <a:ln w="34925" cap="rnd">
              <a:solidFill>
                <a:schemeClr val="accent1"/>
              </a:solidFill>
              <a:round/>
            </a:ln>
            <a:effectLst/>
          </c:spPr>
          <c:marker>
            <c:symbol val="none"/>
          </c:marker>
          <c:cat>
            <c:numRef>
              <c:f>TALOUSTIEDOT!$G$24:$G$28</c:f>
              <c:numCache>
                <c:formatCode>General</c:formatCode>
                <c:ptCount val="5"/>
                <c:pt idx="0">
                  <c:v>50</c:v>
                </c:pt>
                <c:pt idx="1">
                  <c:v>60</c:v>
                </c:pt>
                <c:pt idx="2">
                  <c:v>70</c:v>
                </c:pt>
                <c:pt idx="3">
                  <c:v>80</c:v>
                </c:pt>
                <c:pt idx="4">
                  <c:v>90</c:v>
                </c:pt>
              </c:numCache>
            </c:numRef>
          </c:cat>
          <c:val>
            <c:numRef>
              <c:f>TALOUSTIEDOT!$F$24:$F$28</c:f>
              <c:numCache>
                <c:formatCode>0%</c:formatCode>
                <c:ptCount val="5"/>
                <c:pt idx="0">
                  <c:v>0.1</c:v>
                </c:pt>
                <c:pt idx="1">
                  <c:v>0.2</c:v>
                </c:pt>
                <c:pt idx="2">
                  <c:v>0.4</c:v>
                </c:pt>
                <c:pt idx="3">
                  <c:v>0.2</c:v>
                </c:pt>
                <c:pt idx="4">
                  <c:v>0.1</c:v>
                </c:pt>
              </c:numCache>
            </c:numRef>
          </c:val>
          <c:smooth val="0"/>
          <c:extLst>
            <c:ext xmlns:c16="http://schemas.microsoft.com/office/drawing/2014/chart" uri="{C3380CC4-5D6E-409C-BE32-E72D297353CC}">
              <c16:uniqueId val="{00000000-E682-42FB-A0A8-AA9BF772D67D}"/>
            </c:ext>
          </c:extLst>
        </c:ser>
        <c:dLbls>
          <c:showLegendKey val="0"/>
          <c:showVal val="0"/>
          <c:showCatName val="0"/>
          <c:showSerName val="0"/>
          <c:showPercent val="0"/>
          <c:showBubbleSize val="0"/>
        </c:dLbls>
        <c:smooth val="0"/>
        <c:axId val="1152819128"/>
        <c:axId val="1152827408"/>
      </c:lineChart>
      <c:catAx>
        <c:axId val="115281912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Käyttöikä (vuotta)</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1152827408"/>
        <c:crosses val="autoZero"/>
        <c:auto val="1"/>
        <c:lblAlgn val="ctr"/>
        <c:lblOffset val="100"/>
        <c:noMultiLvlLbl val="0"/>
      </c:catAx>
      <c:valAx>
        <c:axId val="11528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Saneerattava määrä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1152819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sv-SE" sz="1600"/>
              <a:t>Vesijohdot: saneerattava verkostopituus (m)</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6.4062194757300905E-2"/>
          <c:y val="0.12595654123461958"/>
          <c:w val="0.91315299511611681"/>
          <c:h val="0.75534131885570954"/>
        </c:manualLayout>
      </c:layout>
      <c:barChart>
        <c:barDir val="col"/>
        <c:grouping val="clustered"/>
        <c:varyColors val="0"/>
        <c:ser>
          <c:idx val="0"/>
          <c:order val="0"/>
          <c:spPr>
            <a:solidFill>
              <a:schemeClr val="accent1"/>
            </a:solidFill>
            <a:ln>
              <a:noFill/>
            </a:ln>
            <a:effectLst/>
          </c:spPr>
          <c:invertIfNegative val="0"/>
          <c:cat>
            <c:numRef>
              <c:f>MALLI_saneeraus_VJ2!$A$4:$A$94</c:f>
              <c:numCache>
                <c:formatCode>General</c:formatCode>
                <c:ptCount val="9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MALLI_saneeraus_VJ2!$B$4:$B$76</c:f>
              <c:numCache>
                <c:formatCode>General</c:formatCode>
                <c:ptCount val="73"/>
                <c:pt idx="0">
                  <c:v>1000</c:v>
                </c:pt>
                <c:pt idx="1">
                  <c:v>0</c:v>
                </c:pt>
                <c:pt idx="2">
                  <c:v>0</c:v>
                </c:pt>
                <c:pt idx="3">
                  <c:v>0</c:v>
                </c:pt>
                <c:pt idx="4">
                  <c:v>0</c:v>
                </c:pt>
                <c:pt idx="5">
                  <c:v>0</c:v>
                </c:pt>
                <c:pt idx="6">
                  <c:v>0</c:v>
                </c:pt>
                <c:pt idx="7">
                  <c:v>0</c:v>
                </c:pt>
                <c:pt idx="8">
                  <c:v>0</c:v>
                </c:pt>
                <c:pt idx="9">
                  <c:v>0</c:v>
                </c:pt>
                <c:pt idx="10">
                  <c:v>2000</c:v>
                </c:pt>
                <c:pt idx="11">
                  <c:v>0</c:v>
                </c:pt>
                <c:pt idx="12">
                  <c:v>0</c:v>
                </c:pt>
                <c:pt idx="13">
                  <c:v>0</c:v>
                </c:pt>
                <c:pt idx="14">
                  <c:v>0</c:v>
                </c:pt>
                <c:pt idx="15">
                  <c:v>0</c:v>
                </c:pt>
                <c:pt idx="16">
                  <c:v>0</c:v>
                </c:pt>
                <c:pt idx="17">
                  <c:v>0</c:v>
                </c:pt>
                <c:pt idx="18">
                  <c:v>0</c:v>
                </c:pt>
                <c:pt idx="19">
                  <c:v>0</c:v>
                </c:pt>
                <c:pt idx="20">
                  <c:v>4200</c:v>
                </c:pt>
                <c:pt idx="21">
                  <c:v>0</c:v>
                </c:pt>
                <c:pt idx="22">
                  <c:v>0</c:v>
                </c:pt>
                <c:pt idx="23">
                  <c:v>0</c:v>
                </c:pt>
                <c:pt idx="24">
                  <c:v>0</c:v>
                </c:pt>
                <c:pt idx="25">
                  <c:v>0</c:v>
                </c:pt>
                <c:pt idx="26">
                  <c:v>0</c:v>
                </c:pt>
                <c:pt idx="27">
                  <c:v>0</c:v>
                </c:pt>
                <c:pt idx="28">
                  <c:v>0</c:v>
                </c:pt>
                <c:pt idx="29">
                  <c:v>0</c:v>
                </c:pt>
                <c:pt idx="30">
                  <c:v>2400</c:v>
                </c:pt>
                <c:pt idx="31">
                  <c:v>0</c:v>
                </c:pt>
                <c:pt idx="32">
                  <c:v>0</c:v>
                </c:pt>
                <c:pt idx="33">
                  <c:v>0</c:v>
                </c:pt>
                <c:pt idx="34">
                  <c:v>0</c:v>
                </c:pt>
                <c:pt idx="35">
                  <c:v>0</c:v>
                </c:pt>
                <c:pt idx="36">
                  <c:v>0</c:v>
                </c:pt>
                <c:pt idx="37">
                  <c:v>0</c:v>
                </c:pt>
                <c:pt idx="38">
                  <c:v>0</c:v>
                </c:pt>
                <c:pt idx="39">
                  <c:v>0</c:v>
                </c:pt>
                <c:pt idx="40">
                  <c:v>1800</c:v>
                </c:pt>
                <c:pt idx="41">
                  <c:v>0</c:v>
                </c:pt>
                <c:pt idx="42">
                  <c:v>0</c:v>
                </c:pt>
                <c:pt idx="43">
                  <c:v>0</c:v>
                </c:pt>
                <c:pt idx="44">
                  <c:v>0</c:v>
                </c:pt>
                <c:pt idx="45">
                  <c:v>0</c:v>
                </c:pt>
                <c:pt idx="46">
                  <c:v>0</c:v>
                </c:pt>
                <c:pt idx="47">
                  <c:v>0</c:v>
                </c:pt>
                <c:pt idx="48">
                  <c:v>0</c:v>
                </c:pt>
                <c:pt idx="49">
                  <c:v>0</c:v>
                </c:pt>
                <c:pt idx="50">
                  <c:v>400</c:v>
                </c:pt>
                <c:pt idx="51">
                  <c:v>0</c:v>
                </c:pt>
                <c:pt idx="52">
                  <c:v>0</c:v>
                </c:pt>
                <c:pt idx="53">
                  <c:v>0</c:v>
                </c:pt>
                <c:pt idx="54">
                  <c:v>0</c:v>
                </c:pt>
                <c:pt idx="55">
                  <c:v>0</c:v>
                </c:pt>
                <c:pt idx="56">
                  <c:v>0</c:v>
                </c:pt>
                <c:pt idx="57">
                  <c:v>0</c:v>
                </c:pt>
                <c:pt idx="58">
                  <c:v>0</c:v>
                </c:pt>
                <c:pt idx="59">
                  <c:v>0</c:v>
                </c:pt>
                <c:pt idx="60">
                  <c:v>200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F301-4B03-BB24-A2C0E4DF357C}"/>
            </c:ext>
          </c:extLst>
        </c:ser>
        <c:dLbls>
          <c:showLegendKey val="0"/>
          <c:showVal val="0"/>
          <c:showCatName val="0"/>
          <c:showSerName val="0"/>
          <c:showPercent val="0"/>
          <c:showBubbleSize val="0"/>
        </c:dLbls>
        <c:gapWidth val="219"/>
        <c:overlap val="-27"/>
        <c:axId val="687307216"/>
        <c:axId val="687309016"/>
      </c:barChart>
      <c:catAx>
        <c:axId val="68730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687309016"/>
        <c:crosses val="autoZero"/>
        <c:auto val="1"/>
        <c:lblAlgn val="ctr"/>
        <c:lblOffset val="100"/>
        <c:noMultiLvlLbl val="0"/>
      </c:catAx>
      <c:valAx>
        <c:axId val="687309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i-FI"/>
          </a:p>
        </c:txPr>
        <c:crossAx val="68730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Skenaario</a:t>
            </a:r>
            <a:r>
              <a:rPr lang="sv-SE" baseline="0"/>
              <a:t>: Liittyjämäärä muuttuu</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TALOUSTIEDOT!$C$154</c:f>
              <c:strCache>
                <c:ptCount val="1"/>
                <c:pt idx="0">
                  <c:v>Kassavirta</c:v>
                </c:pt>
              </c:strCache>
            </c:strRef>
          </c:tx>
          <c:spPr>
            <a:ln w="28575" cap="rnd">
              <a:solidFill>
                <a:schemeClr val="accent1"/>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TALOUSTIEDOT!$D$154:$Y$154</c:f>
              <c:numCache>
                <c:formatCode>0</c:formatCode>
                <c:ptCount val="22"/>
                <c:pt idx="0">
                  <c:v>-785.58960134755398</c:v>
                </c:pt>
                <c:pt idx="1">
                  <c:v>-5414.6813806226237</c:v>
                </c:pt>
                <c:pt idx="2">
                  <c:v>7466.1772078815484</c:v>
                </c:pt>
                <c:pt idx="3">
                  <c:v>12557.235023915848</c:v>
                </c:pt>
                <c:pt idx="4">
                  <c:v>20181.672785237381</c:v>
                </c:pt>
                <c:pt idx="5">
                  <c:v>30710.047584154563</c:v>
                </c:pt>
                <c:pt idx="6">
                  <c:v>43490.697560765897</c:v>
                </c:pt>
                <c:pt idx="7">
                  <c:v>-550744.63653110457</c:v>
                </c:pt>
                <c:pt idx="8">
                  <c:v>-535762.35009304958</c:v>
                </c:pt>
                <c:pt idx="9">
                  <c:v>-519640.82513484638</c:v>
                </c:pt>
                <c:pt idx="10">
                  <c:v>-502356.8565972342</c:v>
                </c:pt>
                <c:pt idx="11">
                  <c:v>-483885.67547619203</c:v>
                </c:pt>
                <c:pt idx="12">
                  <c:v>-464200.96830969164</c:v>
                </c:pt>
                <c:pt idx="13">
                  <c:v>-443895.39287259895</c:v>
                </c:pt>
                <c:pt idx="14">
                  <c:v>-422972.22413732461</c:v>
                </c:pt>
                <c:pt idx="15">
                  <c:v>-401434.29658457713</c:v>
                </c:pt>
                <c:pt idx="16">
                  <c:v>-379284.03987482697</c:v>
                </c:pt>
                <c:pt idx="17">
                  <c:v>-536390.17909540085</c:v>
                </c:pt>
                <c:pt idx="18">
                  <c:v>-516629.9886193836</c:v>
                </c:pt>
                <c:pt idx="19">
                  <c:v>-496022.06267694413</c:v>
                </c:pt>
                <c:pt idx="20">
                  <c:v>-474583.56819984771</c:v>
                </c:pt>
                <c:pt idx="21">
                  <c:v>-452330.34779606148</c:v>
                </c:pt>
              </c:numCache>
            </c:numRef>
          </c:val>
          <c:smooth val="0"/>
          <c:extLst>
            <c:ext xmlns:c16="http://schemas.microsoft.com/office/drawing/2014/chart" uri="{C3380CC4-5D6E-409C-BE32-E72D297353CC}">
              <c16:uniqueId val="{00000000-A528-4AC2-9789-A3A2C1C9F515}"/>
            </c:ext>
          </c:extLst>
        </c:ser>
        <c:ser>
          <c:idx val="1"/>
          <c:order val="1"/>
          <c:tx>
            <c:strRef>
              <c:f>TALOUSTIEDOT!$C$155</c:f>
              <c:strCache>
                <c:ptCount val="1"/>
                <c:pt idx="0">
                  <c:v>Tulos</c:v>
                </c:pt>
              </c:strCache>
            </c:strRef>
          </c:tx>
          <c:spPr>
            <a:ln w="28575" cap="rnd">
              <a:solidFill>
                <a:schemeClr val="accent2"/>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TALOUSTIEDOT!$D$155:$Y$155</c:f>
              <c:numCache>
                <c:formatCode>0</c:formatCode>
                <c:ptCount val="22"/>
                <c:pt idx="0">
                  <c:v>3234.1567958076012</c:v>
                </c:pt>
                <c:pt idx="1">
                  <c:v>8264.2750793462837</c:v>
                </c:pt>
                <c:pt idx="2">
                  <c:v>15780.434947189118</c:v>
                </c:pt>
                <c:pt idx="3">
                  <c:v>17252.178730999734</c:v>
                </c:pt>
                <c:pt idx="4">
                  <c:v>19037.851456910703</c:v>
                </c:pt>
                <c:pt idx="5">
                  <c:v>21134.110344404377</c:v>
                </c:pt>
                <c:pt idx="6">
                  <c:v>22592.370245951806</c:v>
                </c:pt>
                <c:pt idx="7">
                  <c:v>-25455.485566785159</c:v>
                </c:pt>
                <c:pt idx="8">
                  <c:v>-20887.159770782804</c:v>
                </c:pt>
                <c:pt idx="9">
                  <c:v>-16569.031653185433</c:v>
                </c:pt>
                <c:pt idx="10">
                  <c:v>-12477.560002391765</c:v>
                </c:pt>
                <c:pt idx="11">
                  <c:v>-8590.9871563027555</c:v>
                </c:pt>
                <c:pt idx="12">
                  <c:v>-4889.1940612158069</c:v>
                </c:pt>
                <c:pt idx="13">
                  <c:v>-1974.0665080493054</c:v>
                </c:pt>
                <c:pt idx="14">
                  <c:v>759.49415061032778</c:v>
                </c:pt>
                <c:pt idx="15">
                  <c:v>3326.3846115215056</c:v>
                </c:pt>
                <c:pt idx="16">
                  <c:v>5740.3074022748406</c:v>
                </c:pt>
                <c:pt idx="17">
                  <c:v>-10466.133997325465</c:v>
                </c:pt>
                <c:pt idx="18">
                  <c:v>-6858.9476426223846</c:v>
                </c:pt>
                <c:pt idx="19">
                  <c:v>-3485.7979456354515</c:v>
                </c:pt>
                <c:pt idx="20">
                  <c:v>-327.67802256089635</c:v>
                </c:pt>
                <c:pt idx="21">
                  <c:v>2632.8987081855012</c:v>
                </c:pt>
              </c:numCache>
            </c:numRef>
          </c:val>
          <c:smooth val="0"/>
          <c:extLst>
            <c:ext xmlns:c16="http://schemas.microsoft.com/office/drawing/2014/chart" uri="{C3380CC4-5D6E-409C-BE32-E72D297353CC}">
              <c16:uniqueId val="{00000001-A528-4AC2-9789-A3A2C1C9F515}"/>
            </c:ext>
          </c:extLst>
        </c:ser>
        <c:dLbls>
          <c:showLegendKey val="0"/>
          <c:showVal val="0"/>
          <c:showCatName val="0"/>
          <c:showSerName val="0"/>
          <c:showPercent val="0"/>
          <c:showBubbleSize val="0"/>
        </c:dLbls>
        <c:smooth val="0"/>
        <c:axId val="898694144"/>
        <c:axId val="898683704"/>
        <c:extLst>
          <c:ext xmlns:c15="http://schemas.microsoft.com/office/drawing/2012/chart" uri="{02D57815-91ED-43cb-92C2-25804820EDAC}">
            <c15:filteredLineSeries>
              <c15:ser>
                <c:idx val="2"/>
                <c:order val="2"/>
                <c:tx>
                  <c:strRef>
                    <c:extLst>
                      <c:ext uri="{02D57815-91ED-43cb-92C2-25804820EDAC}">
                        <c15:formulaRef>
                          <c15:sqref>TALOUSTIEDOT!$C$156</c15:sqref>
                        </c15:formulaRef>
                      </c:ext>
                    </c:extLst>
                    <c:strCache>
                      <c:ptCount val="1"/>
                      <c:pt idx="0">
                        <c:v>Korollisen lainan lisäys €</c:v>
                      </c:pt>
                    </c:strCache>
                  </c:strRef>
                </c:tx>
                <c:spPr>
                  <a:ln w="28575" cap="rnd">
                    <a:solidFill>
                      <a:schemeClr val="accent3"/>
                    </a:solidFill>
                    <a:round/>
                  </a:ln>
                  <a:effectLst/>
                </c:spPr>
                <c:marker>
                  <c:symbol val="none"/>
                </c:marker>
                <c:cat>
                  <c:numRef>
                    <c:extLst>
                      <c:ext uri="{02D57815-91ED-43cb-92C2-25804820EDAC}">
                        <c15:formulaRef>
                          <c15:sqref>'Alue Vaihtoehto2 '!$C$12:$X$12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TALOUSTIEDOT!$D$156:$Y$156</c15:sqref>
                        </c15:formulaRef>
                      </c:ext>
                    </c:extLst>
                    <c:numCache>
                      <c:formatCode>General</c:formatCode>
                      <c:ptCount val="22"/>
                      <c:pt idx="2">
                        <c:v>10000</c:v>
                      </c:pt>
                      <c:pt idx="3">
                        <c:v>0</c:v>
                      </c:pt>
                      <c:pt idx="7">
                        <c:v>0</c:v>
                      </c:pt>
                      <c:pt idx="8">
                        <c:v>0</c:v>
                      </c:pt>
                      <c:pt idx="9">
                        <c:v>0</c:v>
                      </c:pt>
                      <c:pt idx="10">
                        <c:v>0</c:v>
                      </c:pt>
                      <c:pt idx="11">
                        <c:v>0</c:v>
                      </c:pt>
                      <c:pt idx="13">
                        <c:v>0</c:v>
                      </c:pt>
                      <c:pt idx="14">
                        <c:v>0</c:v>
                      </c:pt>
                      <c:pt idx="15">
                        <c:v>0</c:v>
                      </c:pt>
                      <c:pt idx="16">
                        <c:v>0</c:v>
                      </c:pt>
                      <c:pt idx="17">
                        <c:v>40000</c:v>
                      </c:pt>
                      <c:pt idx="18">
                        <c:v>0</c:v>
                      </c:pt>
                      <c:pt idx="19">
                        <c:v>0</c:v>
                      </c:pt>
                      <c:pt idx="20">
                        <c:v>0</c:v>
                      </c:pt>
                      <c:pt idx="21">
                        <c:v>0</c:v>
                      </c:pt>
                    </c:numCache>
                  </c:numRef>
                </c:val>
                <c:smooth val="0"/>
                <c:extLst>
                  <c:ext xmlns:c16="http://schemas.microsoft.com/office/drawing/2014/chart" uri="{C3380CC4-5D6E-409C-BE32-E72D297353CC}">
                    <c16:uniqueId val="{00000002-A528-4AC2-9789-A3A2C1C9F51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TALOUSTIEDOT!$C$157</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Vaihtoehto2 '!$C$12:$X$12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TALOUSTIEDOT!$D$157:$Y$157</c15:sqref>
                        </c15:formulaRef>
                      </c:ext>
                    </c:extLst>
                    <c:numCache>
                      <c:formatCode>General</c:formatCode>
                      <c:ptCount val="22"/>
                      <c:pt idx="3" formatCode="0%">
                        <c:v>0.06</c:v>
                      </c:pt>
                      <c:pt idx="4" formatCode="0%">
                        <c:v>0.06</c:v>
                      </c:pt>
                      <c:pt idx="5" formatCode="0%">
                        <c:v>0.06</c:v>
                      </c:pt>
                      <c:pt idx="6" formatCode="0%">
                        <c:v>0.04</c:v>
                      </c:pt>
                      <c:pt idx="7" formatCode="0%">
                        <c:v>0.02</c:v>
                      </c:pt>
                      <c:pt idx="8" formatCode="0%">
                        <c:v>0.02</c:v>
                      </c:pt>
                      <c:pt idx="9" formatCode="0%">
                        <c:v>0.02</c:v>
                      </c:pt>
                      <c:pt idx="10" formatCode="0%">
                        <c:v>0.02</c:v>
                      </c:pt>
                      <c:pt idx="11" formatCode="0%">
                        <c:v>0.02</c:v>
                      </c:pt>
                      <c:pt idx="12" formatCode="0%">
                        <c:v>0.02</c:v>
                      </c:pt>
                      <c:pt idx="13" formatCode="0.0\ %">
                        <c:v>0.01</c:v>
                      </c:pt>
                      <c:pt idx="14" formatCode="0.0\ %">
                        <c:v>0.01</c:v>
                      </c:pt>
                      <c:pt idx="15" formatCode="0.0\ %">
                        <c:v>0.01</c:v>
                      </c:pt>
                      <c:pt idx="16" formatCode="0.0\ %">
                        <c:v>0.01</c:v>
                      </c:pt>
                      <c:pt idx="17" formatCode="0.0\ %">
                        <c:v>0.01</c:v>
                      </c:pt>
                      <c:pt idx="18" formatCode="0.0\ %">
                        <c:v>0.01</c:v>
                      </c:pt>
                      <c:pt idx="19" formatCode="0.0\ %">
                        <c:v>0.01</c:v>
                      </c:pt>
                      <c:pt idx="20" formatCode="0.0\ %">
                        <c:v>0.01</c:v>
                      </c:pt>
                      <c:pt idx="21" formatCode="0.0\ %">
                        <c:v>0.01</c:v>
                      </c:pt>
                    </c:numCache>
                  </c:numRef>
                </c:val>
                <c:smooth val="0"/>
                <c:extLst xmlns:c15="http://schemas.microsoft.com/office/drawing/2012/chart">
                  <c:ext xmlns:c16="http://schemas.microsoft.com/office/drawing/2014/chart" uri="{C3380CC4-5D6E-409C-BE32-E72D297353CC}">
                    <c16:uniqueId val="{00000003-A528-4AC2-9789-A3A2C1C9F51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Vaihtoehto2 '!$B$103</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Vaihtoehto2 '!$C$103:$X$103</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0-0D17-4A66-B656-5DF378B53BF1}"/>
                  </c:ext>
                </c:extLst>
              </c15:ser>
            </c15:filteredLineSeries>
          </c:ext>
        </c:extLst>
      </c:lineChart>
      <c:catAx>
        <c:axId val="8986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683704"/>
        <c:crosses val="autoZero"/>
        <c:auto val="1"/>
        <c:lblAlgn val="ctr"/>
        <c:lblOffset val="100"/>
        <c:noMultiLvlLbl val="0"/>
      </c:catAx>
      <c:valAx>
        <c:axId val="898683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694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Vesijohdot: saneerauskustannus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7.4282958807638896E-2"/>
          <c:y val="0.11080525457625105"/>
          <c:w val="0.90166641067812114"/>
          <c:h val="0.78636408763060683"/>
        </c:manualLayout>
      </c:layout>
      <c:barChart>
        <c:barDir val="col"/>
        <c:grouping val="clustered"/>
        <c:varyColors val="0"/>
        <c:ser>
          <c:idx val="0"/>
          <c:order val="0"/>
          <c:tx>
            <c:strRef>
              <c:f>MALLI_saneeraus_VJ2!$C$3</c:f>
              <c:strCache>
                <c:ptCount val="1"/>
                <c:pt idx="0">
                  <c:v>Saneerauskustannus</c:v>
                </c:pt>
              </c:strCache>
            </c:strRef>
          </c:tx>
          <c:spPr>
            <a:solidFill>
              <a:schemeClr val="accent1"/>
            </a:solidFill>
            <a:ln>
              <a:noFill/>
            </a:ln>
            <a:effectLst/>
          </c:spPr>
          <c:invertIfNegative val="0"/>
          <c:cat>
            <c:numRef>
              <c:f>MALLI_saneeraus_VJ2!$A$4:$A$94</c:f>
              <c:numCache>
                <c:formatCode>General</c:formatCode>
                <c:ptCount val="91"/>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pt idx="26">
                  <c:v>2036</c:v>
                </c:pt>
                <c:pt idx="27">
                  <c:v>2037</c:v>
                </c:pt>
                <c:pt idx="28">
                  <c:v>2038</c:v>
                </c:pt>
                <c:pt idx="29">
                  <c:v>2039</c:v>
                </c:pt>
                <c:pt idx="30">
                  <c:v>2040</c:v>
                </c:pt>
                <c:pt idx="31">
                  <c:v>2041</c:v>
                </c:pt>
                <c:pt idx="32">
                  <c:v>2042</c:v>
                </c:pt>
                <c:pt idx="33">
                  <c:v>2043</c:v>
                </c:pt>
                <c:pt idx="34">
                  <c:v>2044</c:v>
                </c:pt>
                <c:pt idx="35">
                  <c:v>2045</c:v>
                </c:pt>
                <c:pt idx="36">
                  <c:v>2046</c:v>
                </c:pt>
                <c:pt idx="37">
                  <c:v>2047</c:v>
                </c:pt>
                <c:pt idx="38">
                  <c:v>2048</c:v>
                </c:pt>
                <c:pt idx="39">
                  <c:v>2049</c:v>
                </c:pt>
                <c:pt idx="40">
                  <c:v>2050</c:v>
                </c:pt>
                <c:pt idx="41">
                  <c:v>2051</c:v>
                </c:pt>
                <c:pt idx="42">
                  <c:v>2052</c:v>
                </c:pt>
                <c:pt idx="43">
                  <c:v>2053</c:v>
                </c:pt>
                <c:pt idx="44">
                  <c:v>2054</c:v>
                </c:pt>
                <c:pt idx="45">
                  <c:v>2055</c:v>
                </c:pt>
                <c:pt idx="46">
                  <c:v>2056</c:v>
                </c:pt>
                <c:pt idx="47">
                  <c:v>2057</c:v>
                </c:pt>
                <c:pt idx="48">
                  <c:v>2058</c:v>
                </c:pt>
                <c:pt idx="49">
                  <c:v>2059</c:v>
                </c:pt>
                <c:pt idx="50">
                  <c:v>2060</c:v>
                </c:pt>
                <c:pt idx="51">
                  <c:v>2061</c:v>
                </c:pt>
                <c:pt idx="52">
                  <c:v>2062</c:v>
                </c:pt>
                <c:pt idx="53">
                  <c:v>2063</c:v>
                </c:pt>
                <c:pt idx="54">
                  <c:v>2064</c:v>
                </c:pt>
                <c:pt idx="55">
                  <c:v>2065</c:v>
                </c:pt>
                <c:pt idx="56">
                  <c:v>2066</c:v>
                </c:pt>
                <c:pt idx="57">
                  <c:v>2067</c:v>
                </c:pt>
                <c:pt idx="58">
                  <c:v>2068</c:v>
                </c:pt>
                <c:pt idx="59">
                  <c:v>2069</c:v>
                </c:pt>
                <c:pt idx="60">
                  <c:v>2070</c:v>
                </c:pt>
              </c:numCache>
            </c:numRef>
          </c:cat>
          <c:val>
            <c:numRef>
              <c:f>MALLI_saneeraus_VJ2!$C$4:$C$76</c:f>
              <c:numCache>
                <c:formatCode>General</c:formatCode>
                <c:ptCount val="73"/>
                <c:pt idx="0">
                  <c:v>70000</c:v>
                </c:pt>
                <c:pt idx="1">
                  <c:v>0</c:v>
                </c:pt>
                <c:pt idx="2">
                  <c:v>0</c:v>
                </c:pt>
                <c:pt idx="3">
                  <c:v>0</c:v>
                </c:pt>
                <c:pt idx="4">
                  <c:v>0</c:v>
                </c:pt>
                <c:pt idx="5">
                  <c:v>0</c:v>
                </c:pt>
                <c:pt idx="6">
                  <c:v>0</c:v>
                </c:pt>
                <c:pt idx="7">
                  <c:v>0</c:v>
                </c:pt>
                <c:pt idx="8">
                  <c:v>0</c:v>
                </c:pt>
                <c:pt idx="9">
                  <c:v>0</c:v>
                </c:pt>
                <c:pt idx="10">
                  <c:v>140000</c:v>
                </c:pt>
                <c:pt idx="11">
                  <c:v>0</c:v>
                </c:pt>
                <c:pt idx="12">
                  <c:v>0</c:v>
                </c:pt>
                <c:pt idx="13">
                  <c:v>0</c:v>
                </c:pt>
                <c:pt idx="14">
                  <c:v>0</c:v>
                </c:pt>
                <c:pt idx="15">
                  <c:v>0</c:v>
                </c:pt>
                <c:pt idx="16">
                  <c:v>0</c:v>
                </c:pt>
                <c:pt idx="17">
                  <c:v>0</c:v>
                </c:pt>
                <c:pt idx="18">
                  <c:v>0</c:v>
                </c:pt>
                <c:pt idx="19">
                  <c:v>0</c:v>
                </c:pt>
                <c:pt idx="20">
                  <c:v>294000</c:v>
                </c:pt>
                <c:pt idx="21">
                  <c:v>0</c:v>
                </c:pt>
                <c:pt idx="22">
                  <c:v>0</c:v>
                </c:pt>
                <c:pt idx="23">
                  <c:v>0</c:v>
                </c:pt>
                <c:pt idx="24">
                  <c:v>0</c:v>
                </c:pt>
                <c:pt idx="25">
                  <c:v>0</c:v>
                </c:pt>
                <c:pt idx="26">
                  <c:v>0</c:v>
                </c:pt>
                <c:pt idx="27">
                  <c:v>0</c:v>
                </c:pt>
                <c:pt idx="28">
                  <c:v>0</c:v>
                </c:pt>
                <c:pt idx="29">
                  <c:v>0</c:v>
                </c:pt>
                <c:pt idx="30">
                  <c:v>168000</c:v>
                </c:pt>
                <c:pt idx="31">
                  <c:v>0</c:v>
                </c:pt>
                <c:pt idx="32">
                  <c:v>0</c:v>
                </c:pt>
                <c:pt idx="33">
                  <c:v>0</c:v>
                </c:pt>
                <c:pt idx="34">
                  <c:v>0</c:v>
                </c:pt>
                <c:pt idx="35">
                  <c:v>0</c:v>
                </c:pt>
                <c:pt idx="36">
                  <c:v>0</c:v>
                </c:pt>
                <c:pt idx="37">
                  <c:v>0</c:v>
                </c:pt>
                <c:pt idx="38">
                  <c:v>0</c:v>
                </c:pt>
                <c:pt idx="39">
                  <c:v>0</c:v>
                </c:pt>
                <c:pt idx="40">
                  <c:v>126000</c:v>
                </c:pt>
                <c:pt idx="41">
                  <c:v>0</c:v>
                </c:pt>
                <c:pt idx="42">
                  <c:v>0</c:v>
                </c:pt>
                <c:pt idx="43">
                  <c:v>0</c:v>
                </c:pt>
                <c:pt idx="44">
                  <c:v>0</c:v>
                </c:pt>
                <c:pt idx="45">
                  <c:v>0</c:v>
                </c:pt>
                <c:pt idx="46">
                  <c:v>0</c:v>
                </c:pt>
                <c:pt idx="47">
                  <c:v>0</c:v>
                </c:pt>
                <c:pt idx="48">
                  <c:v>0</c:v>
                </c:pt>
                <c:pt idx="49">
                  <c:v>0</c:v>
                </c:pt>
                <c:pt idx="50">
                  <c:v>28000</c:v>
                </c:pt>
                <c:pt idx="51">
                  <c:v>0</c:v>
                </c:pt>
                <c:pt idx="52">
                  <c:v>0</c:v>
                </c:pt>
                <c:pt idx="53">
                  <c:v>0</c:v>
                </c:pt>
                <c:pt idx="54">
                  <c:v>0</c:v>
                </c:pt>
                <c:pt idx="55">
                  <c:v>0</c:v>
                </c:pt>
                <c:pt idx="56">
                  <c:v>0</c:v>
                </c:pt>
                <c:pt idx="57">
                  <c:v>0</c:v>
                </c:pt>
                <c:pt idx="58">
                  <c:v>0</c:v>
                </c:pt>
                <c:pt idx="59">
                  <c:v>0</c:v>
                </c:pt>
                <c:pt idx="60">
                  <c:v>14000</c:v>
                </c:pt>
                <c:pt idx="61">
                  <c:v>0</c:v>
                </c:pt>
                <c:pt idx="62">
                  <c:v>0</c:v>
                </c:pt>
                <c:pt idx="63">
                  <c:v>0</c:v>
                </c:pt>
                <c:pt idx="64">
                  <c:v>0</c:v>
                </c:pt>
                <c:pt idx="65">
                  <c:v>0</c:v>
                </c:pt>
                <c:pt idx="66">
                  <c:v>0</c:v>
                </c:pt>
                <c:pt idx="67">
                  <c:v>0</c:v>
                </c:pt>
                <c:pt idx="68">
                  <c:v>0</c:v>
                </c:pt>
                <c:pt idx="69">
                  <c:v>0</c:v>
                </c:pt>
                <c:pt idx="70">
                  <c:v>0</c:v>
                </c:pt>
                <c:pt idx="71">
                  <c:v>0</c:v>
                </c:pt>
                <c:pt idx="72">
                  <c:v>0</c:v>
                </c:pt>
              </c:numCache>
            </c:numRef>
          </c:val>
          <c:extLst>
            <c:ext xmlns:c16="http://schemas.microsoft.com/office/drawing/2014/chart" uri="{C3380CC4-5D6E-409C-BE32-E72D297353CC}">
              <c16:uniqueId val="{00000000-5ABD-4BF8-B12C-044D7825D74B}"/>
            </c:ext>
          </c:extLst>
        </c:ser>
        <c:dLbls>
          <c:showLegendKey val="0"/>
          <c:showVal val="0"/>
          <c:showCatName val="0"/>
          <c:showSerName val="0"/>
          <c:showPercent val="0"/>
          <c:showBubbleSize val="0"/>
        </c:dLbls>
        <c:gapWidth val="219"/>
        <c:overlap val="-27"/>
        <c:axId val="1007942320"/>
        <c:axId val="1007943040"/>
      </c:barChart>
      <c:catAx>
        <c:axId val="1007942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1007943040"/>
        <c:crosses val="autoZero"/>
        <c:auto val="1"/>
        <c:lblAlgn val="ctr"/>
        <c:lblOffset val="100"/>
        <c:noMultiLvlLbl val="0"/>
      </c:catAx>
      <c:valAx>
        <c:axId val="1007943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i-FI"/>
          </a:p>
        </c:txPr>
        <c:crossAx val="100794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Viemäriverkostojen käyttöiän jakautuminen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0.14394280358428457"/>
          <c:y val="0.12570756588822005"/>
          <c:w val="0.81465409118282295"/>
          <c:h val="0.72558573774501767"/>
        </c:manualLayout>
      </c:layout>
      <c:lineChart>
        <c:grouping val="standard"/>
        <c:varyColors val="0"/>
        <c:ser>
          <c:idx val="0"/>
          <c:order val="0"/>
          <c:tx>
            <c:strRef>
              <c:f>TALOUSTIEDOT!$F$23</c:f>
              <c:strCache>
                <c:ptCount val="1"/>
                <c:pt idx="0">
                  <c:v>Saneerattava määrä %</c:v>
                </c:pt>
              </c:strCache>
            </c:strRef>
          </c:tx>
          <c:spPr>
            <a:ln w="34925" cap="rnd">
              <a:solidFill>
                <a:schemeClr val="accent2">
                  <a:lumMod val="75000"/>
                </a:schemeClr>
              </a:solidFill>
              <a:round/>
            </a:ln>
            <a:effectLst/>
          </c:spPr>
          <c:marker>
            <c:symbol val="none"/>
          </c:marker>
          <c:cat>
            <c:numRef>
              <c:f>TALOUSTIEDOT!$H$24:$H$28</c:f>
              <c:numCache>
                <c:formatCode>General</c:formatCode>
                <c:ptCount val="5"/>
                <c:pt idx="0">
                  <c:v>30</c:v>
                </c:pt>
                <c:pt idx="1">
                  <c:v>40</c:v>
                </c:pt>
                <c:pt idx="2">
                  <c:v>50</c:v>
                </c:pt>
                <c:pt idx="3">
                  <c:v>60</c:v>
                </c:pt>
                <c:pt idx="4">
                  <c:v>70</c:v>
                </c:pt>
              </c:numCache>
            </c:numRef>
          </c:cat>
          <c:val>
            <c:numRef>
              <c:f>TALOUSTIEDOT!$F$24:$F$28</c:f>
              <c:numCache>
                <c:formatCode>0%</c:formatCode>
                <c:ptCount val="5"/>
                <c:pt idx="0">
                  <c:v>0.1</c:v>
                </c:pt>
                <c:pt idx="1">
                  <c:v>0.2</c:v>
                </c:pt>
                <c:pt idx="2">
                  <c:v>0.4</c:v>
                </c:pt>
                <c:pt idx="3">
                  <c:v>0.2</c:v>
                </c:pt>
                <c:pt idx="4">
                  <c:v>0.1</c:v>
                </c:pt>
              </c:numCache>
            </c:numRef>
          </c:val>
          <c:smooth val="0"/>
          <c:extLst>
            <c:ext xmlns:c16="http://schemas.microsoft.com/office/drawing/2014/chart" uri="{C3380CC4-5D6E-409C-BE32-E72D297353CC}">
              <c16:uniqueId val="{00000000-97A8-482C-BA4C-6EB8FC198724}"/>
            </c:ext>
          </c:extLst>
        </c:ser>
        <c:dLbls>
          <c:showLegendKey val="0"/>
          <c:showVal val="0"/>
          <c:showCatName val="0"/>
          <c:showSerName val="0"/>
          <c:showPercent val="0"/>
          <c:showBubbleSize val="0"/>
        </c:dLbls>
        <c:smooth val="0"/>
        <c:axId val="1152819128"/>
        <c:axId val="1152827408"/>
      </c:lineChart>
      <c:catAx>
        <c:axId val="1152819128"/>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Käyttöikä (vuotta)</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1152827408"/>
        <c:crosses val="autoZero"/>
        <c:auto val="1"/>
        <c:lblAlgn val="ctr"/>
        <c:lblOffset val="100"/>
        <c:noMultiLvlLbl val="0"/>
      </c:catAx>
      <c:valAx>
        <c:axId val="11528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Saneerattava määrä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1152819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sv-SE" sz="1600"/>
              <a:t>Viemäriverkosto:</a:t>
            </a:r>
            <a:r>
              <a:rPr lang="sv-SE" sz="1600" baseline="0"/>
              <a:t> saneerattava verkostopituus (m)</a:t>
            </a:r>
            <a:endParaRPr lang="sv-SE"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cat>
            <c:numRef>
              <c:f>MALLI_saneeraus_JV2!$A$4:$A$59</c:f>
              <c:numCache>
                <c:formatCode>General</c:formatCode>
                <c:ptCount val="5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numCache>
            </c:numRef>
          </c:cat>
          <c:val>
            <c:numRef>
              <c:f>MALLI_saneeraus_JV2!$B$4:$B$47</c:f>
              <c:numCache>
                <c:formatCode>General</c:formatCode>
                <c:ptCount val="44"/>
                <c:pt idx="0">
                  <c:v>200</c:v>
                </c:pt>
                <c:pt idx="1">
                  <c:v>0</c:v>
                </c:pt>
                <c:pt idx="2">
                  <c:v>0</c:v>
                </c:pt>
                <c:pt idx="3">
                  <c:v>0</c:v>
                </c:pt>
                <c:pt idx="4">
                  <c:v>0</c:v>
                </c:pt>
                <c:pt idx="5">
                  <c:v>0</c:v>
                </c:pt>
                <c:pt idx="6">
                  <c:v>0</c:v>
                </c:pt>
                <c:pt idx="7">
                  <c:v>0</c:v>
                </c:pt>
                <c:pt idx="8">
                  <c:v>0</c:v>
                </c:pt>
                <c:pt idx="9">
                  <c:v>0</c:v>
                </c:pt>
                <c:pt idx="10">
                  <c:v>1047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1447</c:v>
                </c:pt>
                <c:pt idx="31">
                  <c:v>0</c:v>
                </c:pt>
                <c:pt idx="32">
                  <c:v>0</c:v>
                </c:pt>
                <c:pt idx="33">
                  <c:v>0</c:v>
                </c:pt>
                <c:pt idx="34">
                  <c:v>0</c:v>
                </c:pt>
                <c:pt idx="35">
                  <c:v>0</c:v>
                </c:pt>
                <c:pt idx="36">
                  <c:v>0</c:v>
                </c:pt>
                <c:pt idx="37">
                  <c:v>0</c:v>
                </c:pt>
                <c:pt idx="38">
                  <c:v>0</c:v>
                </c:pt>
                <c:pt idx="39">
                  <c:v>0</c:v>
                </c:pt>
                <c:pt idx="40">
                  <c:v>2617.5</c:v>
                </c:pt>
                <c:pt idx="41">
                  <c:v>0</c:v>
                </c:pt>
                <c:pt idx="42">
                  <c:v>0</c:v>
                </c:pt>
                <c:pt idx="43">
                  <c:v>0</c:v>
                </c:pt>
              </c:numCache>
            </c:numRef>
          </c:val>
          <c:extLst>
            <c:ext xmlns:c16="http://schemas.microsoft.com/office/drawing/2014/chart" uri="{C3380CC4-5D6E-409C-BE32-E72D297353CC}">
              <c16:uniqueId val="{00000000-485F-4C17-8D11-91492C216D1C}"/>
            </c:ext>
          </c:extLst>
        </c:ser>
        <c:dLbls>
          <c:showLegendKey val="0"/>
          <c:showVal val="0"/>
          <c:showCatName val="0"/>
          <c:showSerName val="0"/>
          <c:showPercent val="0"/>
          <c:showBubbleSize val="0"/>
        </c:dLbls>
        <c:gapWidth val="219"/>
        <c:overlap val="-27"/>
        <c:axId val="1008949320"/>
        <c:axId val="1008947880"/>
      </c:barChart>
      <c:catAx>
        <c:axId val="1008949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i-FI"/>
          </a:p>
        </c:txPr>
        <c:crossAx val="1008947880"/>
        <c:crosses val="autoZero"/>
        <c:auto val="1"/>
        <c:lblAlgn val="ctr"/>
        <c:lblOffset val="100"/>
        <c:noMultiLvlLbl val="0"/>
      </c:catAx>
      <c:valAx>
        <c:axId val="1008947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i-FI"/>
          </a:p>
        </c:txPr>
        <c:crossAx val="10089493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Viemärit:</a:t>
            </a:r>
            <a:r>
              <a:rPr lang="en-US" sz="1600" baseline="0"/>
              <a:t> s</a:t>
            </a:r>
            <a:r>
              <a:rPr lang="en-US" sz="1600"/>
              <a:t>aneerauskustannukset</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MALLI_saneeraus_JV2!$C$3</c:f>
              <c:strCache>
                <c:ptCount val="1"/>
                <c:pt idx="0">
                  <c:v>Saneerauskustannus</c:v>
                </c:pt>
              </c:strCache>
            </c:strRef>
          </c:tx>
          <c:spPr>
            <a:solidFill>
              <a:schemeClr val="accent1"/>
            </a:solidFill>
            <a:ln>
              <a:noFill/>
            </a:ln>
            <a:effectLst/>
          </c:spPr>
          <c:invertIfNegative val="0"/>
          <c:cat>
            <c:numRef>
              <c:f>MALLI_saneeraus_JV2!$A$4:$A$59</c:f>
              <c:numCache>
                <c:formatCode>General</c:formatCode>
                <c:ptCount val="5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numCache>
            </c:numRef>
          </c:cat>
          <c:val>
            <c:numRef>
              <c:f>MALLI_saneeraus_JV2!$C$4:$C$47</c:f>
              <c:numCache>
                <c:formatCode>General</c:formatCode>
                <c:ptCount val="44"/>
                <c:pt idx="0">
                  <c:v>24000</c:v>
                </c:pt>
                <c:pt idx="1">
                  <c:v>0</c:v>
                </c:pt>
                <c:pt idx="2">
                  <c:v>0</c:v>
                </c:pt>
                <c:pt idx="3">
                  <c:v>0</c:v>
                </c:pt>
                <c:pt idx="4">
                  <c:v>0</c:v>
                </c:pt>
                <c:pt idx="5">
                  <c:v>0</c:v>
                </c:pt>
                <c:pt idx="6">
                  <c:v>0</c:v>
                </c:pt>
                <c:pt idx="7">
                  <c:v>0</c:v>
                </c:pt>
                <c:pt idx="8">
                  <c:v>0</c:v>
                </c:pt>
                <c:pt idx="9">
                  <c:v>0</c:v>
                </c:pt>
                <c:pt idx="10">
                  <c:v>125640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173640</c:v>
                </c:pt>
                <c:pt idx="31">
                  <c:v>0</c:v>
                </c:pt>
                <c:pt idx="32">
                  <c:v>0</c:v>
                </c:pt>
                <c:pt idx="33">
                  <c:v>0</c:v>
                </c:pt>
                <c:pt idx="34">
                  <c:v>0</c:v>
                </c:pt>
                <c:pt idx="35">
                  <c:v>0</c:v>
                </c:pt>
                <c:pt idx="36">
                  <c:v>0</c:v>
                </c:pt>
                <c:pt idx="37">
                  <c:v>0</c:v>
                </c:pt>
                <c:pt idx="38">
                  <c:v>0</c:v>
                </c:pt>
                <c:pt idx="39">
                  <c:v>0</c:v>
                </c:pt>
                <c:pt idx="40">
                  <c:v>314100</c:v>
                </c:pt>
                <c:pt idx="41">
                  <c:v>0</c:v>
                </c:pt>
                <c:pt idx="42">
                  <c:v>0</c:v>
                </c:pt>
                <c:pt idx="43">
                  <c:v>0</c:v>
                </c:pt>
              </c:numCache>
            </c:numRef>
          </c:val>
          <c:extLst>
            <c:ext xmlns:c16="http://schemas.microsoft.com/office/drawing/2014/chart" uri="{C3380CC4-5D6E-409C-BE32-E72D297353CC}">
              <c16:uniqueId val="{00000000-98D4-450A-880B-927B204840F9}"/>
            </c:ext>
          </c:extLst>
        </c:ser>
        <c:dLbls>
          <c:showLegendKey val="0"/>
          <c:showVal val="0"/>
          <c:showCatName val="0"/>
          <c:showSerName val="0"/>
          <c:showPercent val="0"/>
          <c:showBubbleSize val="0"/>
        </c:dLbls>
        <c:gapWidth val="219"/>
        <c:overlap val="-27"/>
        <c:axId val="1117683368"/>
        <c:axId val="1117684088"/>
      </c:barChart>
      <c:catAx>
        <c:axId val="1117683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crossAx val="1117684088"/>
        <c:crosses val="autoZero"/>
        <c:auto val="1"/>
        <c:lblAlgn val="ctr"/>
        <c:lblOffset val="100"/>
        <c:noMultiLvlLbl val="0"/>
      </c:catAx>
      <c:valAx>
        <c:axId val="1117684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i-FI"/>
          </a:p>
        </c:txPr>
        <c:crossAx val="1117683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sv-SE" sz="1600"/>
              <a:t>Skenaario:</a:t>
            </a:r>
            <a:r>
              <a:rPr lang="sv-SE" sz="1600" baseline="0"/>
              <a:t> Vesi- ja jätevesimäärien muutos</a:t>
            </a:r>
            <a:endParaRPr lang="sv-SE" sz="1600"/>
          </a:p>
        </c:rich>
      </c:tx>
      <c:layout>
        <c:manualLayout>
          <c:xMode val="edge"/>
          <c:yMode val="edge"/>
          <c:x val="0.29578134224934588"/>
          <c:y val="2.71698242376225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2250849859237208"/>
          <c:y val="0.1193511189902809"/>
          <c:w val="0.82695971014672887"/>
          <c:h val="0.68132815038628458"/>
        </c:manualLayout>
      </c:layout>
      <c:lineChart>
        <c:grouping val="standard"/>
        <c:varyColors val="0"/>
        <c:ser>
          <c:idx val="0"/>
          <c:order val="0"/>
          <c:tx>
            <c:strRef>
              <c:f>'Alue Vaihtoehto2 '!$B$48</c:f>
              <c:strCache>
                <c:ptCount val="1"/>
                <c:pt idx="0">
                  <c:v>Jätevesimäärä, yhteensä</c:v>
                </c:pt>
              </c:strCache>
            </c:strRef>
          </c:tx>
          <c:spPr>
            <a:ln w="38100" cap="rnd">
              <a:solidFill>
                <a:schemeClr val="accent2">
                  <a:lumMod val="75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183F-48B2-8834-E931314A1281}"/>
                </c:ext>
              </c:extLst>
            </c:dLbl>
            <c:dLbl>
              <c:idx val="2"/>
              <c:delete val="1"/>
              <c:extLst>
                <c:ext xmlns:c15="http://schemas.microsoft.com/office/drawing/2012/chart" uri="{CE6537A1-D6FC-4f65-9D91-7224C49458BB}"/>
                <c:ext xmlns:c16="http://schemas.microsoft.com/office/drawing/2014/chart" uri="{C3380CC4-5D6E-409C-BE32-E72D297353CC}">
                  <c16:uniqueId val="{00000001-183F-48B2-8834-E931314A1281}"/>
                </c:ext>
              </c:extLst>
            </c:dLbl>
            <c:dLbl>
              <c:idx val="3"/>
              <c:delete val="1"/>
              <c:extLst>
                <c:ext xmlns:c15="http://schemas.microsoft.com/office/drawing/2012/chart" uri="{CE6537A1-D6FC-4f65-9D91-7224C49458BB}"/>
                <c:ext xmlns:c16="http://schemas.microsoft.com/office/drawing/2014/chart" uri="{C3380CC4-5D6E-409C-BE32-E72D297353CC}">
                  <c16:uniqueId val="{00000002-183F-48B2-8834-E931314A1281}"/>
                </c:ext>
              </c:extLst>
            </c:dLbl>
            <c:dLbl>
              <c:idx val="4"/>
              <c:delete val="1"/>
              <c:extLst>
                <c:ext xmlns:c15="http://schemas.microsoft.com/office/drawing/2012/chart" uri="{CE6537A1-D6FC-4f65-9D91-7224C49458BB}"/>
                <c:ext xmlns:c16="http://schemas.microsoft.com/office/drawing/2014/chart" uri="{C3380CC4-5D6E-409C-BE32-E72D297353CC}">
                  <c16:uniqueId val="{00000003-183F-48B2-8834-E931314A1281}"/>
                </c:ext>
              </c:extLst>
            </c:dLbl>
            <c:dLbl>
              <c:idx val="5"/>
              <c:delete val="1"/>
              <c:extLst>
                <c:ext xmlns:c15="http://schemas.microsoft.com/office/drawing/2012/chart" uri="{CE6537A1-D6FC-4f65-9D91-7224C49458BB}"/>
                <c:ext xmlns:c16="http://schemas.microsoft.com/office/drawing/2014/chart" uri="{C3380CC4-5D6E-409C-BE32-E72D297353CC}">
                  <c16:uniqueId val="{00000004-183F-48B2-8834-E931314A1281}"/>
                </c:ext>
              </c:extLst>
            </c:dLbl>
            <c:dLbl>
              <c:idx val="6"/>
              <c:delete val="1"/>
              <c:extLst>
                <c:ext xmlns:c15="http://schemas.microsoft.com/office/drawing/2012/chart" uri="{CE6537A1-D6FC-4f65-9D91-7224C49458BB}"/>
                <c:ext xmlns:c16="http://schemas.microsoft.com/office/drawing/2014/chart" uri="{C3380CC4-5D6E-409C-BE32-E72D297353CC}">
                  <c16:uniqueId val="{00000005-183F-48B2-8834-E931314A1281}"/>
                </c:ext>
              </c:extLst>
            </c:dLbl>
            <c:dLbl>
              <c:idx val="7"/>
              <c:delete val="1"/>
              <c:extLst>
                <c:ext xmlns:c15="http://schemas.microsoft.com/office/drawing/2012/chart" uri="{CE6537A1-D6FC-4f65-9D91-7224C49458BB}"/>
                <c:ext xmlns:c16="http://schemas.microsoft.com/office/drawing/2014/chart" uri="{C3380CC4-5D6E-409C-BE32-E72D297353CC}">
                  <c16:uniqueId val="{00000006-183F-48B2-8834-E931314A1281}"/>
                </c:ext>
              </c:extLst>
            </c:dLbl>
            <c:dLbl>
              <c:idx val="8"/>
              <c:delete val="1"/>
              <c:extLst>
                <c:ext xmlns:c15="http://schemas.microsoft.com/office/drawing/2012/chart" uri="{CE6537A1-D6FC-4f65-9D91-7224C49458BB}"/>
                <c:ext xmlns:c16="http://schemas.microsoft.com/office/drawing/2014/chart" uri="{C3380CC4-5D6E-409C-BE32-E72D297353CC}">
                  <c16:uniqueId val="{00000007-183F-48B2-8834-E931314A1281}"/>
                </c:ext>
              </c:extLst>
            </c:dLbl>
            <c:dLbl>
              <c:idx val="9"/>
              <c:delete val="1"/>
              <c:extLst>
                <c:ext xmlns:c15="http://schemas.microsoft.com/office/drawing/2012/chart" uri="{CE6537A1-D6FC-4f65-9D91-7224C49458BB}"/>
                <c:ext xmlns:c16="http://schemas.microsoft.com/office/drawing/2014/chart" uri="{C3380CC4-5D6E-409C-BE32-E72D297353CC}">
                  <c16:uniqueId val="{00000008-183F-48B2-8834-E931314A1281}"/>
                </c:ext>
              </c:extLst>
            </c:dLbl>
            <c:dLbl>
              <c:idx val="10"/>
              <c:delete val="1"/>
              <c:extLst>
                <c:ext xmlns:c15="http://schemas.microsoft.com/office/drawing/2012/chart" uri="{CE6537A1-D6FC-4f65-9D91-7224C49458BB}"/>
                <c:ext xmlns:c16="http://schemas.microsoft.com/office/drawing/2014/chart" uri="{C3380CC4-5D6E-409C-BE32-E72D297353CC}">
                  <c16:uniqueId val="{00000009-183F-48B2-8834-E931314A1281}"/>
                </c:ext>
              </c:extLst>
            </c:dLbl>
            <c:dLbl>
              <c:idx val="11"/>
              <c:delete val="1"/>
              <c:extLst>
                <c:ext xmlns:c15="http://schemas.microsoft.com/office/drawing/2012/chart" uri="{CE6537A1-D6FC-4f65-9D91-7224C49458BB}"/>
                <c:ext xmlns:c16="http://schemas.microsoft.com/office/drawing/2014/chart" uri="{C3380CC4-5D6E-409C-BE32-E72D297353CC}">
                  <c16:uniqueId val="{0000000A-183F-48B2-8834-E931314A1281}"/>
                </c:ext>
              </c:extLst>
            </c:dLbl>
            <c:dLbl>
              <c:idx val="12"/>
              <c:delete val="1"/>
              <c:extLst>
                <c:ext xmlns:c15="http://schemas.microsoft.com/office/drawing/2012/chart" uri="{CE6537A1-D6FC-4f65-9D91-7224C49458BB}"/>
                <c:ext xmlns:c16="http://schemas.microsoft.com/office/drawing/2014/chart" uri="{C3380CC4-5D6E-409C-BE32-E72D297353CC}">
                  <c16:uniqueId val="{0000000B-183F-48B2-8834-E931314A1281}"/>
                </c:ext>
              </c:extLst>
            </c:dLbl>
            <c:dLbl>
              <c:idx val="13"/>
              <c:delete val="1"/>
              <c:extLst>
                <c:ext xmlns:c15="http://schemas.microsoft.com/office/drawing/2012/chart" uri="{CE6537A1-D6FC-4f65-9D91-7224C49458BB}"/>
                <c:ext xmlns:c16="http://schemas.microsoft.com/office/drawing/2014/chart" uri="{C3380CC4-5D6E-409C-BE32-E72D297353CC}">
                  <c16:uniqueId val="{0000000C-183F-48B2-8834-E931314A1281}"/>
                </c:ext>
              </c:extLst>
            </c:dLbl>
            <c:dLbl>
              <c:idx val="14"/>
              <c:delete val="1"/>
              <c:extLst>
                <c:ext xmlns:c15="http://schemas.microsoft.com/office/drawing/2012/chart" uri="{CE6537A1-D6FC-4f65-9D91-7224C49458BB}"/>
                <c:ext xmlns:c16="http://schemas.microsoft.com/office/drawing/2014/chart" uri="{C3380CC4-5D6E-409C-BE32-E72D297353CC}">
                  <c16:uniqueId val="{0000000D-183F-48B2-8834-E931314A1281}"/>
                </c:ext>
              </c:extLst>
            </c:dLbl>
            <c:dLbl>
              <c:idx val="15"/>
              <c:delete val="1"/>
              <c:extLst>
                <c:ext xmlns:c15="http://schemas.microsoft.com/office/drawing/2012/chart" uri="{CE6537A1-D6FC-4f65-9D91-7224C49458BB}"/>
                <c:ext xmlns:c16="http://schemas.microsoft.com/office/drawing/2014/chart" uri="{C3380CC4-5D6E-409C-BE32-E72D297353CC}">
                  <c16:uniqueId val="{0000000E-183F-48B2-8834-E931314A1281}"/>
                </c:ext>
              </c:extLst>
            </c:dLbl>
            <c:dLbl>
              <c:idx val="16"/>
              <c:delete val="1"/>
              <c:extLst>
                <c:ext xmlns:c15="http://schemas.microsoft.com/office/drawing/2012/chart" uri="{CE6537A1-D6FC-4f65-9D91-7224C49458BB}"/>
                <c:ext xmlns:c16="http://schemas.microsoft.com/office/drawing/2014/chart" uri="{C3380CC4-5D6E-409C-BE32-E72D297353CC}">
                  <c16:uniqueId val="{0000000F-183F-48B2-8834-E931314A1281}"/>
                </c:ext>
              </c:extLst>
            </c:dLbl>
            <c:dLbl>
              <c:idx val="17"/>
              <c:delete val="1"/>
              <c:extLst>
                <c:ext xmlns:c15="http://schemas.microsoft.com/office/drawing/2012/chart" uri="{CE6537A1-D6FC-4f65-9D91-7224C49458BB}"/>
                <c:ext xmlns:c16="http://schemas.microsoft.com/office/drawing/2014/chart" uri="{C3380CC4-5D6E-409C-BE32-E72D297353CC}">
                  <c16:uniqueId val="{00000010-183F-48B2-8834-E931314A1281}"/>
                </c:ext>
              </c:extLst>
            </c:dLbl>
            <c:dLbl>
              <c:idx val="18"/>
              <c:delete val="1"/>
              <c:extLst>
                <c:ext xmlns:c15="http://schemas.microsoft.com/office/drawing/2012/chart" uri="{CE6537A1-D6FC-4f65-9D91-7224C49458BB}"/>
                <c:ext xmlns:c16="http://schemas.microsoft.com/office/drawing/2014/chart" uri="{C3380CC4-5D6E-409C-BE32-E72D297353CC}">
                  <c16:uniqueId val="{00000011-183F-48B2-8834-E931314A1281}"/>
                </c:ext>
              </c:extLst>
            </c:dLbl>
            <c:dLbl>
              <c:idx val="19"/>
              <c:delete val="1"/>
              <c:extLst>
                <c:ext xmlns:c15="http://schemas.microsoft.com/office/drawing/2012/chart" uri="{CE6537A1-D6FC-4f65-9D91-7224C49458BB}"/>
                <c:ext xmlns:c16="http://schemas.microsoft.com/office/drawing/2014/chart" uri="{C3380CC4-5D6E-409C-BE32-E72D297353CC}">
                  <c16:uniqueId val="{00000012-183F-48B2-8834-E931314A1281}"/>
                </c:ext>
              </c:extLst>
            </c:dLbl>
            <c:dLbl>
              <c:idx val="20"/>
              <c:delete val="1"/>
              <c:extLst>
                <c:ext xmlns:c15="http://schemas.microsoft.com/office/drawing/2012/chart" uri="{CE6537A1-D6FC-4f65-9D91-7224C49458BB}"/>
                <c:ext xmlns:c16="http://schemas.microsoft.com/office/drawing/2014/chart" uri="{C3380CC4-5D6E-409C-BE32-E72D297353CC}">
                  <c16:uniqueId val="{00000013-183F-48B2-8834-E931314A128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'!$C$48:$X$48</c:f>
              <c:numCache>
                <c:formatCode>General</c:formatCode>
                <c:ptCount val="22"/>
                <c:pt idx="0">
                  <c:v>3051</c:v>
                </c:pt>
                <c:pt idx="1">
                  <c:v>3051</c:v>
                </c:pt>
                <c:pt idx="2">
                  <c:v>3051</c:v>
                </c:pt>
                <c:pt idx="3">
                  <c:v>3097</c:v>
                </c:pt>
                <c:pt idx="4">
                  <c:v>3143</c:v>
                </c:pt>
                <c:pt idx="5">
                  <c:v>3189</c:v>
                </c:pt>
                <c:pt idx="6">
                  <c:v>3235</c:v>
                </c:pt>
                <c:pt idx="7">
                  <c:v>3281</c:v>
                </c:pt>
                <c:pt idx="8">
                  <c:v>3327</c:v>
                </c:pt>
                <c:pt idx="9">
                  <c:v>3373</c:v>
                </c:pt>
                <c:pt idx="10">
                  <c:v>3419</c:v>
                </c:pt>
                <c:pt idx="11">
                  <c:v>3465</c:v>
                </c:pt>
                <c:pt idx="12">
                  <c:v>3511</c:v>
                </c:pt>
                <c:pt idx="13">
                  <c:v>3557</c:v>
                </c:pt>
                <c:pt idx="14">
                  <c:v>3603</c:v>
                </c:pt>
                <c:pt idx="15">
                  <c:v>3649</c:v>
                </c:pt>
                <c:pt idx="16">
                  <c:v>3695</c:v>
                </c:pt>
                <c:pt idx="17">
                  <c:v>3741</c:v>
                </c:pt>
                <c:pt idx="18">
                  <c:v>3787</c:v>
                </c:pt>
                <c:pt idx="19">
                  <c:v>3833</c:v>
                </c:pt>
                <c:pt idx="20">
                  <c:v>3879</c:v>
                </c:pt>
                <c:pt idx="21">
                  <c:v>3925</c:v>
                </c:pt>
              </c:numCache>
            </c:numRef>
          </c:val>
          <c:smooth val="0"/>
          <c:extLst>
            <c:ext xmlns:c16="http://schemas.microsoft.com/office/drawing/2014/chart" uri="{C3380CC4-5D6E-409C-BE32-E72D297353CC}">
              <c16:uniqueId val="{00000000-6C75-4BB9-92C3-C235AB7E14BA}"/>
            </c:ext>
          </c:extLst>
        </c:ser>
        <c:ser>
          <c:idx val="1"/>
          <c:order val="1"/>
          <c:tx>
            <c:strRef>
              <c:f>'Alue Vaihtoehto2 '!$B$49</c:f>
              <c:strCache>
                <c:ptCount val="1"/>
                <c:pt idx="0">
                  <c:v>Talousvesimäärä, yhteensä </c:v>
                </c:pt>
              </c:strCache>
            </c:strRef>
          </c:tx>
          <c:spPr>
            <a:ln w="38100" cap="rnd">
              <a:solidFill>
                <a:schemeClr val="accent1">
                  <a:lumMod val="40000"/>
                  <a:lumOff val="6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2-6C75-4BB9-92C3-C235AB7E14BA}"/>
                </c:ext>
              </c:extLst>
            </c:dLbl>
            <c:dLbl>
              <c:idx val="2"/>
              <c:delete val="1"/>
              <c:extLst>
                <c:ext xmlns:c15="http://schemas.microsoft.com/office/drawing/2012/chart" uri="{CE6537A1-D6FC-4f65-9D91-7224C49458BB}"/>
                <c:ext xmlns:c16="http://schemas.microsoft.com/office/drawing/2014/chart" uri="{C3380CC4-5D6E-409C-BE32-E72D297353CC}">
                  <c16:uniqueId val="{00000003-6C75-4BB9-92C3-C235AB7E14BA}"/>
                </c:ext>
              </c:extLst>
            </c:dLbl>
            <c:dLbl>
              <c:idx val="3"/>
              <c:delete val="1"/>
              <c:extLst>
                <c:ext xmlns:c15="http://schemas.microsoft.com/office/drawing/2012/chart" uri="{CE6537A1-D6FC-4f65-9D91-7224C49458BB}"/>
                <c:ext xmlns:c16="http://schemas.microsoft.com/office/drawing/2014/chart" uri="{C3380CC4-5D6E-409C-BE32-E72D297353CC}">
                  <c16:uniqueId val="{00000004-6C75-4BB9-92C3-C235AB7E14BA}"/>
                </c:ext>
              </c:extLst>
            </c:dLbl>
            <c:dLbl>
              <c:idx val="4"/>
              <c:delete val="1"/>
              <c:extLst>
                <c:ext xmlns:c15="http://schemas.microsoft.com/office/drawing/2012/chart" uri="{CE6537A1-D6FC-4f65-9D91-7224C49458BB}"/>
                <c:ext xmlns:c16="http://schemas.microsoft.com/office/drawing/2014/chart" uri="{C3380CC4-5D6E-409C-BE32-E72D297353CC}">
                  <c16:uniqueId val="{00000005-6C75-4BB9-92C3-C235AB7E14BA}"/>
                </c:ext>
              </c:extLst>
            </c:dLbl>
            <c:dLbl>
              <c:idx val="5"/>
              <c:delete val="1"/>
              <c:extLst>
                <c:ext xmlns:c15="http://schemas.microsoft.com/office/drawing/2012/chart" uri="{CE6537A1-D6FC-4f65-9D91-7224C49458BB}"/>
                <c:ext xmlns:c16="http://schemas.microsoft.com/office/drawing/2014/chart" uri="{C3380CC4-5D6E-409C-BE32-E72D297353CC}">
                  <c16:uniqueId val="{00000007-6C75-4BB9-92C3-C235AB7E14BA}"/>
                </c:ext>
              </c:extLst>
            </c:dLbl>
            <c:dLbl>
              <c:idx val="6"/>
              <c:delete val="1"/>
              <c:extLst>
                <c:ext xmlns:c15="http://schemas.microsoft.com/office/drawing/2012/chart" uri="{CE6537A1-D6FC-4f65-9D91-7224C49458BB}"/>
                <c:ext xmlns:c16="http://schemas.microsoft.com/office/drawing/2014/chart" uri="{C3380CC4-5D6E-409C-BE32-E72D297353CC}">
                  <c16:uniqueId val="{00000006-6C75-4BB9-92C3-C235AB7E14BA}"/>
                </c:ext>
              </c:extLst>
            </c:dLbl>
            <c:dLbl>
              <c:idx val="7"/>
              <c:delete val="1"/>
              <c:extLst>
                <c:ext xmlns:c15="http://schemas.microsoft.com/office/drawing/2012/chart" uri="{CE6537A1-D6FC-4f65-9D91-7224C49458BB}"/>
                <c:ext xmlns:c16="http://schemas.microsoft.com/office/drawing/2014/chart" uri="{C3380CC4-5D6E-409C-BE32-E72D297353CC}">
                  <c16:uniqueId val="{00000008-6C75-4BB9-92C3-C235AB7E14BA}"/>
                </c:ext>
              </c:extLst>
            </c:dLbl>
            <c:dLbl>
              <c:idx val="8"/>
              <c:delete val="1"/>
              <c:extLst>
                <c:ext xmlns:c15="http://schemas.microsoft.com/office/drawing/2012/chart" uri="{CE6537A1-D6FC-4f65-9D91-7224C49458BB}"/>
                <c:ext xmlns:c16="http://schemas.microsoft.com/office/drawing/2014/chart" uri="{C3380CC4-5D6E-409C-BE32-E72D297353CC}">
                  <c16:uniqueId val="{00000009-6C75-4BB9-92C3-C235AB7E14BA}"/>
                </c:ext>
              </c:extLst>
            </c:dLbl>
            <c:dLbl>
              <c:idx val="9"/>
              <c:delete val="1"/>
              <c:extLst>
                <c:ext xmlns:c15="http://schemas.microsoft.com/office/drawing/2012/chart" uri="{CE6537A1-D6FC-4f65-9D91-7224C49458BB}"/>
                <c:ext xmlns:c16="http://schemas.microsoft.com/office/drawing/2014/chart" uri="{C3380CC4-5D6E-409C-BE32-E72D297353CC}">
                  <c16:uniqueId val="{0000000A-6C75-4BB9-92C3-C235AB7E14BA}"/>
                </c:ext>
              </c:extLst>
            </c:dLbl>
            <c:dLbl>
              <c:idx val="10"/>
              <c:delete val="1"/>
              <c:extLst>
                <c:ext xmlns:c15="http://schemas.microsoft.com/office/drawing/2012/chart" uri="{CE6537A1-D6FC-4f65-9D91-7224C49458BB}"/>
                <c:ext xmlns:c16="http://schemas.microsoft.com/office/drawing/2014/chart" uri="{C3380CC4-5D6E-409C-BE32-E72D297353CC}">
                  <c16:uniqueId val="{0000000B-6C75-4BB9-92C3-C235AB7E14BA}"/>
                </c:ext>
              </c:extLst>
            </c:dLbl>
            <c:dLbl>
              <c:idx val="11"/>
              <c:delete val="1"/>
              <c:extLst>
                <c:ext xmlns:c15="http://schemas.microsoft.com/office/drawing/2012/chart" uri="{CE6537A1-D6FC-4f65-9D91-7224C49458BB}"/>
                <c:ext xmlns:c16="http://schemas.microsoft.com/office/drawing/2014/chart" uri="{C3380CC4-5D6E-409C-BE32-E72D297353CC}">
                  <c16:uniqueId val="{0000000C-6C75-4BB9-92C3-C235AB7E14BA}"/>
                </c:ext>
              </c:extLst>
            </c:dLbl>
            <c:dLbl>
              <c:idx val="12"/>
              <c:delete val="1"/>
              <c:extLst>
                <c:ext xmlns:c15="http://schemas.microsoft.com/office/drawing/2012/chart" uri="{CE6537A1-D6FC-4f65-9D91-7224C49458BB}"/>
                <c:ext xmlns:c16="http://schemas.microsoft.com/office/drawing/2014/chart" uri="{C3380CC4-5D6E-409C-BE32-E72D297353CC}">
                  <c16:uniqueId val="{0000000D-6C75-4BB9-92C3-C235AB7E14BA}"/>
                </c:ext>
              </c:extLst>
            </c:dLbl>
            <c:dLbl>
              <c:idx val="13"/>
              <c:delete val="1"/>
              <c:extLst>
                <c:ext xmlns:c15="http://schemas.microsoft.com/office/drawing/2012/chart" uri="{CE6537A1-D6FC-4f65-9D91-7224C49458BB}"/>
                <c:ext xmlns:c16="http://schemas.microsoft.com/office/drawing/2014/chart" uri="{C3380CC4-5D6E-409C-BE32-E72D297353CC}">
                  <c16:uniqueId val="{0000000E-6C75-4BB9-92C3-C235AB7E14BA}"/>
                </c:ext>
              </c:extLst>
            </c:dLbl>
            <c:dLbl>
              <c:idx val="14"/>
              <c:delete val="1"/>
              <c:extLst>
                <c:ext xmlns:c15="http://schemas.microsoft.com/office/drawing/2012/chart" uri="{CE6537A1-D6FC-4f65-9D91-7224C49458BB}"/>
                <c:ext xmlns:c16="http://schemas.microsoft.com/office/drawing/2014/chart" uri="{C3380CC4-5D6E-409C-BE32-E72D297353CC}">
                  <c16:uniqueId val="{0000000F-6C75-4BB9-92C3-C235AB7E14BA}"/>
                </c:ext>
              </c:extLst>
            </c:dLbl>
            <c:dLbl>
              <c:idx val="15"/>
              <c:delete val="1"/>
              <c:extLst>
                <c:ext xmlns:c15="http://schemas.microsoft.com/office/drawing/2012/chart" uri="{CE6537A1-D6FC-4f65-9D91-7224C49458BB}"/>
                <c:ext xmlns:c16="http://schemas.microsoft.com/office/drawing/2014/chart" uri="{C3380CC4-5D6E-409C-BE32-E72D297353CC}">
                  <c16:uniqueId val="{00000010-6C75-4BB9-92C3-C235AB7E14BA}"/>
                </c:ext>
              </c:extLst>
            </c:dLbl>
            <c:dLbl>
              <c:idx val="16"/>
              <c:delete val="1"/>
              <c:extLst>
                <c:ext xmlns:c15="http://schemas.microsoft.com/office/drawing/2012/chart" uri="{CE6537A1-D6FC-4f65-9D91-7224C49458BB}"/>
                <c:ext xmlns:c16="http://schemas.microsoft.com/office/drawing/2014/chart" uri="{C3380CC4-5D6E-409C-BE32-E72D297353CC}">
                  <c16:uniqueId val="{00000011-6C75-4BB9-92C3-C235AB7E14BA}"/>
                </c:ext>
              </c:extLst>
            </c:dLbl>
            <c:dLbl>
              <c:idx val="17"/>
              <c:delete val="1"/>
              <c:extLst>
                <c:ext xmlns:c15="http://schemas.microsoft.com/office/drawing/2012/chart" uri="{CE6537A1-D6FC-4f65-9D91-7224C49458BB}"/>
                <c:ext xmlns:c16="http://schemas.microsoft.com/office/drawing/2014/chart" uri="{C3380CC4-5D6E-409C-BE32-E72D297353CC}">
                  <c16:uniqueId val="{00000012-6C75-4BB9-92C3-C235AB7E14BA}"/>
                </c:ext>
              </c:extLst>
            </c:dLbl>
            <c:dLbl>
              <c:idx val="18"/>
              <c:delete val="1"/>
              <c:extLst>
                <c:ext xmlns:c15="http://schemas.microsoft.com/office/drawing/2012/chart" uri="{CE6537A1-D6FC-4f65-9D91-7224C49458BB}"/>
                <c:ext xmlns:c16="http://schemas.microsoft.com/office/drawing/2014/chart" uri="{C3380CC4-5D6E-409C-BE32-E72D297353CC}">
                  <c16:uniqueId val="{00000013-6C75-4BB9-92C3-C235AB7E14BA}"/>
                </c:ext>
              </c:extLst>
            </c:dLbl>
            <c:dLbl>
              <c:idx val="19"/>
              <c:delete val="1"/>
              <c:extLst>
                <c:ext xmlns:c15="http://schemas.microsoft.com/office/drawing/2012/chart" uri="{CE6537A1-D6FC-4f65-9D91-7224C49458BB}"/>
                <c:ext xmlns:c16="http://schemas.microsoft.com/office/drawing/2014/chart" uri="{C3380CC4-5D6E-409C-BE32-E72D297353CC}">
                  <c16:uniqueId val="{00000014-6C75-4BB9-92C3-C235AB7E14BA}"/>
                </c:ext>
              </c:extLst>
            </c:dLbl>
            <c:dLbl>
              <c:idx val="20"/>
              <c:delete val="1"/>
              <c:extLst>
                <c:ext xmlns:c15="http://schemas.microsoft.com/office/drawing/2012/chart" uri="{CE6537A1-D6FC-4f65-9D91-7224C49458BB}"/>
                <c:ext xmlns:c16="http://schemas.microsoft.com/office/drawing/2014/chart" uri="{C3380CC4-5D6E-409C-BE32-E72D297353CC}">
                  <c16:uniqueId val="{00000015-6C75-4BB9-92C3-C235AB7E14B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'!$C$49:$X$49</c:f>
              <c:numCache>
                <c:formatCode>General</c:formatCode>
                <c:ptCount val="22"/>
                <c:pt idx="0">
                  <c:v>5051</c:v>
                </c:pt>
                <c:pt idx="1">
                  <c:v>5051</c:v>
                </c:pt>
                <c:pt idx="2">
                  <c:v>5051</c:v>
                </c:pt>
                <c:pt idx="3">
                  <c:v>5097</c:v>
                </c:pt>
                <c:pt idx="4">
                  <c:v>5143</c:v>
                </c:pt>
                <c:pt idx="5">
                  <c:v>5189</c:v>
                </c:pt>
                <c:pt idx="6">
                  <c:v>5235</c:v>
                </c:pt>
                <c:pt idx="7">
                  <c:v>5281</c:v>
                </c:pt>
                <c:pt idx="8">
                  <c:v>5327</c:v>
                </c:pt>
                <c:pt idx="9">
                  <c:v>5373</c:v>
                </c:pt>
                <c:pt idx="10">
                  <c:v>5419</c:v>
                </c:pt>
                <c:pt idx="11">
                  <c:v>5465</c:v>
                </c:pt>
                <c:pt idx="12">
                  <c:v>5511</c:v>
                </c:pt>
                <c:pt idx="13">
                  <c:v>5557</c:v>
                </c:pt>
                <c:pt idx="14">
                  <c:v>5603</c:v>
                </c:pt>
                <c:pt idx="15">
                  <c:v>5649</c:v>
                </c:pt>
                <c:pt idx="16">
                  <c:v>5695</c:v>
                </c:pt>
                <c:pt idx="17">
                  <c:v>5741</c:v>
                </c:pt>
                <c:pt idx="18">
                  <c:v>5787</c:v>
                </c:pt>
                <c:pt idx="19">
                  <c:v>5833</c:v>
                </c:pt>
                <c:pt idx="20">
                  <c:v>5879</c:v>
                </c:pt>
                <c:pt idx="21">
                  <c:v>5925</c:v>
                </c:pt>
              </c:numCache>
            </c:numRef>
          </c:val>
          <c:smooth val="0"/>
          <c:extLst>
            <c:ext xmlns:c16="http://schemas.microsoft.com/office/drawing/2014/chart" uri="{C3380CC4-5D6E-409C-BE32-E72D297353CC}">
              <c16:uniqueId val="{00000001-6C75-4BB9-92C3-C235AB7E14BA}"/>
            </c:ext>
          </c:extLst>
        </c:ser>
        <c:dLbls>
          <c:showLegendKey val="0"/>
          <c:showVal val="0"/>
          <c:showCatName val="0"/>
          <c:showSerName val="0"/>
          <c:showPercent val="0"/>
          <c:showBubbleSize val="0"/>
        </c:dLbls>
        <c:smooth val="0"/>
        <c:axId val="990124648"/>
        <c:axId val="807573128"/>
      </c:lineChart>
      <c:catAx>
        <c:axId val="99012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807573128"/>
        <c:crosses val="autoZero"/>
        <c:auto val="1"/>
        <c:lblAlgn val="ctr"/>
        <c:lblOffset val="100"/>
        <c:noMultiLvlLbl val="0"/>
      </c:catAx>
      <c:valAx>
        <c:axId val="807573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990124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sv-SE" sz="1800"/>
              <a:t>Kassavirta ja tulos valitulla</a:t>
            </a:r>
            <a:r>
              <a:rPr lang="sv-SE" sz="1800" baseline="0"/>
              <a:t> skenaariolla</a:t>
            </a:r>
            <a:endParaRPr lang="sv-SE"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8.9293737231282144E-2"/>
          <c:y val="0.13012853730362356"/>
          <c:w val="0.88560691282211834"/>
          <c:h val="0.73865117983847539"/>
        </c:manualLayout>
      </c:layout>
      <c:lineChart>
        <c:grouping val="standard"/>
        <c:varyColors val="0"/>
        <c:ser>
          <c:idx val="0"/>
          <c:order val="0"/>
          <c:tx>
            <c:strRef>
              <c:f>TALOUSTIEDOT!$C$154</c:f>
              <c:strCache>
                <c:ptCount val="1"/>
                <c:pt idx="0">
                  <c:v>Kassavirta</c:v>
                </c:pt>
              </c:strCache>
            </c:strRef>
          </c:tx>
          <c:spPr>
            <a:ln w="28575" cap="rnd">
              <a:solidFill>
                <a:schemeClr val="accent1"/>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TALOUSTIEDOT!$D$154:$Y$154</c:f>
              <c:numCache>
                <c:formatCode>0</c:formatCode>
                <c:ptCount val="22"/>
                <c:pt idx="0">
                  <c:v>-785.58960134755398</c:v>
                </c:pt>
                <c:pt idx="1">
                  <c:v>-5414.6813806226237</c:v>
                </c:pt>
                <c:pt idx="2">
                  <c:v>7466.1772078815484</c:v>
                </c:pt>
                <c:pt idx="3">
                  <c:v>12557.235023915848</c:v>
                </c:pt>
                <c:pt idx="4">
                  <c:v>20181.672785237381</c:v>
                </c:pt>
                <c:pt idx="5">
                  <c:v>30710.047584154563</c:v>
                </c:pt>
                <c:pt idx="6">
                  <c:v>43490.697560765897</c:v>
                </c:pt>
                <c:pt idx="7">
                  <c:v>-550744.63653110457</c:v>
                </c:pt>
                <c:pt idx="8">
                  <c:v>-535762.35009304958</c:v>
                </c:pt>
                <c:pt idx="9">
                  <c:v>-519640.82513484638</c:v>
                </c:pt>
                <c:pt idx="10">
                  <c:v>-502356.8565972342</c:v>
                </c:pt>
                <c:pt idx="11">
                  <c:v>-483885.67547619203</c:v>
                </c:pt>
                <c:pt idx="12">
                  <c:v>-464200.96830969164</c:v>
                </c:pt>
                <c:pt idx="13">
                  <c:v>-443895.39287259895</c:v>
                </c:pt>
                <c:pt idx="14">
                  <c:v>-422972.22413732461</c:v>
                </c:pt>
                <c:pt idx="15">
                  <c:v>-401434.29658457713</c:v>
                </c:pt>
                <c:pt idx="16">
                  <c:v>-379284.03987482697</c:v>
                </c:pt>
                <c:pt idx="17">
                  <c:v>-536390.17909540085</c:v>
                </c:pt>
                <c:pt idx="18">
                  <c:v>-516629.9886193836</c:v>
                </c:pt>
                <c:pt idx="19">
                  <c:v>-496022.06267694413</c:v>
                </c:pt>
                <c:pt idx="20">
                  <c:v>-474583.56819984771</c:v>
                </c:pt>
                <c:pt idx="21">
                  <c:v>-452330.34779606148</c:v>
                </c:pt>
              </c:numCache>
            </c:numRef>
          </c:val>
          <c:smooth val="0"/>
          <c:extLst>
            <c:ext xmlns:c16="http://schemas.microsoft.com/office/drawing/2014/chart" uri="{C3380CC4-5D6E-409C-BE32-E72D297353CC}">
              <c16:uniqueId val="{00000000-827B-4A03-BA4D-513DB40EF1CB}"/>
            </c:ext>
          </c:extLst>
        </c:ser>
        <c:ser>
          <c:idx val="1"/>
          <c:order val="1"/>
          <c:tx>
            <c:strRef>
              <c:f>TALOUSTIEDOT!$C$155</c:f>
              <c:strCache>
                <c:ptCount val="1"/>
                <c:pt idx="0">
                  <c:v>Tulos</c:v>
                </c:pt>
              </c:strCache>
            </c:strRef>
          </c:tx>
          <c:spPr>
            <a:ln w="28575" cap="rnd">
              <a:solidFill>
                <a:schemeClr val="accent2"/>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TALOUSTIEDOT!$D$155:$Y$155</c:f>
              <c:numCache>
                <c:formatCode>0</c:formatCode>
                <c:ptCount val="22"/>
                <c:pt idx="0">
                  <c:v>3234.1567958076012</c:v>
                </c:pt>
                <c:pt idx="1">
                  <c:v>8264.2750793462837</c:v>
                </c:pt>
                <c:pt idx="2">
                  <c:v>15780.434947189118</c:v>
                </c:pt>
                <c:pt idx="3">
                  <c:v>17252.178730999734</c:v>
                </c:pt>
                <c:pt idx="4">
                  <c:v>19037.851456910703</c:v>
                </c:pt>
                <c:pt idx="5">
                  <c:v>21134.110344404377</c:v>
                </c:pt>
                <c:pt idx="6">
                  <c:v>22592.370245951806</c:v>
                </c:pt>
                <c:pt idx="7">
                  <c:v>-25455.485566785159</c:v>
                </c:pt>
                <c:pt idx="8">
                  <c:v>-20887.159770782804</c:v>
                </c:pt>
                <c:pt idx="9">
                  <c:v>-16569.031653185433</c:v>
                </c:pt>
                <c:pt idx="10">
                  <c:v>-12477.560002391765</c:v>
                </c:pt>
                <c:pt idx="11">
                  <c:v>-8590.9871563027555</c:v>
                </c:pt>
                <c:pt idx="12">
                  <c:v>-4889.1940612158069</c:v>
                </c:pt>
                <c:pt idx="13">
                  <c:v>-1974.0665080493054</c:v>
                </c:pt>
                <c:pt idx="14">
                  <c:v>759.49415061032778</c:v>
                </c:pt>
                <c:pt idx="15">
                  <c:v>3326.3846115215056</c:v>
                </c:pt>
                <c:pt idx="16">
                  <c:v>5740.3074022748406</c:v>
                </c:pt>
                <c:pt idx="17">
                  <c:v>-10466.133997325465</c:v>
                </c:pt>
                <c:pt idx="18">
                  <c:v>-6858.9476426223846</c:v>
                </c:pt>
                <c:pt idx="19">
                  <c:v>-3485.7979456354515</c:v>
                </c:pt>
                <c:pt idx="20">
                  <c:v>-327.67802256089635</c:v>
                </c:pt>
                <c:pt idx="21">
                  <c:v>2632.8987081855012</c:v>
                </c:pt>
              </c:numCache>
            </c:numRef>
          </c:val>
          <c:smooth val="0"/>
          <c:extLst>
            <c:ext xmlns:c16="http://schemas.microsoft.com/office/drawing/2014/chart" uri="{C3380CC4-5D6E-409C-BE32-E72D297353CC}">
              <c16:uniqueId val="{00000001-827B-4A03-BA4D-513DB40EF1CB}"/>
            </c:ext>
          </c:extLst>
        </c:ser>
        <c:dLbls>
          <c:showLegendKey val="0"/>
          <c:showVal val="0"/>
          <c:showCatName val="0"/>
          <c:showSerName val="0"/>
          <c:showPercent val="0"/>
          <c:showBubbleSize val="0"/>
        </c:dLbls>
        <c:smooth val="0"/>
        <c:axId val="898694144"/>
        <c:axId val="898683704"/>
        <c:extLst>
          <c:ext xmlns:c15="http://schemas.microsoft.com/office/drawing/2012/chart" uri="{02D57815-91ED-43cb-92C2-25804820EDAC}">
            <c15:filteredLineSeries>
              <c15:ser>
                <c:idx val="2"/>
                <c:order val="2"/>
                <c:tx>
                  <c:strRef>
                    <c:extLst>
                      <c:ext uri="{02D57815-91ED-43cb-92C2-25804820EDAC}">
                        <c15:formulaRef>
                          <c15:sqref>TALOUSTIEDOT!$C$156</c15:sqref>
                        </c15:formulaRef>
                      </c:ext>
                    </c:extLst>
                    <c:strCache>
                      <c:ptCount val="1"/>
                      <c:pt idx="0">
                        <c:v>Korollisen lainan lisäys €</c:v>
                      </c:pt>
                    </c:strCache>
                  </c:strRef>
                </c:tx>
                <c:spPr>
                  <a:ln w="28575" cap="rnd">
                    <a:solidFill>
                      <a:schemeClr val="accent3"/>
                    </a:solidFill>
                    <a:round/>
                  </a:ln>
                  <a:effectLst/>
                </c:spPr>
                <c:marker>
                  <c:symbol val="none"/>
                </c:marker>
                <c:cat>
                  <c:numRef>
                    <c:extLst>
                      <c:ext uri="{02D57815-91ED-43cb-92C2-25804820EDAC}">
                        <c15:formulaRef>
                          <c15:sqref>'Alue Vaihtoehto2 '!$C$12:$X$12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TALOUSTIEDOT!$D$156:$Y$156</c15:sqref>
                        </c15:formulaRef>
                      </c:ext>
                    </c:extLst>
                    <c:numCache>
                      <c:formatCode>General</c:formatCode>
                      <c:ptCount val="22"/>
                      <c:pt idx="2">
                        <c:v>10000</c:v>
                      </c:pt>
                      <c:pt idx="3">
                        <c:v>0</c:v>
                      </c:pt>
                      <c:pt idx="7">
                        <c:v>0</c:v>
                      </c:pt>
                      <c:pt idx="8">
                        <c:v>0</c:v>
                      </c:pt>
                      <c:pt idx="9">
                        <c:v>0</c:v>
                      </c:pt>
                      <c:pt idx="10">
                        <c:v>0</c:v>
                      </c:pt>
                      <c:pt idx="11">
                        <c:v>0</c:v>
                      </c:pt>
                      <c:pt idx="13">
                        <c:v>0</c:v>
                      </c:pt>
                      <c:pt idx="14">
                        <c:v>0</c:v>
                      </c:pt>
                      <c:pt idx="15">
                        <c:v>0</c:v>
                      </c:pt>
                      <c:pt idx="16">
                        <c:v>0</c:v>
                      </c:pt>
                      <c:pt idx="17">
                        <c:v>40000</c:v>
                      </c:pt>
                      <c:pt idx="18">
                        <c:v>0</c:v>
                      </c:pt>
                      <c:pt idx="19">
                        <c:v>0</c:v>
                      </c:pt>
                      <c:pt idx="20">
                        <c:v>0</c:v>
                      </c:pt>
                      <c:pt idx="21">
                        <c:v>0</c:v>
                      </c:pt>
                    </c:numCache>
                  </c:numRef>
                </c:val>
                <c:smooth val="0"/>
                <c:extLst>
                  <c:ext xmlns:c16="http://schemas.microsoft.com/office/drawing/2014/chart" uri="{C3380CC4-5D6E-409C-BE32-E72D297353CC}">
                    <c16:uniqueId val="{00000002-827B-4A03-BA4D-513DB40EF1C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TALOUSTIEDOT!$C$157</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Vaihtoehto2 '!$C$12:$X$12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TALOUSTIEDOT!$D$157:$Y$157</c15:sqref>
                        </c15:formulaRef>
                      </c:ext>
                    </c:extLst>
                    <c:numCache>
                      <c:formatCode>General</c:formatCode>
                      <c:ptCount val="22"/>
                      <c:pt idx="3" formatCode="0%">
                        <c:v>0.06</c:v>
                      </c:pt>
                      <c:pt idx="4" formatCode="0%">
                        <c:v>0.06</c:v>
                      </c:pt>
                      <c:pt idx="5" formatCode="0%">
                        <c:v>0.06</c:v>
                      </c:pt>
                      <c:pt idx="6" formatCode="0%">
                        <c:v>0.04</c:v>
                      </c:pt>
                      <c:pt idx="7" formatCode="0%">
                        <c:v>0.02</c:v>
                      </c:pt>
                      <c:pt idx="8" formatCode="0%">
                        <c:v>0.02</c:v>
                      </c:pt>
                      <c:pt idx="9" formatCode="0%">
                        <c:v>0.02</c:v>
                      </c:pt>
                      <c:pt idx="10" formatCode="0%">
                        <c:v>0.02</c:v>
                      </c:pt>
                      <c:pt idx="11" formatCode="0%">
                        <c:v>0.02</c:v>
                      </c:pt>
                      <c:pt idx="12" formatCode="0%">
                        <c:v>0.02</c:v>
                      </c:pt>
                      <c:pt idx="13" formatCode="0.0\ %">
                        <c:v>0.01</c:v>
                      </c:pt>
                      <c:pt idx="14" formatCode="0.0\ %">
                        <c:v>0.01</c:v>
                      </c:pt>
                      <c:pt idx="15" formatCode="0.0\ %">
                        <c:v>0.01</c:v>
                      </c:pt>
                      <c:pt idx="16" formatCode="0.0\ %">
                        <c:v>0.01</c:v>
                      </c:pt>
                      <c:pt idx="17" formatCode="0.0\ %">
                        <c:v>0.01</c:v>
                      </c:pt>
                      <c:pt idx="18" formatCode="0.0\ %">
                        <c:v>0.01</c:v>
                      </c:pt>
                      <c:pt idx="19" formatCode="0.0\ %">
                        <c:v>0.01</c:v>
                      </c:pt>
                      <c:pt idx="20" formatCode="0.0\ %">
                        <c:v>0.01</c:v>
                      </c:pt>
                      <c:pt idx="21" formatCode="0.0\ %">
                        <c:v>0.01</c:v>
                      </c:pt>
                    </c:numCache>
                  </c:numRef>
                </c:val>
                <c:smooth val="0"/>
                <c:extLst xmlns:c15="http://schemas.microsoft.com/office/drawing/2012/chart">
                  <c:ext xmlns:c16="http://schemas.microsoft.com/office/drawing/2014/chart" uri="{C3380CC4-5D6E-409C-BE32-E72D297353CC}">
                    <c16:uniqueId val="{00000003-827B-4A03-BA4D-513DB40EF1C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Vaihtoehto2 '!$B$103</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Vaihtoehto2 '!$C$103:$X$103</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4-827B-4A03-BA4D-513DB40EF1CB}"/>
                  </c:ext>
                </c:extLst>
              </c15:ser>
            </c15:filteredLineSeries>
          </c:ext>
        </c:extLst>
      </c:lineChart>
      <c:catAx>
        <c:axId val="89869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i-FI"/>
          </a:p>
        </c:txPr>
        <c:crossAx val="898683704"/>
        <c:crosses val="autoZero"/>
        <c:auto val="1"/>
        <c:lblAlgn val="ctr"/>
        <c:lblOffset val="100"/>
        <c:noMultiLvlLbl val="0"/>
      </c:catAx>
      <c:valAx>
        <c:axId val="898683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898694144"/>
        <c:crosses val="autoZero"/>
        <c:crossBetween val="between"/>
      </c:valAx>
      <c:spPr>
        <a:noFill/>
        <a:ln>
          <a:noFill/>
        </a:ln>
        <a:effectLst/>
      </c:spPr>
    </c:plotArea>
    <c:legend>
      <c:legendPos val="b"/>
      <c:layout>
        <c:manualLayout>
          <c:xMode val="edge"/>
          <c:yMode val="edge"/>
          <c:x val="0.38279091068873933"/>
          <c:y val="0.92842507046169798"/>
          <c:w val="0.23441817862252132"/>
          <c:h val="6.194411091871943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sv-SE" sz="1600"/>
              <a:t>Korollisen lainan lisäys ja korollinen laina</a:t>
            </a:r>
            <a:r>
              <a:rPr lang="sv-SE" sz="1600" baseline="0"/>
              <a:t> lopussa valitulla skenaariolla</a:t>
            </a:r>
            <a:endParaRPr lang="sv-SE" sz="1600"/>
          </a:p>
        </c:rich>
      </c:tx>
      <c:layout>
        <c:manualLayout>
          <c:xMode val="edge"/>
          <c:yMode val="edge"/>
          <c:x val="0.13452722932246533"/>
          <c:y val="2.3545398272081429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9.8241831459679213E-2"/>
          <c:y val="0.13290059795157183"/>
          <c:w val="0.87160068428083348"/>
          <c:h val="0.68325735598839621"/>
        </c:manualLayout>
      </c:layout>
      <c:barChart>
        <c:barDir val="col"/>
        <c:grouping val="clustered"/>
        <c:varyColors val="0"/>
        <c:ser>
          <c:idx val="2"/>
          <c:order val="2"/>
          <c:tx>
            <c:strRef>
              <c:f>TALOUSTIEDOT!$C$156</c:f>
              <c:strCache>
                <c:ptCount val="1"/>
                <c:pt idx="0">
                  <c:v>Korollisen lainan lisäys €</c:v>
                </c:pt>
              </c:strCache>
            </c:strRef>
          </c:tx>
          <c:spPr>
            <a:solidFill>
              <a:schemeClr val="accent3"/>
            </a:solidFill>
            <a:ln>
              <a:noFill/>
            </a:ln>
            <a:effectLst/>
          </c:spPr>
          <c:invertIfNegative val="0"/>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TALOUSTIEDOT!$D$156:$Y$156</c:f>
              <c:numCache>
                <c:formatCode>General</c:formatCode>
                <c:ptCount val="22"/>
                <c:pt idx="2">
                  <c:v>10000</c:v>
                </c:pt>
                <c:pt idx="3">
                  <c:v>0</c:v>
                </c:pt>
                <c:pt idx="7">
                  <c:v>0</c:v>
                </c:pt>
                <c:pt idx="8">
                  <c:v>0</c:v>
                </c:pt>
                <c:pt idx="9">
                  <c:v>0</c:v>
                </c:pt>
                <c:pt idx="10">
                  <c:v>0</c:v>
                </c:pt>
                <c:pt idx="11">
                  <c:v>0</c:v>
                </c:pt>
                <c:pt idx="13">
                  <c:v>0</c:v>
                </c:pt>
                <c:pt idx="14">
                  <c:v>0</c:v>
                </c:pt>
                <c:pt idx="15">
                  <c:v>0</c:v>
                </c:pt>
                <c:pt idx="16">
                  <c:v>0</c:v>
                </c:pt>
                <c:pt idx="17">
                  <c:v>40000</c:v>
                </c:pt>
                <c:pt idx="18">
                  <c:v>0</c:v>
                </c:pt>
                <c:pt idx="19">
                  <c:v>0</c:v>
                </c:pt>
                <c:pt idx="20">
                  <c:v>0</c:v>
                </c:pt>
                <c:pt idx="21">
                  <c:v>0</c:v>
                </c:pt>
              </c:numCache>
            </c:numRef>
          </c:val>
          <c:extLst>
            <c:ext xmlns:c16="http://schemas.microsoft.com/office/drawing/2014/chart" uri="{C3380CC4-5D6E-409C-BE32-E72D297353CC}">
              <c16:uniqueId val="{00000000-FBF8-4C5B-B80C-44957E551A47}"/>
            </c:ext>
          </c:extLst>
        </c:ser>
        <c:dLbls>
          <c:showLegendKey val="0"/>
          <c:showVal val="0"/>
          <c:showCatName val="0"/>
          <c:showSerName val="0"/>
          <c:showPercent val="0"/>
          <c:showBubbleSize val="0"/>
        </c:dLbls>
        <c:gapWidth val="150"/>
        <c:axId val="898750304"/>
        <c:axId val="898750664"/>
      </c:barChart>
      <c:lineChart>
        <c:grouping val="standard"/>
        <c:varyColors val="0"/>
        <c:ser>
          <c:idx val="0"/>
          <c:order val="0"/>
          <c:tx>
            <c:strRef>
              <c:f>'Alue Vaihtoehto1'!$B$130</c:f>
              <c:strCache>
                <c:ptCount val="1"/>
                <c:pt idx="0">
                  <c:v>Korollinen laina lopussa</c:v>
                </c:pt>
              </c:strCache>
            </c:strRef>
          </c:tx>
          <c:spPr>
            <a:ln w="28575" cap="rnd">
              <a:solidFill>
                <a:schemeClr val="accent1"/>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'!$C$129:$X$129</c:f>
              <c:numCache>
                <c:formatCode>#\ ##0\ "€"</c:formatCode>
                <c:ptCount val="22"/>
                <c:pt idx="0">
                  <c:v>0</c:v>
                </c:pt>
                <c:pt idx="1">
                  <c:v>0</c:v>
                </c:pt>
                <c:pt idx="2">
                  <c:v>9333.3333333333339</c:v>
                </c:pt>
                <c:pt idx="3">
                  <c:v>8711.1111111111113</c:v>
                </c:pt>
                <c:pt idx="4">
                  <c:v>8130.3703703703704</c:v>
                </c:pt>
                <c:pt idx="5">
                  <c:v>7588.3456790123455</c:v>
                </c:pt>
                <c:pt idx="6">
                  <c:v>7082.4559670781891</c:v>
                </c:pt>
                <c:pt idx="7">
                  <c:v>6610.2922359396434</c:v>
                </c:pt>
                <c:pt idx="8">
                  <c:v>6169.606086877001</c:v>
                </c:pt>
                <c:pt idx="9">
                  <c:v>5758.2990144185342</c:v>
                </c:pt>
                <c:pt idx="10">
                  <c:v>5374.4124134572985</c:v>
                </c:pt>
                <c:pt idx="11">
                  <c:v>5016.1182525601453</c:v>
                </c:pt>
                <c:pt idx="12">
                  <c:v>4681.7103690561353</c:v>
                </c:pt>
                <c:pt idx="13">
                  <c:v>4369.5963444523932</c:v>
                </c:pt>
                <c:pt idx="14">
                  <c:v>4078.2899214889003</c:v>
                </c:pt>
                <c:pt idx="15">
                  <c:v>3806.4039267229737</c:v>
                </c:pt>
                <c:pt idx="16">
                  <c:v>3552.6436649414422</c:v>
                </c:pt>
                <c:pt idx="17">
                  <c:v>40649.134087278675</c:v>
                </c:pt>
                <c:pt idx="18">
                  <c:v>37939.191814793427</c:v>
                </c:pt>
                <c:pt idx="19">
                  <c:v>35409.912360473863</c:v>
                </c:pt>
                <c:pt idx="20">
                  <c:v>33049.251536442272</c:v>
                </c:pt>
                <c:pt idx="21">
                  <c:v>30845.968100679456</c:v>
                </c:pt>
              </c:numCache>
            </c:numRef>
          </c:val>
          <c:smooth val="0"/>
          <c:extLst>
            <c:ext xmlns:c16="http://schemas.microsoft.com/office/drawing/2014/chart" uri="{C3380CC4-5D6E-409C-BE32-E72D297353CC}">
              <c16:uniqueId val="{00000001-FBF8-4C5B-B80C-44957E551A47}"/>
            </c:ext>
          </c:extLst>
        </c:ser>
        <c:dLbls>
          <c:showLegendKey val="0"/>
          <c:showVal val="0"/>
          <c:showCatName val="0"/>
          <c:showSerName val="0"/>
          <c:showPercent val="0"/>
          <c:showBubbleSize val="0"/>
        </c:dLbls>
        <c:marker val="1"/>
        <c:smooth val="0"/>
        <c:axId val="898750304"/>
        <c:axId val="898750664"/>
        <c:extLst>
          <c:ext xmlns:c15="http://schemas.microsoft.com/office/drawing/2012/chart" uri="{02D57815-91ED-43cb-92C2-25804820EDAC}">
            <c15:filteredLineSeries>
              <c15:ser>
                <c:idx val="1"/>
                <c:order val="1"/>
                <c:tx>
                  <c:strRef>
                    <c:extLst>
                      <c:ext uri="{02D57815-91ED-43cb-92C2-25804820EDAC}">
                        <c15:formulaRef>
                          <c15:sqref>TALOUSTIEDOT!$C$150</c15:sqref>
                        </c15:formulaRef>
                      </c:ext>
                    </c:extLst>
                    <c:strCache>
                      <c:ptCount val="1"/>
                      <c:pt idx="0">
                        <c:v>Tulos</c:v>
                      </c:pt>
                    </c:strCache>
                  </c:strRef>
                </c:tx>
                <c:spPr>
                  <a:ln w="28575" cap="rnd">
                    <a:solidFill>
                      <a:schemeClr val="accent2"/>
                    </a:solidFill>
                    <a:round/>
                  </a:ln>
                  <a:effectLst/>
                </c:spPr>
                <c:marker>
                  <c:symbol val="none"/>
                </c:marker>
                <c:cat>
                  <c:numRef>
                    <c:extLst>
                      <c:ex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TALOUSTIEDOT!$D$150:$Y$150</c15:sqref>
                        </c15:formulaRef>
                      </c:ext>
                    </c:extLst>
                    <c:numCache>
                      <c:formatCode>0</c:formatCode>
                      <c:ptCount val="22"/>
                      <c:pt idx="0">
                        <c:v>3234.1567958076012</c:v>
                      </c:pt>
                      <c:pt idx="1">
                        <c:v>8264.2750793462837</c:v>
                      </c:pt>
                      <c:pt idx="2">
                        <c:v>10380.184947189118</c:v>
                      </c:pt>
                      <c:pt idx="3">
                        <c:v>11675.933930999734</c:v>
                      </c:pt>
                      <c:pt idx="4">
                        <c:v>11844.266784910698</c:v>
                      </c:pt>
                      <c:pt idx="5">
                        <c:v>12163.710711284373</c:v>
                      </c:pt>
                      <c:pt idx="6">
                        <c:v>12649.994817574199</c:v>
                      </c:pt>
                      <c:pt idx="7">
                        <c:v>-36304.849521118609</c:v>
                      </c:pt>
                      <c:pt idx="8">
                        <c:v>-30813.495933871207</c:v>
                      </c:pt>
                      <c:pt idx="9">
                        <c:v>-25469.841306333838</c:v>
                      </c:pt>
                      <c:pt idx="10">
                        <c:v>-20242.083150919418</c:v>
                      </c:pt>
                      <c:pt idx="11">
                        <c:v>-15099.698330134386</c:v>
                      </c:pt>
                      <c:pt idx="12">
                        <c:v>-10013.264561505785</c:v>
                      </c:pt>
                      <c:pt idx="13">
                        <c:v>-4954.291557703662</c:v>
                      </c:pt>
                      <c:pt idx="14">
                        <c:v>104.93924443599099</c:v>
                      </c:pt>
                      <c:pt idx="15">
                        <c:v>5191.5273453564369</c:v>
                      </c:pt>
                      <c:pt idx="16">
                        <c:v>10332.09915348229</c:v>
                      </c:pt>
                      <c:pt idx="17">
                        <c:v>-5027.0518707162119</c:v>
                      </c:pt>
                      <c:pt idx="18">
                        <c:v>1902.5699176169001</c:v>
                      </c:pt>
                      <c:pt idx="19">
                        <c:v>8839.3345725105028</c:v>
                      </c:pt>
                      <c:pt idx="20">
                        <c:v>15819.15641039217</c:v>
                      </c:pt>
                      <c:pt idx="21">
                        <c:v>22877.361801160674</c:v>
                      </c:pt>
                    </c:numCache>
                  </c:numRef>
                </c:val>
                <c:smooth val="0"/>
                <c:extLst>
                  <c:ext xmlns:c16="http://schemas.microsoft.com/office/drawing/2014/chart" uri="{C3380CC4-5D6E-409C-BE32-E72D297353CC}">
                    <c16:uniqueId val="{00000002-FBF8-4C5B-B80C-44957E551A4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TALOUSTIEDOT!$C$152</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TALOUSTIEDOT!$D$152:$Y$152</c15:sqref>
                        </c15:formulaRef>
                      </c:ext>
                    </c:extLst>
                    <c:numCache>
                      <c:formatCode>General</c:formatCode>
                      <c:ptCount val="22"/>
                      <c:pt idx="3" formatCode="0%">
                        <c:v>0.08</c:v>
                      </c:pt>
                      <c:pt idx="4" formatCode="0%">
                        <c:v>0.04</c:v>
                      </c:pt>
                      <c:pt idx="5" formatCode="0%">
                        <c:v>0.04</c:v>
                      </c:pt>
                      <c:pt idx="6" formatCode="0%">
                        <c:v>0.04</c:v>
                      </c:pt>
                      <c:pt idx="7" formatCode="0%">
                        <c:v>0.04</c:v>
                      </c:pt>
                      <c:pt idx="8" formatCode="0%">
                        <c:v>0.06</c:v>
                      </c:pt>
                      <c:pt idx="9" formatCode="0%">
                        <c:v>0.06</c:v>
                      </c:pt>
                      <c:pt idx="10" formatCode="0%">
                        <c:v>0.06</c:v>
                      </c:pt>
                      <c:pt idx="11" formatCode="0%">
                        <c:v>0.06</c:v>
                      </c:pt>
                      <c:pt idx="12" formatCode="0%">
                        <c:v>0.06</c:v>
                      </c:pt>
                      <c:pt idx="13" formatCode="0%">
                        <c:v>0.06</c:v>
                      </c:pt>
                      <c:pt idx="14" formatCode="0%">
                        <c:v>0.06</c:v>
                      </c:pt>
                      <c:pt idx="15" formatCode="0%">
                        <c:v>0.06</c:v>
                      </c:pt>
                      <c:pt idx="16" formatCode="0%">
                        <c:v>0.06</c:v>
                      </c:pt>
                      <c:pt idx="17" formatCode="0%">
                        <c:v>0.06</c:v>
                      </c:pt>
                      <c:pt idx="18" formatCode="0%">
                        <c:v>0.06</c:v>
                      </c:pt>
                      <c:pt idx="19" formatCode="0%">
                        <c:v>0.06</c:v>
                      </c:pt>
                      <c:pt idx="20" formatCode="0%">
                        <c:v>0.06</c:v>
                      </c:pt>
                      <c:pt idx="21" formatCode="0%">
                        <c:v>0.06</c:v>
                      </c:pt>
                    </c:numCache>
                  </c:numRef>
                </c:val>
                <c:smooth val="0"/>
                <c:extLst xmlns:c15="http://schemas.microsoft.com/office/drawing/2012/chart">
                  <c:ext xmlns:c16="http://schemas.microsoft.com/office/drawing/2014/chart" uri="{C3380CC4-5D6E-409C-BE32-E72D297353CC}">
                    <c16:uniqueId val="{00000003-FBF8-4C5B-B80C-44957E551A4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Vaihtoehto1'!$B$104</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Vaihtoehto1'!$C$104:$X$104</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4-FBF8-4C5B-B80C-44957E551A47}"/>
                  </c:ext>
                </c:extLst>
              </c15:ser>
            </c15:filteredLineSeries>
          </c:ext>
        </c:extLst>
      </c:lineChart>
      <c:catAx>
        <c:axId val="8987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898750664"/>
        <c:crosses val="autoZero"/>
        <c:auto val="1"/>
        <c:lblAlgn val="ctr"/>
        <c:lblOffset val="100"/>
        <c:noMultiLvlLbl val="0"/>
      </c:catAx>
      <c:valAx>
        <c:axId val="89875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crossAx val="89875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Skenaario: Liittyjämäärän muutos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'Alue Vaihtoehto2 '!$B$12</c:f>
              <c:strCache>
                <c:ptCount val="1"/>
                <c:pt idx="0">
                  <c:v>Vakituinen asunto (kpl)</c:v>
                </c:pt>
              </c:strCache>
            </c:strRef>
          </c:tx>
          <c:spPr>
            <a:ln w="28575" cap="rnd">
              <a:solidFill>
                <a:schemeClr val="accent1"/>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3-699F-4DCC-AE70-2278AB38C07F}"/>
                </c:ext>
              </c:extLst>
            </c:dLbl>
            <c:dLbl>
              <c:idx val="2"/>
              <c:delete val="1"/>
              <c:extLst>
                <c:ext xmlns:c15="http://schemas.microsoft.com/office/drawing/2012/chart" uri="{CE6537A1-D6FC-4f65-9D91-7224C49458BB}"/>
                <c:ext xmlns:c16="http://schemas.microsoft.com/office/drawing/2014/chart" uri="{C3380CC4-5D6E-409C-BE32-E72D297353CC}">
                  <c16:uniqueId val="{00000004-699F-4DCC-AE70-2278AB38C07F}"/>
                </c:ext>
              </c:extLst>
            </c:dLbl>
            <c:dLbl>
              <c:idx val="3"/>
              <c:delete val="1"/>
              <c:extLst>
                <c:ext xmlns:c15="http://schemas.microsoft.com/office/drawing/2012/chart" uri="{CE6537A1-D6FC-4f65-9D91-7224C49458BB}"/>
                <c:ext xmlns:c16="http://schemas.microsoft.com/office/drawing/2014/chart" uri="{C3380CC4-5D6E-409C-BE32-E72D297353CC}">
                  <c16:uniqueId val="{00000005-699F-4DCC-AE70-2278AB38C07F}"/>
                </c:ext>
              </c:extLst>
            </c:dLbl>
            <c:dLbl>
              <c:idx val="4"/>
              <c:delete val="1"/>
              <c:extLst>
                <c:ext xmlns:c15="http://schemas.microsoft.com/office/drawing/2012/chart" uri="{CE6537A1-D6FC-4f65-9D91-7224C49458BB}"/>
                <c:ext xmlns:c16="http://schemas.microsoft.com/office/drawing/2014/chart" uri="{C3380CC4-5D6E-409C-BE32-E72D297353CC}">
                  <c16:uniqueId val="{00000006-699F-4DCC-AE70-2278AB38C07F}"/>
                </c:ext>
              </c:extLst>
            </c:dLbl>
            <c:dLbl>
              <c:idx val="5"/>
              <c:delete val="1"/>
              <c:extLst>
                <c:ext xmlns:c15="http://schemas.microsoft.com/office/drawing/2012/chart" uri="{CE6537A1-D6FC-4f65-9D91-7224C49458BB}"/>
                <c:ext xmlns:c16="http://schemas.microsoft.com/office/drawing/2014/chart" uri="{C3380CC4-5D6E-409C-BE32-E72D297353CC}">
                  <c16:uniqueId val="{00000007-699F-4DCC-AE70-2278AB38C07F}"/>
                </c:ext>
              </c:extLst>
            </c:dLbl>
            <c:dLbl>
              <c:idx val="6"/>
              <c:delete val="1"/>
              <c:extLst>
                <c:ext xmlns:c15="http://schemas.microsoft.com/office/drawing/2012/chart" uri="{CE6537A1-D6FC-4f65-9D91-7224C49458BB}"/>
                <c:ext xmlns:c16="http://schemas.microsoft.com/office/drawing/2014/chart" uri="{C3380CC4-5D6E-409C-BE32-E72D297353CC}">
                  <c16:uniqueId val="{00000008-699F-4DCC-AE70-2278AB38C07F}"/>
                </c:ext>
              </c:extLst>
            </c:dLbl>
            <c:dLbl>
              <c:idx val="7"/>
              <c:delete val="1"/>
              <c:extLst>
                <c:ext xmlns:c15="http://schemas.microsoft.com/office/drawing/2012/chart" uri="{CE6537A1-D6FC-4f65-9D91-7224C49458BB}"/>
                <c:ext xmlns:c16="http://schemas.microsoft.com/office/drawing/2014/chart" uri="{C3380CC4-5D6E-409C-BE32-E72D297353CC}">
                  <c16:uniqueId val="{00000009-699F-4DCC-AE70-2278AB38C07F}"/>
                </c:ext>
              </c:extLst>
            </c:dLbl>
            <c:dLbl>
              <c:idx val="8"/>
              <c:delete val="1"/>
              <c:extLst>
                <c:ext xmlns:c15="http://schemas.microsoft.com/office/drawing/2012/chart" uri="{CE6537A1-D6FC-4f65-9D91-7224C49458BB}"/>
                <c:ext xmlns:c16="http://schemas.microsoft.com/office/drawing/2014/chart" uri="{C3380CC4-5D6E-409C-BE32-E72D297353CC}">
                  <c16:uniqueId val="{0000000A-699F-4DCC-AE70-2278AB38C07F}"/>
                </c:ext>
              </c:extLst>
            </c:dLbl>
            <c:dLbl>
              <c:idx val="9"/>
              <c:delete val="1"/>
              <c:extLst>
                <c:ext xmlns:c15="http://schemas.microsoft.com/office/drawing/2012/chart" uri="{CE6537A1-D6FC-4f65-9D91-7224C49458BB}"/>
                <c:ext xmlns:c16="http://schemas.microsoft.com/office/drawing/2014/chart" uri="{C3380CC4-5D6E-409C-BE32-E72D297353CC}">
                  <c16:uniqueId val="{0000000B-699F-4DCC-AE70-2278AB38C07F}"/>
                </c:ext>
              </c:extLst>
            </c:dLbl>
            <c:dLbl>
              <c:idx val="10"/>
              <c:delete val="1"/>
              <c:extLst>
                <c:ext xmlns:c15="http://schemas.microsoft.com/office/drawing/2012/chart" uri="{CE6537A1-D6FC-4f65-9D91-7224C49458BB}"/>
                <c:ext xmlns:c16="http://schemas.microsoft.com/office/drawing/2014/chart" uri="{C3380CC4-5D6E-409C-BE32-E72D297353CC}">
                  <c16:uniqueId val="{0000000C-699F-4DCC-AE70-2278AB38C07F}"/>
                </c:ext>
              </c:extLst>
            </c:dLbl>
            <c:dLbl>
              <c:idx val="11"/>
              <c:delete val="1"/>
              <c:extLst>
                <c:ext xmlns:c15="http://schemas.microsoft.com/office/drawing/2012/chart" uri="{CE6537A1-D6FC-4f65-9D91-7224C49458BB}"/>
                <c:ext xmlns:c16="http://schemas.microsoft.com/office/drawing/2014/chart" uri="{C3380CC4-5D6E-409C-BE32-E72D297353CC}">
                  <c16:uniqueId val="{0000000D-699F-4DCC-AE70-2278AB38C07F}"/>
                </c:ext>
              </c:extLst>
            </c:dLbl>
            <c:dLbl>
              <c:idx val="12"/>
              <c:delete val="1"/>
              <c:extLst>
                <c:ext xmlns:c15="http://schemas.microsoft.com/office/drawing/2012/chart" uri="{CE6537A1-D6FC-4f65-9D91-7224C49458BB}"/>
                <c:ext xmlns:c16="http://schemas.microsoft.com/office/drawing/2014/chart" uri="{C3380CC4-5D6E-409C-BE32-E72D297353CC}">
                  <c16:uniqueId val="{0000000E-699F-4DCC-AE70-2278AB38C07F}"/>
                </c:ext>
              </c:extLst>
            </c:dLbl>
            <c:dLbl>
              <c:idx val="13"/>
              <c:delete val="1"/>
              <c:extLst>
                <c:ext xmlns:c15="http://schemas.microsoft.com/office/drawing/2012/chart" uri="{CE6537A1-D6FC-4f65-9D91-7224C49458BB}"/>
                <c:ext xmlns:c16="http://schemas.microsoft.com/office/drawing/2014/chart" uri="{C3380CC4-5D6E-409C-BE32-E72D297353CC}">
                  <c16:uniqueId val="{0000000F-699F-4DCC-AE70-2278AB38C07F}"/>
                </c:ext>
              </c:extLst>
            </c:dLbl>
            <c:dLbl>
              <c:idx val="14"/>
              <c:delete val="1"/>
              <c:extLst>
                <c:ext xmlns:c15="http://schemas.microsoft.com/office/drawing/2012/chart" uri="{CE6537A1-D6FC-4f65-9D91-7224C49458BB}"/>
                <c:ext xmlns:c16="http://schemas.microsoft.com/office/drawing/2014/chart" uri="{C3380CC4-5D6E-409C-BE32-E72D297353CC}">
                  <c16:uniqueId val="{00000010-699F-4DCC-AE70-2278AB38C07F}"/>
                </c:ext>
              </c:extLst>
            </c:dLbl>
            <c:dLbl>
              <c:idx val="15"/>
              <c:delete val="1"/>
              <c:extLst>
                <c:ext xmlns:c15="http://schemas.microsoft.com/office/drawing/2012/chart" uri="{CE6537A1-D6FC-4f65-9D91-7224C49458BB}"/>
                <c:ext xmlns:c16="http://schemas.microsoft.com/office/drawing/2014/chart" uri="{C3380CC4-5D6E-409C-BE32-E72D297353CC}">
                  <c16:uniqueId val="{00000011-699F-4DCC-AE70-2278AB38C07F}"/>
                </c:ext>
              </c:extLst>
            </c:dLbl>
            <c:dLbl>
              <c:idx val="16"/>
              <c:delete val="1"/>
              <c:extLst>
                <c:ext xmlns:c15="http://schemas.microsoft.com/office/drawing/2012/chart" uri="{CE6537A1-D6FC-4f65-9D91-7224C49458BB}"/>
                <c:ext xmlns:c16="http://schemas.microsoft.com/office/drawing/2014/chart" uri="{C3380CC4-5D6E-409C-BE32-E72D297353CC}">
                  <c16:uniqueId val="{00000013-699F-4DCC-AE70-2278AB38C07F}"/>
                </c:ext>
              </c:extLst>
            </c:dLbl>
            <c:dLbl>
              <c:idx val="17"/>
              <c:delete val="1"/>
              <c:extLst>
                <c:ext xmlns:c15="http://schemas.microsoft.com/office/drawing/2012/chart" uri="{CE6537A1-D6FC-4f65-9D91-7224C49458BB}"/>
                <c:ext xmlns:c16="http://schemas.microsoft.com/office/drawing/2014/chart" uri="{C3380CC4-5D6E-409C-BE32-E72D297353CC}">
                  <c16:uniqueId val="{00000027-699F-4DCC-AE70-2278AB38C07F}"/>
                </c:ext>
              </c:extLst>
            </c:dLbl>
            <c:dLbl>
              <c:idx val="18"/>
              <c:delete val="1"/>
              <c:extLst>
                <c:ext xmlns:c15="http://schemas.microsoft.com/office/drawing/2012/chart" uri="{CE6537A1-D6FC-4f65-9D91-7224C49458BB}"/>
                <c:ext xmlns:c16="http://schemas.microsoft.com/office/drawing/2014/chart" uri="{C3380CC4-5D6E-409C-BE32-E72D297353CC}">
                  <c16:uniqueId val="{00000028-699F-4DCC-AE70-2278AB38C07F}"/>
                </c:ext>
              </c:extLst>
            </c:dLbl>
            <c:dLbl>
              <c:idx val="19"/>
              <c:delete val="1"/>
              <c:extLst>
                <c:ext xmlns:c15="http://schemas.microsoft.com/office/drawing/2012/chart" uri="{CE6537A1-D6FC-4f65-9D91-7224C49458BB}"/>
                <c:ext xmlns:c16="http://schemas.microsoft.com/office/drawing/2014/chart" uri="{C3380CC4-5D6E-409C-BE32-E72D297353CC}">
                  <c16:uniqueId val="{00000029-699F-4DCC-AE70-2278AB38C07F}"/>
                </c:ext>
              </c:extLst>
            </c:dLbl>
            <c:dLbl>
              <c:idx val="20"/>
              <c:delete val="1"/>
              <c:extLst>
                <c:ext xmlns:c15="http://schemas.microsoft.com/office/drawing/2012/chart" uri="{CE6537A1-D6FC-4f65-9D91-7224C49458BB}"/>
                <c:ext xmlns:c16="http://schemas.microsoft.com/office/drawing/2014/chart" uri="{C3380CC4-5D6E-409C-BE32-E72D297353CC}">
                  <c16:uniqueId val="{0000002A-699F-4DCC-AE70-2278AB38C07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'!$C$132:$X$132</c:f>
              <c:numCache>
                <c:formatCode>General</c:formatCode>
                <c:ptCount val="22"/>
                <c:pt idx="0">
                  <c:v>35</c:v>
                </c:pt>
                <c:pt idx="1">
                  <c:v>35</c:v>
                </c:pt>
                <c:pt idx="2" formatCode="#\ ##0\ &quot;€&quot;">
                  <c:v>35</c:v>
                </c:pt>
                <c:pt idx="3">
                  <c:v>35.5</c:v>
                </c:pt>
                <c:pt idx="4">
                  <c:v>36</c:v>
                </c:pt>
                <c:pt idx="5">
                  <c:v>36.5</c:v>
                </c:pt>
                <c:pt idx="6">
                  <c:v>37</c:v>
                </c:pt>
                <c:pt idx="7">
                  <c:v>37.5</c:v>
                </c:pt>
                <c:pt idx="8">
                  <c:v>38</c:v>
                </c:pt>
                <c:pt idx="9">
                  <c:v>38.5</c:v>
                </c:pt>
                <c:pt idx="10">
                  <c:v>39</c:v>
                </c:pt>
                <c:pt idx="11">
                  <c:v>39.5</c:v>
                </c:pt>
                <c:pt idx="12">
                  <c:v>40</c:v>
                </c:pt>
                <c:pt idx="13">
                  <c:v>40.5</c:v>
                </c:pt>
                <c:pt idx="14">
                  <c:v>41</c:v>
                </c:pt>
                <c:pt idx="15">
                  <c:v>41.5</c:v>
                </c:pt>
                <c:pt idx="16">
                  <c:v>42</c:v>
                </c:pt>
                <c:pt idx="17">
                  <c:v>42.5</c:v>
                </c:pt>
                <c:pt idx="18">
                  <c:v>43</c:v>
                </c:pt>
                <c:pt idx="19">
                  <c:v>43.5</c:v>
                </c:pt>
                <c:pt idx="20">
                  <c:v>44</c:v>
                </c:pt>
                <c:pt idx="21">
                  <c:v>44.5</c:v>
                </c:pt>
              </c:numCache>
            </c:numRef>
          </c:val>
          <c:smooth val="0"/>
          <c:extLst>
            <c:ext xmlns:c16="http://schemas.microsoft.com/office/drawing/2014/chart" uri="{C3380CC4-5D6E-409C-BE32-E72D297353CC}">
              <c16:uniqueId val="{00000000-699F-4DCC-AE70-2278AB38C07F}"/>
            </c:ext>
          </c:extLst>
        </c:ser>
        <c:ser>
          <c:idx val="1"/>
          <c:order val="1"/>
          <c:tx>
            <c:strRef>
              <c:f>'Alue Vaihtoehto2 '!$B$24</c:f>
              <c:strCache>
                <c:ptCount val="1"/>
                <c:pt idx="0">
                  <c:v>Loma-asunto (kpl)</c:v>
                </c:pt>
              </c:strCache>
            </c:strRef>
          </c:tx>
          <c:spPr>
            <a:ln w="28575" cap="rnd">
              <a:solidFill>
                <a:schemeClr val="accent2"/>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26-699F-4DCC-AE70-2278AB38C07F}"/>
                </c:ext>
              </c:extLst>
            </c:dLbl>
            <c:dLbl>
              <c:idx val="2"/>
              <c:delete val="1"/>
              <c:extLst>
                <c:ext xmlns:c15="http://schemas.microsoft.com/office/drawing/2012/chart" uri="{CE6537A1-D6FC-4f65-9D91-7224C49458BB}"/>
                <c:ext xmlns:c16="http://schemas.microsoft.com/office/drawing/2014/chart" uri="{C3380CC4-5D6E-409C-BE32-E72D297353CC}">
                  <c16:uniqueId val="{00000025-699F-4DCC-AE70-2278AB38C07F}"/>
                </c:ext>
              </c:extLst>
            </c:dLbl>
            <c:dLbl>
              <c:idx val="3"/>
              <c:delete val="1"/>
              <c:extLst>
                <c:ext xmlns:c15="http://schemas.microsoft.com/office/drawing/2012/chart" uri="{CE6537A1-D6FC-4f65-9D91-7224C49458BB}"/>
                <c:ext xmlns:c16="http://schemas.microsoft.com/office/drawing/2014/chart" uri="{C3380CC4-5D6E-409C-BE32-E72D297353CC}">
                  <c16:uniqueId val="{00000024-699F-4DCC-AE70-2278AB38C07F}"/>
                </c:ext>
              </c:extLst>
            </c:dLbl>
            <c:dLbl>
              <c:idx val="4"/>
              <c:delete val="1"/>
              <c:extLst>
                <c:ext xmlns:c15="http://schemas.microsoft.com/office/drawing/2012/chart" uri="{CE6537A1-D6FC-4f65-9D91-7224C49458BB}"/>
                <c:ext xmlns:c16="http://schemas.microsoft.com/office/drawing/2014/chart" uri="{C3380CC4-5D6E-409C-BE32-E72D297353CC}">
                  <c16:uniqueId val="{00000023-699F-4DCC-AE70-2278AB38C07F}"/>
                </c:ext>
              </c:extLst>
            </c:dLbl>
            <c:dLbl>
              <c:idx val="5"/>
              <c:delete val="1"/>
              <c:extLst>
                <c:ext xmlns:c15="http://schemas.microsoft.com/office/drawing/2012/chart" uri="{CE6537A1-D6FC-4f65-9D91-7224C49458BB}"/>
                <c:ext xmlns:c16="http://schemas.microsoft.com/office/drawing/2014/chart" uri="{C3380CC4-5D6E-409C-BE32-E72D297353CC}">
                  <c16:uniqueId val="{00000022-699F-4DCC-AE70-2278AB38C07F}"/>
                </c:ext>
              </c:extLst>
            </c:dLbl>
            <c:dLbl>
              <c:idx val="6"/>
              <c:delete val="1"/>
              <c:extLst>
                <c:ext xmlns:c15="http://schemas.microsoft.com/office/drawing/2012/chart" uri="{CE6537A1-D6FC-4f65-9D91-7224C49458BB}"/>
                <c:ext xmlns:c16="http://schemas.microsoft.com/office/drawing/2014/chart" uri="{C3380CC4-5D6E-409C-BE32-E72D297353CC}">
                  <c16:uniqueId val="{00000021-699F-4DCC-AE70-2278AB38C07F}"/>
                </c:ext>
              </c:extLst>
            </c:dLbl>
            <c:dLbl>
              <c:idx val="7"/>
              <c:delete val="1"/>
              <c:extLst>
                <c:ext xmlns:c15="http://schemas.microsoft.com/office/drawing/2012/chart" uri="{CE6537A1-D6FC-4f65-9D91-7224C49458BB}"/>
                <c:ext xmlns:c16="http://schemas.microsoft.com/office/drawing/2014/chart" uri="{C3380CC4-5D6E-409C-BE32-E72D297353CC}">
                  <c16:uniqueId val="{00000020-699F-4DCC-AE70-2278AB38C07F}"/>
                </c:ext>
              </c:extLst>
            </c:dLbl>
            <c:dLbl>
              <c:idx val="8"/>
              <c:delete val="1"/>
              <c:extLst>
                <c:ext xmlns:c15="http://schemas.microsoft.com/office/drawing/2012/chart" uri="{CE6537A1-D6FC-4f65-9D91-7224C49458BB}"/>
                <c:ext xmlns:c16="http://schemas.microsoft.com/office/drawing/2014/chart" uri="{C3380CC4-5D6E-409C-BE32-E72D297353CC}">
                  <c16:uniqueId val="{0000001F-699F-4DCC-AE70-2278AB38C07F}"/>
                </c:ext>
              </c:extLst>
            </c:dLbl>
            <c:dLbl>
              <c:idx val="9"/>
              <c:delete val="1"/>
              <c:extLst>
                <c:ext xmlns:c15="http://schemas.microsoft.com/office/drawing/2012/chart" uri="{CE6537A1-D6FC-4f65-9D91-7224C49458BB}"/>
                <c:ext xmlns:c16="http://schemas.microsoft.com/office/drawing/2014/chart" uri="{C3380CC4-5D6E-409C-BE32-E72D297353CC}">
                  <c16:uniqueId val="{0000001E-699F-4DCC-AE70-2278AB38C07F}"/>
                </c:ext>
              </c:extLst>
            </c:dLbl>
            <c:dLbl>
              <c:idx val="10"/>
              <c:delete val="1"/>
              <c:extLst>
                <c:ext xmlns:c15="http://schemas.microsoft.com/office/drawing/2012/chart" uri="{CE6537A1-D6FC-4f65-9D91-7224C49458BB}"/>
                <c:ext xmlns:c16="http://schemas.microsoft.com/office/drawing/2014/chart" uri="{C3380CC4-5D6E-409C-BE32-E72D297353CC}">
                  <c16:uniqueId val="{0000001D-699F-4DCC-AE70-2278AB38C07F}"/>
                </c:ext>
              </c:extLst>
            </c:dLbl>
            <c:dLbl>
              <c:idx val="11"/>
              <c:delete val="1"/>
              <c:extLst>
                <c:ext xmlns:c15="http://schemas.microsoft.com/office/drawing/2012/chart" uri="{CE6537A1-D6FC-4f65-9D91-7224C49458BB}"/>
                <c:ext xmlns:c16="http://schemas.microsoft.com/office/drawing/2014/chart" uri="{C3380CC4-5D6E-409C-BE32-E72D297353CC}">
                  <c16:uniqueId val="{0000001C-699F-4DCC-AE70-2278AB38C07F}"/>
                </c:ext>
              </c:extLst>
            </c:dLbl>
            <c:dLbl>
              <c:idx val="12"/>
              <c:delete val="1"/>
              <c:extLst>
                <c:ext xmlns:c15="http://schemas.microsoft.com/office/drawing/2012/chart" uri="{CE6537A1-D6FC-4f65-9D91-7224C49458BB}"/>
                <c:ext xmlns:c16="http://schemas.microsoft.com/office/drawing/2014/chart" uri="{C3380CC4-5D6E-409C-BE32-E72D297353CC}">
                  <c16:uniqueId val="{0000001B-699F-4DCC-AE70-2278AB38C07F}"/>
                </c:ext>
              </c:extLst>
            </c:dLbl>
            <c:dLbl>
              <c:idx val="13"/>
              <c:delete val="1"/>
              <c:extLst>
                <c:ext xmlns:c15="http://schemas.microsoft.com/office/drawing/2012/chart" uri="{CE6537A1-D6FC-4f65-9D91-7224C49458BB}"/>
                <c:ext xmlns:c16="http://schemas.microsoft.com/office/drawing/2014/chart" uri="{C3380CC4-5D6E-409C-BE32-E72D297353CC}">
                  <c16:uniqueId val="{0000001A-699F-4DCC-AE70-2278AB38C07F}"/>
                </c:ext>
              </c:extLst>
            </c:dLbl>
            <c:dLbl>
              <c:idx val="14"/>
              <c:delete val="1"/>
              <c:extLst>
                <c:ext xmlns:c15="http://schemas.microsoft.com/office/drawing/2012/chart" uri="{CE6537A1-D6FC-4f65-9D91-7224C49458BB}"/>
                <c:ext xmlns:c16="http://schemas.microsoft.com/office/drawing/2014/chart" uri="{C3380CC4-5D6E-409C-BE32-E72D297353CC}">
                  <c16:uniqueId val="{00000019-699F-4DCC-AE70-2278AB38C07F}"/>
                </c:ext>
              </c:extLst>
            </c:dLbl>
            <c:dLbl>
              <c:idx val="15"/>
              <c:delete val="1"/>
              <c:extLst>
                <c:ext xmlns:c15="http://schemas.microsoft.com/office/drawing/2012/chart" uri="{CE6537A1-D6FC-4f65-9D91-7224C49458BB}"/>
                <c:ext xmlns:c16="http://schemas.microsoft.com/office/drawing/2014/chart" uri="{C3380CC4-5D6E-409C-BE32-E72D297353CC}">
                  <c16:uniqueId val="{00000018-699F-4DCC-AE70-2278AB38C07F}"/>
                </c:ext>
              </c:extLst>
            </c:dLbl>
            <c:dLbl>
              <c:idx val="16"/>
              <c:delete val="1"/>
              <c:extLst>
                <c:ext xmlns:c15="http://schemas.microsoft.com/office/drawing/2012/chart" uri="{CE6537A1-D6FC-4f65-9D91-7224C49458BB}"/>
                <c:ext xmlns:c16="http://schemas.microsoft.com/office/drawing/2014/chart" uri="{C3380CC4-5D6E-409C-BE32-E72D297353CC}">
                  <c16:uniqueId val="{00000012-699F-4DCC-AE70-2278AB38C07F}"/>
                </c:ext>
              </c:extLst>
            </c:dLbl>
            <c:dLbl>
              <c:idx val="17"/>
              <c:delete val="1"/>
              <c:extLst>
                <c:ext xmlns:c15="http://schemas.microsoft.com/office/drawing/2012/chart" uri="{CE6537A1-D6FC-4f65-9D91-7224C49458BB}"/>
                <c:ext xmlns:c16="http://schemas.microsoft.com/office/drawing/2014/chart" uri="{C3380CC4-5D6E-409C-BE32-E72D297353CC}">
                  <c16:uniqueId val="{00000015-699F-4DCC-AE70-2278AB38C07F}"/>
                </c:ext>
              </c:extLst>
            </c:dLbl>
            <c:dLbl>
              <c:idx val="18"/>
              <c:delete val="1"/>
              <c:extLst>
                <c:ext xmlns:c15="http://schemas.microsoft.com/office/drawing/2012/chart" uri="{CE6537A1-D6FC-4f65-9D91-7224C49458BB}"/>
                <c:ext xmlns:c16="http://schemas.microsoft.com/office/drawing/2014/chart" uri="{C3380CC4-5D6E-409C-BE32-E72D297353CC}">
                  <c16:uniqueId val="{00000014-699F-4DCC-AE70-2278AB38C07F}"/>
                </c:ext>
              </c:extLst>
            </c:dLbl>
            <c:dLbl>
              <c:idx val="19"/>
              <c:delete val="1"/>
              <c:extLst>
                <c:ext xmlns:c15="http://schemas.microsoft.com/office/drawing/2012/chart" uri="{CE6537A1-D6FC-4f65-9D91-7224C49458BB}"/>
                <c:ext xmlns:c16="http://schemas.microsoft.com/office/drawing/2014/chart" uri="{C3380CC4-5D6E-409C-BE32-E72D297353CC}">
                  <c16:uniqueId val="{00000016-699F-4DCC-AE70-2278AB38C07F}"/>
                </c:ext>
              </c:extLst>
            </c:dLbl>
            <c:dLbl>
              <c:idx val="20"/>
              <c:delete val="1"/>
              <c:extLst>
                <c:ext xmlns:c15="http://schemas.microsoft.com/office/drawing/2012/chart" uri="{CE6537A1-D6FC-4f65-9D91-7224C49458BB}"/>
                <c:ext xmlns:c16="http://schemas.microsoft.com/office/drawing/2014/chart" uri="{C3380CC4-5D6E-409C-BE32-E72D297353CC}">
                  <c16:uniqueId val="{00000017-699F-4DCC-AE70-2278AB38C07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'Alue Vaihtoehto2 '!$C$133:$X$133</c:f>
              <c:numCache>
                <c:formatCode>General</c:formatCode>
                <c:ptCount val="22"/>
                <c:pt idx="0">
                  <c:v>22</c:v>
                </c:pt>
                <c:pt idx="1">
                  <c:v>22</c:v>
                </c:pt>
                <c:pt idx="2">
                  <c:v>22</c:v>
                </c:pt>
                <c:pt idx="3">
                  <c:v>22.5</c:v>
                </c:pt>
                <c:pt idx="4">
                  <c:v>23</c:v>
                </c:pt>
                <c:pt idx="5">
                  <c:v>23.5</c:v>
                </c:pt>
                <c:pt idx="6">
                  <c:v>24</c:v>
                </c:pt>
                <c:pt idx="7">
                  <c:v>24.5</c:v>
                </c:pt>
                <c:pt idx="8">
                  <c:v>25</c:v>
                </c:pt>
                <c:pt idx="9">
                  <c:v>25.5</c:v>
                </c:pt>
                <c:pt idx="10">
                  <c:v>26</c:v>
                </c:pt>
                <c:pt idx="11">
                  <c:v>26.5</c:v>
                </c:pt>
                <c:pt idx="12">
                  <c:v>27</c:v>
                </c:pt>
                <c:pt idx="13">
                  <c:v>27.5</c:v>
                </c:pt>
                <c:pt idx="14">
                  <c:v>28</c:v>
                </c:pt>
                <c:pt idx="15">
                  <c:v>28.5</c:v>
                </c:pt>
                <c:pt idx="16">
                  <c:v>29</c:v>
                </c:pt>
                <c:pt idx="17">
                  <c:v>29.5</c:v>
                </c:pt>
                <c:pt idx="18">
                  <c:v>30</c:v>
                </c:pt>
                <c:pt idx="19">
                  <c:v>30.5</c:v>
                </c:pt>
                <c:pt idx="20">
                  <c:v>31</c:v>
                </c:pt>
                <c:pt idx="21">
                  <c:v>31.5</c:v>
                </c:pt>
              </c:numCache>
            </c:numRef>
          </c:val>
          <c:smooth val="0"/>
          <c:extLst>
            <c:ext xmlns:c16="http://schemas.microsoft.com/office/drawing/2014/chart" uri="{C3380CC4-5D6E-409C-BE32-E72D297353CC}">
              <c16:uniqueId val="{00000001-699F-4DCC-AE70-2278AB38C07F}"/>
            </c:ext>
          </c:extLst>
        </c:ser>
        <c:ser>
          <c:idx val="2"/>
          <c:order val="2"/>
          <c:tx>
            <c:strRef>
              <c:f>'Alue Vaihtoehto2 '!$B$36</c:f>
              <c:strCache>
                <c:ptCount val="1"/>
                <c:pt idx="0">
                  <c:v>Maatila (kpl)</c:v>
                </c:pt>
              </c:strCache>
            </c:strRef>
          </c:tx>
          <c:spPr>
            <a:ln w="28575" cap="rnd">
              <a:solidFill>
                <a:schemeClr val="accent3"/>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3E-699F-4DCC-AE70-2278AB38C07F}"/>
                </c:ext>
              </c:extLst>
            </c:dLbl>
            <c:dLbl>
              <c:idx val="2"/>
              <c:delete val="1"/>
              <c:extLst>
                <c:ext xmlns:c15="http://schemas.microsoft.com/office/drawing/2012/chart" uri="{CE6537A1-D6FC-4f65-9D91-7224C49458BB}"/>
                <c:ext xmlns:c16="http://schemas.microsoft.com/office/drawing/2014/chart" uri="{C3380CC4-5D6E-409C-BE32-E72D297353CC}">
                  <c16:uniqueId val="{0000003D-699F-4DCC-AE70-2278AB38C07F}"/>
                </c:ext>
              </c:extLst>
            </c:dLbl>
            <c:dLbl>
              <c:idx val="3"/>
              <c:delete val="1"/>
              <c:extLst>
                <c:ext xmlns:c15="http://schemas.microsoft.com/office/drawing/2012/chart" uri="{CE6537A1-D6FC-4f65-9D91-7224C49458BB}"/>
                <c:ext xmlns:c16="http://schemas.microsoft.com/office/drawing/2014/chart" uri="{C3380CC4-5D6E-409C-BE32-E72D297353CC}">
                  <c16:uniqueId val="{0000003C-699F-4DCC-AE70-2278AB38C07F}"/>
                </c:ext>
              </c:extLst>
            </c:dLbl>
            <c:dLbl>
              <c:idx val="4"/>
              <c:delete val="1"/>
              <c:extLst>
                <c:ext xmlns:c15="http://schemas.microsoft.com/office/drawing/2012/chart" uri="{CE6537A1-D6FC-4f65-9D91-7224C49458BB}"/>
                <c:ext xmlns:c16="http://schemas.microsoft.com/office/drawing/2014/chart" uri="{C3380CC4-5D6E-409C-BE32-E72D297353CC}">
                  <c16:uniqueId val="{0000003B-699F-4DCC-AE70-2278AB38C07F}"/>
                </c:ext>
              </c:extLst>
            </c:dLbl>
            <c:dLbl>
              <c:idx val="5"/>
              <c:delete val="1"/>
              <c:extLst>
                <c:ext xmlns:c15="http://schemas.microsoft.com/office/drawing/2012/chart" uri="{CE6537A1-D6FC-4f65-9D91-7224C49458BB}"/>
                <c:ext xmlns:c16="http://schemas.microsoft.com/office/drawing/2014/chart" uri="{C3380CC4-5D6E-409C-BE32-E72D297353CC}">
                  <c16:uniqueId val="{0000003A-699F-4DCC-AE70-2278AB38C07F}"/>
                </c:ext>
              </c:extLst>
            </c:dLbl>
            <c:dLbl>
              <c:idx val="6"/>
              <c:delete val="1"/>
              <c:extLst>
                <c:ext xmlns:c15="http://schemas.microsoft.com/office/drawing/2012/chart" uri="{CE6537A1-D6FC-4f65-9D91-7224C49458BB}"/>
                <c:ext xmlns:c16="http://schemas.microsoft.com/office/drawing/2014/chart" uri="{C3380CC4-5D6E-409C-BE32-E72D297353CC}">
                  <c16:uniqueId val="{00000039-699F-4DCC-AE70-2278AB38C07F}"/>
                </c:ext>
              </c:extLst>
            </c:dLbl>
            <c:dLbl>
              <c:idx val="7"/>
              <c:delete val="1"/>
              <c:extLst>
                <c:ext xmlns:c15="http://schemas.microsoft.com/office/drawing/2012/chart" uri="{CE6537A1-D6FC-4f65-9D91-7224C49458BB}"/>
                <c:ext xmlns:c16="http://schemas.microsoft.com/office/drawing/2014/chart" uri="{C3380CC4-5D6E-409C-BE32-E72D297353CC}">
                  <c16:uniqueId val="{00000038-699F-4DCC-AE70-2278AB38C07F}"/>
                </c:ext>
              </c:extLst>
            </c:dLbl>
            <c:dLbl>
              <c:idx val="8"/>
              <c:delete val="1"/>
              <c:extLst>
                <c:ext xmlns:c15="http://schemas.microsoft.com/office/drawing/2012/chart" uri="{CE6537A1-D6FC-4f65-9D91-7224C49458BB}"/>
                <c:ext xmlns:c16="http://schemas.microsoft.com/office/drawing/2014/chart" uri="{C3380CC4-5D6E-409C-BE32-E72D297353CC}">
                  <c16:uniqueId val="{00000037-699F-4DCC-AE70-2278AB38C07F}"/>
                </c:ext>
              </c:extLst>
            </c:dLbl>
            <c:dLbl>
              <c:idx val="9"/>
              <c:delete val="1"/>
              <c:extLst>
                <c:ext xmlns:c15="http://schemas.microsoft.com/office/drawing/2012/chart" uri="{CE6537A1-D6FC-4f65-9D91-7224C49458BB}"/>
                <c:ext xmlns:c16="http://schemas.microsoft.com/office/drawing/2014/chart" uri="{C3380CC4-5D6E-409C-BE32-E72D297353CC}">
                  <c16:uniqueId val="{00000036-699F-4DCC-AE70-2278AB38C07F}"/>
                </c:ext>
              </c:extLst>
            </c:dLbl>
            <c:dLbl>
              <c:idx val="10"/>
              <c:delete val="1"/>
              <c:extLst>
                <c:ext xmlns:c15="http://schemas.microsoft.com/office/drawing/2012/chart" uri="{CE6537A1-D6FC-4f65-9D91-7224C49458BB}"/>
                <c:ext xmlns:c16="http://schemas.microsoft.com/office/drawing/2014/chart" uri="{C3380CC4-5D6E-409C-BE32-E72D297353CC}">
                  <c16:uniqueId val="{00000035-699F-4DCC-AE70-2278AB38C07F}"/>
                </c:ext>
              </c:extLst>
            </c:dLbl>
            <c:dLbl>
              <c:idx val="11"/>
              <c:delete val="1"/>
              <c:extLst>
                <c:ext xmlns:c15="http://schemas.microsoft.com/office/drawing/2012/chart" uri="{CE6537A1-D6FC-4f65-9D91-7224C49458BB}"/>
                <c:ext xmlns:c16="http://schemas.microsoft.com/office/drawing/2014/chart" uri="{C3380CC4-5D6E-409C-BE32-E72D297353CC}">
                  <c16:uniqueId val="{00000034-699F-4DCC-AE70-2278AB38C07F}"/>
                </c:ext>
              </c:extLst>
            </c:dLbl>
            <c:dLbl>
              <c:idx val="12"/>
              <c:delete val="1"/>
              <c:extLst>
                <c:ext xmlns:c15="http://schemas.microsoft.com/office/drawing/2012/chart" uri="{CE6537A1-D6FC-4f65-9D91-7224C49458BB}"/>
                <c:ext xmlns:c16="http://schemas.microsoft.com/office/drawing/2014/chart" uri="{C3380CC4-5D6E-409C-BE32-E72D297353CC}">
                  <c16:uniqueId val="{00000033-699F-4DCC-AE70-2278AB38C07F}"/>
                </c:ext>
              </c:extLst>
            </c:dLbl>
            <c:dLbl>
              <c:idx val="13"/>
              <c:delete val="1"/>
              <c:extLst>
                <c:ext xmlns:c15="http://schemas.microsoft.com/office/drawing/2012/chart" uri="{CE6537A1-D6FC-4f65-9D91-7224C49458BB}"/>
                <c:ext xmlns:c16="http://schemas.microsoft.com/office/drawing/2014/chart" uri="{C3380CC4-5D6E-409C-BE32-E72D297353CC}">
                  <c16:uniqueId val="{00000032-699F-4DCC-AE70-2278AB38C07F}"/>
                </c:ext>
              </c:extLst>
            </c:dLbl>
            <c:dLbl>
              <c:idx val="14"/>
              <c:delete val="1"/>
              <c:extLst>
                <c:ext xmlns:c15="http://schemas.microsoft.com/office/drawing/2012/chart" uri="{CE6537A1-D6FC-4f65-9D91-7224C49458BB}"/>
                <c:ext xmlns:c16="http://schemas.microsoft.com/office/drawing/2014/chart" uri="{C3380CC4-5D6E-409C-BE32-E72D297353CC}">
                  <c16:uniqueId val="{00000031-699F-4DCC-AE70-2278AB38C07F}"/>
                </c:ext>
              </c:extLst>
            </c:dLbl>
            <c:dLbl>
              <c:idx val="15"/>
              <c:delete val="1"/>
              <c:extLst>
                <c:ext xmlns:c15="http://schemas.microsoft.com/office/drawing/2012/chart" uri="{CE6537A1-D6FC-4f65-9D91-7224C49458BB}"/>
                <c:ext xmlns:c16="http://schemas.microsoft.com/office/drawing/2014/chart" uri="{C3380CC4-5D6E-409C-BE32-E72D297353CC}">
                  <c16:uniqueId val="{00000030-699F-4DCC-AE70-2278AB38C07F}"/>
                </c:ext>
              </c:extLst>
            </c:dLbl>
            <c:dLbl>
              <c:idx val="16"/>
              <c:delete val="1"/>
              <c:extLst>
                <c:ext xmlns:c15="http://schemas.microsoft.com/office/drawing/2012/chart" uri="{CE6537A1-D6FC-4f65-9D91-7224C49458BB}"/>
                <c:ext xmlns:c16="http://schemas.microsoft.com/office/drawing/2014/chart" uri="{C3380CC4-5D6E-409C-BE32-E72D297353CC}">
                  <c16:uniqueId val="{0000002F-699F-4DCC-AE70-2278AB38C07F}"/>
                </c:ext>
              </c:extLst>
            </c:dLbl>
            <c:dLbl>
              <c:idx val="17"/>
              <c:delete val="1"/>
              <c:extLst>
                <c:ext xmlns:c15="http://schemas.microsoft.com/office/drawing/2012/chart" uri="{CE6537A1-D6FC-4f65-9D91-7224C49458BB}"/>
                <c:ext xmlns:c16="http://schemas.microsoft.com/office/drawing/2014/chart" uri="{C3380CC4-5D6E-409C-BE32-E72D297353CC}">
                  <c16:uniqueId val="{0000002E-699F-4DCC-AE70-2278AB38C07F}"/>
                </c:ext>
              </c:extLst>
            </c:dLbl>
            <c:dLbl>
              <c:idx val="18"/>
              <c:delete val="1"/>
              <c:extLst>
                <c:ext xmlns:c15="http://schemas.microsoft.com/office/drawing/2012/chart" uri="{CE6537A1-D6FC-4f65-9D91-7224C49458BB}"/>
                <c:ext xmlns:c16="http://schemas.microsoft.com/office/drawing/2014/chart" uri="{C3380CC4-5D6E-409C-BE32-E72D297353CC}">
                  <c16:uniqueId val="{0000002D-699F-4DCC-AE70-2278AB38C07F}"/>
                </c:ext>
              </c:extLst>
            </c:dLbl>
            <c:dLbl>
              <c:idx val="19"/>
              <c:delete val="1"/>
              <c:extLst>
                <c:ext xmlns:c15="http://schemas.microsoft.com/office/drawing/2012/chart" uri="{CE6537A1-D6FC-4f65-9D91-7224C49458BB}"/>
                <c:ext xmlns:c16="http://schemas.microsoft.com/office/drawing/2014/chart" uri="{C3380CC4-5D6E-409C-BE32-E72D297353CC}">
                  <c16:uniqueId val="{0000002C-699F-4DCC-AE70-2278AB38C07F}"/>
                </c:ext>
              </c:extLst>
            </c:dLbl>
            <c:dLbl>
              <c:idx val="20"/>
              <c:delete val="1"/>
              <c:extLst>
                <c:ext xmlns:c15="http://schemas.microsoft.com/office/drawing/2012/chart" uri="{CE6537A1-D6FC-4f65-9D91-7224C49458BB}"/>
                <c:ext xmlns:c16="http://schemas.microsoft.com/office/drawing/2014/chart" uri="{C3380CC4-5D6E-409C-BE32-E72D297353CC}">
                  <c16:uniqueId val="{0000002B-699F-4DCC-AE70-2278AB38C07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'Alue Vaihtoehto2 '!$C$134:$X$134</c:f>
              <c:numCache>
                <c:formatCode>General</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smooth val="0"/>
          <c:extLst>
            <c:ext xmlns:c16="http://schemas.microsoft.com/office/drawing/2014/chart" uri="{C3380CC4-5D6E-409C-BE32-E72D297353CC}">
              <c16:uniqueId val="{00000002-699F-4DCC-AE70-2278AB38C07F}"/>
            </c:ext>
          </c:extLst>
        </c:ser>
        <c:dLbls>
          <c:showLegendKey val="0"/>
          <c:showVal val="0"/>
          <c:showCatName val="0"/>
          <c:showSerName val="0"/>
          <c:showPercent val="0"/>
          <c:showBubbleSize val="0"/>
        </c:dLbls>
        <c:smooth val="0"/>
        <c:axId val="1012757128"/>
        <c:axId val="1012756768"/>
      </c:lineChart>
      <c:catAx>
        <c:axId val="101275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12756768"/>
        <c:crosses val="autoZero"/>
        <c:auto val="1"/>
        <c:lblAlgn val="ctr"/>
        <c:lblOffset val="100"/>
        <c:noMultiLvlLbl val="0"/>
      </c:catAx>
      <c:valAx>
        <c:axId val="101275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1275712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Vesihuollon</a:t>
            </a:r>
            <a:r>
              <a:rPr lang="fi-FI" baseline="0"/>
              <a:t> osuus käytössä olevista tuloista </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Vaikutus!$B$14</c:f>
              <c:strCache>
                <c:ptCount val="1"/>
                <c:pt idx="0">
                  <c:v>Vesihuollon kokonaisukustannus, vanha liittyjä (€/vuosi)</c:v>
                </c:pt>
              </c:strCache>
            </c:strRef>
          </c:tx>
          <c:spPr>
            <a:solidFill>
              <a:schemeClr val="accent1"/>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Vaikutus!$C$14:$X$14</c:f>
              <c:numCache>
                <c:formatCode>0</c:formatCode>
                <c:ptCount val="22"/>
                <c:pt idx="0">
                  <c:v>728.25139999999988</c:v>
                </c:pt>
                <c:pt idx="1">
                  <c:v>728.25139999999988</c:v>
                </c:pt>
                <c:pt idx="2">
                  <c:v>827.08265000000006</c:v>
                </c:pt>
                <c:pt idx="3">
                  <c:v>876.70760900000016</c:v>
                </c:pt>
                <c:pt idx="4">
                  <c:v>929.3100655400001</c:v>
                </c:pt>
                <c:pt idx="5">
                  <c:v>985.06866947240019</c:v>
                </c:pt>
                <c:pt idx="6">
                  <c:v>1024.4714162512962</c:v>
                </c:pt>
                <c:pt idx="7">
                  <c:v>1044.9608445763222</c:v>
                </c:pt>
                <c:pt idx="8">
                  <c:v>1065.8600614678485</c:v>
                </c:pt>
                <c:pt idx="9">
                  <c:v>1087.1772626972056</c:v>
                </c:pt>
                <c:pt idx="10">
                  <c:v>1108.9208079511498</c:v>
                </c:pt>
                <c:pt idx="11">
                  <c:v>1131.0992241101728</c:v>
                </c:pt>
                <c:pt idx="12">
                  <c:v>1153.7212085923761</c:v>
                </c:pt>
                <c:pt idx="13">
                  <c:v>1165.2584206782999</c:v>
                </c:pt>
                <c:pt idx="14">
                  <c:v>1176.911004885083</c:v>
                </c:pt>
                <c:pt idx="15">
                  <c:v>1188.6801149339337</c:v>
                </c:pt>
                <c:pt idx="16">
                  <c:v>1200.5669160832731</c:v>
                </c:pt>
                <c:pt idx="17">
                  <c:v>1212.5725852441055</c:v>
                </c:pt>
                <c:pt idx="18">
                  <c:v>1224.6983110965468</c:v>
                </c:pt>
                <c:pt idx="19">
                  <c:v>1236.9452942075122</c:v>
                </c:pt>
                <c:pt idx="20">
                  <c:v>1249.3147471495872</c:v>
                </c:pt>
                <c:pt idx="21">
                  <c:v>1261.8078946210831</c:v>
                </c:pt>
              </c:numCache>
            </c:numRef>
          </c:val>
          <c:extLst>
            <c:ext xmlns:c16="http://schemas.microsoft.com/office/drawing/2014/chart" uri="{C3380CC4-5D6E-409C-BE32-E72D297353CC}">
              <c16:uniqueId val="{00000000-944A-4F99-97EB-37243ABDC077}"/>
            </c:ext>
          </c:extLst>
        </c:ser>
        <c:ser>
          <c:idx val="1"/>
          <c:order val="1"/>
          <c:tx>
            <c:strRef>
              <c:f>Vaikutus!$B$13</c:f>
              <c:strCache>
                <c:ptCount val="1"/>
                <c:pt idx="0">
                  <c:v>Vesihuollon kokonaisukustannus, uusi liittyjä (€/vuosi)</c:v>
                </c:pt>
              </c:strCache>
              <c:extLst xmlns:c15="http://schemas.microsoft.com/office/drawing/2012/chart"/>
            </c:strRef>
          </c:tx>
          <c:spPr>
            <a:solidFill>
              <a:schemeClr val="accent2"/>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extLst xmlns:c15="http://schemas.microsoft.com/office/drawing/2012/chart"/>
            </c:numRef>
          </c:cat>
          <c:val>
            <c:numRef>
              <c:f>Vaikutus!$C$13:$X$13</c:f>
              <c:numCache>
                <c:formatCode>0</c:formatCode>
                <c:ptCount val="22"/>
                <c:pt idx="0">
                  <c:v>931.56139999999982</c:v>
                </c:pt>
                <c:pt idx="1">
                  <c:v>931.56139999999982</c:v>
                </c:pt>
                <c:pt idx="2">
                  <c:v>1030.39265</c:v>
                </c:pt>
                <c:pt idx="3">
                  <c:v>1092.2162090000002</c:v>
                </c:pt>
                <c:pt idx="4">
                  <c:v>1157.7491815400001</c:v>
                </c:pt>
                <c:pt idx="5">
                  <c:v>1227.2141324324002</c:v>
                </c:pt>
                <c:pt idx="6">
                  <c:v>1276.3026977296963</c:v>
                </c:pt>
                <c:pt idx="7">
                  <c:v>1301.8287516842902</c:v>
                </c:pt>
                <c:pt idx="8">
                  <c:v>1327.8653267179759</c:v>
                </c:pt>
                <c:pt idx="9">
                  <c:v>1354.4226332523356</c:v>
                </c:pt>
                <c:pt idx="10">
                  <c:v>1381.5110859173824</c:v>
                </c:pt>
                <c:pt idx="11">
                  <c:v>1409.1413076357298</c:v>
                </c:pt>
                <c:pt idx="12">
                  <c:v>1437.3241337884444</c:v>
                </c:pt>
                <c:pt idx="13">
                  <c:v>1451.697375126329</c:v>
                </c:pt>
                <c:pt idx="14">
                  <c:v>1466.2143488775923</c:v>
                </c:pt>
                <c:pt idx="15">
                  <c:v>1480.8764923663682</c:v>
                </c:pt>
                <c:pt idx="16">
                  <c:v>1495.6852572900318</c:v>
                </c:pt>
                <c:pt idx="17">
                  <c:v>1510.6421098629319</c:v>
                </c:pt>
                <c:pt idx="18">
                  <c:v>1525.7485309615615</c:v>
                </c:pt>
                <c:pt idx="19">
                  <c:v>1541.006016271177</c:v>
                </c:pt>
                <c:pt idx="20">
                  <c:v>1556.4160764338885</c:v>
                </c:pt>
                <c:pt idx="21">
                  <c:v>1571.9802371982275</c:v>
                </c:pt>
              </c:numCache>
              <c:extLst xmlns:c15="http://schemas.microsoft.com/office/drawing/2012/chart"/>
            </c:numRef>
          </c:val>
          <c:extLst xmlns:c15="http://schemas.microsoft.com/office/drawing/2012/chart">
            <c:ext xmlns:c16="http://schemas.microsoft.com/office/drawing/2014/chart" uri="{C3380CC4-5D6E-409C-BE32-E72D297353CC}">
              <c16:uniqueId val="{00000001-944A-4F99-97EB-37243ABDC077}"/>
            </c:ext>
          </c:extLst>
        </c:ser>
        <c:ser>
          <c:idx val="5"/>
          <c:order val="5"/>
          <c:tx>
            <c:strRef>
              <c:f>Vaikutus!$B$46</c:f>
              <c:strCache>
                <c:ptCount val="1"/>
                <c:pt idx="0">
                  <c:v>Vertailu koko yhtiö (kolmen hengen talous)</c:v>
                </c:pt>
              </c:strCache>
            </c:strRef>
          </c:tx>
          <c:spPr>
            <a:solidFill>
              <a:schemeClr val="accent6"/>
            </a:solidFill>
            <a:ln>
              <a:noFill/>
            </a:ln>
            <a:effectLst/>
          </c:spPr>
          <c:invertIfNegative val="0"/>
          <c:val>
            <c:numRef>
              <c:f>Vaikutus!$C$46:$X$46</c:f>
              <c:numCache>
                <c:formatCode>0</c:formatCode>
                <c:ptCount val="22"/>
                <c:pt idx="0">
                  <c:v>815.5454545454545</c:v>
                </c:pt>
                <c:pt idx="1">
                  <c:v>848.1672727272728</c:v>
                </c:pt>
                <c:pt idx="2">
                  <c:v>899.05730909090926</c:v>
                </c:pt>
                <c:pt idx="3">
                  <c:v>953.00074763636405</c:v>
                </c:pt>
                <c:pt idx="4">
                  <c:v>1010.1807924945459</c:v>
                </c:pt>
                <c:pt idx="5">
                  <c:v>1070.7916400442189</c:v>
                </c:pt>
                <c:pt idx="6">
                  <c:v>1113.6233056459876</c:v>
                </c:pt>
                <c:pt idx="7">
                  <c:v>1135.8957717589076</c:v>
                </c:pt>
                <c:pt idx="8">
                  <c:v>1158.6136871940857</c:v>
                </c:pt>
                <c:pt idx="9">
                  <c:v>1181.7859609379673</c:v>
                </c:pt>
                <c:pt idx="10">
                  <c:v>1205.4216801567266</c:v>
                </c:pt>
                <c:pt idx="11">
                  <c:v>1229.530113759861</c:v>
                </c:pt>
                <c:pt idx="12">
                  <c:v>1254.1207160350582</c:v>
                </c:pt>
                <c:pt idx="13">
                  <c:v>1272.9325267755839</c:v>
                </c:pt>
                <c:pt idx="14">
                  <c:v>1292.0265146772178</c:v>
                </c:pt>
                <c:pt idx="15">
                  <c:v>1311.4069123973761</c:v>
                </c:pt>
                <c:pt idx="16">
                  <c:v>1331.0780160833367</c:v>
                </c:pt>
                <c:pt idx="17">
                  <c:v>1351.0441863245862</c:v>
                </c:pt>
                <c:pt idx="18">
                  <c:v>1371.3098491194551</c:v>
                </c:pt>
                <c:pt idx="19">
                  <c:v>1391.8794968562465</c:v>
                </c:pt>
                <c:pt idx="20">
                  <c:v>1412.7576893090902</c:v>
                </c:pt>
                <c:pt idx="21">
                  <c:v>1433.9490546487264</c:v>
                </c:pt>
              </c:numCache>
            </c:numRef>
          </c:val>
          <c:extLst>
            <c:ext xmlns:c16="http://schemas.microsoft.com/office/drawing/2014/chart" uri="{C3380CC4-5D6E-409C-BE32-E72D297353CC}">
              <c16:uniqueId val="{00000002-944A-4F99-97EB-37243ABDC077}"/>
            </c:ext>
          </c:extLst>
        </c:ser>
        <c:dLbls>
          <c:showLegendKey val="0"/>
          <c:showVal val="0"/>
          <c:showCatName val="0"/>
          <c:showSerName val="0"/>
          <c:showPercent val="0"/>
          <c:showBubbleSize val="0"/>
        </c:dLbls>
        <c:gapWidth val="150"/>
        <c:axId val="844366336"/>
        <c:axId val="844367056"/>
        <c:extLst>
          <c:ext xmlns:c15="http://schemas.microsoft.com/office/drawing/2012/chart" uri="{02D57815-91ED-43cb-92C2-25804820EDAC}">
            <c15:filteredBarSeries>
              <c15:ser>
                <c:idx val="2"/>
                <c:order val="2"/>
                <c:tx>
                  <c:strRef>
                    <c:extLst>
                      <c:ext uri="{02D57815-91ED-43cb-92C2-25804820EDAC}">
                        <c15:formulaRef>
                          <c15:sqref>Vaikutus!$B$15</c15:sqref>
                        </c15:formulaRef>
                      </c:ext>
                    </c:extLst>
                    <c:strCache>
                      <c:ptCount val="1"/>
                      <c:pt idx="0">
                        <c:v>Kotitalouden käytettävissä olevat tulot (mediaani)</c:v>
                      </c:pt>
                    </c:strCache>
                  </c:strRef>
                </c:tx>
                <c:spPr>
                  <a:solidFill>
                    <a:schemeClr val="accent3"/>
                  </a:solidFill>
                  <a:ln>
                    <a:noFill/>
                  </a:ln>
                  <a:effectLst/>
                </c:spPr>
                <c:invertIfNegative val="0"/>
                <c:cat>
                  <c:numRef>
                    <c:extLst>
                      <c:ext uri="{02D57815-91ED-43cb-92C2-25804820EDAC}">
                        <c15:formulaRef>
                          <c15:sqref>Vaikutus!$C$6:$X$6</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Vaikutus!$C$15:$X$15</c15:sqref>
                        </c15:formulaRef>
                      </c:ext>
                    </c:extLst>
                    <c:numCache>
                      <c:formatCode>0</c:formatCode>
                      <c:ptCount val="22"/>
                      <c:pt idx="0">
                        <c:v>33000</c:v>
                      </c:pt>
                      <c:pt idx="1">
                        <c:v>33660</c:v>
                      </c:pt>
                      <c:pt idx="2">
                        <c:v>34333.199999999997</c:v>
                      </c:pt>
                      <c:pt idx="3">
                        <c:v>35019.863999999994</c:v>
                      </c:pt>
                      <c:pt idx="4">
                        <c:v>35720.261279999992</c:v>
                      </c:pt>
                      <c:pt idx="5">
                        <c:v>36434.666505599991</c:v>
                      </c:pt>
                      <c:pt idx="6">
                        <c:v>37163.359835711992</c:v>
                      </c:pt>
                      <c:pt idx="7">
                        <c:v>37906.62703242623</c:v>
                      </c:pt>
                      <c:pt idx="8">
                        <c:v>38664.759573074756</c:v>
                      </c:pt>
                      <c:pt idx="9">
                        <c:v>39438.054764536253</c:v>
                      </c:pt>
                      <c:pt idx="10">
                        <c:v>40226.81585982698</c:v>
                      </c:pt>
                      <c:pt idx="11">
                        <c:v>41031.352177023524</c:v>
                      </c:pt>
                      <c:pt idx="12">
                        <c:v>41851.979220563997</c:v>
                      </c:pt>
                      <c:pt idx="13">
                        <c:v>42689.018804975276</c:v>
                      </c:pt>
                      <c:pt idx="14">
                        <c:v>43542.799181074784</c:v>
                      </c:pt>
                      <c:pt idx="15">
                        <c:v>44413.655164696283</c:v>
                      </c:pt>
                      <c:pt idx="16">
                        <c:v>45301.92826799021</c:v>
                      </c:pt>
                      <c:pt idx="17">
                        <c:v>46207.966833350016</c:v>
                      </c:pt>
                      <c:pt idx="18">
                        <c:v>47132.126170017014</c:v>
                      </c:pt>
                      <c:pt idx="19">
                        <c:v>48074.768693417354</c:v>
                      </c:pt>
                      <c:pt idx="20">
                        <c:v>49036.264067285701</c:v>
                      </c:pt>
                      <c:pt idx="21">
                        <c:v>50016.989348631418</c:v>
                      </c:pt>
                    </c:numCache>
                  </c:numRef>
                </c:val>
                <c:extLst>
                  <c:ext xmlns:c16="http://schemas.microsoft.com/office/drawing/2014/chart" uri="{C3380CC4-5D6E-409C-BE32-E72D297353CC}">
                    <c16:uniqueId val="{00000005-944A-4F99-97EB-37243ABDC077}"/>
                  </c:ext>
                </c:extLst>
              </c15:ser>
            </c15:filteredBarSeries>
          </c:ext>
        </c:extLst>
      </c:barChart>
      <c:lineChart>
        <c:grouping val="standard"/>
        <c:varyColors val="0"/>
        <c:ser>
          <c:idx val="3"/>
          <c:order val="3"/>
          <c:tx>
            <c:strRef>
              <c:f>Vaikutus!$B$18</c:f>
              <c:strCache>
                <c:ptCount val="1"/>
                <c:pt idx="0">
                  <c:v>5 % kotitalouden käytössä olevista tuloista (mediaani)</c:v>
                </c:pt>
              </c:strCache>
            </c:strRef>
          </c:tx>
          <c:spPr>
            <a:ln w="28575" cap="rnd">
              <a:solidFill>
                <a:schemeClr val="accent4"/>
              </a:solidFill>
              <a:round/>
            </a:ln>
            <a:effectLst/>
          </c:spPr>
          <c:marker>
            <c:symbol val="none"/>
          </c:marker>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Vaikutus!$C$18:$X$18</c:f>
              <c:numCache>
                <c:formatCode>0</c:formatCode>
                <c:ptCount val="22"/>
                <c:pt idx="0">
                  <c:v>1650</c:v>
                </c:pt>
                <c:pt idx="1">
                  <c:v>1683</c:v>
                </c:pt>
                <c:pt idx="2">
                  <c:v>1716.6599999999999</c:v>
                </c:pt>
                <c:pt idx="3">
                  <c:v>1750.9931999999999</c:v>
                </c:pt>
                <c:pt idx="4">
                  <c:v>1786.0130639999998</c:v>
                </c:pt>
                <c:pt idx="5">
                  <c:v>1821.7333252799997</c:v>
                </c:pt>
                <c:pt idx="6">
                  <c:v>1858.1679917855997</c:v>
                </c:pt>
                <c:pt idx="7">
                  <c:v>1895.3313516213116</c:v>
                </c:pt>
                <c:pt idx="8">
                  <c:v>1933.2379786537379</c:v>
                </c:pt>
                <c:pt idx="9">
                  <c:v>1971.9027382268127</c:v>
                </c:pt>
                <c:pt idx="10">
                  <c:v>2011.3407929913492</c:v>
                </c:pt>
                <c:pt idx="11">
                  <c:v>2051.5676088511764</c:v>
                </c:pt>
                <c:pt idx="12">
                  <c:v>2092.5989610281999</c:v>
                </c:pt>
                <c:pt idx="13">
                  <c:v>2134.4509402487638</c:v>
                </c:pt>
                <c:pt idx="14">
                  <c:v>2177.1399590537394</c:v>
                </c:pt>
                <c:pt idx="15">
                  <c:v>2220.6827582348142</c:v>
                </c:pt>
                <c:pt idx="16">
                  <c:v>2265.0964133995108</c:v>
                </c:pt>
                <c:pt idx="17">
                  <c:v>2310.398341667501</c:v>
                </c:pt>
                <c:pt idx="18">
                  <c:v>2356.6063085008509</c:v>
                </c:pt>
                <c:pt idx="19">
                  <c:v>2403.7384346708677</c:v>
                </c:pt>
                <c:pt idx="20">
                  <c:v>2451.8132033642851</c:v>
                </c:pt>
                <c:pt idx="21">
                  <c:v>2500.8494674315712</c:v>
                </c:pt>
              </c:numCache>
            </c:numRef>
          </c:val>
          <c:smooth val="0"/>
          <c:extLst>
            <c:ext xmlns:c16="http://schemas.microsoft.com/office/drawing/2014/chart" uri="{C3380CC4-5D6E-409C-BE32-E72D297353CC}">
              <c16:uniqueId val="{00000003-944A-4F99-97EB-37243ABDC077}"/>
            </c:ext>
          </c:extLst>
        </c:ser>
        <c:ser>
          <c:idx val="4"/>
          <c:order val="4"/>
          <c:tx>
            <c:strRef>
              <c:f>Vaikutus!$B$45</c:f>
              <c:strCache>
                <c:ptCount val="1"/>
                <c:pt idx="0">
                  <c:v>10 % kotitalouden käytössä olevista tuloista (mediaani)</c:v>
                </c:pt>
              </c:strCache>
            </c:strRef>
          </c:tx>
          <c:spPr>
            <a:ln w="28575" cap="rnd">
              <a:solidFill>
                <a:schemeClr val="accent5"/>
              </a:solidFill>
              <a:round/>
            </a:ln>
            <a:effectLst/>
          </c:spPr>
          <c:marker>
            <c:symbol val="none"/>
          </c:marker>
          <c:val>
            <c:numRef>
              <c:f>Vaikutus!$C$45:$X$45</c:f>
              <c:numCache>
                <c:formatCode>0</c:formatCode>
                <c:ptCount val="22"/>
                <c:pt idx="0">
                  <c:v>3300</c:v>
                </c:pt>
                <c:pt idx="1">
                  <c:v>3366</c:v>
                </c:pt>
                <c:pt idx="2">
                  <c:v>3433.3199999999997</c:v>
                </c:pt>
                <c:pt idx="3">
                  <c:v>3501.9863999999998</c:v>
                </c:pt>
                <c:pt idx="4">
                  <c:v>3572.0261279999995</c:v>
                </c:pt>
                <c:pt idx="5">
                  <c:v>3643.4666505599994</c:v>
                </c:pt>
                <c:pt idx="6">
                  <c:v>3716.3359835711994</c:v>
                </c:pt>
                <c:pt idx="7">
                  <c:v>3790.6627032426231</c:v>
                </c:pt>
                <c:pt idx="8">
                  <c:v>3866.4759573074757</c:v>
                </c:pt>
                <c:pt idx="9">
                  <c:v>3943.8054764536255</c:v>
                </c:pt>
                <c:pt idx="10">
                  <c:v>4022.6815859826984</c:v>
                </c:pt>
                <c:pt idx="11">
                  <c:v>4103.1352177023527</c:v>
                </c:pt>
                <c:pt idx="12">
                  <c:v>4185.1979220563999</c:v>
                </c:pt>
                <c:pt idx="13">
                  <c:v>4268.9018804975276</c:v>
                </c:pt>
                <c:pt idx="14">
                  <c:v>4354.2799181074788</c:v>
                </c:pt>
                <c:pt idx="15">
                  <c:v>4441.3655164696283</c:v>
                </c:pt>
                <c:pt idx="16">
                  <c:v>4530.1928267990215</c:v>
                </c:pt>
                <c:pt idx="17">
                  <c:v>4620.7966833350019</c:v>
                </c:pt>
                <c:pt idx="18">
                  <c:v>4713.2126170017018</c:v>
                </c:pt>
                <c:pt idx="19">
                  <c:v>4807.4768693417354</c:v>
                </c:pt>
                <c:pt idx="20">
                  <c:v>4903.6264067285701</c:v>
                </c:pt>
                <c:pt idx="21">
                  <c:v>5001.6989348631423</c:v>
                </c:pt>
              </c:numCache>
            </c:numRef>
          </c:val>
          <c:smooth val="0"/>
          <c:extLst>
            <c:ext xmlns:c16="http://schemas.microsoft.com/office/drawing/2014/chart" uri="{C3380CC4-5D6E-409C-BE32-E72D297353CC}">
              <c16:uniqueId val="{00000004-944A-4F99-97EB-37243ABDC077}"/>
            </c:ext>
          </c:extLst>
        </c:ser>
        <c:dLbls>
          <c:showLegendKey val="0"/>
          <c:showVal val="0"/>
          <c:showCatName val="0"/>
          <c:showSerName val="0"/>
          <c:showPercent val="0"/>
          <c:showBubbleSize val="0"/>
        </c:dLbls>
        <c:marker val="1"/>
        <c:smooth val="0"/>
        <c:axId val="844366336"/>
        <c:axId val="844367056"/>
      </c:lineChart>
      <c:catAx>
        <c:axId val="84436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7056"/>
        <c:crosses val="autoZero"/>
        <c:auto val="1"/>
        <c:lblAlgn val="ctr"/>
        <c:lblOffset val="100"/>
        <c:noMultiLvlLbl val="0"/>
      </c:catAx>
      <c:valAx>
        <c:axId val="84436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Vesihuollon</a:t>
            </a:r>
            <a:r>
              <a:rPr lang="fi-FI" baseline="0"/>
              <a:t> osuus käytössä olevista tuloista </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Vaikutus!$B$14</c:f>
              <c:strCache>
                <c:ptCount val="1"/>
                <c:pt idx="0">
                  <c:v>Vesihuollon kokonaisukustannus, vanha liittyjä (€/vuosi)</c:v>
                </c:pt>
              </c:strCache>
            </c:strRef>
          </c:tx>
          <c:spPr>
            <a:solidFill>
              <a:schemeClr val="accent1"/>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Vaikutus!$C$14:$X$14</c:f>
              <c:numCache>
                <c:formatCode>0</c:formatCode>
                <c:ptCount val="22"/>
                <c:pt idx="0">
                  <c:v>728.25139999999988</c:v>
                </c:pt>
                <c:pt idx="1">
                  <c:v>728.25139999999988</c:v>
                </c:pt>
                <c:pt idx="2">
                  <c:v>827.08265000000006</c:v>
                </c:pt>
                <c:pt idx="3">
                  <c:v>876.70760900000016</c:v>
                </c:pt>
                <c:pt idx="4">
                  <c:v>929.3100655400001</c:v>
                </c:pt>
                <c:pt idx="5">
                  <c:v>985.06866947240019</c:v>
                </c:pt>
                <c:pt idx="6">
                  <c:v>1024.4714162512962</c:v>
                </c:pt>
                <c:pt idx="7">
                  <c:v>1044.9608445763222</c:v>
                </c:pt>
                <c:pt idx="8">
                  <c:v>1065.8600614678485</c:v>
                </c:pt>
                <c:pt idx="9">
                  <c:v>1087.1772626972056</c:v>
                </c:pt>
                <c:pt idx="10">
                  <c:v>1108.9208079511498</c:v>
                </c:pt>
                <c:pt idx="11">
                  <c:v>1131.0992241101728</c:v>
                </c:pt>
                <c:pt idx="12">
                  <c:v>1153.7212085923761</c:v>
                </c:pt>
                <c:pt idx="13">
                  <c:v>1165.2584206782999</c:v>
                </c:pt>
                <c:pt idx="14">
                  <c:v>1176.911004885083</c:v>
                </c:pt>
                <c:pt idx="15">
                  <c:v>1188.6801149339337</c:v>
                </c:pt>
                <c:pt idx="16">
                  <c:v>1200.5669160832731</c:v>
                </c:pt>
                <c:pt idx="17">
                  <c:v>1212.5725852441055</c:v>
                </c:pt>
                <c:pt idx="18">
                  <c:v>1224.6983110965468</c:v>
                </c:pt>
                <c:pt idx="19">
                  <c:v>1236.9452942075122</c:v>
                </c:pt>
                <c:pt idx="20">
                  <c:v>1249.3147471495872</c:v>
                </c:pt>
                <c:pt idx="21">
                  <c:v>1261.8078946210831</c:v>
                </c:pt>
              </c:numCache>
            </c:numRef>
          </c:val>
          <c:extLst>
            <c:ext xmlns:c16="http://schemas.microsoft.com/office/drawing/2014/chart" uri="{C3380CC4-5D6E-409C-BE32-E72D297353CC}">
              <c16:uniqueId val="{00000000-1AB6-4446-8EC0-F6D2F3764235}"/>
            </c:ext>
          </c:extLst>
        </c:ser>
        <c:ser>
          <c:idx val="1"/>
          <c:order val="1"/>
          <c:tx>
            <c:strRef>
              <c:f>Vaikutus!$B$13</c:f>
              <c:strCache>
                <c:ptCount val="1"/>
                <c:pt idx="0">
                  <c:v>Vesihuollon kokonaisukustannus, uusi liittyjä (€/vuosi)</c:v>
                </c:pt>
              </c:strCache>
              <c:extLst xmlns:c15="http://schemas.microsoft.com/office/drawing/2012/chart"/>
            </c:strRef>
          </c:tx>
          <c:spPr>
            <a:solidFill>
              <a:schemeClr val="accent2"/>
            </a:solidFill>
            <a:ln>
              <a:noFill/>
            </a:ln>
            <a:effectLst/>
          </c:spPr>
          <c:invertIfNegative val="0"/>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extLst xmlns:c15="http://schemas.microsoft.com/office/drawing/2012/chart"/>
            </c:numRef>
          </c:cat>
          <c:val>
            <c:numRef>
              <c:f>Vaikutus!$C$13:$X$13</c:f>
              <c:numCache>
                <c:formatCode>0</c:formatCode>
                <c:ptCount val="22"/>
                <c:pt idx="0">
                  <c:v>931.56139999999982</c:v>
                </c:pt>
                <c:pt idx="1">
                  <c:v>931.56139999999982</c:v>
                </c:pt>
                <c:pt idx="2">
                  <c:v>1030.39265</c:v>
                </c:pt>
                <c:pt idx="3">
                  <c:v>1092.2162090000002</c:v>
                </c:pt>
                <c:pt idx="4">
                  <c:v>1157.7491815400001</c:v>
                </c:pt>
                <c:pt idx="5">
                  <c:v>1227.2141324324002</c:v>
                </c:pt>
                <c:pt idx="6">
                  <c:v>1276.3026977296963</c:v>
                </c:pt>
                <c:pt idx="7">
                  <c:v>1301.8287516842902</c:v>
                </c:pt>
                <c:pt idx="8">
                  <c:v>1327.8653267179759</c:v>
                </c:pt>
                <c:pt idx="9">
                  <c:v>1354.4226332523356</c:v>
                </c:pt>
                <c:pt idx="10">
                  <c:v>1381.5110859173824</c:v>
                </c:pt>
                <c:pt idx="11">
                  <c:v>1409.1413076357298</c:v>
                </c:pt>
                <c:pt idx="12">
                  <c:v>1437.3241337884444</c:v>
                </c:pt>
                <c:pt idx="13">
                  <c:v>1451.697375126329</c:v>
                </c:pt>
                <c:pt idx="14">
                  <c:v>1466.2143488775923</c:v>
                </c:pt>
                <c:pt idx="15">
                  <c:v>1480.8764923663682</c:v>
                </c:pt>
                <c:pt idx="16">
                  <c:v>1495.6852572900318</c:v>
                </c:pt>
                <c:pt idx="17">
                  <c:v>1510.6421098629319</c:v>
                </c:pt>
                <c:pt idx="18">
                  <c:v>1525.7485309615615</c:v>
                </c:pt>
                <c:pt idx="19">
                  <c:v>1541.006016271177</c:v>
                </c:pt>
                <c:pt idx="20">
                  <c:v>1556.4160764338885</c:v>
                </c:pt>
                <c:pt idx="21">
                  <c:v>1571.9802371982275</c:v>
                </c:pt>
              </c:numCache>
              <c:extLst xmlns:c15="http://schemas.microsoft.com/office/drawing/2012/chart"/>
            </c:numRef>
          </c:val>
          <c:extLst xmlns:c15="http://schemas.microsoft.com/office/drawing/2012/chart">
            <c:ext xmlns:c16="http://schemas.microsoft.com/office/drawing/2014/chart" uri="{C3380CC4-5D6E-409C-BE32-E72D297353CC}">
              <c16:uniqueId val="{00000001-1AB6-4446-8EC0-F6D2F3764235}"/>
            </c:ext>
          </c:extLst>
        </c:ser>
        <c:ser>
          <c:idx val="5"/>
          <c:order val="5"/>
          <c:tx>
            <c:strRef>
              <c:f>Vaikutus!$B$46</c:f>
              <c:strCache>
                <c:ptCount val="1"/>
                <c:pt idx="0">
                  <c:v>Vertailu koko yhtiö (kolmen hengen talous)</c:v>
                </c:pt>
              </c:strCache>
            </c:strRef>
          </c:tx>
          <c:spPr>
            <a:solidFill>
              <a:schemeClr val="accent6"/>
            </a:solidFill>
            <a:ln>
              <a:noFill/>
            </a:ln>
            <a:effectLst/>
          </c:spPr>
          <c:invertIfNegative val="0"/>
          <c:val>
            <c:numRef>
              <c:f>Vaikutus!$C$46:$X$46</c:f>
              <c:numCache>
                <c:formatCode>0</c:formatCode>
                <c:ptCount val="22"/>
                <c:pt idx="0">
                  <c:v>815.5454545454545</c:v>
                </c:pt>
                <c:pt idx="1">
                  <c:v>848.1672727272728</c:v>
                </c:pt>
                <c:pt idx="2">
                  <c:v>899.05730909090926</c:v>
                </c:pt>
                <c:pt idx="3">
                  <c:v>953.00074763636405</c:v>
                </c:pt>
                <c:pt idx="4">
                  <c:v>1010.1807924945459</c:v>
                </c:pt>
                <c:pt idx="5">
                  <c:v>1070.7916400442189</c:v>
                </c:pt>
                <c:pt idx="6">
                  <c:v>1113.6233056459876</c:v>
                </c:pt>
                <c:pt idx="7">
                  <c:v>1135.8957717589076</c:v>
                </c:pt>
                <c:pt idx="8">
                  <c:v>1158.6136871940857</c:v>
                </c:pt>
                <c:pt idx="9">
                  <c:v>1181.7859609379673</c:v>
                </c:pt>
                <c:pt idx="10">
                  <c:v>1205.4216801567266</c:v>
                </c:pt>
                <c:pt idx="11">
                  <c:v>1229.530113759861</c:v>
                </c:pt>
                <c:pt idx="12">
                  <c:v>1254.1207160350582</c:v>
                </c:pt>
                <c:pt idx="13">
                  <c:v>1272.9325267755839</c:v>
                </c:pt>
                <c:pt idx="14">
                  <c:v>1292.0265146772178</c:v>
                </c:pt>
                <c:pt idx="15">
                  <c:v>1311.4069123973761</c:v>
                </c:pt>
                <c:pt idx="16">
                  <c:v>1331.0780160833367</c:v>
                </c:pt>
                <c:pt idx="17">
                  <c:v>1351.0441863245862</c:v>
                </c:pt>
                <c:pt idx="18">
                  <c:v>1371.3098491194551</c:v>
                </c:pt>
                <c:pt idx="19">
                  <c:v>1391.8794968562465</c:v>
                </c:pt>
                <c:pt idx="20">
                  <c:v>1412.7576893090902</c:v>
                </c:pt>
                <c:pt idx="21">
                  <c:v>1433.9490546487264</c:v>
                </c:pt>
              </c:numCache>
            </c:numRef>
          </c:val>
          <c:extLst>
            <c:ext xmlns:c16="http://schemas.microsoft.com/office/drawing/2014/chart" uri="{C3380CC4-5D6E-409C-BE32-E72D297353CC}">
              <c16:uniqueId val="{00000000-FC9E-4F16-A1F1-FE9EB7E72353}"/>
            </c:ext>
          </c:extLst>
        </c:ser>
        <c:dLbls>
          <c:showLegendKey val="0"/>
          <c:showVal val="0"/>
          <c:showCatName val="0"/>
          <c:showSerName val="0"/>
          <c:showPercent val="0"/>
          <c:showBubbleSize val="0"/>
        </c:dLbls>
        <c:gapWidth val="150"/>
        <c:axId val="844366336"/>
        <c:axId val="844367056"/>
        <c:extLst>
          <c:ext xmlns:c15="http://schemas.microsoft.com/office/drawing/2012/chart" uri="{02D57815-91ED-43cb-92C2-25804820EDAC}">
            <c15:filteredBarSeries>
              <c15:ser>
                <c:idx val="2"/>
                <c:order val="2"/>
                <c:tx>
                  <c:strRef>
                    <c:extLst>
                      <c:ext uri="{02D57815-91ED-43cb-92C2-25804820EDAC}">
                        <c15:formulaRef>
                          <c15:sqref>Vaikutus!$B$15</c15:sqref>
                        </c15:formulaRef>
                      </c:ext>
                    </c:extLst>
                    <c:strCache>
                      <c:ptCount val="1"/>
                      <c:pt idx="0">
                        <c:v>Kotitalouden käytettävissä olevat tulot (mediaani)</c:v>
                      </c:pt>
                    </c:strCache>
                  </c:strRef>
                </c:tx>
                <c:spPr>
                  <a:solidFill>
                    <a:schemeClr val="accent3"/>
                  </a:solidFill>
                  <a:ln>
                    <a:noFill/>
                  </a:ln>
                  <a:effectLst/>
                </c:spPr>
                <c:invertIfNegative val="0"/>
                <c:cat>
                  <c:numRef>
                    <c:extLst>
                      <c:ext uri="{02D57815-91ED-43cb-92C2-25804820EDAC}">
                        <c15:formulaRef>
                          <c15:sqref>Vaikutus!$C$6:$X$6</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Vaikutus!$C$15:$X$15</c15:sqref>
                        </c15:formulaRef>
                      </c:ext>
                    </c:extLst>
                    <c:numCache>
                      <c:formatCode>0</c:formatCode>
                      <c:ptCount val="22"/>
                      <c:pt idx="0">
                        <c:v>33000</c:v>
                      </c:pt>
                      <c:pt idx="1">
                        <c:v>33660</c:v>
                      </c:pt>
                      <c:pt idx="2">
                        <c:v>34333.199999999997</c:v>
                      </c:pt>
                      <c:pt idx="3">
                        <c:v>35019.863999999994</c:v>
                      </c:pt>
                      <c:pt idx="4">
                        <c:v>35720.261279999992</c:v>
                      </c:pt>
                      <c:pt idx="5">
                        <c:v>36434.666505599991</c:v>
                      </c:pt>
                      <c:pt idx="6">
                        <c:v>37163.359835711992</c:v>
                      </c:pt>
                      <c:pt idx="7">
                        <c:v>37906.62703242623</c:v>
                      </c:pt>
                      <c:pt idx="8">
                        <c:v>38664.759573074756</c:v>
                      </c:pt>
                      <c:pt idx="9">
                        <c:v>39438.054764536253</c:v>
                      </c:pt>
                      <c:pt idx="10">
                        <c:v>40226.81585982698</c:v>
                      </c:pt>
                      <c:pt idx="11">
                        <c:v>41031.352177023524</c:v>
                      </c:pt>
                      <c:pt idx="12">
                        <c:v>41851.979220563997</c:v>
                      </c:pt>
                      <c:pt idx="13">
                        <c:v>42689.018804975276</c:v>
                      </c:pt>
                      <c:pt idx="14">
                        <c:v>43542.799181074784</c:v>
                      </c:pt>
                      <c:pt idx="15">
                        <c:v>44413.655164696283</c:v>
                      </c:pt>
                      <c:pt idx="16">
                        <c:v>45301.92826799021</c:v>
                      </c:pt>
                      <c:pt idx="17">
                        <c:v>46207.966833350016</c:v>
                      </c:pt>
                      <c:pt idx="18">
                        <c:v>47132.126170017014</c:v>
                      </c:pt>
                      <c:pt idx="19">
                        <c:v>48074.768693417354</c:v>
                      </c:pt>
                      <c:pt idx="20">
                        <c:v>49036.264067285701</c:v>
                      </c:pt>
                      <c:pt idx="21">
                        <c:v>50016.989348631418</c:v>
                      </c:pt>
                    </c:numCache>
                  </c:numRef>
                </c:val>
                <c:extLst>
                  <c:ext xmlns:c16="http://schemas.microsoft.com/office/drawing/2014/chart" uri="{C3380CC4-5D6E-409C-BE32-E72D297353CC}">
                    <c16:uniqueId val="{00000003-1AB6-4446-8EC0-F6D2F3764235}"/>
                  </c:ext>
                </c:extLst>
              </c15:ser>
            </c15:filteredBarSeries>
          </c:ext>
        </c:extLst>
      </c:barChart>
      <c:lineChart>
        <c:grouping val="standard"/>
        <c:varyColors val="0"/>
        <c:ser>
          <c:idx val="3"/>
          <c:order val="3"/>
          <c:tx>
            <c:strRef>
              <c:f>Vaikutus!$B$18</c:f>
              <c:strCache>
                <c:ptCount val="1"/>
                <c:pt idx="0">
                  <c:v>5 % kotitalouden käytössä olevista tuloista (mediaani)</c:v>
                </c:pt>
              </c:strCache>
            </c:strRef>
          </c:tx>
          <c:spPr>
            <a:ln w="28575" cap="rnd">
              <a:solidFill>
                <a:schemeClr val="accent4"/>
              </a:solidFill>
              <a:round/>
            </a:ln>
            <a:effectLst/>
          </c:spPr>
          <c:marker>
            <c:symbol val="none"/>
          </c:marker>
          <c:cat>
            <c:numRef>
              <c:f>Vaikutus!$C$6:$X$6</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Vaikutus!$C$18:$X$18</c:f>
              <c:numCache>
                <c:formatCode>0</c:formatCode>
                <c:ptCount val="22"/>
                <c:pt idx="0">
                  <c:v>1650</c:v>
                </c:pt>
                <c:pt idx="1">
                  <c:v>1683</c:v>
                </c:pt>
                <c:pt idx="2">
                  <c:v>1716.6599999999999</c:v>
                </c:pt>
                <c:pt idx="3">
                  <c:v>1750.9931999999999</c:v>
                </c:pt>
                <c:pt idx="4">
                  <c:v>1786.0130639999998</c:v>
                </c:pt>
                <c:pt idx="5">
                  <c:v>1821.7333252799997</c:v>
                </c:pt>
                <c:pt idx="6">
                  <c:v>1858.1679917855997</c:v>
                </c:pt>
                <c:pt idx="7">
                  <c:v>1895.3313516213116</c:v>
                </c:pt>
                <c:pt idx="8">
                  <c:v>1933.2379786537379</c:v>
                </c:pt>
                <c:pt idx="9">
                  <c:v>1971.9027382268127</c:v>
                </c:pt>
                <c:pt idx="10">
                  <c:v>2011.3407929913492</c:v>
                </c:pt>
                <c:pt idx="11">
                  <c:v>2051.5676088511764</c:v>
                </c:pt>
                <c:pt idx="12">
                  <c:v>2092.5989610281999</c:v>
                </c:pt>
                <c:pt idx="13">
                  <c:v>2134.4509402487638</c:v>
                </c:pt>
                <c:pt idx="14">
                  <c:v>2177.1399590537394</c:v>
                </c:pt>
                <c:pt idx="15">
                  <c:v>2220.6827582348142</c:v>
                </c:pt>
                <c:pt idx="16">
                  <c:v>2265.0964133995108</c:v>
                </c:pt>
                <c:pt idx="17">
                  <c:v>2310.398341667501</c:v>
                </c:pt>
                <c:pt idx="18">
                  <c:v>2356.6063085008509</c:v>
                </c:pt>
                <c:pt idx="19">
                  <c:v>2403.7384346708677</c:v>
                </c:pt>
                <c:pt idx="20">
                  <c:v>2451.8132033642851</c:v>
                </c:pt>
                <c:pt idx="21">
                  <c:v>2500.8494674315712</c:v>
                </c:pt>
              </c:numCache>
            </c:numRef>
          </c:val>
          <c:smooth val="0"/>
          <c:extLst>
            <c:ext xmlns:c16="http://schemas.microsoft.com/office/drawing/2014/chart" uri="{C3380CC4-5D6E-409C-BE32-E72D297353CC}">
              <c16:uniqueId val="{00000002-1AB6-4446-8EC0-F6D2F3764235}"/>
            </c:ext>
          </c:extLst>
        </c:ser>
        <c:ser>
          <c:idx val="4"/>
          <c:order val="4"/>
          <c:tx>
            <c:strRef>
              <c:f>Vaikutus!$B$45</c:f>
              <c:strCache>
                <c:ptCount val="1"/>
                <c:pt idx="0">
                  <c:v>10 % kotitalouden käytössä olevista tuloista (mediaani)</c:v>
                </c:pt>
              </c:strCache>
            </c:strRef>
          </c:tx>
          <c:spPr>
            <a:ln w="28575" cap="rnd">
              <a:solidFill>
                <a:schemeClr val="accent5"/>
              </a:solidFill>
              <a:round/>
            </a:ln>
            <a:effectLst/>
          </c:spPr>
          <c:marker>
            <c:symbol val="none"/>
          </c:marker>
          <c:val>
            <c:numRef>
              <c:f>Vaikutus!$C$45:$X$45</c:f>
              <c:numCache>
                <c:formatCode>0</c:formatCode>
                <c:ptCount val="22"/>
                <c:pt idx="0">
                  <c:v>3300</c:v>
                </c:pt>
                <c:pt idx="1">
                  <c:v>3366</c:v>
                </c:pt>
                <c:pt idx="2">
                  <c:v>3433.3199999999997</c:v>
                </c:pt>
                <c:pt idx="3">
                  <c:v>3501.9863999999998</c:v>
                </c:pt>
                <c:pt idx="4">
                  <c:v>3572.0261279999995</c:v>
                </c:pt>
                <c:pt idx="5">
                  <c:v>3643.4666505599994</c:v>
                </c:pt>
                <c:pt idx="6">
                  <c:v>3716.3359835711994</c:v>
                </c:pt>
                <c:pt idx="7">
                  <c:v>3790.6627032426231</c:v>
                </c:pt>
                <c:pt idx="8">
                  <c:v>3866.4759573074757</c:v>
                </c:pt>
                <c:pt idx="9">
                  <c:v>3943.8054764536255</c:v>
                </c:pt>
                <c:pt idx="10">
                  <c:v>4022.6815859826984</c:v>
                </c:pt>
                <c:pt idx="11">
                  <c:v>4103.1352177023527</c:v>
                </c:pt>
                <c:pt idx="12">
                  <c:v>4185.1979220563999</c:v>
                </c:pt>
                <c:pt idx="13">
                  <c:v>4268.9018804975276</c:v>
                </c:pt>
                <c:pt idx="14">
                  <c:v>4354.2799181074788</c:v>
                </c:pt>
                <c:pt idx="15">
                  <c:v>4441.3655164696283</c:v>
                </c:pt>
                <c:pt idx="16">
                  <c:v>4530.1928267990215</c:v>
                </c:pt>
                <c:pt idx="17">
                  <c:v>4620.7966833350019</c:v>
                </c:pt>
                <c:pt idx="18">
                  <c:v>4713.2126170017018</c:v>
                </c:pt>
                <c:pt idx="19">
                  <c:v>4807.4768693417354</c:v>
                </c:pt>
                <c:pt idx="20">
                  <c:v>4903.6264067285701</c:v>
                </c:pt>
                <c:pt idx="21">
                  <c:v>5001.6989348631423</c:v>
                </c:pt>
              </c:numCache>
            </c:numRef>
          </c:val>
          <c:smooth val="0"/>
          <c:extLst>
            <c:ext xmlns:c16="http://schemas.microsoft.com/office/drawing/2014/chart" uri="{C3380CC4-5D6E-409C-BE32-E72D297353CC}">
              <c16:uniqueId val="{00000000-6717-4E76-B3F7-1D3B99F915A1}"/>
            </c:ext>
          </c:extLst>
        </c:ser>
        <c:dLbls>
          <c:showLegendKey val="0"/>
          <c:showVal val="0"/>
          <c:showCatName val="0"/>
          <c:showSerName val="0"/>
          <c:showPercent val="0"/>
          <c:showBubbleSize val="0"/>
        </c:dLbls>
        <c:marker val="1"/>
        <c:smooth val="0"/>
        <c:axId val="844366336"/>
        <c:axId val="844367056"/>
      </c:lineChart>
      <c:catAx>
        <c:axId val="84436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7056"/>
        <c:crosses val="autoZero"/>
        <c:auto val="1"/>
        <c:lblAlgn val="ctr"/>
        <c:lblOffset val="100"/>
        <c:noMultiLvlLbl val="0"/>
      </c:catAx>
      <c:valAx>
        <c:axId val="844367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44366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a:t>Vesijohtojen käyttöiän jakautuminen %</a:t>
            </a:r>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i-FI"/>
        </a:p>
      </c:txPr>
    </c:title>
    <c:autoTitleDeleted val="0"/>
    <c:plotArea>
      <c:layout/>
      <c:lineChart>
        <c:grouping val="standard"/>
        <c:varyColors val="0"/>
        <c:ser>
          <c:idx val="0"/>
          <c:order val="0"/>
          <c:tx>
            <c:strRef>
              <c:f>TALOUSTIEDOT!$F$23</c:f>
              <c:strCache>
                <c:ptCount val="1"/>
                <c:pt idx="0">
                  <c:v>Saneerattava määrä %</c:v>
                </c:pt>
              </c:strCache>
            </c:strRef>
          </c:tx>
          <c:spPr>
            <a:ln w="34925" cap="rnd">
              <a:solidFill>
                <a:schemeClr val="accent1"/>
              </a:solidFill>
              <a:round/>
            </a:ln>
            <a:effectLst/>
          </c:spPr>
          <c:marker>
            <c:symbol val="none"/>
          </c:marker>
          <c:cat>
            <c:numRef>
              <c:f>TALOUSTIEDOT!$G$24:$G$28</c:f>
              <c:numCache>
                <c:formatCode>General</c:formatCode>
                <c:ptCount val="5"/>
                <c:pt idx="0">
                  <c:v>50</c:v>
                </c:pt>
                <c:pt idx="1">
                  <c:v>60</c:v>
                </c:pt>
                <c:pt idx="2">
                  <c:v>70</c:v>
                </c:pt>
                <c:pt idx="3">
                  <c:v>80</c:v>
                </c:pt>
                <c:pt idx="4">
                  <c:v>90</c:v>
                </c:pt>
              </c:numCache>
            </c:numRef>
          </c:cat>
          <c:val>
            <c:numRef>
              <c:f>TALOUSTIEDOT!$F$24:$F$28</c:f>
              <c:numCache>
                <c:formatCode>0%</c:formatCode>
                <c:ptCount val="5"/>
                <c:pt idx="0">
                  <c:v>0.1</c:v>
                </c:pt>
                <c:pt idx="1">
                  <c:v>0.2</c:v>
                </c:pt>
                <c:pt idx="2">
                  <c:v>0.4</c:v>
                </c:pt>
                <c:pt idx="3">
                  <c:v>0.2</c:v>
                </c:pt>
                <c:pt idx="4">
                  <c:v>0.1</c:v>
                </c:pt>
              </c:numCache>
            </c:numRef>
          </c:val>
          <c:smooth val="0"/>
          <c:extLst>
            <c:ext xmlns:c16="http://schemas.microsoft.com/office/drawing/2014/chart" uri="{C3380CC4-5D6E-409C-BE32-E72D297353CC}">
              <c16:uniqueId val="{00000000-F508-4F87-9C69-B24761EE6F3E}"/>
            </c:ext>
          </c:extLst>
        </c:ser>
        <c:dLbls>
          <c:showLegendKey val="0"/>
          <c:showVal val="0"/>
          <c:showCatName val="0"/>
          <c:showSerName val="0"/>
          <c:showPercent val="0"/>
          <c:showBubbleSize val="0"/>
        </c:dLbls>
        <c:smooth val="0"/>
        <c:axId val="1152819128"/>
        <c:axId val="1152827408"/>
      </c:lineChart>
      <c:catAx>
        <c:axId val="115281912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a:t>Käyttöikä (vuotta)</a:t>
                </a:r>
              </a:p>
            </c:rich>
          </c:tx>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52827408"/>
        <c:crosses val="autoZero"/>
        <c:auto val="1"/>
        <c:lblAlgn val="ctr"/>
        <c:lblOffset val="100"/>
        <c:noMultiLvlLbl val="0"/>
      </c:catAx>
      <c:valAx>
        <c:axId val="1152827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a:t>Saneerattava määrä %</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528191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Vedenkulutuksen</a:t>
            </a:r>
            <a:r>
              <a:rPr lang="sv-SE" baseline="0"/>
              <a:t> muutos (vaihtoehto 1)</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8.4848596817280519E-2"/>
          <c:y val="0.14049242424242425"/>
          <c:w val="0.84521343249591352"/>
          <c:h val="0.68529020520162254"/>
        </c:manualLayout>
      </c:layout>
      <c:lineChart>
        <c:grouping val="standard"/>
        <c:varyColors val="0"/>
        <c:ser>
          <c:idx val="0"/>
          <c:order val="0"/>
          <c:tx>
            <c:strRef>
              <c:f>'Alue Vaihtoehto1'!$B$48</c:f>
              <c:strCache>
                <c:ptCount val="1"/>
                <c:pt idx="0">
                  <c:v>Jätevesimäärä yhteensä</c:v>
                </c:pt>
              </c:strCache>
            </c:strRef>
          </c:tx>
          <c:spPr>
            <a:ln w="28575" cap="rnd">
              <a:solidFill>
                <a:schemeClr val="accent2">
                  <a:lumMod val="75000"/>
                </a:schemeClr>
              </a:solidFill>
              <a:round/>
            </a:ln>
            <a:effectLst/>
          </c:spPr>
          <c:marker>
            <c:symbol val="none"/>
          </c:marker>
          <c:val>
            <c:numRef>
              <c:f>'Alue Vaihtoehto1'!$C$48:$X$48</c:f>
              <c:numCache>
                <c:formatCode>General</c:formatCode>
                <c:ptCount val="22"/>
                <c:pt idx="0">
                  <c:v>3051</c:v>
                </c:pt>
                <c:pt idx="1">
                  <c:v>3051</c:v>
                </c:pt>
                <c:pt idx="2">
                  <c:v>3051</c:v>
                </c:pt>
                <c:pt idx="3">
                  <c:v>3051</c:v>
                </c:pt>
                <c:pt idx="4">
                  <c:v>3051</c:v>
                </c:pt>
                <c:pt idx="5">
                  <c:v>3051</c:v>
                </c:pt>
                <c:pt idx="6">
                  <c:v>3051</c:v>
                </c:pt>
                <c:pt idx="7">
                  <c:v>3051</c:v>
                </c:pt>
                <c:pt idx="8">
                  <c:v>3051</c:v>
                </c:pt>
                <c:pt idx="9">
                  <c:v>3051</c:v>
                </c:pt>
                <c:pt idx="10">
                  <c:v>3051</c:v>
                </c:pt>
                <c:pt idx="11">
                  <c:v>3051</c:v>
                </c:pt>
                <c:pt idx="12">
                  <c:v>3051</c:v>
                </c:pt>
                <c:pt idx="13">
                  <c:v>3051</c:v>
                </c:pt>
                <c:pt idx="14">
                  <c:v>3051</c:v>
                </c:pt>
                <c:pt idx="15">
                  <c:v>3051</c:v>
                </c:pt>
                <c:pt idx="16">
                  <c:v>3051</c:v>
                </c:pt>
                <c:pt idx="17">
                  <c:v>3051</c:v>
                </c:pt>
                <c:pt idx="18">
                  <c:v>3051</c:v>
                </c:pt>
                <c:pt idx="19">
                  <c:v>3051</c:v>
                </c:pt>
                <c:pt idx="20">
                  <c:v>3051</c:v>
                </c:pt>
                <c:pt idx="21">
                  <c:v>3051</c:v>
                </c:pt>
              </c:numCache>
            </c:numRef>
          </c:val>
          <c:smooth val="0"/>
          <c:extLst>
            <c:ext xmlns:c16="http://schemas.microsoft.com/office/drawing/2014/chart" uri="{C3380CC4-5D6E-409C-BE32-E72D297353CC}">
              <c16:uniqueId val="{00000000-501F-40EC-AB30-8EF5C9368E0F}"/>
            </c:ext>
          </c:extLst>
        </c:ser>
        <c:ser>
          <c:idx val="1"/>
          <c:order val="1"/>
          <c:tx>
            <c:strRef>
              <c:f>'Alue Vaihtoehto1'!$B$49</c:f>
              <c:strCache>
                <c:ptCount val="1"/>
                <c:pt idx="0">
                  <c:v>Vedenkulutus yhteensä </c:v>
                </c:pt>
              </c:strCache>
            </c:strRef>
          </c:tx>
          <c:spPr>
            <a:ln w="28575" cap="rnd">
              <a:solidFill>
                <a:schemeClr val="accent4">
                  <a:lumMod val="60000"/>
                  <a:lumOff val="40000"/>
                </a:schemeClr>
              </a:solidFill>
              <a:round/>
            </a:ln>
            <a:effectLst/>
          </c:spPr>
          <c:marker>
            <c:symbol val="none"/>
          </c:marker>
          <c:val>
            <c:numRef>
              <c:f>'Alue Vaihtoehto1'!$C$49:$X$49</c:f>
              <c:numCache>
                <c:formatCode>General</c:formatCode>
                <c:ptCount val="22"/>
                <c:pt idx="0">
                  <c:v>5051</c:v>
                </c:pt>
                <c:pt idx="1">
                  <c:v>5051</c:v>
                </c:pt>
                <c:pt idx="2">
                  <c:v>5051</c:v>
                </c:pt>
                <c:pt idx="3">
                  <c:v>5051</c:v>
                </c:pt>
                <c:pt idx="4">
                  <c:v>5051</c:v>
                </c:pt>
                <c:pt idx="5">
                  <c:v>5051</c:v>
                </c:pt>
                <c:pt idx="6">
                  <c:v>5051</c:v>
                </c:pt>
                <c:pt idx="7">
                  <c:v>5051</c:v>
                </c:pt>
                <c:pt idx="8">
                  <c:v>5051</c:v>
                </c:pt>
                <c:pt idx="9">
                  <c:v>5051</c:v>
                </c:pt>
                <c:pt idx="10">
                  <c:v>5051</c:v>
                </c:pt>
                <c:pt idx="11">
                  <c:v>5051</c:v>
                </c:pt>
                <c:pt idx="12">
                  <c:v>5051</c:v>
                </c:pt>
                <c:pt idx="13">
                  <c:v>5051</c:v>
                </c:pt>
                <c:pt idx="14">
                  <c:v>5051</c:v>
                </c:pt>
                <c:pt idx="15">
                  <c:v>5051</c:v>
                </c:pt>
                <c:pt idx="16">
                  <c:v>5051</c:v>
                </c:pt>
                <c:pt idx="17">
                  <c:v>5051</c:v>
                </c:pt>
                <c:pt idx="18">
                  <c:v>5051</c:v>
                </c:pt>
                <c:pt idx="19">
                  <c:v>5051</c:v>
                </c:pt>
                <c:pt idx="20">
                  <c:v>5051</c:v>
                </c:pt>
                <c:pt idx="21">
                  <c:v>5051</c:v>
                </c:pt>
              </c:numCache>
            </c:numRef>
          </c:val>
          <c:smooth val="0"/>
          <c:extLst>
            <c:ext xmlns:c16="http://schemas.microsoft.com/office/drawing/2014/chart" uri="{C3380CC4-5D6E-409C-BE32-E72D297353CC}">
              <c16:uniqueId val="{00000001-501F-40EC-AB30-8EF5C9368E0F}"/>
            </c:ext>
          </c:extLst>
        </c:ser>
        <c:dLbls>
          <c:showLegendKey val="0"/>
          <c:showVal val="0"/>
          <c:showCatName val="0"/>
          <c:showSerName val="0"/>
          <c:showPercent val="0"/>
          <c:showBubbleSize val="0"/>
        </c:dLbls>
        <c:smooth val="0"/>
        <c:axId val="1085918008"/>
        <c:axId val="1085919448"/>
      </c:lineChart>
      <c:catAx>
        <c:axId val="10859180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85919448"/>
        <c:crosses val="autoZero"/>
        <c:auto val="1"/>
        <c:lblAlgn val="ctr"/>
        <c:lblOffset val="100"/>
        <c:noMultiLvlLbl val="0"/>
      </c:catAx>
      <c:valAx>
        <c:axId val="1085919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85918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Liittyjämäärien</a:t>
            </a:r>
            <a:r>
              <a:rPr lang="sv-SE" baseline="0"/>
              <a:t> muutos vaihtoehdossa 2</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'Alue Vaihtoehto2 '!$B$12</c:f>
              <c:strCache>
                <c:ptCount val="1"/>
                <c:pt idx="0">
                  <c:v>Vakituinen asunto (kpl)</c:v>
                </c:pt>
              </c:strCache>
            </c:strRef>
          </c:tx>
          <c:spPr>
            <a:ln w="28575" cap="rnd">
              <a:solidFill>
                <a:schemeClr val="accent1"/>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'!$C$132:$X$132</c:f>
              <c:numCache>
                <c:formatCode>General</c:formatCode>
                <c:ptCount val="22"/>
                <c:pt idx="0">
                  <c:v>35</c:v>
                </c:pt>
                <c:pt idx="1">
                  <c:v>35</c:v>
                </c:pt>
                <c:pt idx="2" formatCode="#\ ##0\ &quot;€&quot;">
                  <c:v>35</c:v>
                </c:pt>
                <c:pt idx="3">
                  <c:v>35.5</c:v>
                </c:pt>
                <c:pt idx="4">
                  <c:v>36</c:v>
                </c:pt>
                <c:pt idx="5">
                  <c:v>36.5</c:v>
                </c:pt>
                <c:pt idx="6">
                  <c:v>37</c:v>
                </c:pt>
                <c:pt idx="7">
                  <c:v>37.5</c:v>
                </c:pt>
                <c:pt idx="8">
                  <c:v>38</c:v>
                </c:pt>
                <c:pt idx="9">
                  <c:v>38.5</c:v>
                </c:pt>
                <c:pt idx="10">
                  <c:v>39</c:v>
                </c:pt>
                <c:pt idx="11">
                  <c:v>39.5</c:v>
                </c:pt>
                <c:pt idx="12">
                  <c:v>40</c:v>
                </c:pt>
                <c:pt idx="13">
                  <c:v>40.5</c:v>
                </c:pt>
                <c:pt idx="14">
                  <c:v>41</c:v>
                </c:pt>
                <c:pt idx="15">
                  <c:v>41.5</c:v>
                </c:pt>
                <c:pt idx="16">
                  <c:v>42</c:v>
                </c:pt>
                <c:pt idx="17">
                  <c:v>42.5</c:v>
                </c:pt>
                <c:pt idx="18">
                  <c:v>43</c:v>
                </c:pt>
                <c:pt idx="19">
                  <c:v>43.5</c:v>
                </c:pt>
                <c:pt idx="20">
                  <c:v>44</c:v>
                </c:pt>
                <c:pt idx="21">
                  <c:v>44.5</c:v>
                </c:pt>
              </c:numCache>
            </c:numRef>
          </c:val>
          <c:smooth val="0"/>
          <c:extLst>
            <c:ext xmlns:c16="http://schemas.microsoft.com/office/drawing/2014/chart" uri="{C3380CC4-5D6E-409C-BE32-E72D297353CC}">
              <c16:uniqueId val="{00000000-D10C-4B02-A420-797891879DDC}"/>
            </c:ext>
          </c:extLst>
        </c:ser>
        <c:ser>
          <c:idx val="1"/>
          <c:order val="1"/>
          <c:tx>
            <c:strRef>
              <c:f>'Alue Vaihtoehto2 '!$B$24</c:f>
              <c:strCache>
                <c:ptCount val="1"/>
                <c:pt idx="0">
                  <c:v>Loma-asunto (kpl)</c:v>
                </c:pt>
              </c:strCache>
            </c:strRef>
          </c:tx>
          <c:spPr>
            <a:ln w="28575" cap="rnd">
              <a:solidFill>
                <a:schemeClr val="accent2"/>
              </a:solidFill>
              <a:round/>
            </a:ln>
            <a:effectLst/>
          </c:spPr>
          <c:marker>
            <c:symbol val="none"/>
          </c:marker>
          <c:val>
            <c:numRef>
              <c:f>'Alue Vaihtoehto2 '!$C$133:$X$133</c:f>
              <c:numCache>
                <c:formatCode>General</c:formatCode>
                <c:ptCount val="22"/>
                <c:pt idx="0">
                  <c:v>22</c:v>
                </c:pt>
                <c:pt idx="1">
                  <c:v>22</c:v>
                </c:pt>
                <c:pt idx="2">
                  <c:v>22</c:v>
                </c:pt>
                <c:pt idx="3">
                  <c:v>22.5</c:v>
                </c:pt>
                <c:pt idx="4">
                  <c:v>23</c:v>
                </c:pt>
                <c:pt idx="5">
                  <c:v>23.5</c:v>
                </c:pt>
                <c:pt idx="6">
                  <c:v>24</c:v>
                </c:pt>
                <c:pt idx="7">
                  <c:v>24.5</c:v>
                </c:pt>
                <c:pt idx="8">
                  <c:v>25</c:v>
                </c:pt>
                <c:pt idx="9">
                  <c:v>25.5</c:v>
                </c:pt>
                <c:pt idx="10">
                  <c:v>26</c:v>
                </c:pt>
                <c:pt idx="11">
                  <c:v>26.5</c:v>
                </c:pt>
                <c:pt idx="12">
                  <c:v>27</c:v>
                </c:pt>
                <c:pt idx="13">
                  <c:v>27.5</c:v>
                </c:pt>
                <c:pt idx="14">
                  <c:v>28</c:v>
                </c:pt>
                <c:pt idx="15">
                  <c:v>28.5</c:v>
                </c:pt>
                <c:pt idx="16">
                  <c:v>29</c:v>
                </c:pt>
                <c:pt idx="17">
                  <c:v>29.5</c:v>
                </c:pt>
                <c:pt idx="18">
                  <c:v>30</c:v>
                </c:pt>
                <c:pt idx="19">
                  <c:v>30.5</c:v>
                </c:pt>
                <c:pt idx="20">
                  <c:v>31</c:v>
                </c:pt>
                <c:pt idx="21">
                  <c:v>31.5</c:v>
                </c:pt>
              </c:numCache>
            </c:numRef>
          </c:val>
          <c:smooth val="0"/>
          <c:extLst>
            <c:ext xmlns:c16="http://schemas.microsoft.com/office/drawing/2014/chart" uri="{C3380CC4-5D6E-409C-BE32-E72D297353CC}">
              <c16:uniqueId val="{00000001-D10C-4B02-A420-797891879DDC}"/>
            </c:ext>
          </c:extLst>
        </c:ser>
        <c:ser>
          <c:idx val="2"/>
          <c:order val="2"/>
          <c:tx>
            <c:strRef>
              <c:f>'Alue Vaihtoehto2 '!$B$36</c:f>
              <c:strCache>
                <c:ptCount val="1"/>
                <c:pt idx="0">
                  <c:v>Maatila (kpl)</c:v>
                </c:pt>
              </c:strCache>
            </c:strRef>
          </c:tx>
          <c:spPr>
            <a:ln w="28575" cap="rnd">
              <a:solidFill>
                <a:schemeClr val="accent3"/>
              </a:solidFill>
              <a:round/>
            </a:ln>
            <a:effectLst/>
          </c:spPr>
          <c:marker>
            <c:symbol val="none"/>
          </c:marker>
          <c:val>
            <c:numRef>
              <c:f>'Alue Vaihtoehto2 '!$C$134:$X$134</c:f>
              <c:numCache>
                <c:formatCode>General</c:formatCode>
                <c:ptCount val="22"/>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numCache>
            </c:numRef>
          </c:val>
          <c:smooth val="0"/>
          <c:extLst>
            <c:ext xmlns:c16="http://schemas.microsoft.com/office/drawing/2014/chart" uri="{C3380CC4-5D6E-409C-BE32-E72D297353CC}">
              <c16:uniqueId val="{00000002-D10C-4B02-A420-797891879DDC}"/>
            </c:ext>
          </c:extLst>
        </c:ser>
        <c:dLbls>
          <c:showLegendKey val="0"/>
          <c:showVal val="0"/>
          <c:showCatName val="0"/>
          <c:showSerName val="0"/>
          <c:showPercent val="0"/>
          <c:showBubbleSize val="0"/>
        </c:dLbls>
        <c:smooth val="0"/>
        <c:axId val="1012757128"/>
        <c:axId val="1012756768"/>
      </c:lineChart>
      <c:catAx>
        <c:axId val="101275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12756768"/>
        <c:crosses val="autoZero"/>
        <c:auto val="1"/>
        <c:lblAlgn val="ctr"/>
        <c:lblOffset val="100"/>
        <c:noMultiLvlLbl val="0"/>
      </c:catAx>
      <c:valAx>
        <c:axId val="1012756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012757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Vedenkulutuksen</a:t>
            </a:r>
            <a:r>
              <a:rPr lang="sv-SE" baseline="0"/>
              <a:t> muutos (vaihtoehto 2)</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'Alue Vaihtoehto2 '!$B$48</c:f>
              <c:strCache>
                <c:ptCount val="1"/>
                <c:pt idx="0">
                  <c:v>Jätevesimäärä, yhteensä</c:v>
                </c:pt>
              </c:strCache>
            </c:strRef>
          </c:tx>
          <c:spPr>
            <a:ln w="28575" cap="rnd">
              <a:solidFill>
                <a:schemeClr val="accent2">
                  <a:lumMod val="75000"/>
                </a:schemeClr>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'!$C$48:$X$48</c:f>
              <c:numCache>
                <c:formatCode>General</c:formatCode>
                <c:ptCount val="22"/>
                <c:pt idx="0">
                  <c:v>3051</c:v>
                </c:pt>
                <c:pt idx="1">
                  <c:v>3051</c:v>
                </c:pt>
                <c:pt idx="2">
                  <c:v>3051</c:v>
                </c:pt>
                <c:pt idx="3">
                  <c:v>3097</c:v>
                </c:pt>
                <c:pt idx="4">
                  <c:v>3143</c:v>
                </c:pt>
                <c:pt idx="5">
                  <c:v>3189</c:v>
                </c:pt>
                <c:pt idx="6">
                  <c:v>3235</c:v>
                </c:pt>
                <c:pt idx="7">
                  <c:v>3281</c:v>
                </c:pt>
                <c:pt idx="8">
                  <c:v>3327</c:v>
                </c:pt>
                <c:pt idx="9">
                  <c:v>3373</c:v>
                </c:pt>
                <c:pt idx="10">
                  <c:v>3419</c:v>
                </c:pt>
                <c:pt idx="11">
                  <c:v>3465</c:v>
                </c:pt>
                <c:pt idx="12">
                  <c:v>3511</c:v>
                </c:pt>
                <c:pt idx="13">
                  <c:v>3557</c:v>
                </c:pt>
                <c:pt idx="14">
                  <c:v>3603</c:v>
                </c:pt>
                <c:pt idx="15">
                  <c:v>3649</c:v>
                </c:pt>
                <c:pt idx="16">
                  <c:v>3695</c:v>
                </c:pt>
                <c:pt idx="17">
                  <c:v>3741</c:v>
                </c:pt>
                <c:pt idx="18">
                  <c:v>3787</c:v>
                </c:pt>
                <c:pt idx="19">
                  <c:v>3833</c:v>
                </c:pt>
                <c:pt idx="20">
                  <c:v>3879</c:v>
                </c:pt>
                <c:pt idx="21">
                  <c:v>3925</c:v>
                </c:pt>
              </c:numCache>
            </c:numRef>
          </c:val>
          <c:smooth val="0"/>
          <c:extLst>
            <c:ext xmlns:c16="http://schemas.microsoft.com/office/drawing/2014/chart" uri="{C3380CC4-5D6E-409C-BE32-E72D297353CC}">
              <c16:uniqueId val="{00000000-2A71-42D0-887C-A9DF413DC36A}"/>
            </c:ext>
          </c:extLst>
        </c:ser>
        <c:ser>
          <c:idx val="1"/>
          <c:order val="1"/>
          <c:tx>
            <c:strRef>
              <c:f>'Alue Vaihtoehto2 '!$B$49</c:f>
              <c:strCache>
                <c:ptCount val="1"/>
                <c:pt idx="0">
                  <c:v>Talousvesimäärä, yhteensä </c:v>
                </c:pt>
              </c:strCache>
            </c:strRef>
          </c:tx>
          <c:spPr>
            <a:ln w="28575" cap="rnd">
              <a:solidFill>
                <a:schemeClr val="accent1">
                  <a:lumMod val="40000"/>
                  <a:lumOff val="60000"/>
                </a:schemeClr>
              </a:solidFill>
              <a:round/>
            </a:ln>
            <a:effectLst/>
          </c:spPr>
          <c:marker>
            <c:symbol val="none"/>
          </c:marker>
          <c:cat>
            <c:numRef>
              <c:f>'Alue Vaihtoehto2 '!$C$12:$X$12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'!$C$49:$X$49</c:f>
              <c:numCache>
                <c:formatCode>General</c:formatCode>
                <c:ptCount val="22"/>
                <c:pt idx="0">
                  <c:v>5051</c:v>
                </c:pt>
                <c:pt idx="1">
                  <c:v>5051</c:v>
                </c:pt>
                <c:pt idx="2">
                  <c:v>5051</c:v>
                </c:pt>
                <c:pt idx="3">
                  <c:v>5097</c:v>
                </c:pt>
                <c:pt idx="4">
                  <c:v>5143</c:v>
                </c:pt>
                <c:pt idx="5">
                  <c:v>5189</c:v>
                </c:pt>
                <c:pt idx="6">
                  <c:v>5235</c:v>
                </c:pt>
                <c:pt idx="7">
                  <c:v>5281</c:v>
                </c:pt>
                <c:pt idx="8">
                  <c:v>5327</c:v>
                </c:pt>
                <c:pt idx="9">
                  <c:v>5373</c:v>
                </c:pt>
                <c:pt idx="10">
                  <c:v>5419</c:v>
                </c:pt>
                <c:pt idx="11">
                  <c:v>5465</c:v>
                </c:pt>
                <c:pt idx="12">
                  <c:v>5511</c:v>
                </c:pt>
                <c:pt idx="13">
                  <c:v>5557</c:v>
                </c:pt>
                <c:pt idx="14">
                  <c:v>5603</c:v>
                </c:pt>
                <c:pt idx="15">
                  <c:v>5649</c:v>
                </c:pt>
                <c:pt idx="16">
                  <c:v>5695</c:v>
                </c:pt>
                <c:pt idx="17">
                  <c:v>5741</c:v>
                </c:pt>
                <c:pt idx="18">
                  <c:v>5787</c:v>
                </c:pt>
                <c:pt idx="19">
                  <c:v>5833</c:v>
                </c:pt>
                <c:pt idx="20">
                  <c:v>5879</c:v>
                </c:pt>
                <c:pt idx="21">
                  <c:v>5925</c:v>
                </c:pt>
              </c:numCache>
            </c:numRef>
          </c:val>
          <c:smooth val="0"/>
          <c:extLst>
            <c:ext xmlns:c16="http://schemas.microsoft.com/office/drawing/2014/chart" uri="{C3380CC4-5D6E-409C-BE32-E72D297353CC}">
              <c16:uniqueId val="{00000001-2A71-42D0-887C-A9DF413DC36A}"/>
            </c:ext>
          </c:extLst>
        </c:ser>
        <c:dLbls>
          <c:showLegendKey val="0"/>
          <c:showVal val="0"/>
          <c:showCatName val="0"/>
          <c:showSerName val="0"/>
          <c:showPercent val="0"/>
          <c:showBubbleSize val="0"/>
        </c:dLbls>
        <c:smooth val="0"/>
        <c:axId val="990124648"/>
        <c:axId val="807573128"/>
      </c:lineChart>
      <c:catAx>
        <c:axId val="99012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07573128"/>
        <c:crosses val="autoZero"/>
        <c:auto val="1"/>
        <c:lblAlgn val="ctr"/>
        <c:lblOffset val="100"/>
        <c:noMultiLvlLbl val="0"/>
      </c:catAx>
      <c:valAx>
        <c:axId val="807573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90124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Vaihtoehto</a:t>
            </a:r>
            <a:r>
              <a:rPr lang="sv-SE" baseline="0"/>
              <a:t> 1: Liittyjämäärä pysyy samana</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2"/>
          <c:order val="2"/>
          <c:tx>
            <c:strRef>
              <c:f>TALOUSTIEDOT!$C$151</c:f>
              <c:strCache>
                <c:ptCount val="1"/>
                <c:pt idx="0">
                  <c:v>Korollisen lainan lisäys €</c:v>
                </c:pt>
              </c:strCache>
            </c:strRef>
          </c:tx>
          <c:spPr>
            <a:solidFill>
              <a:schemeClr val="accent3"/>
            </a:solidFill>
            <a:ln>
              <a:noFill/>
            </a:ln>
            <a:effectLst/>
          </c:spPr>
          <c:invertIfNegative val="0"/>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TALOUSTIEDOT!$D$151:$Y$151</c:f>
              <c:numCache>
                <c:formatCode>General</c:formatCode>
                <c:ptCount val="22"/>
                <c:pt idx="2">
                  <c:v>10000</c:v>
                </c:pt>
                <c:pt idx="7">
                  <c:v>30000</c:v>
                </c:pt>
                <c:pt idx="8">
                  <c:v>0</c:v>
                </c:pt>
                <c:pt idx="9">
                  <c:v>0</c:v>
                </c:pt>
                <c:pt idx="10">
                  <c:v>0</c:v>
                </c:pt>
                <c:pt idx="11">
                  <c:v>0</c:v>
                </c:pt>
                <c:pt idx="16">
                  <c:v>0</c:v>
                </c:pt>
                <c:pt idx="17">
                  <c:v>110000</c:v>
                </c:pt>
                <c:pt idx="19">
                  <c:v>0</c:v>
                </c:pt>
              </c:numCache>
            </c:numRef>
          </c:val>
          <c:extLst>
            <c:ext xmlns:c16="http://schemas.microsoft.com/office/drawing/2014/chart" uri="{C3380CC4-5D6E-409C-BE32-E72D297353CC}">
              <c16:uniqueId val="{00000002-0739-44B7-8131-B2789A47E2DB}"/>
            </c:ext>
          </c:extLst>
        </c:ser>
        <c:dLbls>
          <c:showLegendKey val="0"/>
          <c:showVal val="0"/>
          <c:showCatName val="0"/>
          <c:showSerName val="0"/>
          <c:showPercent val="0"/>
          <c:showBubbleSize val="0"/>
        </c:dLbls>
        <c:gapWidth val="150"/>
        <c:axId val="898750304"/>
        <c:axId val="898750664"/>
      </c:barChart>
      <c:lineChart>
        <c:grouping val="standard"/>
        <c:varyColors val="0"/>
        <c:ser>
          <c:idx val="0"/>
          <c:order val="0"/>
          <c:tx>
            <c:strRef>
              <c:f>'Alue Vaihtoehto1'!$B$130</c:f>
              <c:strCache>
                <c:ptCount val="1"/>
                <c:pt idx="0">
                  <c:v>Korollinen laina lopussa</c:v>
                </c:pt>
              </c:strCache>
            </c:strRef>
          </c:tx>
          <c:spPr>
            <a:ln w="28575" cap="rnd">
              <a:solidFill>
                <a:schemeClr val="accent1"/>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Vaihtoehto1'!$C$130:$X$130</c:f>
              <c:numCache>
                <c:formatCode>#\ ##0\ "€"</c:formatCode>
                <c:ptCount val="22"/>
                <c:pt idx="0">
                  <c:v>0</c:v>
                </c:pt>
                <c:pt idx="1">
                  <c:v>0</c:v>
                </c:pt>
                <c:pt idx="2">
                  <c:v>9333.3333333333339</c:v>
                </c:pt>
                <c:pt idx="3">
                  <c:v>8711.1111111111113</c:v>
                </c:pt>
                <c:pt idx="4">
                  <c:v>8130.3703703703704</c:v>
                </c:pt>
                <c:pt idx="5">
                  <c:v>7588.3456790123455</c:v>
                </c:pt>
                <c:pt idx="6">
                  <c:v>7082.4559670781891</c:v>
                </c:pt>
                <c:pt idx="7">
                  <c:v>34610.29223593964</c:v>
                </c:pt>
                <c:pt idx="8">
                  <c:v>32302.939420210329</c:v>
                </c:pt>
                <c:pt idx="9">
                  <c:v>30149.410125529641</c:v>
                </c:pt>
                <c:pt idx="10">
                  <c:v>28139.449450494332</c:v>
                </c:pt>
                <c:pt idx="11">
                  <c:v>26263.486153794711</c:v>
                </c:pt>
                <c:pt idx="12">
                  <c:v>24512.587076875065</c:v>
                </c:pt>
                <c:pt idx="13">
                  <c:v>22878.414605083395</c:v>
                </c:pt>
                <c:pt idx="14">
                  <c:v>21353.186964744502</c:v>
                </c:pt>
                <c:pt idx="15">
                  <c:v>19929.641167094869</c:v>
                </c:pt>
                <c:pt idx="16">
                  <c:v>18600.998422621877</c:v>
                </c:pt>
                <c:pt idx="17">
                  <c:v>120027.59852778041</c:v>
                </c:pt>
                <c:pt idx="18">
                  <c:v>112025.75862592839</c:v>
                </c:pt>
                <c:pt idx="19">
                  <c:v>104557.37471753317</c:v>
                </c:pt>
                <c:pt idx="20">
                  <c:v>97586.883069697622</c:v>
                </c:pt>
                <c:pt idx="21">
                  <c:v>91081.090865051112</c:v>
                </c:pt>
              </c:numCache>
            </c:numRef>
          </c:val>
          <c:smooth val="0"/>
          <c:extLst>
            <c:ext xmlns:c16="http://schemas.microsoft.com/office/drawing/2014/chart" uri="{C3380CC4-5D6E-409C-BE32-E72D297353CC}">
              <c16:uniqueId val="{00000000-0739-44B7-8131-B2789A47E2DB}"/>
            </c:ext>
          </c:extLst>
        </c:ser>
        <c:dLbls>
          <c:showLegendKey val="0"/>
          <c:showVal val="0"/>
          <c:showCatName val="0"/>
          <c:showSerName val="0"/>
          <c:showPercent val="0"/>
          <c:showBubbleSize val="0"/>
        </c:dLbls>
        <c:marker val="1"/>
        <c:smooth val="0"/>
        <c:axId val="898750304"/>
        <c:axId val="898750664"/>
        <c:extLst>
          <c:ext xmlns:c15="http://schemas.microsoft.com/office/drawing/2012/chart" uri="{02D57815-91ED-43cb-92C2-25804820EDAC}">
            <c15:filteredLineSeries>
              <c15:ser>
                <c:idx val="1"/>
                <c:order val="1"/>
                <c:tx>
                  <c:strRef>
                    <c:extLst>
                      <c:ext uri="{02D57815-91ED-43cb-92C2-25804820EDAC}">
                        <c15:formulaRef>
                          <c15:sqref>TALOUSTIEDOT!$C$150</c15:sqref>
                        </c15:formulaRef>
                      </c:ext>
                    </c:extLst>
                    <c:strCache>
                      <c:ptCount val="1"/>
                      <c:pt idx="0">
                        <c:v>Tulos</c:v>
                      </c:pt>
                    </c:strCache>
                  </c:strRef>
                </c:tx>
                <c:spPr>
                  <a:ln w="28575" cap="rnd">
                    <a:solidFill>
                      <a:schemeClr val="accent2"/>
                    </a:solidFill>
                    <a:round/>
                  </a:ln>
                  <a:effectLst/>
                </c:spPr>
                <c:marker>
                  <c:symbol val="none"/>
                </c:marker>
                <c:cat>
                  <c:numRef>
                    <c:extLst>
                      <c:ex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TALOUSTIEDOT!$D$150:$Y$150</c15:sqref>
                        </c15:formulaRef>
                      </c:ext>
                    </c:extLst>
                    <c:numCache>
                      <c:formatCode>0</c:formatCode>
                      <c:ptCount val="22"/>
                      <c:pt idx="0">
                        <c:v>3234.1567958076012</c:v>
                      </c:pt>
                      <c:pt idx="1">
                        <c:v>8264.2750793462837</c:v>
                      </c:pt>
                      <c:pt idx="2">
                        <c:v>10380.184947189118</c:v>
                      </c:pt>
                      <c:pt idx="3">
                        <c:v>11675.933930999734</c:v>
                      </c:pt>
                      <c:pt idx="4">
                        <c:v>11844.266784910698</c:v>
                      </c:pt>
                      <c:pt idx="5">
                        <c:v>12163.710711284373</c:v>
                      </c:pt>
                      <c:pt idx="6">
                        <c:v>12649.994817574199</c:v>
                      </c:pt>
                      <c:pt idx="7">
                        <c:v>-36304.849521118609</c:v>
                      </c:pt>
                      <c:pt idx="8">
                        <c:v>-30813.495933871207</c:v>
                      </c:pt>
                      <c:pt idx="9">
                        <c:v>-25469.841306333838</c:v>
                      </c:pt>
                      <c:pt idx="10">
                        <c:v>-20242.083150919418</c:v>
                      </c:pt>
                      <c:pt idx="11">
                        <c:v>-15099.698330134386</c:v>
                      </c:pt>
                      <c:pt idx="12">
                        <c:v>-10013.264561505785</c:v>
                      </c:pt>
                      <c:pt idx="13">
                        <c:v>-4954.291557703662</c:v>
                      </c:pt>
                      <c:pt idx="14">
                        <c:v>104.93924443599099</c:v>
                      </c:pt>
                      <c:pt idx="15">
                        <c:v>5191.5273453564369</c:v>
                      </c:pt>
                      <c:pt idx="16">
                        <c:v>10332.09915348229</c:v>
                      </c:pt>
                      <c:pt idx="17">
                        <c:v>-5027.0518707162119</c:v>
                      </c:pt>
                      <c:pt idx="18">
                        <c:v>1902.5699176169001</c:v>
                      </c:pt>
                      <c:pt idx="19">
                        <c:v>8839.3345725105028</c:v>
                      </c:pt>
                      <c:pt idx="20">
                        <c:v>15819.15641039217</c:v>
                      </c:pt>
                      <c:pt idx="21">
                        <c:v>22877.361801160674</c:v>
                      </c:pt>
                    </c:numCache>
                  </c:numRef>
                </c:val>
                <c:smooth val="0"/>
                <c:extLst>
                  <c:ext xmlns:c16="http://schemas.microsoft.com/office/drawing/2014/chart" uri="{C3380CC4-5D6E-409C-BE32-E72D297353CC}">
                    <c16:uniqueId val="{00000001-0739-44B7-8131-B2789A47E2D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TALOUSTIEDOT!$C$152</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TALOUSTIEDOT!$D$152:$Y$152</c15:sqref>
                        </c15:formulaRef>
                      </c:ext>
                    </c:extLst>
                    <c:numCache>
                      <c:formatCode>General</c:formatCode>
                      <c:ptCount val="22"/>
                      <c:pt idx="3" formatCode="0%">
                        <c:v>0.08</c:v>
                      </c:pt>
                      <c:pt idx="4" formatCode="0%">
                        <c:v>0.04</c:v>
                      </c:pt>
                      <c:pt idx="5" formatCode="0%">
                        <c:v>0.04</c:v>
                      </c:pt>
                      <c:pt idx="6" formatCode="0%">
                        <c:v>0.04</c:v>
                      </c:pt>
                      <c:pt idx="7" formatCode="0%">
                        <c:v>0.04</c:v>
                      </c:pt>
                      <c:pt idx="8" formatCode="0%">
                        <c:v>0.06</c:v>
                      </c:pt>
                      <c:pt idx="9" formatCode="0%">
                        <c:v>0.06</c:v>
                      </c:pt>
                      <c:pt idx="10" formatCode="0%">
                        <c:v>0.06</c:v>
                      </c:pt>
                      <c:pt idx="11" formatCode="0%">
                        <c:v>0.06</c:v>
                      </c:pt>
                      <c:pt idx="12" formatCode="0%">
                        <c:v>0.06</c:v>
                      </c:pt>
                      <c:pt idx="13" formatCode="0%">
                        <c:v>0.06</c:v>
                      </c:pt>
                      <c:pt idx="14" formatCode="0%">
                        <c:v>0.06</c:v>
                      </c:pt>
                      <c:pt idx="15" formatCode="0%">
                        <c:v>0.06</c:v>
                      </c:pt>
                      <c:pt idx="16" formatCode="0%">
                        <c:v>0.06</c:v>
                      </c:pt>
                      <c:pt idx="17" formatCode="0%">
                        <c:v>0.06</c:v>
                      </c:pt>
                      <c:pt idx="18" formatCode="0%">
                        <c:v>0.06</c:v>
                      </c:pt>
                      <c:pt idx="19" formatCode="0%">
                        <c:v>0.06</c:v>
                      </c:pt>
                      <c:pt idx="20" formatCode="0%">
                        <c:v>0.06</c:v>
                      </c:pt>
                      <c:pt idx="21" formatCode="0%">
                        <c:v>0.06</c:v>
                      </c:pt>
                    </c:numCache>
                  </c:numRef>
                </c:val>
                <c:smooth val="0"/>
                <c:extLst xmlns:c15="http://schemas.microsoft.com/office/drawing/2012/chart">
                  <c:ext xmlns:c16="http://schemas.microsoft.com/office/drawing/2014/chart" uri="{C3380CC4-5D6E-409C-BE32-E72D297353CC}">
                    <c16:uniqueId val="{00000004-0739-44B7-8131-B2789A47E2D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Vaihtoehto1'!$B$104</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Vaihtoehto1'!$C$104:$X$104</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3-0739-44B7-8131-B2789A47E2DB}"/>
                  </c:ext>
                </c:extLst>
              </c15:ser>
            </c15:filteredLineSeries>
          </c:ext>
        </c:extLst>
      </c:lineChart>
      <c:catAx>
        <c:axId val="8987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664"/>
        <c:crosses val="autoZero"/>
        <c:auto val="1"/>
        <c:lblAlgn val="ctr"/>
        <c:lblOffset val="100"/>
        <c:noMultiLvlLbl val="0"/>
      </c:catAx>
      <c:valAx>
        <c:axId val="89875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Skenaario</a:t>
            </a:r>
            <a:r>
              <a:rPr lang="sv-SE" baseline="0"/>
              <a:t>: Liittyjämäärä muuttuu</a:t>
            </a:r>
            <a:endParaRPr lang="sv-SE"/>
          </a:p>
        </c:rich>
      </c:tx>
      <c:layout>
        <c:manualLayout>
          <c:xMode val="edge"/>
          <c:yMode val="edge"/>
          <c:x val="0.25345519249828785"/>
          <c:y val="2.68456281260448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2"/>
          <c:order val="2"/>
          <c:tx>
            <c:strRef>
              <c:f>TALOUSTIEDOT!$C$156</c:f>
              <c:strCache>
                <c:ptCount val="1"/>
                <c:pt idx="0">
                  <c:v>Korollisen lainan lisäys €</c:v>
                </c:pt>
              </c:strCache>
            </c:strRef>
          </c:tx>
          <c:spPr>
            <a:solidFill>
              <a:schemeClr val="accent3"/>
            </a:solidFill>
            <a:ln>
              <a:noFill/>
            </a:ln>
            <a:effectLst/>
          </c:spPr>
          <c:invertIfNegative val="0"/>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TALOUSTIEDOT!$D$156:$Y$156</c:f>
              <c:numCache>
                <c:formatCode>General</c:formatCode>
                <c:ptCount val="22"/>
                <c:pt idx="2">
                  <c:v>10000</c:v>
                </c:pt>
                <c:pt idx="3">
                  <c:v>0</c:v>
                </c:pt>
                <c:pt idx="7">
                  <c:v>0</c:v>
                </c:pt>
                <c:pt idx="8">
                  <c:v>0</c:v>
                </c:pt>
                <c:pt idx="9">
                  <c:v>0</c:v>
                </c:pt>
                <c:pt idx="10">
                  <c:v>0</c:v>
                </c:pt>
                <c:pt idx="11">
                  <c:v>0</c:v>
                </c:pt>
                <c:pt idx="13">
                  <c:v>0</c:v>
                </c:pt>
                <c:pt idx="14">
                  <c:v>0</c:v>
                </c:pt>
                <c:pt idx="15">
                  <c:v>0</c:v>
                </c:pt>
                <c:pt idx="16">
                  <c:v>0</c:v>
                </c:pt>
                <c:pt idx="17">
                  <c:v>40000</c:v>
                </c:pt>
                <c:pt idx="18">
                  <c:v>0</c:v>
                </c:pt>
                <c:pt idx="19">
                  <c:v>0</c:v>
                </c:pt>
                <c:pt idx="20">
                  <c:v>0</c:v>
                </c:pt>
                <c:pt idx="21">
                  <c:v>0</c:v>
                </c:pt>
              </c:numCache>
            </c:numRef>
          </c:val>
          <c:extLst>
            <c:ext xmlns:c16="http://schemas.microsoft.com/office/drawing/2014/chart" uri="{C3380CC4-5D6E-409C-BE32-E72D297353CC}">
              <c16:uniqueId val="{00000000-EE52-4391-AE9D-FD7D867F5DF4}"/>
            </c:ext>
          </c:extLst>
        </c:ser>
        <c:dLbls>
          <c:showLegendKey val="0"/>
          <c:showVal val="0"/>
          <c:showCatName val="0"/>
          <c:showSerName val="0"/>
          <c:showPercent val="0"/>
          <c:showBubbleSize val="0"/>
        </c:dLbls>
        <c:gapWidth val="150"/>
        <c:axId val="898750304"/>
        <c:axId val="898750664"/>
      </c:barChart>
      <c:lineChart>
        <c:grouping val="standard"/>
        <c:varyColors val="0"/>
        <c:ser>
          <c:idx val="0"/>
          <c:order val="0"/>
          <c:tx>
            <c:strRef>
              <c:f>'Alue Vaihtoehto1'!$B$130</c:f>
              <c:strCache>
                <c:ptCount val="1"/>
                <c:pt idx="0">
                  <c:v>Korollinen laina lopussa</c:v>
                </c:pt>
              </c:strCache>
            </c:strRef>
          </c:tx>
          <c:spPr>
            <a:ln w="28575" cap="rnd">
              <a:solidFill>
                <a:schemeClr val="accent1"/>
              </a:solidFill>
              <a:round/>
            </a:ln>
            <a:effectLst/>
          </c:spPr>
          <c:marker>
            <c:symbol val="none"/>
          </c:marker>
          <c:cat>
            <c:numRef>
              <c:f>'Alue Vaihtoehto1'!$C$12:$X$12</c:f>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f>'Alue Vaihtoehto2 '!$C$129:$X$129</c:f>
              <c:numCache>
                <c:formatCode>#\ ##0\ "€"</c:formatCode>
                <c:ptCount val="22"/>
                <c:pt idx="0">
                  <c:v>0</c:v>
                </c:pt>
                <c:pt idx="1">
                  <c:v>0</c:v>
                </c:pt>
                <c:pt idx="2">
                  <c:v>9333.3333333333339</c:v>
                </c:pt>
                <c:pt idx="3">
                  <c:v>8711.1111111111113</c:v>
                </c:pt>
                <c:pt idx="4">
                  <c:v>8130.3703703703704</c:v>
                </c:pt>
                <c:pt idx="5">
                  <c:v>7588.3456790123455</c:v>
                </c:pt>
                <c:pt idx="6">
                  <c:v>7082.4559670781891</c:v>
                </c:pt>
                <c:pt idx="7">
                  <c:v>6610.2922359396434</c:v>
                </c:pt>
                <c:pt idx="8">
                  <c:v>6169.606086877001</c:v>
                </c:pt>
                <c:pt idx="9">
                  <c:v>5758.2990144185342</c:v>
                </c:pt>
                <c:pt idx="10">
                  <c:v>5374.4124134572985</c:v>
                </c:pt>
                <c:pt idx="11">
                  <c:v>5016.1182525601453</c:v>
                </c:pt>
                <c:pt idx="12">
                  <c:v>4681.7103690561353</c:v>
                </c:pt>
                <c:pt idx="13">
                  <c:v>4369.5963444523932</c:v>
                </c:pt>
                <c:pt idx="14">
                  <c:v>4078.2899214889003</c:v>
                </c:pt>
                <c:pt idx="15">
                  <c:v>3806.4039267229737</c:v>
                </c:pt>
                <c:pt idx="16">
                  <c:v>3552.6436649414422</c:v>
                </c:pt>
                <c:pt idx="17">
                  <c:v>40649.134087278675</c:v>
                </c:pt>
                <c:pt idx="18">
                  <c:v>37939.191814793427</c:v>
                </c:pt>
                <c:pt idx="19">
                  <c:v>35409.912360473863</c:v>
                </c:pt>
                <c:pt idx="20">
                  <c:v>33049.251536442272</c:v>
                </c:pt>
                <c:pt idx="21">
                  <c:v>30845.968100679456</c:v>
                </c:pt>
              </c:numCache>
            </c:numRef>
          </c:val>
          <c:smooth val="0"/>
          <c:extLst>
            <c:ext xmlns:c16="http://schemas.microsoft.com/office/drawing/2014/chart" uri="{C3380CC4-5D6E-409C-BE32-E72D297353CC}">
              <c16:uniqueId val="{00000001-EE52-4391-AE9D-FD7D867F5DF4}"/>
            </c:ext>
          </c:extLst>
        </c:ser>
        <c:dLbls>
          <c:showLegendKey val="0"/>
          <c:showVal val="0"/>
          <c:showCatName val="0"/>
          <c:showSerName val="0"/>
          <c:showPercent val="0"/>
          <c:showBubbleSize val="0"/>
        </c:dLbls>
        <c:marker val="1"/>
        <c:smooth val="0"/>
        <c:axId val="898750304"/>
        <c:axId val="898750664"/>
        <c:extLst>
          <c:ext xmlns:c15="http://schemas.microsoft.com/office/drawing/2012/chart" uri="{02D57815-91ED-43cb-92C2-25804820EDAC}">
            <c15:filteredLineSeries>
              <c15:ser>
                <c:idx val="1"/>
                <c:order val="1"/>
                <c:tx>
                  <c:strRef>
                    <c:extLst>
                      <c:ext uri="{02D57815-91ED-43cb-92C2-25804820EDAC}">
                        <c15:formulaRef>
                          <c15:sqref>TALOUSTIEDOT!$C$150</c15:sqref>
                        </c15:formulaRef>
                      </c:ext>
                    </c:extLst>
                    <c:strCache>
                      <c:ptCount val="1"/>
                      <c:pt idx="0">
                        <c:v>Tulos</c:v>
                      </c:pt>
                    </c:strCache>
                  </c:strRef>
                </c:tx>
                <c:spPr>
                  <a:ln w="28575" cap="rnd">
                    <a:solidFill>
                      <a:schemeClr val="accent2"/>
                    </a:solidFill>
                    <a:round/>
                  </a:ln>
                  <a:effectLst/>
                </c:spPr>
                <c:marker>
                  <c:symbol val="none"/>
                </c:marker>
                <c:cat>
                  <c:numRef>
                    <c:extLst>
                      <c:ex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c:ext uri="{02D57815-91ED-43cb-92C2-25804820EDAC}">
                        <c15:formulaRef>
                          <c15:sqref>TALOUSTIEDOT!$D$150:$Y$150</c15:sqref>
                        </c15:formulaRef>
                      </c:ext>
                    </c:extLst>
                    <c:numCache>
                      <c:formatCode>0</c:formatCode>
                      <c:ptCount val="22"/>
                      <c:pt idx="0">
                        <c:v>3234.1567958076012</c:v>
                      </c:pt>
                      <c:pt idx="1">
                        <c:v>8264.2750793462837</c:v>
                      </c:pt>
                      <c:pt idx="2">
                        <c:v>10380.184947189118</c:v>
                      </c:pt>
                      <c:pt idx="3">
                        <c:v>11675.933930999734</c:v>
                      </c:pt>
                      <c:pt idx="4">
                        <c:v>11844.266784910698</c:v>
                      </c:pt>
                      <c:pt idx="5">
                        <c:v>12163.710711284373</c:v>
                      </c:pt>
                      <c:pt idx="6">
                        <c:v>12649.994817574199</c:v>
                      </c:pt>
                      <c:pt idx="7">
                        <c:v>-36304.849521118609</c:v>
                      </c:pt>
                      <c:pt idx="8">
                        <c:v>-30813.495933871207</c:v>
                      </c:pt>
                      <c:pt idx="9">
                        <c:v>-25469.841306333838</c:v>
                      </c:pt>
                      <c:pt idx="10">
                        <c:v>-20242.083150919418</c:v>
                      </c:pt>
                      <c:pt idx="11">
                        <c:v>-15099.698330134386</c:v>
                      </c:pt>
                      <c:pt idx="12">
                        <c:v>-10013.264561505785</c:v>
                      </c:pt>
                      <c:pt idx="13">
                        <c:v>-4954.291557703662</c:v>
                      </c:pt>
                      <c:pt idx="14">
                        <c:v>104.93924443599099</c:v>
                      </c:pt>
                      <c:pt idx="15">
                        <c:v>5191.5273453564369</c:v>
                      </c:pt>
                      <c:pt idx="16">
                        <c:v>10332.09915348229</c:v>
                      </c:pt>
                      <c:pt idx="17">
                        <c:v>-5027.0518707162119</c:v>
                      </c:pt>
                      <c:pt idx="18">
                        <c:v>1902.5699176169001</c:v>
                      </c:pt>
                      <c:pt idx="19">
                        <c:v>8839.3345725105028</c:v>
                      </c:pt>
                      <c:pt idx="20">
                        <c:v>15819.15641039217</c:v>
                      </c:pt>
                      <c:pt idx="21">
                        <c:v>22877.361801160674</c:v>
                      </c:pt>
                    </c:numCache>
                  </c:numRef>
                </c:val>
                <c:smooth val="0"/>
                <c:extLst>
                  <c:ext xmlns:c16="http://schemas.microsoft.com/office/drawing/2014/chart" uri="{C3380CC4-5D6E-409C-BE32-E72D297353CC}">
                    <c16:uniqueId val="{00000002-EE52-4391-AE9D-FD7D867F5DF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TALOUSTIEDOT!$C$152</c15:sqref>
                        </c15:formulaRef>
                      </c:ext>
                    </c:extLst>
                    <c:strCache>
                      <c:ptCount val="1"/>
                      <c:pt idx="0">
                        <c:v>Maksujen hinnankorotus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'Alue Vaihtoehto1'!$C$12:$X$12</c15:sqref>
                        </c15:formulaRef>
                      </c:ext>
                    </c:extLst>
                    <c:numCache>
                      <c:formatCode>General</c:formatCode>
                      <c:ptCount val="22"/>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numCache>
                  </c:numRef>
                </c:cat>
                <c:val>
                  <c:numRef>
                    <c:extLst xmlns:c15="http://schemas.microsoft.com/office/drawing/2012/chart">
                      <c:ext xmlns:c15="http://schemas.microsoft.com/office/drawing/2012/chart" uri="{02D57815-91ED-43cb-92C2-25804820EDAC}">
                        <c15:formulaRef>
                          <c15:sqref>TALOUSTIEDOT!$D$152:$Y$152</c15:sqref>
                        </c15:formulaRef>
                      </c:ext>
                    </c:extLst>
                    <c:numCache>
                      <c:formatCode>General</c:formatCode>
                      <c:ptCount val="22"/>
                      <c:pt idx="3" formatCode="0%">
                        <c:v>0.08</c:v>
                      </c:pt>
                      <c:pt idx="4" formatCode="0%">
                        <c:v>0.04</c:v>
                      </c:pt>
                      <c:pt idx="5" formatCode="0%">
                        <c:v>0.04</c:v>
                      </c:pt>
                      <c:pt idx="6" formatCode="0%">
                        <c:v>0.04</c:v>
                      </c:pt>
                      <c:pt idx="7" formatCode="0%">
                        <c:v>0.04</c:v>
                      </c:pt>
                      <c:pt idx="8" formatCode="0%">
                        <c:v>0.06</c:v>
                      </c:pt>
                      <c:pt idx="9" formatCode="0%">
                        <c:v>0.06</c:v>
                      </c:pt>
                      <c:pt idx="10" formatCode="0%">
                        <c:v>0.06</c:v>
                      </c:pt>
                      <c:pt idx="11" formatCode="0%">
                        <c:v>0.06</c:v>
                      </c:pt>
                      <c:pt idx="12" formatCode="0%">
                        <c:v>0.06</c:v>
                      </c:pt>
                      <c:pt idx="13" formatCode="0%">
                        <c:v>0.06</c:v>
                      </c:pt>
                      <c:pt idx="14" formatCode="0%">
                        <c:v>0.06</c:v>
                      </c:pt>
                      <c:pt idx="15" formatCode="0%">
                        <c:v>0.06</c:v>
                      </c:pt>
                      <c:pt idx="16" formatCode="0%">
                        <c:v>0.06</c:v>
                      </c:pt>
                      <c:pt idx="17" formatCode="0%">
                        <c:v>0.06</c:v>
                      </c:pt>
                      <c:pt idx="18" formatCode="0%">
                        <c:v>0.06</c:v>
                      </c:pt>
                      <c:pt idx="19" formatCode="0%">
                        <c:v>0.06</c:v>
                      </c:pt>
                      <c:pt idx="20" formatCode="0%">
                        <c:v>0.06</c:v>
                      </c:pt>
                      <c:pt idx="21" formatCode="0%">
                        <c:v>0.06</c:v>
                      </c:pt>
                    </c:numCache>
                  </c:numRef>
                </c:val>
                <c:smooth val="0"/>
                <c:extLst xmlns:c15="http://schemas.microsoft.com/office/drawing/2012/chart">
                  <c:ext xmlns:c16="http://schemas.microsoft.com/office/drawing/2014/chart" uri="{C3380CC4-5D6E-409C-BE32-E72D297353CC}">
                    <c16:uniqueId val="{00000003-EE52-4391-AE9D-FD7D867F5D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'Alue Vaihtoehto1'!$B$104</c15:sqref>
                        </c15:formulaRef>
                      </c:ext>
                    </c:extLst>
                    <c:strCache>
                      <c:ptCount val="1"/>
                    </c:strCache>
                  </c:strRef>
                </c:tx>
                <c:spPr>
                  <a:ln w="28575" cap="rnd">
                    <a:solidFill>
                      <a:srgbClr val="FF0000"/>
                    </a:solidFill>
                    <a:round/>
                  </a:ln>
                  <a:effectLst/>
                </c:spPr>
                <c:marker>
                  <c:symbol val="none"/>
                </c:marker>
                <c:val>
                  <c:numRef>
                    <c:extLst xmlns:c15="http://schemas.microsoft.com/office/drawing/2012/chart">
                      <c:ext xmlns:c15="http://schemas.microsoft.com/office/drawing/2012/chart" uri="{02D57815-91ED-43cb-92C2-25804820EDAC}">
                        <c15:formulaRef>
                          <c15:sqref>'Alue Vaihtoehto1'!$C$104:$X$104</c15:sqref>
                        </c15:formulaRef>
                      </c:ext>
                    </c:extLst>
                    <c:numCache>
                      <c:formatCode>#\ ##0\ "€"</c:formatCode>
                      <c:ptCount val="22"/>
                    </c:numCache>
                  </c:numRef>
                </c:val>
                <c:smooth val="0"/>
                <c:extLst xmlns:c15="http://schemas.microsoft.com/office/drawing/2012/chart">
                  <c:ext xmlns:c16="http://schemas.microsoft.com/office/drawing/2014/chart" uri="{C3380CC4-5D6E-409C-BE32-E72D297353CC}">
                    <c16:uniqueId val="{00000004-EE52-4391-AE9D-FD7D867F5DF4}"/>
                  </c:ext>
                </c:extLst>
              </c15:ser>
            </c15:filteredLineSeries>
          </c:ext>
        </c:extLst>
      </c:lineChart>
      <c:catAx>
        <c:axId val="89875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664"/>
        <c:crosses val="autoZero"/>
        <c:auto val="1"/>
        <c:lblAlgn val="ctr"/>
        <c:lblOffset val="100"/>
        <c:noMultiLvlLbl val="0"/>
      </c:catAx>
      <c:valAx>
        <c:axId val="89875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98750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11.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2</xdr:col>
      <xdr:colOff>123032</xdr:colOff>
      <xdr:row>9</xdr:row>
      <xdr:rowOff>55561</xdr:rowOff>
    </xdr:from>
    <xdr:to>
      <xdr:col>4</xdr:col>
      <xdr:colOff>75408</xdr:colOff>
      <xdr:row>20</xdr:row>
      <xdr:rowOff>55563</xdr:rowOff>
    </xdr:to>
    <xdr:sp macro="" textlink="">
      <xdr:nvSpPr>
        <xdr:cNvPr id="3" name="TextBox 2">
          <a:extLst>
            <a:ext uri="{FF2B5EF4-FFF2-40B4-BE49-F238E27FC236}">
              <a16:creationId xmlns:a16="http://schemas.microsoft.com/office/drawing/2014/main" id="{C542A1FF-BFAC-4E6A-8317-7A84353BCC99}"/>
            </a:ext>
          </a:extLst>
        </xdr:cNvPr>
        <xdr:cNvSpPr txBox="1"/>
      </xdr:nvSpPr>
      <xdr:spPr>
        <a:xfrm>
          <a:off x="2670970" y="1726405"/>
          <a:ext cx="2516188" cy="2008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solidFill>
                <a:schemeClr val="dk1"/>
              </a:solidFill>
              <a:effectLst/>
              <a:latin typeface="+mn-lt"/>
              <a:ea typeface="+mn-ea"/>
              <a:cs typeface="+mn-cs"/>
            </a:rPr>
            <a:t>Putkikoot- sarakkeeseen syötetään alueen vesiverkoston putkikoot siltä osin, kuin ne</a:t>
          </a:r>
          <a:r>
            <a:rPr lang="fi-FI" sz="1100" baseline="0">
              <a:solidFill>
                <a:schemeClr val="dk1"/>
              </a:solidFill>
              <a:effectLst/>
              <a:latin typeface="+mn-lt"/>
              <a:ea typeface="+mn-ea"/>
              <a:cs typeface="+mn-cs"/>
            </a:rPr>
            <a:t> ovat</a:t>
          </a:r>
          <a:r>
            <a:rPr lang="fi-FI" sz="1100">
              <a:solidFill>
                <a:schemeClr val="dk1"/>
              </a:solidFill>
              <a:effectLst/>
              <a:latin typeface="+mn-lt"/>
              <a:ea typeface="+mn-ea"/>
              <a:cs typeface="+mn-cs"/>
            </a:rPr>
            <a:t> tiedossa. Viereiseen sarakkeeseen</a:t>
          </a:r>
          <a:r>
            <a:rPr lang="fi-FI" sz="1100" baseline="0">
              <a:solidFill>
                <a:schemeClr val="dk1"/>
              </a:solidFill>
              <a:effectLst/>
              <a:latin typeface="+mn-lt"/>
              <a:ea typeface="+mn-ea"/>
              <a:cs typeface="+mn-cs"/>
            </a:rPr>
            <a:t> syötetään metrimäärä kyseiselle putkikoolle.</a:t>
          </a:r>
        </a:p>
        <a:p>
          <a:br>
            <a:rPr lang="fi-FI" sz="1100">
              <a:solidFill>
                <a:schemeClr val="dk1"/>
              </a:solidFill>
              <a:effectLst/>
              <a:latin typeface="+mn-lt"/>
              <a:ea typeface="+mn-ea"/>
              <a:cs typeface="+mn-cs"/>
            </a:rPr>
          </a:br>
          <a:br>
            <a:rPr lang="fi-FI" sz="1100">
              <a:solidFill>
                <a:schemeClr val="dk1"/>
              </a:solidFill>
              <a:effectLst/>
              <a:latin typeface="+mn-lt"/>
              <a:ea typeface="+mn-ea"/>
              <a:cs typeface="+mn-cs"/>
            </a:rPr>
          </a:br>
          <a:r>
            <a:rPr lang="fi-FI" sz="1100">
              <a:solidFill>
                <a:schemeClr val="dk1"/>
              </a:solidFill>
              <a:effectLst/>
              <a:latin typeface="+mn-lt"/>
              <a:ea typeface="+mn-ea"/>
              <a:cs typeface="+mn-cs"/>
            </a:rPr>
            <a:t>Näiden tietojen avulla lasketaan painotettua keskiarvokokoluokkaa verkostolle. Yksikköhinta määräytyy tämän mukaan.</a:t>
          </a:r>
          <a:endParaRPr lang="fi-FI" sz="1100"/>
        </a:p>
      </xdr:txBody>
    </xdr:sp>
    <xdr:clientData/>
  </xdr:twoCellAnchor>
  <xdr:twoCellAnchor>
    <xdr:from>
      <xdr:col>0</xdr:col>
      <xdr:colOff>0</xdr:colOff>
      <xdr:row>7</xdr:row>
      <xdr:rowOff>49324</xdr:rowOff>
    </xdr:from>
    <xdr:to>
      <xdr:col>1</xdr:col>
      <xdr:colOff>1202531</xdr:colOff>
      <xdr:row>22</xdr:row>
      <xdr:rowOff>60475</xdr:rowOff>
    </xdr:to>
    <xdr:sp macro="" textlink="">
      <xdr:nvSpPr>
        <xdr:cNvPr id="6" name="TextBox 5">
          <a:extLst>
            <a:ext uri="{FF2B5EF4-FFF2-40B4-BE49-F238E27FC236}">
              <a16:creationId xmlns:a16="http://schemas.microsoft.com/office/drawing/2014/main" id="{BD861A71-46DF-405A-8809-FD6C9DF12C55}"/>
            </a:ext>
          </a:extLst>
        </xdr:cNvPr>
        <xdr:cNvSpPr txBox="1"/>
      </xdr:nvSpPr>
      <xdr:spPr>
        <a:xfrm>
          <a:off x="0" y="1349562"/>
          <a:ext cx="2478579" cy="2732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solidFill>
                <a:schemeClr val="dk1"/>
              </a:solidFill>
              <a:effectLst/>
              <a:latin typeface="+mn-lt"/>
              <a:ea typeface="+mn-ea"/>
              <a:cs typeface="+mn-cs"/>
            </a:rPr>
            <a:t>Rakennusvuodet- sarakkeeseen syötetään alueen vesijohtoverkoston rakennusvuodet</a:t>
          </a:r>
          <a:r>
            <a:rPr lang="fi-FI" sz="1100" baseline="0">
              <a:solidFill>
                <a:schemeClr val="dk1"/>
              </a:solidFill>
              <a:effectLst/>
              <a:latin typeface="+mn-lt"/>
              <a:ea typeface="+mn-ea"/>
              <a:cs typeface="+mn-cs"/>
            </a:rPr>
            <a:t>. Jos tarkkaa rakennusvuotta ei ole tiedossa, voi syöttää arvion.</a:t>
          </a:r>
          <a:r>
            <a:rPr lang="fi-FI" sz="1100">
              <a:solidFill>
                <a:schemeClr val="dk1"/>
              </a:solidFill>
              <a:effectLst/>
              <a:latin typeface="+mn-lt"/>
              <a:ea typeface="+mn-ea"/>
              <a:cs typeface="+mn-cs"/>
            </a:rPr>
            <a:t> Viereiseen sarakkeeseen</a:t>
          </a:r>
          <a:r>
            <a:rPr lang="fi-FI" sz="1100" baseline="0">
              <a:solidFill>
                <a:schemeClr val="dk1"/>
              </a:solidFill>
              <a:effectLst/>
              <a:latin typeface="+mn-lt"/>
              <a:ea typeface="+mn-ea"/>
              <a:cs typeface="+mn-cs"/>
            </a:rPr>
            <a:t> syötetään kyseisenä vuonna rakennettu metrimäärä. Sarakkeen B metrimäärässä ei oteta putkikokoa huomioon, ainoastaan rakennusvuosi. </a:t>
          </a:r>
          <a:r>
            <a:rPr lang="fi-FI" sz="1100">
              <a:solidFill>
                <a:schemeClr val="dk1"/>
              </a:solidFill>
              <a:effectLst/>
              <a:latin typeface="+mn-lt"/>
              <a:ea typeface="+mn-ea"/>
              <a:cs typeface="+mn-cs"/>
            </a:rPr>
            <a:t>Nämä</a:t>
          </a:r>
          <a:r>
            <a:rPr lang="fi-FI" sz="1100" baseline="0">
              <a:solidFill>
                <a:schemeClr val="dk1"/>
              </a:solidFill>
              <a:effectLst/>
              <a:latin typeface="+mn-lt"/>
              <a:ea typeface="+mn-ea"/>
              <a:cs typeface="+mn-cs"/>
            </a:rPr>
            <a:t> tiedot on yleensä tuotavissa paikkatietoaineistosta.</a:t>
          </a:r>
        </a:p>
        <a:p>
          <a:endParaRPr lang="fi-FI">
            <a:effectLst/>
          </a:endParaRPr>
        </a:p>
        <a:p>
          <a:r>
            <a:rPr lang="fi-FI" sz="1100" baseline="0">
              <a:solidFill>
                <a:schemeClr val="dk1"/>
              </a:solidFill>
              <a:effectLst/>
              <a:latin typeface="+mn-lt"/>
              <a:ea typeface="+mn-ea"/>
              <a:cs typeface="+mn-cs"/>
            </a:rPr>
            <a:t>Mikäli työkalulla tarkastellaan uusinvestointia, syötetään tähän rakennusvuodeksi investointivuosi.</a:t>
          </a:r>
          <a:endParaRPr lang="fi-FI">
            <a:effectLst/>
          </a:endParaRPr>
        </a:p>
        <a:p>
          <a:br>
            <a:rPr lang="fi-FI" sz="1100">
              <a:solidFill>
                <a:schemeClr val="dk1"/>
              </a:solidFill>
              <a:effectLst/>
              <a:latin typeface="+mn-lt"/>
              <a:ea typeface="+mn-ea"/>
              <a:cs typeface="+mn-cs"/>
            </a:rPr>
          </a:br>
          <a:endParaRPr lang="fi-FI" sz="1100"/>
        </a:p>
      </xdr:txBody>
    </xdr:sp>
    <xdr:clientData/>
  </xdr:twoCellAnchor>
  <xdr:oneCellAnchor>
    <xdr:from>
      <xdr:col>4</xdr:col>
      <xdr:colOff>405191</xdr:colOff>
      <xdr:row>7</xdr:row>
      <xdr:rowOff>84667</xdr:rowOff>
    </xdr:from>
    <xdr:ext cx="2231571" cy="609013"/>
    <xdr:sp macro="" textlink="">
      <xdr:nvSpPr>
        <xdr:cNvPr id="8" name="TextBox 7">
          <a:extLst>
            <a:ext uri="{FF2B5EF4-FFF2-40B4-BE49-F238E27FC236}">
              <a16:creationId xmlns:a16="http://schemas.microsoft.com/office/drawing/2014/main" id="{E58400BD-E371-6A36-324D-535015134447}"/>
            </a:ext>
          </a:extLst>
        </xdr:cNvPr>
        <xdr:cNvSpPr txBox="1"/>
      </xdr:nvSpPr>
      <xdr:spPr>
        <a:xfrm>
          <a:off x="5515429" y="1384905"/>
          <a:ext cx="2231571" cy="60901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1100"/>
            <a:t>Sarakkeita E-H ei tarvitse täyttää,</a:t>
          </a:r>
          <a:r>
            <a:rPr lang="fi-FI" sz="1100" baseline="0"/>
            <a:t> mutta niitä voi hyödyntää paikkatietoja analysoidessa.</a:t>
          </a:r>
          <a:endParaRPr lang="fi-FI"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130644</xdr:colOff>
      <xdr:row>10</xdr:row>
      <xdr:rowOff>25149</xdr:rowOff>
    </xdr:from>
    <xdr:to>
      <xdr:col>4</xdr:col>
      <xdr:colOff>295494</xdr:colOff>
      <xdr:row>19</xdr:row>
      <xdr:rowOff>150892</xdr:rowOff>
    </xdr:to>
    <xdr:sp macro="" textlink="">
      <xdr:nvSpPr>
        <xdr:cNvPr id="2" name="TextBox 1">
          <a:extLst>
            <a:ext uri="{FF2B5EF4-FFF2-40B4-BE49-F238E27FC236}">
              <a16:creationId xmlns:a16="http://schemas.microsoft.com/office/drawing/2014/main" id="{8A64161A-9692-6646-D976-4A153A489E42}"/>
            </a:ext>
          </a:extLst>
        </xdr:cNvPr>
        <xdr:cNvSpPr txBox="1"/>
      </xdr:nvSpPr>
      <xdr:spPr>
        <a:xfrm>
          <a:off x="2676931" y="1848416"/>
          <a:ext cx="2729999" cy="17666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solidFill>
                <a:schemeClr val="dk1"/>
              </a:solidFill>
              <a:effectLst/>
              <a:latin typeface="+mn-lt"/>
              <a:ea typeface="+mn-ea"/>
              <a:cs typeface="+mn-cs"/>
            </a:rPr>
            <a:t>Putkikoot- sarakkeeseen syötetään alueen viemäriverkoston putkikoot siltä osin, kuin ne</a:t>
          </a:r>
          <a:r>
            <a:rPr lang="fi-FI" sz="1100" baseline="0">
              <a:solidFill>
                <a:schemeClr val="dk1"/>
              </a:solidFill>
              <a:effectLst/>
              <a:latin typeface="+mn-lt"/>
              <a:ea typeface="+mn-ea"/>
              <a:cs typeface="+mn-cs"/>
            </a:rPr>
            <a:t> ovat</a:t>
          </a:r>
          <a:r>
            <a:rPr lang="fi-FI" sz="1100">
              <a:solidFill>
                <a:schemeClr val="dk1"/>
              </a:solidFill>
              <a:effectLst/>
              <a:latin typeface="+mn-lt"/>
              <a:ea typeface="+mn-ea"/>
              <a:cs typeface="+mn-cs"/>
            </a:rPr>
            <a:t> tiedossa. Viereiseen sarakkeeseen</a:t>
          </a:r>
          <a:r>
            <a:rPr lang="fi-FI" sz="1100" baseline="0">
              <a:solidFill>
                <a:schemeClr val="dk1"/>
              </a:solidFill>
              <a:effectLst/>
              <a:latin typeface="+mn-lt"/>
              <a:ea typeface="+mn-ea"/>
              <a:cs typeface="+mn-cs"/>
            </a:rPr>
            <a:t> syötetään metrimäärä kyseiselle putkikoolle.</a:t>
          </a:r>
        </a:p>
        <a:p>
          <a:br>
            <a:rPr lang="fi-FI" sz="1100">
              <a:solidFill>
                <a:schemeClr val="dk1"/>
              </a:solidFill>
              <a:effectLst/>
              <a:latin typeface="+mn-lt"/>
              <a:ea typeface="+mn-ea"/>
              <a:cs typeface="+mn-cs"/>
            </a:rPr>
          </a:br>
          <a:br>
            <a:rPr lang="fi-FI" sz="1100">
              <a:solidFill>
                <a:schemeClr val="dk1"/>
              </a:solidFill>
              <a:effectLst/>
              <a:latin typeface="+mn-lt"/>
              <a:ea typeface="+mn-ea"/>
              <a:cs typeface="+mn-cs"/>
            </a:rPr>
          </a:br>
          <a:r>
            <a:rPr lang="fi-FI" sz="1100">
              <a:solidFill>
                <a:schemeClr val="dk1"/>
              </a:solidFill>
              <a:effectLst/>
              <a:latin typeface="+mn-lt"/>
              <a:ea typeface="+mn-ea"/>
              <a:cs typeface="+mn-cs"/>
            </a:rPr>
            <a:t>Näiden tietojen avulla lasketaan painotettua keskiarvokokoluokkaa verkostolle. Yksikköhinta määräytyy tämän mukaan.</a:t>
          </a:r>
          <a:endParaRPr lang="fi-FI" sz="1100"/>
        </a:p>
      </xdr:txBody>
    </xdr:sp>
    <xdr:clientData/>
  </xdr:twoCellAnchor>
  <xdr:twoCellAnchor>
    <xdr:from>
      <xdr:col>0</xdr:col>
      <xdr:colOff>37723</xdr:colOff>
      <xdr:row>5</xdr:row>
      <xdr:rowOff>25148</xdr:rowOff>
    </xdr:from>
    <xdr:to>
      <xdr:col>2</xdr:col>
      <xdr:colOff>44009</xdr:colOff>
      <xdr:row>19</xdr:row>
      <xdr:rowOff>100594</xdr:rowOff>
    </xdr:to>
    <xdr:sp macro="" textlink="">
      <xdr:nvSpPr>
        <xdr:cNvPr id="5" name="TextBox 4">
          <a:extLst>
            <a:ext uri="{FF2B5EF4-FFF2-40B4-BE49-F238E27FC236}">
              <a16:creationId xmlns:a16="http://schemas.microsoft.com/office/drawing/2014/main" id="{5F1CDA4E-2540-427B-B37A-C0874F93F04F}"/>
            </a:ext>
          </a:extLst>
        </xdr:cNvPr>
        <xdr:cNvSpPr txBox="1"/>
      </xdr:nvSpPr>
      <xdr:spPr>
        <a:xfrm>
          <a:off x="37723" y="936782"/>
          <a:ext cx="2552573" cy="26280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solidFill>
                <a:schemeClr val="dk1"/>
              </a:solidFill>
              <a:effectLst/>
              <a:latin typeface="+mn-lt"/>
              <a:ea typeface="+mn-ea"/>
              <a:cs typeface="+mn-cs"/>
            </a:rPr>
            <a:t>Rakennusvuodet- sarakkeeseen syötetään alueen viemäriverkoston rakennusvuodet</a:t>
          </a:r>
          <a:r>
            <a:rPr lang="fi-FI" sz="1100" baseline="0">
              <a:solidFill>
                <a:schemeClr val="dk1"/>
              </a:solidFill>
              <a:effectLst/>
              <a:latin typeface="+mn-lt"/>
              <a:ea typeface="+mn-ea"/>
              <a:cs typeface="+mn-cs"/>
            </a:rPr>
            <a:t>. Jos tarkkaa rakennusvuotta ei ole tiedossa, voi syöttää arvion.</a:t>
          </a:r>
          <a:r>
            <a:rPr lang="fi-FI" sz="1100">
              <a:solidFill>
                <a:schemeClr val="dk1"/>
              </a:solidFill>
              <a:effectLst/>
              <a:latin typeface="+mn-lt"/>
              <a:ea typeface="+mn-ea"/>
              <a:cs typeface="+mn-cs"/>
            </a:rPr>
            <a:t> Viereiseen sarakkeeseen</a:t>
          </a:r>
          <a:r>
            <a:rPr lang="fi-FI" sz="1100" baseline="0">
              <a:solidFill>
                <a:schemeClr val="dk1"/>
              </a:solidFill>
              <a:effectLst/>
              <a:latin typeface="+mn-lt"/>
              <a:ea typeface="+mn-ea"/>
              <a:cs typeface="+mn-cs"/>
            </a:rPr>
            <a:t> syötetään kyseisenä vuonna rakennettu metrimäärä. Sarakkeen B- metrimäärässä ei oteta putkikokoa huomioon, ainoastaan rakennusvuosi. </a:t>
          </a:r>
          <a:r>
            <a:rPr lang="fi-FI" sz="1100">
              <a:solidFill>
                <a:schemeClr val="dk1"/>
              </a:solidFill>
              <a:effectLst/>
              <a:latin typeface="+mn-lt"/>
              <a:ea typeface="+mn-ea"/>
              <a:cs typeface="+mn-cs"/>
            </a:rPr>
            <a:t>Nämä</a:t>
          </a:r>
          <a:r>
            <a:rPr lang="fi-FI" sz="1100" baseline="0">
              <a:solidFill>
                <a:schemeClr val="dk1"/>
              </a:solidFill>
              <a:effectLst/>
              <a:latin typeface="+mn-lt"/>
              <a:ea typeface="+mn-ea"/>
              <a:cs typeface="+mn-cs"/>
            </a:rPr>
            <a:t> tiedot on yleensä tuotavissa paikkatietoaineistosta.</a:t>
          </a:r>
        </a:p>
        <a:p>
          <a:endParaRPr lang="fi-FI" sz="1100" baseline="0">
            <a:solidFill>
              <a:schemeClr val="dk1"/>
            </a:solidFill>
            <a:effectLst/>
            <a:latin typeface="+mn-lt"/>
            <a:ea typeface="+mn-ea"/>
            <a:cs typeface="+mn-cs"/>
          </a:endParaRPr>
        </a:p>
        <a:p>
          <a:r>
            <a:rPr lang="fi-FI" sz="1100" baseline="0">
              <a:solidFill>
                <a:schemeClr val="dk1"/>
              </a:solidFill>
              <a:effectLst/>
              <a:latin typeface="+mn-lt"/>
              <a:ea typeface="+mn-ea"/>
              <a:cs typeface="+mn-cs"/>
            </a:rPr>
            <a:t>Mikäli työkalulla tarkastellaan uusinvestointia, syötetään tähän rakennusvuodeksi investointivuosi.</a:t>
          </a:r>
        </a:p>
        <a:p>
          <a:endParaRPr lang="fi-FI" sz="1100" baseline="0">
            <a:solidFill>
              <a:schemeClr val="dk1"/>
            </a:solidFill>
            <a:effectLst/>
            <a:latin typeface="+mn-lt"/>
            <a:ea typeface="+mn-ea"/>
            <a:cs typeface="+mn-cs"/>
          </a:endParaRPr>
        </a:p>
        <a:p>
          <a:endParaRPr lang="fi-FI" sz="1100" baseline="0">
            <a:solidFill>
              <a:schemeClr val="dk1"/>
            </a:solidFill>
            <a:effectLst/>
            <a:latin typeface="+mn-lt"/>
            <a:ea typeface="+mn-ea"/>
            <a:cs typeface="+mn-cs"/>
          </a:endParaRPr>
        </a:p>
        <a:p>
          <a:br>
            <a:rPr lang="fi-FI" sz="1100">
              <a:solidFill>
                <a:schemeClr val="dk1"/>
              </a:solidFill>
              <a:effectLst/>
              <a:latin typeface="+mn-lt"/>
              <a:ea typeface="+mn-ea"/>
              <a:cs typeface="+mn-cs"/>
            </a:rPr>
          </a:br>
          <a:endParaRPr lang="fi-FI" sz="1100"/>
        </a:p>
      </xdr:txBody>
    </xdr:sp>
    <xdr:clientData/>
  </xdr:twoCellAnchor>
  <xdr:twoCellAnchor>
    <xdr:from>
      <xdr:col>4</xdr:col>
      <xdr:colOff>597277</xdr:colOff>
      <xdr:row>7</xdr:row>
      <xdr:rowOff>6287</xdr:rowOff>
    </xdr:from>
    <xdr:to>
      <xdr:col>6</xdr:col>
      <xdr:colOff>422623</xdr:colOff>
      <xdr:row>10</xdr:row>
      <xdr:rowOff>69159</xdr:rowOff>
    </xdr:to>
    <xdr:sp macro="" textlink="">
      <xdr:nvSpPr>
        <xdr:cNvPr id="7" name="TextBox 6">
          <a:extLst>
            <a:ext uri="{FF2B5EF4-FFF2-40B4-BE49-F238E27FC236}">
              <a16:creationId xmlns:a16="http://schemas.microsoft.com/office/drawing/2014/main" id="{047ED4F1-19F9-4346-9217-18DF7B3741C7}"/>
            </a:ext>
          </a:extLst>
        </xdr:cNvPr>
        <xdr:cNvSpPr txBox="1"/>
      </xdr:nvSpPr>
      <xdr:spPr>
        <a:xfrm>
          <a:off x="5708713" y="1282574"/>
          <a:ext cx="2729999" cy="609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a:t>Sarakkeita</a:t>
          </a:r>
          <a:r>
            <a:rPr lang="fi-FI" sz="1100" baseline="0"/>
            <a:t> E-H ei tarvitse täyttää, mutta niitä voi hyödyntää paikkatietoa analysoitaessa.</a:t>
          </a:r>
          <a:endParaRPr lang="fi-FI"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85725</xdr:colOff>
      <xdr:row>171</xdr:row>
      <xdr:rowOff>46045</xdr:rowOff>
    </xdr:from>
    <xdr:to>
      <xdr:col>4</xdr:col>
      <xdr:colOff>273781</xdr:colOff>
      <xdr:row>188</xdr:row>
      <xdr:rowOff>158578</xdr:rowOff>
    </xdr:to>
    <xdr:graphicFrame macro="">
      <xdr:nvGraphicFramePr>
        <xdr:cNvPr id="2" name="Chart 1">
          <a:extLst>
            <a:ext uri="{FF2B5EF4-FFF2-40B4-BE49-F238E27FC236}">
              <a16:creationId xmlns:a16="http://schemas.microsoft.com/office/drawing/2014/main" id="{8150AEE0-FE17-4FB6-99A2-C06C2A631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480395</xdr:colOff>
      <xdr:row>171</xdr:row>
      <xdr:rowOff>64758</xdr:rowOff>
    </xdr:from>
    <xdr:to>
      <xdr:col>7</xdr:col>
      <xdr:colOff>1460996</xdr:colOff>
      <xdr:row>188</xdr:row>
      <xdr:rowOff>180975</xdr:rowOff>
    </xdr:to>
    <xdr:graphicFrame macro="">
      <xdr:nvGraphicFramePr>
        <xdr:cNvPr id="3" name="Chart 2">
          <a:extLst>
            <a:ext uri="{FF2B5EF4-FFF2-40B4-BE49-F238E27FC236}">
              <a16:creationId xmlns:a16="http://schemas.microsoft.com/office/drawing/2014/main" id="{2753FEC9-F299-4AFB-950F-B9A2BA9A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1552575</xdr:colOff>
      <xdr:row>171</xdr:row>
      <xdr:rowOff>66675</xdr:rowOff>
    </xdr:from>
    <xdr:to>
      <xdr:col>14</xdr:col>
      <xdr:colOff>104775</xdr:colOff>
      <xdr:row>188</xdr:row>
      <xdr:rowOff>38100</xdr:rowOff>
    </xdr:to>
    <xdr:graphicFrame macro="">
      <xdr:nvGraphicFramePr>
        <xdr:cNvPr id="4" name="Chart 3">
          <a:extLst>
            <a:ext uri="{FF2B5EF4-FFF2-40B4-BE49-F238E27FC236}">
              <a16:creationId xmlns:a16="http://schemas.microsoft.com/office/drawing/2014/main" id="{CD812E5A-3658-41F5-BB06-17B8E48AF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838200</xdr:colOff>
      <xdr:row>29</xdr:row>
      <xdr:rowOff>42862</xdr:rowOff>
    </xdr:from>
    <xdr:to>
      <xdr:col>7</xdr:col>
      <xdr:colOff>390525</xdr:colOff>
      <xdr:row>41</xdr:row>
      <xdr:rowOff>123825</xdr:rowOff>
    </xdr:to>
    <xdr:graphicFrame macro="">
      <xdr:nvGraphicFramePr>
        <xdr:cNvPr id="6" name="Chart 5">
          <a:extLst>
            <a:ext uri="{FF2B5EF4-FFF2-40B4-BE49-F238E27FC236}">
              <a16:creationId xmlns:a16="http://schemas.microsoft.com/office/drawing/2014/main" id="{2FB1B78F-72A2-D6EE-565C-D00CD3C770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276226</xdr:colOff>
      <xdr:row>205</xdr:row>
      <xdr:rowOff>9526</xdr:rowOff>
    </xdr:from>
    <xdr:to>
      <xdr:col>4</xdr:col>
      <xdr:colOff>266700</xdr:colOff>
      <xdr:row>222</xdr:row>
      <xdr:rowOff>123826</xdr:rowOff>
    </xdr:to>
    <xdr:graphicFrame macro="">
      <xdr:nvGraphicFramePr>
        <xdr:cNvPr id="8" name="Chart 7">
          <a:extLst>
            <a:ext uri="{FF2B5EF4-FFF2-40B4-BE49-F238E27FC236}">
              <a16:creationId xmlns:a16="http://schemas.microsoft.com/office/drawing/2014/main" id="{D76AF48C-A9CE-4199-BDA6-6972845D2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1724025</xdr:colOff>
      <xdr:row>189</xdr:row>
      <xdr:rowOff>0</xdr:rowOff>
    </xdr:from>
    <xdr:to>
      <xdr:col>14</xdr:col>
      <xdr:colOff>28576</xdr:colOff>
      <xdr:row>204</xdr:row>
      <xdr:rowOff>180975</xdr:rowOff>
    </xdr:to>
    <xdr:graphicFrame macro="">
      <xdr:nvGraphicFramePr>
        <xdr:cNvPr id="9" name="Chart 8">
          <a:extLst>
            <a:ext uri="{FF2B5EF4-FFF2-40B4-BE49-F238E27FC236}">
              <a16:creationId xmlns:a16="http://schemas.microsoft.com/office/drawing/2014/main" id="{D36B5FB1-C0E1-4EB6-8826-2673135626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419100</xdr:colOff>
      <xdr:row>205</xdr:row>
      <xdr:rowOff>47624</xdr:rowOff>
    </xdr:from>
    <xdr:to>
      <xdr:col>7</xdr:col>
      <xdr:colOff>1638301</xdr:colOff>
      <xdr:row>222</xdr:row>
      <xdr:rowOff>152399</xdr:rowOff>
    </xdr:to>
    <xdr:graphicFrame macro="">
      <xdr:nvGraphicFramePr>
        <xdr:cNvPr id="10" name="Chart 9">
          <a:extLst>
            <a:ext uri="{FF2B5EF4-FFF2-40B4-BE49-F238E27FC236}">
              <a16:creationId xmlns:a16="http://schemas.microsoft.com/office/drawing/2014/main" id="{3A68C1ED-A50A-410A-A1CE-3BC0F22F7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161924</xdr:colOff>
      <xdr:row>189</xdr:row>
      <xdr:rowOff>85724</xdr:rowOff>
    </xdr:from>
    <xdr:to>
      <xdr:col>4</xdr:col>
      <xdr:colOff>257175</xdr:colOff>
      <xdr:row>204</xdr:row>
      <xdr:rowOff>66675</xdr:rowOff>
    </xdr:to>
    <xdr:graphicFrame macro="">
      <xdr:nvGraphicFramePr>
        <xdr:cNvPr id="5" name="Chart 4">
          <a:extLst>
            <a:ext uri="{FF2B5EF4-FFF2-40B4-BE49-F238E27FC236}">
              <a16:creationId xmlns:a16="http://schemas.microsoft.com/office/drawing/2014/main" id="{534FBF42-DD3E-4776-A80F-D103A11D5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428625</xdr:colOff>
      <xdr:row>189</xdr:row>
      <xdr:rowOff>85725</xdr:rowOff>
    </xdr:from>
    <xdr:to>
      <xdr:col>7</xdr:col>
      <xdr:colOff>1495425</xdr:colOff>
      <xdr:row>204</xdr:row>
      <xdr:rowOff>66676</xdr:rowOff>
    </xdr:to>
    <xdr:graphicFrame macro="">
      <xdr:nvGraphicFramePr>
        <xdr:cNvPr id="7" name="Chart 6">
          <a:extLst>
            <a:ext uri="{FF2B5EF4-FFF2-40B4-BE49-F238E27FC236}">
              <a16:creationId xmlns:a16="http://schemas.microsoft.com/office/drawing/2014/main" id="{32B1F4B2-360B-4F0D-9965-894DE1788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466724</xdr:colOff>
      <xdr:row>29</xdr:row>
      <xdr:rowOff>38100</xdr:rowOff>
    </xdr:from>
    <xdr:to>
      <xdr:col>10</xdr:col>
      <xdr:colOff>66675</xdr:colOff>
      <xdr:row>41</xdr:row>
      <xdr:rowOff>114300</xdr:rowOff>
    </xdr:to>
    <xdr:graphicFrame macro="">
      <xdr:nvGraphicFramePr>
        <xdr:cNvPr id="11" name="Chart 10">
          <a:extLst>
            <a:ext uri="{FF2B5EF4-FFF2-40B4-BE49-F238E27FC236}">
              <a16:creationId xmlns:a16="http://schemas.microsoft.com/office/drawing/2014/main" id="{C7801EC0-5DEA-41A2-A60C-B4B940A1D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3</xdr:col>
      <xdr:colOff>1325563</xdr:colOff>
      <xdr:row>138</xdr:row>
      <xdr:rowOff>0</xdr:rowOff>
    </xdr:from>
    <xdr:ext cx="8231188" cy="609013"/>
    <xdr:sp macro="" textlink="">
      <xdr:nvSpPr>
        <xdr:cNvPr id="12" name="TextBox 11">
          <a:extLst>
            <a:ext uri="{FF2B5EF4-FFF2-40B4-BE49-F238E27FC236}">
              <a16:creationId xmlns:a16="http://schemas.microsoft.com/office/drawing/2014/main" id="{2625062C-E932-AE72-782A-F68FE4F74E37}"/>
            </a:ext>
          </a:extLst>
        </xdr:cNvPr>
        <xdr:cNvSpPr txBox="1"/>
      </xdr:nvSpPr>
      <xdr:spPr>
        <a:xfrm>
          <a:off x="6850063" y="24669750"/>
          <a:ext cx="8231188" cy="609013"/>
        </a:xfrm>
        <a:prstGeom prst="rect">
          <a:avLst/>
        </a:prstGeom>
        <a:solidFill>
          <a:schemeClr val="accent2">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1100"/>
            <a:t>1) Säädä ensin koko Yhtiön</a:t>
          </a:r>
          <a:r>
            <a:rPr lang="fi-FI" sz="1100" baseline="0"/>
            <a:t> rahoitustarve hieman plussa puolelle koko tarkastelujaksolle maksujen korotuksilla tai korollisen lainan lisäyksillä</a:t>
          </a:r>
        </a:p>
        <a:p>
          <a:r>
            <a:rPr lang="fi-FI" sz="1100" baseline="0"/>
            <a:t>2) Säädä vaihtoehdon 1 kassavirta hieman plussan puolelle koko tarkastelujaksolle maksujen korotuksilla tai lainan lisäyksillä</a:t>
          </a:r>
        </a:p>
        <a:p>
          <a:r>
            <a:rPr lang="fi-FI" sz="1100" baseline="0"/>
            <a:t>3) Säädä Vaihtoehdon 2 </a:t>
          </a:r>
          <a:r>
            <a:rPr lang="fi-FI" sz="1100" baseline="0">
              <a:solidFill>
                <a:schemeClr val="tx1"/>
              </a:solidFill>
              <a:effectLst/>
              <a:latin typeface="+mn-lt"/>
              <a:ea typeface="+mn-ea"/>
              <a:cs typeface="+mn-cs"/>
            </a:rPr>
            <a:t>kassavirta hieman plussan puolelle koko tarkastelujaksolle maksujen korotuksilla tai lainan lisäyksillä</a:t>
          </a:r>
          <a:endParaRPr lang="fi-FI" sz="1100"/>
        </a:p>
      </xdr:txBody>
    </xdr:sp>
    <xdr:clientData/>
  </xdr:oneCellAnchor>
  <xdr:oneCellAnchor>
    <xdr:from>
      <xdr:col>4</xdr:col>
      <xdr:colOff>1586</xdr:colOff>
      <xdr:row>127</xdr:row>
      <xdr:rowOff>80962</xdr:rowOff>
    </xdr:from>
    <xdr:ext cx="4300539" cy="264560"/>
    <xdr:sp macro="" textlink="">
      <xdr:nvSpPr>
        <xdr:cNvPr id="13" name="TextBox 12">
          <a:extLst>
            <a:ext uri="{FF2B5EF4-FFF2-40B4-BE49-F238E27FC236}">
              <a16:creationId xmlns:a16="http://schemas.microsoft.com/office/drawing/2014/main" id="{0B9BEDCB-5C8C-4E35-A0C9-1B094AAB1DE4}"/>
            </a:ext>
          </a:extLst>
        </xdr:cNvPr>
        <xdr:cNvSpPr txBox="1"/>
      </xdr:nvSpPr>
      <xdr:spPr>
        <a:xfrm>
          <a:off x="6867524" y="23417212"/>
          <a:ext cx="4300539" cy="264560"/>
        </a:xfrm>
        <a:prstGeom prst="rect">
          <a:avLst/>
        </a:prstGeom>
        <a:solidFill>
          <a:schemeClr val="accent2">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1100"/>
            <a:t>Ilmoita tarkasteltavan alueen liittyjämäärien vuotuinen muutos tähän</a:t>
          </a:r>
        </a:p>
      </xdr:txBody>
    </xdr:sp>
    <xdr:clientData/>
  </xdr:oneCellAnchor>
  <xdr:oneCellAnchor>
    <xdr:from>
      <xdr:col>4</xdr:col>
      <xdr:colOff>3173</xdr:colOff>
      <xdr:row>131</xdr:row>
      <xdr:rowOff>106362</xdr:rowOff>
    </xdr:from>
    <xdr:ext cx="4300539" cy="264560"/>
    <xdr:sp macro="" textlink="">
      <xdr:nvSpPr>
        <xdr:cNvPr id="14" name="TextBox 13">
          <a:extLst>
            <a:ext uri="{FF2B5EF4-FFF2-40B4-BE49-F238E27FC236}">
              <a16:creationId xmlns:a16="http://schemas.microsoft.com/office/drawing/2014/main" id="{C57B3181-0727-4910-B342-AFAC57BC919E}"/>
            </a:ext>
          </a:extLst>
        </xdr:cNvPr>
        <xdr:cNvSpPr txBox="1"/>
      </xdr:nvSpPr>
      <xdr:spPr>
        <a:xfrm>
          <a:off x="6869111" y="24204612"/>
          <a:ext cx="4300539" cy="264560"/>
        </a:xfrm>
        <a:prstGeom prst="rect">
          <a:avLst/>
        </a:prstGeom>
        <a:solidFill>
          <a:schemeClr val="accent2">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1100"/>
            <a:t>Ilmoita tarkasteltavan kotitalouden käytettävissä olevat tulot tähän</a:t>
          </a:r>
        </a:p>
      </xdr:txBody>
    </xdr:sp>
    <xdr:clientData/>
  </xdr:oneCellAnchor>
  <xdr:oneCellAnchor>
    <xdr:from>
      <xdr:col>1</xdr:col>
      <xdr:colOff>2851176</xdr:colOff>
      <xdr:row>98</xdr:row>
      <xdr:rowOff>65249</xdr:rowOff>
    </xdr:from>
    <xdr:ext cx="4300539" cy="609013"/>
    <xdr:sp macro="" textlink="">
      <xdr:nvSpPr>
        <xdr:cNvPr id="15" name="TextBox 14">
          <a:extLst>
            <a:ext uri="{FF2B5EF4-FFF2-40B4-BE49-F238E27FC236}">
              <a16:creationId xmlns:a16="http://schemas.microsoft.com/office/drawing/2014/main" id="{5E0C3414-125F-4C17-B41E-ACF8F817AAB5}"/>
            </a:ext>
          </a:extLst>
        </xdr:cNvPr>
        <xdr:cNvSpPr txBox="1"/>
      </xdr:nvSpPr>
      <xdr:spPr>
        <a:xfrm>
          <a:off x="3604566" y="17285588"/>
          <a:ext cx="4300539" cy="609013"/>
        </a:xfrm>
        <a:prstGeom prst="rect">
          <a:avLst/>
        </a:prstGeom>
        <a:solidFill>
          <a:schemeClr val="accent2">
            <a:lumMod val="20000"/>
            <a:lumOff val="80000"/>
          </a:schemeClr>
        </a:solidFill>
        <a:ln>
          <a:solidFill>
            <a:schemeClr val="accent3">
              <a:lumMod val="20000"/>
              <a:lumOff val="8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i-FI" sz="1100"/>
            <a:t>Täytä tähän  tarkasteltavan alueen liittyjämäärien ja maksujen</a:t>
          </a:r>
          <a:r>
            <a:rPr lang="fi-FI" sz="1100" baseline="0"/>
            <a:t> </a:t>
          </a:r>
          <a:r>
            <a:rPr lang="fi-FI" sz="1100"/>
            <a:t>lähtötilanne. Työkalulla voi tarkastella myös uusinvestointeja, jolloin tiedot voi</a:t>
          </a:r>
          <a:r>
            <a:rPr lang="fi-FI" sz="1100" baseline="0"/>
            <a:t> täyttää myös arvion mukaan</a:t>
          </a:r>
          <a:r>
            <a:rPr lang="fi-FI" sz="1100"/>
            <a:t>.</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11</xdr:col>
      <xdr:colOff>144161</xdr:colOff>
      <xdr:row>104</xdr:row>
      <xdr:rowOff>76231</xdr:rowOff>
    </xdr:from>
    <xdr:to>
      <xdr:col>15</xdr:col>
      <xdr:colOff>366749</xdr:colOff>
      <xdr:row>135</xdr:row>
      <xdr:rowOff>94475</xdr:rowOff>
    </xdr:to>
    <xdr:pic>
      <xdr:nvPicPr>
        <xdr:cNvPr id="2" name="Picture 1">
          <a:extLst>
            <a:ext uri="{FF2B5EF4-FFF2-40B4-BE49-F238E27FC236}">
              <a16:creationId xmlns:a16="http://schemas.microsoft.com/office/drawing/2014/main" id="{1E089022-A196-4D29-9BC3-780C9DFAA3EF}"/>
            </a:ext>
          </a:extLst>
        </xdr:cNvPr>
        <xdr:cNvPicPr>
          <a:picLocks noChangeAspect="1"/>
        </xdr:cNvPicPr>
      </xdr:nvPicPr>
      <xdr:blipFill>
        <a:blip xmlns:r="http://schemas.openxmlformats.org/officeDocument/2006/relationships" r:embed="rId1"/>
        <a:stretch>
          <a:fillRect/>
        </a:stretch>
      </xdr:blipFill>
      <xdr:spPr>
        <a:xfrm>
          <a:off x="11707511" y="15821056"/>
          <a:ext cx="3470613" cy="15968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154459</xdr:colOff>
      <xdr:row>148</xdr:row>
      <xdr:rowOff>115811</xdr:rowOff>
    </xdr:from>
    <xdr:to>
      <xdr:col>15</xdr:col>
      <xdr:colOff>377047</xdr:colOff>
      <xdr:row>193</xdr:row>
      <xdr:rowOff>87114</xdr:rowOff>
    </xdr:to>
    <xdr:pic>
      <xdr:nvPicPr>
        <xdr:cNvPr id="2" name="Picture 1">
          <a:extLst>
            <a:ext uri="{FF2B5EF4-FFF2-40B4-BE49-F238E27FC236}">
              <a16:creationId xmlns:a16="http://schemas.microsoft.com/office/drawing/2014/main" id="{8EFDA22C-11E0-4272-AAE7-C034060CB108}"/>
            </a:ext>
          </a:extLst>
        </xdr:cNvPr>
        <xdr:cNvPicPr>
          <a:picLocks noChangeAspect="1"/>
        </xdr:cNvPicPr>
      </xdr:nvPicPr>
      <xdr:blipFill>
        <a:blip xmlns:r="http://schemas.openxmlformats.org/officeDocument/2006/relationships" r:embed="rId1"/>
        <a:stretch>
          <a:fillRect/>
        </a:stretch>
      </xdr:blipFill>
      <xdr:spPr>
        <a:xfrm>
          <a:off x="11717809" y="19937336"/>
          <a:ext cx="3470613" cy="1573014"/>
        </a:xfrm>
        <a:prstGeom prst="rect">
          <a:avLst/>
        </a:prstGeom>
      </xdr:spPr>
    </xdr:pic>
    <xdr:clientData/>
  </xdr:twoCellAnchor>
  <xdr:twoCellAnchor editAs="oneCell">
    <xdr:from>
      <xdr:col>28</xdr:col>
      <xdr:colOff>424295</xdr:colOff>
      <xdr:row>30</xdr:row>
      <xdr:rowOff>17319</xdr:rowOff>
    </xdr:from>
    <xdr:to>
      <xdr:col>34</xdr:col>
      <xdr:colOff>216476</xdr:colOff>
      <xdr:row>46</xdr:row>
      <xdr:rowOff>85725</xdr:rowOff>
    </xdr:to>
    <xdr:pic>
      <xdr:nvPicPr>
        <xdr:cNvPr id="3" name="Picture 2">
          <a:extLst>
            <a:ext uri="{FF2B5EF4-FFF2-40B4-BE49-F238E27FC236}">
              <a16:creationId xmlns:a16="http://schemas.microsoft.com/office/drawing/2014/main" id="{872BF7CC-7EA5-4799-B22F-6221772B64D9}"/>
            </a:ext>
          </a:extLst>
        </xdr:cNvPr>
        <xdr:cNvPicPr>
          <a:picLocks noChangeAspect="1"/>
        </xdr:cNvPicPr>
      </xdr:nvPicPr>
      <xdr:blipFill>
        <a:blip xmlns:r="http://schemas.openxmlformats.org/officeDocument/2006/relationships" r:embed="rId2"/>
        <a:stretch>
          <a:fillRect/>
        </a:stretch>
      </xdr:blipFill>
      <xdr:spPr>
        <a:xfrm>
          <a:off x="25370270" y="4551219"/>
          <a:ext cx="3449781" cy="2812056"/>
        </a:xfrm>
        <a:prstGeom prst="rect">
          <a:avLst/>
        </a:prstGeom>
      </xdr:spPr>
    </xdr:pic>
    <xdr:clientData/>
  </xdr:twoCellAnchor>
  <xdr:twoCellAnchor editAs="oneCell">
    <xdr:from>
      <xdr:col>29</xdr:col>
      <xdr:colOff>181842</xdr:colOff>
      <xdr:row>9</xdr:row>
      <xdr:rowOff>163661</xdr:rowOff>
    </xdr:from>
    <xdr:to>
      <xdr:col>36</xdr:col>
      <xdr:colOff>103910</xdr:colOff>
      <xdr:row>33</xdr:row>
      <xdr:rowOff>155539</xdr:rowOff>
    </xdr:to>
    <xdr:pic>
      <xdr:nvPicPr>
        <xdr:cNvPr id="4" name="Picture 3">
          <a:extLst>
            <a:ext uri="{FF2B5EF4-FFF2-40B4-BE49-F238E27FC236}">
              <a16:creationId xmlns:a16="http://schemas.microsoft.com/office/drawing/2014/main" id="{A7B614AC-6B87-4F88-B873-786ACB92FD2A}"/>
            </a:ext>
          </a:extLst>
        </xdr:cNvPr>
        <xdr:cNvPicPr>
          <a:picLocks noChangeAspect="1"/>
        </xdr:cNvPicPr>
      </xdr:nvPicPr>
      <xdr:blipFill>
        <a:blip xmlns:r="http://schemas.openxmlformats.org/officeDocument/2006/relationships" r:embed="rId3"/>
        <a:stretch>
          <a:fillRect/>
        </a:stretch>
      </xdr:blipFill>
      <xdr:spPr>
        <a:xfrm>
          <a:off x="25737417" y="1620986"/>
          <a:ext cx="4189268" cy="4106678"/>
        </a:xfrm>
        <a:prstGeom prst="rect">
          <a:avLst/>
        </a:prstGeom>
      </xdr:spPr>
    </xdr:pic>
    <xdr:clientData/>
  </xdr:twoCellAnchor>
  <xdr:twoCellAnchor editAs="oneCell">
    <xdr:from>
      <xdr:col>27</xdr:col>
      <xdr:colOff>181841</xdr:colOff>
      <xdr:row>8</xdr:row>
      <xdr:rowOff>34637</xdr:rowOff>
    </xdr:from>
    <xdr:to>
      <xdr:col>38</xdr:col>
      <xdr:colOff>296834</xdr:colOff>
      <xdr:row>24</xdr:row>
      <xdr:rowOff>30598</xdr:rowOff>
    </xdr:to>
    <xdr:pic>
      <xdr:nvPicPr>
        <xdr:cNvPr id="5" name="Picture 4">
          <a:extLst>
            <a:ext uri="{FF2B5EF4-FFF2-40B4-BE49-F238E27FC236}">
              <a16:creationId xmlns:a16="http://schemas.microsoft.com/office/drawing/2014/main" id="{BEB9BB1E-4BBF-4F58-9CBA-5554CF27C7B6}"/>
            </a:ext>
          </a:extLst>
        </xdr:cNvPr>
        <xdr:cNvPicPr>
          <a:picLocks noChangeAspect="1"/>
        </xdr:cNvPicPr>
      </xdr:nvPicPr>
      <xdr:blipFill>
        <a:blip xmlns:r="http://schemas.openxmlformats.org/officeDocument/2006/relationships" r:embed="rId4"/>
        <a:stretch>
          <a:fillRect/>
        </a:stretch>
      </xdr:blipFill>
      <xdr:spPr>
        <a:xfrm>
          <a:off x="24518216" y="1330037"/>
          <a:ext cx="6820593" cy="2739161"/>
        </a:xfrm>
        <a:prstGeom prst="rect">
          <a:avLst/>
        </a:prstGeom>
      </xdr:spPr>
    </xdr:pic>
    <xdr:clientData/>
  </xdr:twoCellAnchor>
  <xdr:twoCellAnchor>
    <xdr:from>
      <xdr:col>1</xdr:col>
      <xdr:colOff>219075</xdr:colOff>
      <xdr:row>132</xdr:row>
      <xdr:rowOff>171449</xdr:rowOff>
    </xdr:from>
    <xdr:to>
      <xdr:col>10</xdr:col>
      <xdr:colOff>381000</xdr:colOff>
      <xdr:row>213</xdr:row>
      <xdr:rowOff>9524</xdr:rowOff>
    </xdr:to>
    <xdr:graphicFrame macro="">
      <xdr:nvGraphicFramePr>
        <xdr:cNvPr id="6" name="Chart 5">
          <a:extLst>
            <a:ext uri="{FF2B5EF4-FFF2-40B4-BE49-F238E27FC236}">
              <a16:creationId xmlns:a16="http://schemas.microsoft.com/office/drawing/2014/main" id="{E6B63F4D-5275-99E6-F6D0-7B612EF6F5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154459</xdr:colOff>
      <xdr:row>147</xdr:row>
      <xdr:rowOff>115811</xdr:rowOff>
    </xdr:from>
    <xdr:to>
      <xdr:col>15</xdr:col>
      <xdr:colOff>212823</xdr:colOff>
      <xdr:row>156</xdr:row>
      <xdr:rowOff>156166</xdr:rowOff>
    </xdr:to>
    <xdr:pic>
      <xdr:nvPicPr>
        <xdr:cNvPr id="2" name="Picture 1">
          <a:extLst>
            <a:ext uri="{FF2B5EF4-FFF2-40B4-BE49-F238E27FC236}">
              <a16:creationId xmlns:a16="http://schemas.microsoft.com/office/drawing/2014/main" id="{BF9B4024-B552-4839-B93A-D93568718155}"/>
            </a:ext>
          </a:extLst>
        </xdr:cNvPr>
        <xdr:cNvPicPr>
          <a:picLocks noChangeAspect="1"/>
        </xdr:cNvPicPr>
      </xdr:nvPicPr>
      <xdr:blipFill>
        <a:blip xmlns:r="http://schemas.openxmlformats.org/officeDocument/2006/relationships" r:embed="rId1"/>
        <a:stretch>
          <a:fillRect/>
        </a:stretch>
      </xdr:blipFill>
      <xdr:spPr>
        <a:xfrm>
          <a:off x="11717809" y="19937336"/>
          <a:ext cx="3470613" cy="1573014"/>
        </a:xfrm>
        <a:prstGeom prst="rect">
          <a:avLst/>
        </a:prstGeom>
      </xdr:spPr>
    </xdr:pic>
    <xdr:clientData/>
  </xdr:twoCellAnchor>
  <xdr:twoCellAnchor editAs="oneCell">
    <xdr:from>
      <xdr:col>28</xdr:col>
      <xdr:colOff>424295</xdr:colOff>
      <xdr:row>30</xdr:row>
      <xdr:rowOff>17319</xdr:rowOff>
    </xdr:from>
    <xdr:to>
      <xdr:col>34</xdr:col>
      <xdr:colOff>216476</xdr:colOff>
      <xdr:row>46</xdr:row>
      <xdr:rowOff>95250</xdr:rowOff>
    </xdr:to>
    <xdr:pic>
      <xdr:nvPicPr>
        <xdr:cNvPr id="3" name="Picture 2">
          <a:extLst>
            <a:ext uri="{FF2B5EF4-FFF2-40B4-BE49-F238E27FC236}">
              <a16:creationId xmlns:a16="http://schemas.microsoft.com/office/drawing/2014/main" id="{0B8DB96C-D67D-4F2B-8DA8-244301C6BD70}"/>
            </a:ext>
          </a:extLst>
        </xdr:cNvPr>
        <xdr:cNvPicPr>
          <a:picLocks noChangeAspect="1"/>
        </xdr:cNvPicPr>
      </xdr:nvPicPr>
      <xdr:blipFill>
        <a:blip xmlns:r="http://schemas.openxmlformats.org/officeDocument/2006/relationships" r:embed="rId2"/>
        <a:stretch>
          <a:fillRect/>
        </a:stretch>
      </xdr:blipFill>
      <xdr:spPr>
        <a:xfrm>
          <a:off x="25370270" y="4551219"/>
          <a:ext cx="3449781" cy="2812056"/>
        </a:xfrm>
        <a:prstGeom prst="rect">
          <a:avLst/>
        </a:prstGeom>
      </xdr:spPr>
    </xdr:pic>
    <xdr:clientData/>
  </xdr:twoCellAnchor>
  <xdr:twoCellAnchor editAs="oneCell">
    <xdr:from>
      <xdr:col>29</xdr:col>
      <xdr:colOff>181842</xdr:colOff>
      <xdr:row>9</xdr:row>
      <xdr:rowOff>163661</xdr:rowOff>
    </xdr:from>
    <xdr:to>
      <xdr:col>36</xdr:col>
      <xdr:colOff>103910</xdr:colOff>
      <xdr:row>34</xdr:row>
      <xdr:rowOff>8333</xdr:rowOff>
    </xdr:to>
    <xdr:pic>
      <xdr:nvPicPr>
        <xdr:cNvPr id="4" name="Picture 3">
          <a:extLst>
            <a:ext uri="{FF2B5EF4-FFF2-40B4-BE49-F238E27FC236}">
              <a16:creationId xmlns:a16="http://schemas.microsoft.com/office/drawing/2014/main" id="{701C9052-9BDD-48F6-BAF6-E7F95DF91057}"/>
            </a:ext>
          </a:extLst>
        </xdr:cNvPr>
        <xdr:cNvPicPr>
          <a:picLocks noChangeAspect="1"/>
        </xdr:cNvPicPr>
      </xdr:nvPicPr>
      <xdr:blipFill>
        <a:blip xmlns:r="http://schemas.openxmlformats.org/officeDocument/2006/relationships" r:embed="rId3"/>
        <a:stretch>
          <a:fillRect/>
        </a:stretch>
      </xdr:blipFill>
      <xdr:spPr>
        <a:xfrm>
          <a:off x="25737417" y="1620986"/>
          <a:ext cx="4189268" cy="4106678"/>
        </a:xfrm>
        <a:prstGeom prst="rect">
          <a:avLst/>
        </a:prstGeom>
      </xdr:spPr>
    </xdr:pic>
    <xdr:clientData/>
  </xdr:twoCellAnchor>
  <xdr:twoCellAnchor editAs="oneCell">
    <xdr:from>
      <xdr:col>27</xdr:col>
      <xdr:colOff>181841</xdr:colOff>
      <xdr:row>8</xdr:row>
      <xdr:rowOff>34637</xdr:rowOff>
    </xdr:from>
    <xdr:to>
      <xdr:col>38</xdr:col>
      <xdr:colOff>296834</xdr:colOff>
      <xdr:row>24</xdr:row>
      <xdr:rowOff>47050</xdr:rowOff>
    </xdr:to>
    <xdr:pic>
      <xdr:nvPicPr>
        <xdr:cNvPr id="5" name="Picture 4">
          <a:extLst>
            <a:ext uri="{FF2B5EF4-FFF2-40B4-BE49-F238E27FC236}">
              <a16:creationId xmlns:a16="http://schemas.microsoft.com/office/drawing/2014/main" id="{227C5E50-C1BD-43B5-B67C-E0716C8FCB43}"/>
            </a:ext>
          </a:extLst>
        </xdr:cNvPr>
        <xdr:cNvPicPr>
          <a:picLocks noChangeAspect="1"/>
        </xdr:cNvPicPr>
      </xdr:nvPicPr>
      <xdr:blipFill>
        <a:blip xmlns:r="http://schemas.openxmlformats.org/officeDocument/2006/relationships" r:embed="rId4"/>
        <a:stretch>
          <a:fillRect/>
        </a:stretch>
      </xdr:blipFill>
      <xdr:spPr>
        <a:xfrm>
          <a:off x="24518216" y="1330037"/>
          <a:ext cx="6820593" cy="27391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270119</xdr:colOff>
      <xdr:row>47</xdr:row>
      <xdr:rowOff>175390</xdr:rowOff>
    </xdr:from>
    <xdr:to>
      <xdr:col>13</xdr:col>
      <xdr:colOff>500931</xdr:colOff>
      <xdr:row>64</xdr:row>
      <xdr:rowOff>124266</xdr:rowOff>
    </xdr:to>
    <xdr:pic>
      <xdr:nvPicPr>
        <xdr:cNvPr id="2" name="Picture 1">
          <a:extLst>
            <a:ext uri="{FF2B5EF4-FFF2-40B4-BE49-F238E27FC236}">
              <a16:creationId xmlns:a16="http://schemas.microsoft.com/office/drawing/2014/main" id="{C7546C2E-B6D4-4C87-A8A9-EC000A647332}"/>
            </a:ext>
          </a:extLst>
        </xdr:cNvPr>
        <xdr:cNvPicPr>
          <a:picLocks noChangeAspect="1"/>
        </xdr:cNvPicPr>
      </xdr:nvPicPr>
      <xdr:blipFill>
        <a:blip xmlns:r="http://schemas.openxmlformats.org/officeDocument/2006/relationships" r:embed="rId1"/>
        <a:stretch>
          <a:fillRect/>
        </a:stretch>
      </xdr:blipFill>
      <xdr:spPr>
        <a:xfrm>
          <a:off x="7240687" y="3985390"/>
          <a:ext cx="6475749" cy="31873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514349</xdr:colOff>
      <xdr:row>55</xdr:row>
      <xdr:rowOff>95249</xdr:rowOff>
    </xdr:from>
    <xdr:to>
      <xdr:col>6</xdr:col>
      <xdr:colOff>1047750</xdr:colOff>
      <xdr:row>74</xdr:row>
      <xdr:rowOff>9524</xdr:rowOff>
    </xdr:to>
    <xdr:graphicFrame macro="">
      <xdr:nvGraphicFramePr>
        <xdr:cNvPr id="2" name="Chart 1">
          <a:extLst>
            <a:ext uri="{FF2B5EF4-FFF2-40B4-BE49-F238E27FC236}">
              <a16:creationId xmlns:a16="http://schemas.microsoft.com/office/drawing/2014/main" id="{4E1A1D9B-126E-4BAA-BF6A-2527581E3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1190625</xdr:colOff>
      <xdr:row>55</xdr:row>
      <xdr:rowOff>133349</xdr:rowOff>
    </xdr:from>
    <xdr:to>
      <xdr:col>14</xdr:col>
      <xdr:colOff>762000</xdr:colOff>
      <xdr:row>74</xdr:row>
      <xdr:rowOff>9524</xdr:rowOff>
    </xdr:to>
    <xdr:graphicFrame macro="">
      <xdr:nvGraphicFramePr>
        <xdr:cNvPr id="3" name="Chart 2">
          <a:extLst>
            <a:ext uri="{FF2B5EF4-FFF2-40B4-BE49-F238E27FC236}">
              <a16:creationId xmlns:a16="http://schemas.microsoft.com/office/drawing/2014/main" id="{3A7D7633-3E78-4948-BC1A-A2AD2D98C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408215</xdr:colOff>
      <xdr:row>5</xdr:row>
      <xdr:rowOff>163285</xdr:rowOff>
    </xdr:from>
    <xdr:to>
      <xdr:col>7</xdr:col>
      <xdr:colOff>539749</xdr:colOff>
      <xdr:row>46</xdr:row>
      <xdr:rowOff>111125</xdr:rowOff>
    </xdr:to>
    <xdr:graphicFrame macro="">
      <xdr:nvGraphicFramePr>
        <xdr:cNvPr id="5" name="Chart 4">
          <a:extLst>
            <a:ext uri="{FF2B5EF4-FFF2-40B4-BE49-F238E27FC236}">
              <a16:creationId xmlns:a16="http://schemas.microsoft.com/office/drawing/2014/main" id="{4DFFE8BB-5FA2-4A15-AB0B-C255B4251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466726</xdr:colOff>
      <xdr:row>80</xdr:row>
      <xdr:rowOff>114301</xdr:rowOff>
    </xdr:from>
    <xdr:to>
      <xdr:col>6</xdr:col>
      <xdr:colOff>942976</xdr:colOff>
      <xdr:row>99</xdr:row>
      <xdr:rowOff>123825</xdr:rowOff>
    </xdr:to>
    <xdr:graphicFrame macro="">
      <xdr:nvGraphicFramePr>
        <xdr:cNvPr id="6" name="Chart 5">
          <a:extLst>
            <a:ext uri="{FF2B5EF4-FFF2-40B4-BE49-F238E27FC236}">
              <a16:creationId xmlns:a16="http://schemas.microsoft.com/office/drawing/2014/main" id="{DAE692E4-72FF-4BEF-81AC-F939546D0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xdr:colOff>
      <xdr:row>80</xdr:row>
      <xdr:rowOff>171450</xdr:rowOff>
    </xdr:from>
    <xdr:to>
      <xdr:col>14</xdr:col>
      <xdr:colOff>781051</xdr:colOff>
      <xdr:row>99</xdr:row>
      <xdr:rowOff>161926</xdr:rowOff>
    </xdr:to>
    <xdr:graphicFrame macro="">
      <xdr:nvGraphicFramePr>
        <xdr:cNvPr id="7" name="Chart 6">
          <a:extLst>
            <a:ext uri="{FF2B5EF4-FFF2-40B4-BE49-F238E27FC236}">
              <a16:creationId xmlns:a16="http://schemas.microsoft.com/office/drawing/2014/main" id="{320AA025-FBFD-43AA-987A-F96971647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1127604</xdr:colOff>
      <xdr:row>171</xdr:row>
      <xdr:rowOff>4122</xdr:rowOff>
    </xdr:from>
    <xdr:to>
      <xdr:col>8</xdr:col>
      <xdr:colOff>1202650</xdr:colOff>
      <xdr:row>202</xdr:row>
      <xdr:rowOff>149679</xdr:rowOff>
    </xdr:to>
    <xdr:graphicFrame macro="">
      <xdr:nvGraphicFramePr>
        <xdr:cNvPr id="4" name="Chart 3">
          <a:extLst>
            <a:ext uri="{FF2B5EF4-FFF2-40B4-BE49-F238E27FC236}">
              <a16:creationId xmlns:a16="http://schemas.microsoft.com/office/drawing/2014/main" id="{59F34503-053B-8F66-8021-A01D437CE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574675</xdr:colOff>
      <xdr:row>20</xdr:row>
      <xdr:rowOff>111125</xdr:rowOff>
    </xdr:from>
    <xdr:to>
      <xdr:col>3</xdr:col>
      <xdr:colOff>1190625</xdr:colOff>
      <xdr:row>37</xdr:row>
      <xdr:rowOff>146050</xdr:rowOff>
    </xdr:to>
    <xdr:graphicFrame macro="">
      <xdr:nvGraphicFramePr>
        <xdr:cNvPr id="5" name="Chart 4">
          <a:extLst>
            <a:ext uri="{FF2B5EF4-FFF2-40B4-BE49-F238E27FC236}">
              <a16:creationId xmlns:a16="http://schemas.microsoft.com/office/drawing/2014/main" id="{6DD28CF7-A76E-46D6-AE75-33B05D01F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749300</xdr:colOff>
      <xdr:row>2</xdr:row>
      <xdr:rowOff>155575</xdr:rowOff>
    </xdr:from>
    <xdr:to>
      <xdr:col>21</xdr:col>
      <xdr:colOff>146050</xdr:colOff>
      <xdr:row>15</xdr:row>
      <xdr:rowOff>209549</xdr:rowOff>
    </xdr:to>
    <xdr:graphicFrame macro="">
      <xdr:nvGraphicFramePr>
        <xdr:cNvPr id="7" name="Chart 6">
          <a:extLst>
            <a:ext uri="{FF2B5EF4-FFF2-40B4-BE49-F238E27FC236}">
              <a16:creationId xmlns:a16="http://schemas.microsoft.com/office/drawing/2014/main" id="{6953C55A-4C2A-4EE4-B11B-D05960947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730250</xdr:colOff>
      <xdr:row>16</xdr:row>
      <xdr:rowOff>200025</xdr:rowOff>
    </xdr:from>
    <xdr:to>
      <xdr:col>21</xdr:col>
      <xdr:colOff>127001</xdr:colOff>
      <xdr:row>36</xdr:row>
      <xdr:rowOff>50799</xdr:rowOff>
    </xdr:to>
    <xdr:graphicFrame macro="">
      <xdr:nvGraphicFramePr>
        <xdr:cNvPr id="8" name="Chart 7">
          <a:extLst>
            <a:ext uri="{FF2B5EF4-FFF2-40B4-BE49-F238E27FC236}">
              <a16:creationId xmlns:a16="http://schemas.microsoft.com/office/drawing/2014/main" id="{CA65CFD9-CF70-424C-84CB-7541A840A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527050</xdr:colOff>
      <xdr:row>61</xdr:row>
      <xdr:rowOff>101599</xdr:rowOff>
    </xdr:from>
    <xdr:to>
      <xdr:col>3</xdr:col>
      <xdr:colOff>1190625</xdr:colOff>
      <xdr:row>82</xdr:row>
      <xdr:rowOff>95250</xdr:rowOff>
    </xdr:to>
    <xdr:graphicFrame macro="">
      <xdr:nvGraphicFramePr>
        <xdr:cNvPr id="15" name="Chart 14">
          <a:extLst>
            <a:ext uri="{FF2B5EF4-FFF2-40B4-BE49-F238E27FC236}">
              <a16:creationId xmlns:a16="http://schemas.microsoft.com/office/drawing/2014/main" id="{E188C12A-DD83-423B-B921-7CA44FF5A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771524</xdr:colOff>
      <xdr:row>44</xdr:row>
      <xdr:rowOff>9525</xdr:rowOff>
    </xdr:from>
    <xdr:to>
      <xdr:col>21</xdr:col>
      <xdr:colOff>120649</xdr:colOff>
      <xdr:row>59</xdr:row>
      <xdr:rowOff>3175</xdr:rowOff>
    </xdr:to>
    <xdr:graphicFrame macro="">
      <xdr:nvGraphicFramePr>
        <xdr:cNvPr id="16" name="Chart 15">
          <a:extLst>
            <a:ext uri="{FF2B5EF4-FFF2-40B4-BE49-F238E27FC236}">
              <a16:creationId xmlns:a16="http://schemas.microsoft.com/office/drawing/2014/main" id="{0A8778CA-E08B-4F16-A8C1-C5212F95E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755650</xdr:colOff>
      <xdr:row>61</xdr:row>
      <xdr:rowOff>63500</xdr:rowOff>
    </xdr:from>
    <xdr:to>
      <xdr:col>21</xdr:col>
      <xdr:colOff>104775</xdr:colOff>
      <xdr:row>82</xdr:row>
      <xdr:rowOff>34925</xdr:rowOff>
    </xdr:to>
    <xdr:graphicFrame macro="">
      <xdr:nvGraphicFramePr>
        <xdr:cNvPr id="17" name="Chart 16">
          <a:extLst>
            <a:ext uri="{FF2B5EF4-FFF2-40B4-BE49-F238E27FC236}">
              <a16:creationId xmlns:a16="http://schemas.microsoft.com/office/drawing/2014/main" id="{F23FDB86-1E8F-4B12-98A8-54DE57784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697396</xdr:colOff>
      <xdr:row>54</xdr:row>
      <xdr:rowOff>199887</xdr:rowOff>
    </xdr:from>
    <xdr:to>
      <xdr:col>32</xdr:col>
      <xdr:colOff>722520</xdr:colOff>
      <xdr:row>74</xdr:row>
      <xdr:rowOff>184701</xdr:rowOff>
    </xdr:to>
    <xdr:graphicFrame macro="">
      <xdr:nvGraphicFramePr>
        <xdr:cNvPr id="11" name="Chart 10">
          <a:extLst>
            <a:ext uri="{FF2B5EF4-FFF2-40B4-BE49-F238E27FC236}">
              <a16:creationId xmlns:a16="http://schemas.microsoft.com/office/drawing/2014/main" id="{0A5E6D77-D24B-431C-93DE-64747FC1A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554037</xdr:colOff>
      <xdr:row>90</xdr:row>
      <xdr:rowOff>171450</xdr:rowOff>
    </xdr:from>
    <xdr:to>
      <xdr:col>28</xdr:col>
      <xdr:colOff>254000</xdr:colOff>
      <xdr:row>108</xdr:row>
      <xdr:rowOff>111125</xdr:rowOff>
    </xdr:to>
    <xdr:graphicFrame macro="">
      <xdr:nvGraphicFramePr>
        <xdr:cNvPr id="12" name="Chart 11">
          <a:extLst>
            <a:ext uri="{FF2B5EF4-FFF2-40B4-BE49-F238E27FC236}">
              <a16:creationId xmlns:a16="http://schemas.microsoft.com/office/drawing/2014/main" id="{D9B0D390-E039-4B2F-92C3-F1B4A44FD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561975</xdr:colOff>
      <xdr:row>109</xdr:row>
      <xdr:rowOff>15875</xdr:rowOff>
    </xdr:from>
    <xdr:to>
      <xdr:col>28</xdr:col>
      <xdr:colOff>317499</xdr:colOff>
      <xdr:row>129</xdr:row>
      <xdr:rowOff>428625</xdr:rowOff>
    </xdr:to>
    <xdr:graphicFrame macro="">
      <xdr:nvGraphicFramePr>
        <xdr:cNvPr id="13" name="Chart 12">
          <a:extLst>
            <a:ext uri="{FF2B5EF4-FFF2-40B4-BE49-F238E27FC236}">
              <a16:creationId xmlns:a16="http://schemas.microsoft.com/office/drawing/2014/main" id="{38AAEA78-4CE7-42A5-9FD5-A13E747BF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42102</xdr:colOff>
      <xdr:row>54</xdr:row>
      <xdr:rowOff>191880</xdr:rowOff>
    </xdr:from>
    <xdr:to>
      <xdr:col>28</xdr:col>
      <xdr:colOff>184978</xdr:colOff>
      <xdr:row>75</xdr:row>
      <xdr:rowOff>6212</xdr:rowOff>
    </xdr:to>
    <xdr:graphicFrame macro="">
      <xdr:nvGraphicFramePr>
        <xdr:cNvPr id="3" name="Chart 2">
          <a:extLst>
            <a:ext uri="{FF2B5EF4-FFF2-40B4-BE49-F238E27FC236}">
              <a16:creationId xmlns:a16="http://schemas.microsoft.com/office/drawing/2014/main" id="{85EAAD7F-A564-482F-A43B-FE50EF4E6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476250</xdr:colOff>
      <xdr:row>88</xdr:row>
      <xdr:rowOff>447674</xdr:rowOff>
    </xdr:from>
    <xdr:to>
      <xdr:col>32</xdr:col>
      <xdr:colOff>952499</xdr:colOff>
      <xdr:row>113</xdr:row>
      <xdr:rowOff>133349</xdr:rowOff>
    </xdr:to>
    <xdr:graphicFrame macro="">
      <xdr:nvGraphicFramePr>
        <xdr:cNvPr id="2" name="Chart 1">
          <a:extLst>
            <a:ext uri="{FF2B5EF4-FFF2-40B4-BE49-F238E27FC236}">
              <a16:creationId xmlns:a16="http://schemas.microsoft.com/office/drawing/2014/main" id="{80ABBAB5-E7BE-43CE-B88C-82E75391D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Vesijohtoverkoston%20l&#228;ht&#246;tiedo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ijohtoverkoston lähtötiedot"/>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Jyri Rautiainen" id="{C0EF2DB8-2BBF-4110-AF98-F63EF82BE937}" userId="S::jyri.rautiainen@ramboll.fi::95ce84bc-2ca4-4777-acf9-77b70e155e47" providerId="AD"/>
  <person displayName="Åkerman Maria (Elinvoimakeskus)" id="{6865D163-881C-4D39-8184-BF93B8A10141}" userId="S::maria.akerman@elinvoimakeskus.fi::d3bbea39-efee-4d61-92ea-aa86b764a5b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60F3F6-DBAC-4EAF-9660-0D3D665E5F9D}" name="Table1" displayName="Table1" ref="A1:XFD1048576" totalsRowShown="0">
  <tableColumns count="16384">
    <tableColumn id="1" xr3:uid="{E14B1323-DF72-4808-BC7F-E24011E965A8}" name="Rakennusvuodet"/>
    <tableColumn id="2" xr3:uid="{D4195957-8C3C-4A51-BE95-AE07911FDDCB}" name="Metrimäärät (m)" dataDxfId="7"/>
    <tableColumn id="3" xr3:uid="{F3E7BC6A-6D7E-4900-9485-FC22CCF3C6DC}" name="Putkikoot"/>
    <tableColumn id="4" xr3:uid="{C5842640-70BD-44BB-AAE7-A6FB533E9355}" name="Metrimäärät (m)2" dataDxfId="6"/>
    <tableColumn id="5" xr3:uid="{B9CB471E-FDB8-4B4D-805E-23B76638CAA5}" name="Materiaalit"/>
    <tableColumn id="6" xr3:uid="{5C044104-1ED2-459A-8D62-FA84CC81B3D0}" name="Metrimäärät (m)3" dataDxfId="5"/>
    <tableColumn id="7" xr3:uid="{E71C0F30-BB0B-43A4-A4ED-41F18B9B11A6}" name="Rakennustyypit"/>
    <tableColumn id="8" xr3:uid="{3411872D-393E-469F-B69E-E9F0DFBA3F13}" name="Vedenkulutus ka m3/a" dataDxfId="4"/>
    <tableColumn id="9" xr3:uid="{508FC352-B00C-4E09-986B-8067F713B71C}" name="Column1"/>
    <tableColumn id="10" xr3:uid="{D9A4B4B5-B9C2-4E8D-A9BB-25B16152230D}" name="Column7"/>
    <tableColumn id="11" xr3:uid="{0EC95D82-BB9F-4480-9C3A-82BD0D5AE90D}" name="Column8"/>
    <tableColumn id="12" xr3:uid="{8455B1D6-8B0B-45CB-8893-6B55193A1EF8}" name="Column9"/>
    <tableColumn id="13" xr3:uid="{1A788E15-6473-4ED2-8439-369968DA210D}" name="Column10"/>
    <tableColumn id="14" xr3:uid="{36D13A18-A7EF-4337-AE4A-477D15C9E2EC}" name="Column11"/>
    <tableColumn id="15" xr3:uid="{8444EB27-1B6B-48EA-950B-0E5083765264}" name="Column12"/>
    <tableColumn id="16" xr3:uid="{CBD1C647-F9AB-470F-886B-060BC5613FDD}" name="Column13"/>
    <tableColumn id="17" xr3:uid="{D600174E-32AA-4C98-80AB-61B863F4C4E5}" name="Column14"/>
    <tableColumn id="18" xr3:uid="{2EE0D85B-51A3-4EE2-9866-57D7309BBDF9}" name="Column15"/>
    <tableColumn id="19" xr3:uid="{64BB97C2-14B7-4816-9E07-6ADECBE6A497}" name="Column16"/>
    <tableColumn id="20" xr3:uid="{F8925C5F-3DBB-4F9E-B01D-FD54A28C9F6F}" name="Column17"/>
    <tableColumn id="21" xr3:uid="{8AA9AF02-2AB1-4408-A038-916ACDCE8D7C}" name="Column18"/>
    <tableColumn id="22" xr3:uid="{2261228E-2155-40B3-B64B-1A3C280E89A1}" name="Column19"/>
    <tableColumn id="23" xr3:uid="{B2A45067-D260-4ABD-BCA1-416805267D64}" name="Column20"/>
    <tableColumn id="24" xr3:uid="{710E73F2-A328-4E84-8B44-62B14582F9FD}" name="Column21"/>
    <tableColumn id="25" xr3:uid="{281BC981-D995-417A-BC26-1EA56AF5D259}" name="Column22"/>
    <tableColumn id="26" xr3:uid="{F8EB2147-D8FB-48F0-8544-D068511E31A1}" name="Column23"/>
    <tableColumn id="27" xr3:uid="{9421DB4F-02DA-4A84-B7BB-22EF1DB5E0FC}" name="Column24"/>
    <tableColumn id="28" xr3:uid="{F6465F46-C235-4C00-B74C-4DC694F44EA4}" name="Column25"/>
    <tableColumn id="29" xr3:uid="{5E2B3B51-521F-4D56-9862-FC9B7A779B29}" name="Column26"/>
    <tableColumn id="30" xr3:uid="{1054A542-C302-4CD4-8580-7DE047AD1BA4}" name="Column27"/>
    <tableColumn id="31" xr3:uid="{DCB0F36D-58EA-4552-913F-10C4D73D9DE6}" name="Column28"/>
    <tableColumn id="32" xr3:uid="{A0407816-D95A-4791-BFA4-56D85369D5FF}" name="Column29"/>
    <tableColumn id="33" xr3:uid="{44F67B69-0E93-414A-BBE9-9C8C81F56B9E}" name="Column30"/>
    <tableColumn id="34" xr3:uid="{D749815E-BA3C-423F-A58E-CEA239ED63A9}" name="Column31"/>
    <tableColumn id="35" xr3:uid="{6669C4AB-230B-47AB-981A-9D20A81D90A5}" name="Column32"/>
    <tableColumn id="36" xr3:uid="{FEB9D051-BCFE-4325-832D-822B9DA18EFD}" name="Column33"/>
    <tableColumn id="37" xr3:uid="{07C3A595-E7DA-43C6-9394-9F8F933D3F7D}" name="Column34"/>
    <tableColumn id="38" xr3:uid="{89DAEB56-22F9-46B0-862F-B475AECD1438}" name="Column35"/>
    <tableColumn id="39" xr3:uid="{8D94A47B-A311-4246-B747-F07ABD3A2780}" name="Column36"/>
    <tableColumn id="40" xr3:uid="{A9F0F523-3705-45BE-8FB0-5F84DE17C6AE}" name="Column37"/>
    <tableColumn id="41" xr3:uid="{D5DEB0FC-BC3C-4ABA-A210-3C1BE03CE8A3}" name="Column38"/>
    <tableColumn id="42" xr3:uid="{30810FCF-FD3D-4F91-92E1-7496EFB1BD9E}" name="Column39"/>
    <tableColumn id="43" xr3:uid="{5A3F9E12-0F9E-4A16-AC0C-181D7458F5DD}" name="Column40"/>
    <tableColumn id="44" xr3:uid="{0246FD8B-91A1-4349-9943-623C557D3B19}" name="Column41"/>
    <tableColumn id="45" xr3:uid="{AD2A885F-2CD9-4E1A-B438-07324D632135}" name="Column42"/>
    <tableColumn id="46" xr3:uid="{A4CDE983-B57C-486A-BB4A-7816FB64728C}" name="Column43"/>
    <tableColumn id="47" xr3:uid="{E7064C75-0697-466B-92DC-146126032F3B}" name="Column44"/>
    <tableColumn id="48" xr3:uid="{4FA52823-7058-403E-8655-E1270AC97CCC}" name="Column45"/>
    <tableColumn id="49" xr3:uid="{C3C71ED0-1F77-4238-A22F-30DC8AB52889}" name="Column46"/>
    <tableColumn id="50" xr3:uid="{048B2476-069D-4200-801D-8AFF2FC48E40}" name="Column47"/>
    <tableColumn id="51" xr3:uid="{A8CD334A-BB7D-4E57-9783-F8459B35D3BA}" name="Column48"/>
    <tableColumn id="52" xr3:uid="{051E0ED5-262E-46B5-9144-6AD910BFDF34}" name="Column49"/>
    <tableColumn id="53" xr3:uid="{75AE0185-B870-4462-9EBB-48DDCD336ACF}" name="Column50"/>
    <tableColumn id="54" xr3:uid="{457FB400-7256-4179-BA82-4EAA0D513266}" name="Column51"/>
    <tableColumn id="55" xr3:uid="{29936BBF-D659-4610-8661-2743CDA3345F}" name="Column52"/>
    <tableColumn id="56" xr3:uid="{4E6206A8-8AEB-4D9C-8586-A92C132380B2}" name="Column53"/>
    <tableColumn id="57" xr3:uid="{466F8323-FE0C-4ADC-A1C1-887C683E7193}" name="Column54"/>
    <tableColumn id="58" xr3:uid="{A746355E-956E-4A62-941D-6E52EAB72FA1}" name="Column55"/>
    <tableColumn id="59" xr3:uid="{F327C218-0BCA-4A54-A943-2B215F652E2F}" name="Column56"/>
    <tableColumn id="60" xr3:uid="{9A5DF24F-BAE8-4A6C-A4FC-EEBDE1B29678}" name="Column57"/>
    <tableColumn id="61" xr3:uid="{112CA8F5-03AD-4AF7-B1A8-213315E5B9BD}" name="Column58"/>
    <tableColumn id="62" xr3:uid="{30B469A6-27A2-4BB4-A3BA-50B54E4D8002}" name="Column59"/>
    <tableColumn id="63" xr3:uid="{902E2112-D480-4CC1-9707-0305532ADFF4}" name="Column60"/>
    <tableColumn id="64" xr3:uid="{2D88A6D7-4E2E-4046-A63B-2AB2891C2FBF}" name="Column61"/>
    <tableColumn id="65" xr3:uid="{35FE9C71-E192-4FA2-88FB-147D04B846FE}" name="Column62"/>
    <tableColumn id="66" xr3:uid="{417C3777-17AC-4AC5-AC05-B4175E24545D}" name="Column63"/>
    <tableColumn id="67" xr3:uid="{D32196C0-3448-4D35-81B2-61F8849994D0}" name="Column64"/>
    <tableColumn id="68" xr3:uid="{4704316D-E338-462D-BAD7-09E7B6DFEA9B}" name="Column65"/>
    <tableColumn id="69" xr3:uid="{9DAA8432-225E-41FB-ADF0-243A9616CE2F}" name="Column66"/>
    <tableColumn id="70" xr3:uid="{FAFB43B8-FAFC-475A-B0B8-F4B8C17C8E43}" name="Column67"/>
    <tableColumn id="71" xr3:uid="{B1511446-F8DA-40F5-90BA-7DC22F891329}" name="Column68"/>
    <tableColumn id="72" xr3:uid="{EB2B0000-1BE9-45E9-BBE3-B91F9AB3A38C}" name="Column69"/>
    <tableColumn id="73" xr3:uid="{DAEBF70C-2E17-4C6B-B2A8-3E33BE79207F}" name="Column70"/>
    <tableColumn id="74" xr3:uid="{4951DCC5-3B21-435E-AA7C-5C53963922C3}" name="Column71"/>
    <tableColumn id="75" xr3:uid="{D1BE2963-6E06-49AD-99C9-051B5B5F597A}" name="Column72"/>
    <tableColumn id="76" xr3:uid="{A45550B0-BD54-4B8E-851E-991CBA62F589}" name="Column73"/>
    <tableColumn id="77" xr3:uid="{A8A8583D-A58C-47C4-B928-0E793B63A190}" name="Column74"/>
    <tableColumn id="78" xr3:uid="{4C61E70C-8730-4334-B754-2A59F923E48F}" name="Column75"/>
    <tableColumn id="79" xr3:uid="{85EFDEEF-4762-4EA4-8208-6A6536C100FE}" name="Column76"/>
    <tableColumn id="80" xr3:uid="{BC51348B-50E1-483A-864C-12E5971FCAF1}" name="Column77"/>
    <tableColumn id="81" xr3:uid="{5E9589B1-9EA9-494D-8FC5-A0AEA4A3775F}" name="Column78"/>
    <tableColumn id="82" xr3:uid="{66E35BF3-2F3D-49D1-A6C3-4D676818E1D9}" name="Column79"/>
    <tableColumn id="83" xr3:uid="{45F6F804-1368-45ED-9807-5002BA0C2429}" name="Column80"/>
    <tableColumn id="84" xr3:uid="{A930AC15-C9F3-402E-8D08-D25532BA3E55}" name="Column81"/>
    <tableColumn id="85" xr3:uid="{56A8F947-D2D4-4FB9-99D2-0551DE3DD43D}" name="Column82"/>
    <tableColumn id="86" xr3:uid="{88B74CC8-F17B-48EF-9416-EF6A89D605F0}" name="Column83"/>
    <tableColumn id="87" xr3:uid="{016F795A-6B91-4055-8A2D-B755DFE0D703}" name="Column84"/>
    <tableColumn id="88" xr3:uid="{4715EA12-8D5F-44FD-9F8B-79C8FF762392}" name="Column85"/>
    <tableColumn id="89" xr3:uid="{AD7ED2FC-F09E-4AFD-910E-E654BA61A56C}" name="Column86"/>
    <tableColumn id="90" xr3:uid="{385D86FD-0783-4146-A415-52764BE61868}" name="Column87"/>
    <tableColumn id="91" xr3:uid="{89749BAC-31C4-4B5A-B4DC-C21CE7A1E572}" name="Column88"/>
    <tableColumn id="92" xr3:uid="{2A455683-EF12-4410-BBB7-060769FC55BA}" name="Column89"/>
    <tableColumn id="93" xr3:uid="{37A58D4E-559A-46D1-A46D-7AC2B3301F8E}" name="Column90"/>
    <tableColumn id="94" xr3:uid="{37C4369C-E0D6-4FD7-9072-7BBF50D95C76}" name="Column91"/>
    <tableColumn id="95" xr3:uid="{BDF7A04D-E90C-4F20-977D-E3EACCC0680B}" name="Column92"/>
    <tableColumn id="96" xr3:uid="{37709A53-E213-4044-9CAA-97199B261C9C}" name="Column93"/>
    <tableColumn id="97" xr3:uid="{E2BEA159-9A6C-4890-8075-A5E66E42D4BF}" name="Column94"/>
    <tableColumn id="98" xr3:uid="{31FFAEF3-EA00-45BD-920D-32DC2579E4A1}" name="Column95"/>
    <tableColumn id="99" xr3:uid="{346BC3C4-868D-4888-B15E-1E1441B8FA5F}" name="Column96"/>
    <tableColumn id="100" xr3:uid="{30663939-7815-400F-87D6-8658C6F42FC0}" name="Column97"/>
    <tableColumn id="101" xr3:uid="{2D8CA524-15FA-449F-B904-B4D629FDE003}" name="Column98"/>
    <tableColumn id="102" xr3:uid="{B2158AD2-9501-469A-87B3-3279870E1A2B}" name="Column99"/>
    <tableColumn id="103" xr3:uid="{E2A9192F-4E04-4FD9-9919-30B8659B54BC}" name="Column100"/>
    <tableColumn id="104" xr3:uid="{EE406F80-3ED5-43F9-B5B2-B4C24CB006C4}" name="Column101"/>
    <tableColumn id="105" xr3:uid="{A179AF57-4952-4128-8FE8-DD6E048DCB5C}" name="Column102"/>
    <tableColumn id="106" xr3:uid="{7A0F1F9B-48F5-456E-85E6-EA6F36F9FC3E}" name="Column103"/>
    <tableColumn id="107" xr3:uid="{6B2E5834-A4ED-450A-8B75-A1ED376AD011}" name="Column104"/>
    <tableColumn id="108" xr3:uid="{EA02BCAE-D8AD-45D6-B217-F3E9BCDCD069}" name="Column105"/>
    <tableColumn id="109" xr3:uid="{114597D7-7871-4341-9637-0E8B3CCBA934}" name="Column106"/>
    <tableColumn id="110" xr3:uid="{24773F9A-3791-48C4-8513-65E2E203E259}" name="Column107"/>
    <tableColumn id="111" xr3:uid="{733A8FBD-52EF-4148-9A2D-9FDE76FFF62E}" name="Column108"/>
    <tableColumn id="112" xr3:uid="{10A13E63-F0ED-4F64-B05B-B688AD1B50E9}" name="Column109"/>
    <tableColumn id="113" xr3:uid="{6F01D5DD-D8C2-41C3-9085-63CBA390C6C7}" name="Column110"/>
    <tableColumn id="114" xr3:uid="{1A20326B-E8E1-476D-8F16-5CFDD4036D9F}" name="Column111"/>
    <tableColumn id="115" xr3:uid="{7440AB58-5AEC-4D87-A350-7929AC163159}" name="Column112"/>
    <tableColumn id="116" xr3:uid="{767CA6C7-FA19-4094-A962-340E2611B077}" name="Column113"/>
    <tableColumn id="117" xr3:uid="{E678FE8B-C217-41B1-B8D9-2B425CBE8CDB}" name="Column114"/>
    <tableColumn id="118" xr3:uid="{50862ED2-D5CB-4852-BC92-E1C4B6DE8F4A}" name="Column115"/>
    <tableColumn id="119" xr3:uid="{576F1A4B-E237-4A36-9FA6-0E5AF378D7AD}" name="Column116"/>
    <tableColumn id="120" xr3:uid="{A5D4E681-7E01-415E-A49E-5E4798A8F95C}" name="Column117"/>
    <tableColumn id="121" xr3:uid="{76DA353C-DF82-47E7-BB7D-DC3F307C3459}" name="Column118"/>
    <tableColumn id="122" xr3:uid="{669EB139-86C7-45E0-8FF3-E2B4D95E7D03}" name="Column119"/>
    <tableColumn id="123" xr3:uid="{9785FE46-A193-4FBC-A3EC-B7C6A1EA43CA}" name="Column120"/>
    <tableColumn id="124" xr3:uid="{4007D913-E734-45D3-837F-644CF5538299}" name="Column121"/>
    <tableColumn id="125" xr3:uid="{9DBEE2AF-F71A-447C-95B7-A7AD4D105E73}" name="Column122"/>
    <tableColumn id="126" xr3:uid="{486FE3A2-B3C0-4925-A5C0-F91B21CE72BF}" name="Column123"/>
    <tableColumn id="127" xr3:uid="{404F43AB-A9CF-4452-B30F-B0CDDCBA8E8E}" name="Column124"/>
    <tableColumn id="128" xr3:uid="{D22C2E69-8840-4FB3-9488-D519572D74F2}" name="Column125"/>
    <tableColumn id="129" xr3:uid="{9C0955C1-974D-4A69-B2EA-5CCA678CBBD5}" name="Column126"/>
    <tableColumn id="130" xr3:uid="{EE344FD0-B3D7-44EA-A477-24CF983E42BE}" name="Column127"/>
    <tableColumn id="131" xr3:uid="{12233EC9-F350-4698-B61A-DE7DEEE8C0A0}" name="Column128"/>
    <tableColumn id="132" xr3:uid="{1CBA8091-8821-4F41-AE85-95A241750A8C}" name="Column129"/>
    <tableColumn id="133" xr3:uid="{BCC7023D-6179-47D2-AEB2-0C427DE4ABC4}" name="Column130"/>
    <tableColumn id="134" xr3:uid="{4A5873EA-4F37-4F6A-B4BD-E7FD885B5D2C}" name="Column131"/>
    <tableColumn id="135" xr3:uid="{277AFF60-C571-4D6C-BA5C-5408DD6F8800}" name="Column132"/>
    <tableColumn id="136" xr3:uid="{0FEA3FA9-3562-4135-ADCD-713AE74824D1}" name="Column133"/>
    <tableColumn id="137" xr3:uid="{027AE1FB-5F3F-43E9-8241-4348CC20B932}" name="Column134"/>
    <tableColumn id="138" xr3:uid="{3E744765-76A0-46E2-B1EC-D980E35795B9}" name="Column135"/>
    <tableColumn id="139" xr3:uid="{19107F04-DB32-4F0F-9363-1539C60A739F}" name="Column136"/>
    <tableColumn id="140" xr3:uid="{0B786B0C-0297-4768-90E2-D5A1CFB75494}" name="Column137"/>
    <tableColumn id="141" xr3:uid="{75AED5A3-3412-4903-9196-03ABF0E01AA2}" name="Column138"/>
    <tableColumn id="142" xr3:uid="{5FC7A5F1-0464-4DFC-A919-D4E72132B4AF}" name="Column139"/>
    <tableColumn id="143" xr3:uid="{0A72E8A0-49CD-4BA3-AE2E-ACB0BDBBECAB}" name="Column140"/>
    <tableColumn id="144" xr3:uid="{D0DD3E5A-62DE-46EF-9C43-5F0BF3350175}" name="Column141"/>
    <tableColumn id="145" xr3:uid="{A688E316-F2C7-4788-B888-1C9B8AEF7A72}" name="Column142"/>
    <tableColumn id="146" xr3:uid="{E5C6C385-1462-418B-BAB6-4DD0D36C419C}" name="Column143"/>
    <tableColumn id="147" xr3:uid="{A966EF81-2617-4546-87CC-BFF1C9B4CCD7}" name="Column144"/>
    <tableColumn id="148" xr3:uid="{0E99C048-2E9C-4823-A4F9-9928FF8AF970}" name="Column145"/>
    <tableColumn id="149" xr3:uid="{92404B62-4F2A-43C9-94E8-A18489E900B5}" name="Column146"/>
    <tableColumn id="150" xr3:uid="{AE8D02D9-2B95-41E8-BB34-9A0D7469BE57}" name="Column147"/>
    <tableColumn id="151" xr3:uid="{955B96F4-2E84-4213-AF43-CACA548E4AD0}" name="Column148"/>
    <tableColumn id="152" xr3:uid="{5D4CFA45-4384-4025-B56D-F38A1C7418A4}" name="Column149"/>
    <tableColumn id="153" xr3:uid="{A39E878F-C747-4561-8764-E429BCE8E4F5}" name="Column150"/>
    <tableColumn id="154" xr3:uid="{FE714212-D3A6-4DC1-83D1-C3FE1D1178E8}" name="Column151"/>
    <tableColumn id="155" xr3:uid="{120F1588-8DA4-4959-A82B-2B65B16F1BC8}" name="Column152"/>
    <tableColumn id="156" xr3:uid="{8C8E5F2C-042B-4848-8380-40D56941F5D7}" name="Column153"/>
    <tableColumn id="157" xr3:uid="{9FE45BD9-783A-4337-967A-89E3EB40D60B}" name="Column154"/>
    <tableColumn id="158" xr3:uid="{E8327F08-CCF8-46B4-9850-24442FABF4A3}" name="Column155"/>
    <tableColumn id="159" xr3:uid="{80656217-4C7B-4773-B452-50F8B111288E}" name="Column156"/>
    <tableColumn id="160" xr3:uid="{1B237708-6D19-4DB6-A4E0-AD16CEAE794E}" name="Column157"/>
    <tableColumn id="161" xr3:uid="{43CB4EC6-9FF2-4138-9D0D-E8DEF00F01DE}" name="Column158"/>
    <tableColumn id="162" xr3:uid="{EE8926EF-B69A-4BB6-B70C-2B6D7BE3CBEE}" name="Column159"/>
    <tableColumn id="163" xr3:uid="{A141774E-C6DB-48F1-94A4-ECE79BAAFD0B}" name="Column160"/>
    <tableColumn id="164" xr3:uid="{9951E7DC-DDCB-4DF2-A258-5F7BD7733E2C}" name="Column161"/>
    <tableColumn id="165" xr3:uid="{77CF240D-FC3A-4987-A97D-A6A6F8AD2CEE}" name="Column162"/>
    <tableColumn id="166" xr3:uid="{3ECA19AD-5ADE-4EA0-B76C-F229F6D51759}" name="Column163"/>
    <tableColumn id="167" xr3:uid="{BD6CC4CF-A94A-4DCB-92D2-252EB8A7F250}" name="Column164"/>
    <tableColumn id="168" xr3:uid="{312B2BBF-3A01-4EA7-86D4-7445CAF93DE7}" name="Column165"/>
    <tableColumn id="169" xr3:uid="{1FB49E5D-A602-472A-96DC-5D00886A33CA}" name="Column166"/>
    <tableColumn id="170" xr3:uid="{CE14FDAC-7983-4799-9E18-430EDCA8359D}" name="Column167"/>
    <tableColumn id="171" xr3:uid="{5B543923-9C61-4013-A51C-678DCA03BBF1}" name="Column168"/>
    <tableColumn id="172" xr3:uid="{F33CE24F-A3A1-420A-ABA3-3A811F88ADF2}" name="Column169"/>
    <tableColumn id="173" xr3:uid="{4A35EAC7-FC60-4940-A853-0CE777B2C0C4}" name="Column170"/>
    <tableColumn id="174" xr3:uid="{7166A809-4A46-472A-BB9D-7BF88C56B5A6}" name="Column171"/>
    <tableColumn id="175" xr3:uid="{FBFE1A88-044F-482C-AAA5-7C64EE22E8DB}" name="Column172"/>
    <tableColumn id="176" xr3:uid="{D1C4E83E-20B2-4277-8FF7-EC155BBDF185}" name="Column173"/>
    <tableColumn id="177" xr3:uid="{CB99529D-9501-4070-B47A-8074B6EA3EEC}" name="Column174"/>
    <tableColumn id="178" xr3:uid="{B3F9BD28-2F04-4CCA-8789-896648575C99}" name="Column175"/>
    <tableColumn id="179" xr3:uid="{07EC4C32-E0BF-4D22-8A0E-345E9D66DAC6}" name="Column176"/>
    <tableColumn id="180" xr3:uid="{715E93D9-BAEA-489D-991B-292D10A066D2}" name="Column177"/>
    <tableColumn id="181" xr3:uid="{C3CE89BD-7FA8-47C8-BDCE-BB07B3B62977}" name="Column178"/>
    <tableColumn id="182" xr3:uid="{DD2415C2-BFB7-4851-8750-A61B3D4A507A}" name="Column179"/>
    <tableColumn id="183" xr3:uid="{3F69CBBF-D81C-4F2F-B7E2-DDFA6DB16469}" name="Column180"/>
    <tableColumn id="184" xr3:uid="{40C0DC9A-9C3D-47EB-865A-B79B80E65B9C}" name="Column181"/>
    <tableColumn id="185" xr3:uid="{D45D50E4-2D9D-465C-A0E2-AFAA6F1D62FA}" name="Column182"/>
    <tableColumn id="186" xr3:uid="{19A1EB41-1E19-4F35-BD5C-A16943018003}" name="Column183"/>
    <tableColumn id="187" xr3:uid="{B1BEE880-8967-452B-B36D-0E3FE9BD3AC5}" name="Column184"/>
    <tableColumn id="188" xr3:uid="{2547F6AB-EA4B-4C2C-AD96-7BB1152F77CC}" name="Column185"/>
    <tableColumn id="189" xr3:uid="{9D7C2792-6E35-4051-9BBF-1E20D2E0A055}" name="Column186"/>
    <tableColumn id="190" xr3:uid="{1939C538-3904-463E-90DC-15EDDAE2CEEE}" name="Column187"/>
    <tableColumn id="191" xr3:uid="{93E9B5C4-FDFA-472D-8D99-2E19B01697A4}" name="Column188"/>
    <tableColumn id="192" xr3:uid="{EC601F63-A610-4896-A1D1-7B22ED9EAC19}" name="Column189"/>
    <tableColumn id="193" xr3:uid="{0CF0FCB5-826D-4614-AE78-3AC5BE54901E}" name="Column190"/>
    <tableColumn id="194" xr3:uid="{B3DC0054-3101-40ED-A02F-2E83441847A4}" name="Column191"/>
    <tableColumn id="195" xr3:uid="{11683829-1C67-4E9E-A4B9-99FC87D49FD4}" name="Column192"/>
    <tableColumn id="196" xr3:uid="{AF302FBF-46D2-4960-81DF-BB6B51CBFDD6}" name="Column193"/>
    <tableColumn id="197" xr3:uid="{26E874B0-0770-4994-8D66-0A4EDD8485DF}" name="Column194"/>
    <tableColumn id="198" xr3:uid="{DDB339A3-636D-4ED9-A849-DB755CB2E23E}" name="Column195"/>
    <tableColumn id="199" xr3:uid="{67B132D7-B7A8-466C-A9B1-D9D9126E3F18}" name="Column196"/>
    <tableColumn id="200" xr3:uid="{C21D966F-DBDA-491F-AD8C-15706BC65CA8}" name="Column197"/>
    <tableColumn id="201" xr3:uid="{42937C94-B5BA-4F21-AA32-EECAAAD1EA61}" name="Column198"/>
    <tableColumn id="202" xr3:uid="{8561A78F-BE51-44D4-88E1-6D46993180AE}" name="Column199"/>
    <tableColumn id="203" xr3:uid="{55634AA1-5150-4DA8-AC51-0E73529FFC0A}" name="Column200"/>
    <tableColumn id="204" xr3:uid="{8A53F4A1-3B94-4C76-8095-D13F81EA2589}" name="Column201"/>
    <tableColumn id="205" xr3:uid="{F11C0FE1-C74E-43F2-9FF1-0F73C287100A}" name="Column202"/>
    <tableColumn id="206" xr3:uid="{6C66DC08-CA5D-4D9E-87A2-B98FBCC74E4C}" name="Column203"/>
    <tableColumn id="207" xr3:uid="{151BE6F4-669A-4FB7-A94B-1FFDBBD32C6A}" name="Column204"/>
    <tableColumn id="208" xr3:uid="{E081A835-F7DF-4D21-AFCA-7F6E73D2A518}" name="Column205"/>
    <tableColumn id="209" xr3:uid="{E5E56BCA-F573-4168-9B60-B5F002582589}" name="Column206"/>
    <tableColumn id="210" xr3:uid="{6023D053-A377-45DE-95C4-B95DE5D757B4}" name="Column207"/>
    <tableColumn id="211" xr3:uid="{00A13E26-6008-4695-8225-D2624CCBAF97}" name="Column208"/>
    <tableColumn id="212" xr3:uid="{0D85A3F4-0541-41B2-9446-E43F34012DA7}" name="Column209"/>
    <tableColumn id="213" xr3:uid="{02A9DE9A-C9B0-4263-B2CE-2F4BC871B634}" name="Column210"/>
    <tableColumn id="214" xr3:uid="{597C78DD-1469-42FE-B21E-3DB17B522026}" name="Column211"/>
    <tableColumn id="215" xr3:uid="{9C9F3FCF-8F5D-4EB5-B687-48C44E1E44A9}" name="Column212"/>
    <tableColumn id="216" xr3:uid="{B2284C12-202C-4591-A6E4-BCC9FD7E6CCC}" name="Column213"/>
    <tableColumn id="217" xr3:uid="{750DB5D8-436E-4E31-9C3F-F46AD5A8A4CB}" name="Column214"/>
    <tableColumn id="218" xr3:uid="{7DC4C53B-EF3A-4915-B344-993F0F797A19}" name="Column215"/>
    <tableColumn id="219" xr3:uid="{318F4148-3875-4A6A-8463-ADD267FE4375}" name="Column216"/>
    <tableColumn id="220" xr3:uid="{7331A164-4F87-4934-B672-97C3631C42F9}" name="Column217"/>
    <tableColumn id="221" xr3:uid="{77FD91C2-2C88-4B3F-8FB8-B0D11A4A0ECD}" name="Column218"/>
    <tableColumn id="222" xr3:uid="{517D31A3-A859-4925-BD03-079DD83903EC}" name="Column219"/>
    <tableColumn id="223" xr3:uid="{C878B911-D170-408A-B3F2-09D31DCDBE05}" name="Column220"/>
    <tableColumn id="224" xr3:uid="{15962E68-ADBE-47E2-9339-478282ADBDDB}" name="Column221"/>
    <tableColumn id="225" xr3:uid="{AE00D497-0D83-4830-BCA3-561E880CBA83}" name="Column222"/>
    <tableColumn id="226" xr3:uid="{231CAF3C-A9CC-44CA-82E3-F06451A35BA4}" name="Column223"/>
    <tableColumn id="227" xr3:uid="{F8A47D18-6015-4705-A3FF-133D20CAE03F}" name="Column224"/>
    <tableColumn id="228" xr3:uid="{7772DD77-66B8-4D44-9467-0F0DC0020DDF}" name="Column225"/>
    <tableColumn id="229" xr3:uid="{70D1FE73-D9B0-4383-A8FC-3F88390FF201}" name="Column226"/>
    <tableColumn id="230" xr3:uid="{AA6D25B6-6575-42C8-8D9B-538792785944}" name="Column227"/>
    <tableColumn id="231" xr3:uid="{87C4E738-D35D-4759-A20B-098B2E2192B3}" name="Column228"/>
    <tableColumn id="232" xr3:uid="{9152177A-7083-437D-A233-12D7EA8B6E5D}" name="Column229"/>
    <tableColumn id="233" xr3:uid="{218CA3B1-5E00-474F-95D1-13E5809F630D}" name="Column230"/>
    <tableColumn id="234" xr3:uid="{4D1B7B73-9018-414A-9D40-C24A5A369EBB}" name="Column231"/>
    <tableColumn id="235" xr3:uid="{3E111FE6-44B1-4C12-B4ED-32CC3C31E209}" name="Column232"/>
    <tableColumn id="236" xr3:uid="{6A577E1E-7EAC-4A4F-A1DE-6C1551630629}" name="Column233"/>
    <tableColumn id="237" xr3:uid="{8E07CE4B-A76E-4EAD-A740-9EB6D22F1F48}" name="Column234"/>
    <tableColumn id="238" xr3:uid="{5476C30A-0B50-40F8-B388-0DAEC078A088}" name="Column235"/>
    <tableColumn id="239" xr3:uid="{EF695454-E0B0-4144-9AC3-88D89F912C25}" name="Column236"/>
    <tableColumn id="240" xr3:uid="{CCD9C430-A7AC-4EFC-9DBB-CF00E5114097}" name="Column237"/>
    <tableColumn id="241" xr3:uid="{88041709-AF39-4B96-BAA4-CF5221014D6D}" name="Column238"/>
    <tableColumn id="242" xr3:uid="{73ECCB49-A642-475C-A6BE-2068F1B5E015}" name="Column239"/>
    <tableColumn id="243" xr3:uid="{B7642DA5-F2F6-4F3B-A4DA-C0650C3F9D72}" name="Column240"/>
    <tableColumn id="244" xr3:uid="{2C0C2783-E0F0-4404-BB21-931DCA45C979}" name="Column241"/>
    <tableColumn id="245" xr3:uid="{C39A1A58-B415-455B-A40D-EAAF6ADC9082}" name="Column242"/>
    <tableColumn id="246" xr3:uid="{417ECDDC-C211-4396-979B-C53942A23A02}" name="Column243"/>
    <tableColumn id="247" xr3:uid="{6B3C9F3E-42F5-480F-A20F-BB1468D622CB}" name="Column244"/>
    <tableColumn id="248" xr3:uid="{8E9F5E76-D133-4F81-B5C9-12C1F0983FE8}" name="Column245"/>
    <tableColumn id="249" xr3:uid="{FE948B65-81D3-49AE-883F-317BDB0DF67B}" name="Column246"/>
    <tableColumn id="250" xr3:uid="{5CBF0046-7F89-44CA-AFC4-F0B4DB72E9B8}" name="Column247"/>
    <tableColumn id="251" xr3:uid="{669206FC-B778-4F48-A225-36A21FCE7095}" name="Column248"/>
    <tableColumn id="252" xr3:uid="{EC90B2B2-D181-4604-B729-4DE558B037BB}" name="Column249"/>
    <tableColumn id="253" xr3:uid="{87373CBA-5645-4913-AF7D-17F23452F98B}" name="Column250"/>
    <tableColumn id="254" xr3:uid="{DC5F709B-4CF6-47B2-A12E-68EA7CD7B6FD}" name="Column251"/>
    <tableColumn id="255" xr3:uid="{FB12BB5D-599C-47F5-88BF-EC912763DD8A}" name="Column252"/>
    <tableColumn id="256" xr3:uid="{6104CA26-C681-4272-B8EE-6A0780FA0A20}" name="Column253"/>
    <tableColumn id="257" xr3:uid="{DBCC67A5-9741-4690-9A04-7A2F81C5D614}" name="Column254"/>
    <tableColumn id="258" xr3:uid="{A02F27E1-4896-4EB4-B7C2-8AC9BC26CEA6}" name="Column255"/>
    <tableColumn id="259" xr3:uid="{F41D6DD9-4E74-4477-BA70-9F5023B0DF99}" name="Column256"/>
    <tableColumn id="260" xr3:uid="{A397DAAB-3262-4D4A-A466-68948B612501}" name="Column257"/>
    <tableColumn id="261" xr3:uid="{4C0F2B1E-9663-4116-B262-B837F2C8B4EA}" name="Column258"/>
    <tableColumn id="262" xr3:uid="{F1F84B10-3FF8-4D0E-9582-FC8B2C6CF44A}" name="Column259"/>
    <tableColumn id="263" xr3:uid="{D9F6B6C8-208C-4197-9530-18D2711E8DA6}" name="Column260"/>
    <tableColumn id="264" xr3:uid="{2E4392B3-0545-499F-BDDC-D8B416D49C45}" name="Column261"/>
    <tableColumn id="265" xr3:uid="{3D94FA8A-FA4D-4310-A962-E405E84D3E14}" name="Column262"/>
    <tableColumn id="266" xr3:uid="{B399CB1E-9D1E-4E84-93F5-1A8DC7DA5F40}" name="Column263"/>
    <tableColumn id="267" xr3:uid="{6629B200-5B78-4131-8E1D-F235D00804CB}" name="Column264"/>
    <tableColumn id="268" xr3:uid="{39C52AC1-7D42-4869-A468-54987712D847}" name="Column265"/>
    <tableColumn id="269" xr3:uid="{84BD783D-2C06-40DB-B8F2-E3D625E4EE81}" name="Column266"/>
    <tableColumn id="270" xr3:uid="{DA181904-9906-4EA6-9F86-3734E1E10F82}" name="Column267"/>
    <tableColumn id="271" xr3:uid="{DB3D2467-7E1E-4049-93C7-FBE1C6F71091}" name="Column268"/>
    <tableColumn id="272" xr3:uid="{B689BCEF-E1EB-41A7-AE50-F8FC0C65EE09}" name="Column269"/>
    <tableColumn id="273" xr3:uid="{C42432CC-C993-4796-A0DA-102FCDE47B92}" name="Column270"/>
    <tableColumn id="274" xr3:uid="{25726852-E106-4F5A-B1D8-B2D2CA438F03}" name="Column271"/>
    <tableColumn id="275" xr3:uid="{3679EEC4-6FF8-4324-B1ED-4759BCE21E66}" name="Column272"/>
    <tableColumn id="276" xr3:uid="{F68D4A0F-4E07-49B9-9E10-BD1078870F96}" name="Column273"/>
    <tableColumn id="277" xr3:uid="{6CA595FF-DC66-4F0E-A3BA-BB56D692C640}" name="Column274"/>
    <tableColumn id="278" xr3:uid="{6A4D4A6C-86E1-4417-A24E-5AB3A7B9D9A4}" name="Column275"/>
    <tableColumn id="279" xr3:uid="{384DD642-5ABF-4158-8624-A90CB1E684C2}" name="Column276"/>
    <tableColumn id="280" xr3:uid="{B8DF33E8-571C-49E2-A3A3-7CD59C613CAF}" name="Column277"/>
    <tableColumn id="281" xr3:uid="{F2643564-1F85-454F-8BAA-47EE73F253E0}" name="Column278"/>
    <tableColumn id="282" xr3:uid="{A0DAA50C-4A8B-4C5C-A964-3724669A6A1E}" name="Column279"/>
    <tableColumn id="283" xr3:uid="{23B568A2-9537-40C1-9BDD-5823D6364CC9}" name="Column280"/>
    <tableColumn id="284" xr3:uid="{73CE22E8-B8BB-4A54-92C6-B797F8EC5B2B}" name="Column281"/>
    <tableColumn id="285" xr3:uid="{9C8BA53C-EAA0-4259-B31F-E71CDD705747}" name="Column282"/>
    <tableColumn id="286" xr3:uid="{DD953A46-09BE-4066-BAD5-B51DDE0C02C0}" name="Column283"/>
    <tableColumn id="287" xr3:uid="{72260EFA-E369-4463-B405-9E74A1366892}" name="Column284"/>
    <tableColumn id="288" xr3:uid="{49EBD4A8-7D98-4734-9E3F-46A8BA4248DC}" name="Column285"/>
    <tableColumn id="289" xr3:uid="{ED6B7DDE-B981-4DD3-9518-2EAF96B2B97E}" name="Column286"/>
    <tableColumn id="290" xr3:uid="{4592AE9B-757D-4DA3-B358-7866F6A140A7}" name="Column287"/>
    <tableColumn id="291" xr3:uid="{09AAC881-6F0E-46FB-BAAE-04FEFFD6A923}" name="Column288"/>
    <tableColumn id="292" xr3:uid="{59B50712-0755-492F-B70C-90FA95A0B08B}" name="Column289"/>
    <tableColumn id="293" xr3:uid="{FB11CB6D-9BC2-4171-A2FA-4EA63BD8929A}" name="Column290"/>
    <tableColumn id="294" xr3:uid="{1AEEF78A-E8C2-444F-B33A-B2B01F0A1C38}" name="Column291"/>
    <tableColumn id="295" xr3:uid="{1E0531E3-3022-4780-8840-2CD2B46D7996}" name="Column292"/>
    <tableColumn id="296" xr3:uid="{FD75E48F-DA0F-4D7B-8827-9F76DC75B245}" name="Column293"/>
    <tableColumn id="297" xr3:uid="{05A37CFA-8B83-4130-B311-BA9ABC9791B9}" name="Column294"/>
    <tableColumn id="298" xr3:uid="{F7D8A849-BB1C-43C0-93AB-7B3FCF089593}" name="Column295"/>
    <tableColumn id="299" xr3:uid="{CCCF7C32-384A-4127-9CC5-6256BA20F522}" name="Column296"/>
    <tableColumn id="300" xr3:uid="{5269A959-E19B-42CF-80A0-B99F83FD1CEE}" name="Column297"/>
    <tableColumn id="301" xr3:uid="{13AAAF31-9E51-4369-9DDC-0B7DFDB0EB5A}" name="Column298"/>
    <tableColumn id="302" xr3:uid="{E4EA3214-B421-4114-974F-5ABE2AF81E9E}" name="Column299"/>
    <tableColumn id="303" xr3:uid="{50749A78-1A8F-4B78-B99D-8E7CCE006BA1}" name="Column300"/>
    <tableColumn id="304" xr3:uid="{4C2E9002-813A-4A17-8833-80FD4497A936}" name="Column301"/>
    <tableColumn id="305" xr3:uid="{690DB74C-C3F0-48DB-8B9F-39B36CA00B5D}" name="Column302"/>
    <tableColumn id="306" xr3:uid="{73B93E9F-4D43-4D89-B5EB-05CC31C49323}" name="Column303"/>
    <tableColumn id="307" xr3:uid="{0B95C17C-7552-4D3C-B436-DE11B787ECB1}" name="Column304"/>
    <tableColumn id="308" xr3:uid="{7297BFA0-5706-4126-8E1C-D308FC465D9C}" name="Column305"/>
    <tableColumn id="309" xr3:uid="{E973668B-1D1B-4B65-A7A2-B9D92E96ACB7}" name="Column306"/>
    <tableColumn id="310" xr3:uid="{A2BFB7A8-4AAB-4A7E-BE5D-729E4C595B02}" name="Column307"/>
    <tableColumn id="311" xr3:uid="{09968509-8562-4CDC-BF91-AFA69129663A}" name="Column308"/>
    <tableColumn id="312" xr3:uid="{1B72558A-2A4C-48F9-9815-22E16EEF360C}" name="Column309"/>
    <tableColumn id="313" xr3:uid="{4E7030EE-9ED3-4334-ADB9-18A1D189FBE9}" name="Column310"/>
    <tableColumn id="314" xr3:uid="{2B96EBD7-06E5-48D8-9BDF-38F9F95D0D49}" name="Column311"/>
    <tableColumn id="315" xr3:uid="{0EFD7593-9A0C-45F0-8904-F7365A8964EC}" name="Column312"/>
    <tableColumn id="316" xr3:uid="{3E9107B1-8362-4FDF-944F-03822DB545E2}" name="Column313"/>
    <tableColumn id="317" xr3:uid="{A3EE4168-2BEF-493C-9062-FF5E3F739A7A}" name="Column314"/>
    <tableColumn id="318" xr3:uid="{3A87B9DE-E76C-4E9B-8C48-FF9CF963F0A1}" name="Column315"/>
    <tableColumn id="319" xr3:uid="{CBDE3423-57FF-43AB-8966-7E1D656D1F3D}" name="Column316"/>
    <tableColumn id="320" xr3:uid="{F1F797F2-56E3-4E5F-8A3C-7B530D1E2103}" name="Column317"/>
    <tableColumn id="321" xr3:uid="{4A81FB50-0542-4D6E-BDCB-AC4D1C110750}" name="Column318"/>
    <tableColumn id="322" xr3:uid="{17678DA8-A363-4A18-BC49-CA5873E3ABFD}" name="Column319"/>
    <tableColumn id="323" xr3:uid="{4186599E-E055-4713-A791-5729B9D9CBCD}" name="Column320"/>
    <tableColumn id="324" xr3:uid="{CA3E99F8-0E37-4398-B823-5F229553C5BE}" name="Column321"/>
    <tableColumn id="325" xr3:uid="{E18A7BFB-BCBC-446F-887F-2CDEF529F641}" name="Column322"/>
    <tableColumn id="326" xr3:uid="{12445C49-94F7-4393-BB7A-9E41F610653A}" name="Column323"/>
    <tableColumn id="327" xr3:uid="{B1A413CA-00E2-4C4C-A075-CBA431DC4B88}" name="Column324"/>
    <tableColumn id="328" xr3:uid="{D7BDC24C-5E5C-46C4-B896-5AE8FA168A45}" name="Column325"/>
    <tableColumn id="329" xr3:uid="{A571A378-B413-4C62-BEBF-5BA254E3C44D}" name="Column326"/>
    <tableColumn id="330" xr3:uid="{4E0CF899-F6D2-4F37-904A-0F55BF7CB21C}" name="Column327"/>
    <tableColumn id="331" xr3:uid="{9B35C283-282A-4448-B899-9F4350B9CF59}" name="Column328"/>
    <tableColumn id="332" xr3:uid="{1445138E-8337-431A-B36D-42F45CB3562D}" name="Column329"/>
    <tableColumn id="333" xr3:uid="{16AA0AE3-42A1-4B4A-B8AA-64588E166077}" name="Column330"/>
    <tableColumn id="334" xr3:uid="{B2ACDC06-CA90-4912-BAE0-F6C75D6AE0FE}" name="Column331"/>
    <tableColumn id="335" xr3:uid="{F1A67640-7469-4500-B3F2-468D2CD9B667}" name="Column332"/>
    <tableColumn id="336" xr3:uid="{B9A8CF5D-56DC-416A-906C-88800C378ED4}" name="Column333"/>
    <tableColumn id="337" xr3:uid="{8EA256F4-EDBF-4B19-AE4A-089DF5EBEC6D}" name="Column334"/>
    <tableColumn id="338" xr3:uid="{40DA8EB2-301C-4567-8245-B616B2B5526E}" name="Column335"/>
    <tableColumn id="339" xr3:uid="{D4119DF7-3998-4261-9F94-BC772848B459}" name="Column336"/>
    <tableColumn id="340" xr3:uid="{35BA97F3-F7ED-4E35-96E5-5C8D8125CE9C}" name="Column337"/>
    <tableColumn id="341" xr3:uid="{92E206C2-0BC2-4304-8898-666C93934FCD}" name="Column338"/>
    <tableColumn id="342" xr3:uid="{6A552206-FC03-4A2A-8EE5-31F95CEF9CDF}" name="Column339"/>
    <tableColumn id="343" xr3:uid="{41474EEF-BD28-474C-B5F1-1A26AA47E6A4}" name="Column340"/>
    <tableColumn id="344" xr3:uid="{CB3C96EC-E866-403F-BD76-A64A9FD03819}" name="Column341"/>
    <tableColumn id="345" xr3:uid="{71CC7BA3-1C13-4E6F-8CBA-F3EEBD733710}" name="Column342"/>
    <tableColumn id="346" xr3:uid="{F53FCDF5-E668-40F5-9036-0182102E063F}" name="Column343"/>
    <tableColumn id="347" xr3:uid="{58E2D09C-6C6E-417E-8405-A32CCE314028}" name="Column344"/>
    <tableColumn id="348" xr3:uid="{D9A1AEBB-844B-4D2A-816A-11C97733C475}" name="Column345"/>
    <tableColumn id="349" xr3:uid="{B01083AC-64F0-45A6-B9ED-9018CA9AB903}" name="Column346"/>
    <tableColumn id="350" xr3:uid="{151CA8CE-5EDF-498C-8F18-4497C3CD1DCD}" name="Column347"/>
    <tableColumn id="351" xr3:uid="{B2DF411F-5702-4F5E-B71D-92760183909B}" name="Column348"/>
    <tableColumn id="352" xr3:uid="{829D8D45-753B-4054-B3FF-62030C724C90}" name="Column349"/>
    <tableColumn id="353" xr3:uid="{23029589-FE81-4813-B3DE-62071E6CD862}" name="Column350"/>
    <tableColumn id="354" xr3:uid="{585C7DDB-B3D7-4EEF-9C2B-82EF8E646A78}" name="Column351"/>
    <tableColumn id="355" xr3:uid="{D3C00C1C-761C-4BF7-A4F3-71ABEA572E0E}" name="Column352"/>
    <tableColumn id="356" xr3:uid="{57AA69C3-7168-4F13-B073-FB49A36F45BC}" name="Column353"/>
    <tableColumn id="357" xr3:uid="{0FF018DD-9331-4BC9-8EA8-41D651B7C7CB}" name="Column354"/>
    <tableColumn id="358" xr3:uid="{395FA159-FF42-4C90-8C78-8D3C75F3D484}" name="Column355"/>
    <tableColumn id="359" xr3:uid="{98AA7937-1EB1-443C-B037-7771ECB23CFD}" name="Column356"/>
    <tableColumn id="360" xr3:uid="{078AD36F-9204-4DD2-8B40-6DC9272254A0}" name="Column357"/>
    <tableColumn id="361" xr3:uid="{A3F279F1-D17E-4A1F-B1E6-26A9E24F9630}" name="Column358"/>
    <tableColumn id="362" xr3:uid="{2161836A-BF26-4281-B71F-17FFD3A185E2}" name="Column359"/>
    <tableColumn id="363" xr3:uid="{7BE9800F-7D46-413B-A74B-C5C8B7E501F5}" name="Column360"/>
    <tableColumn id="364" xr3:uid="{E5729734-1AF5-4FAB-8D15-849FDC3BC69B}" name="Column361"/>
    <tableColumn id="365" xr3:uid="{6EBFD502-17C7-4C8B-8306-DE09185EAA6F}" name="Column362"/>
    <tableColumn id="366" xr3:uid="{6FCCC923-F46B-476E-9855-251EF8174C5D}" name="Column363"/>
    <tableColumn id="367" xr3:uid="{CEAC3A8D-5019-4BB8-B812-6A08A82BB6CD}" name="Column364"/>
    <tableColumn id="368" xr3:uid="{96B560AA-FA1E-4371-A883-FA46C52F4F69}" name="Column365"/>
    <tableColumn id="369" xr3:uid="{6F41F818-95AA-4DC9-97C2-8C3BA6409E88}" name="Column366"/>
    <tableColumn id="370" xr3:uid="{EA352A1A-3C42-48CC-B4C9-1B6B58BCA172}" name="Column367"/>
    <tableColumn id="371" xr3:uid="{8216B895-1FF0-43C1-8B1D-149AA0AE9301}" name="Column368"/>
    <tableColumn id="372" xr3:uid="{AB5C7990-48E8-4422-88DA-C8498F9DA51E}" name="Column369"/>
    <tableColumn id="373" xr3:uid="{C56B586F-3EB0-4DB9-AD7B-0CD02A565E18}" name="Column370"/>
    <tableColumn id="374" xr3:uid="{D7611AB7-7001-48D4-9F7F-194677A37781}" name="Column371"/>
    <tableColumn id="375" xr3:uid="{7A3A86A1-32D2-4715-9E86-F7E5C048A4B1}" name="Column372"/>
    <tableColumn id="376" xr3:uid="{4FC2186E-DBCE-47AA-9318-8BA1B4A39889}" name="Column373"/>
    <tableColumn id="377" xr3:uid="{BA156AC6-113F-4D11-8011-8D988B43F782}" name="Column374"/>
    <tableColumn id="378" xr3:uid="{8F310F6D-8627-41DC-A87A-86058C9B4D6E}" name="Column375"/>
    <tableColumn id="379" xr3:uid="{A92D7973-641D-4C79-A6F4-74D3E7845E9F}" name="Column376"/>
    <tableColumn id="380" xr3:uid="{C25A4BC7-40D3-4FD3-B533-AC40289B8C1C}" name="Column377"/>
    <tableColumn id="381" xr3:uid="{0F3F1F44-BBAF-4FE4-B879-7F86DFA8125A}" name="Column378"/>
    <tableColumn id="382" xr3:uid="{AAF69035-D8D2-4226-9C03-936DDAD2B8BD}" name="Column379"/>
    <tableColumn id="383" xr3:uid="{A4F0166F-BC5F-462A-ADFF-81D58B6CDD03}" name="Column380"/>
    <tableColumn id="384" xr3:uid="{61DDA2E8-6B33-45BC-9F57-A64E7D638F90}" name="Column381"/>
    <tableColumn id="385" xr3:uid="{10B344E4-2FCD-4DEB-B543-84D44DA0605E}" name="Column382"/>
    <tableColumn id="386" xr3:uid="{D5DD7827-F2E4-4CF9-99B7-3251582D8BF0}" name="Column383"/>
    <tableColumn id="387" xr3:uid="{00DCA7EA-CE22-4ADF-93F1-A23191D42EAA}" name="Column384"/>
    <tableColumn id="388" xr3:uid="{BC63CBDD-913E-4EFA-9F8F-A4334D7F9D0B}" name="Column385"/>
    <tableColumn id="389" xr3:uid="{992C4461-E92E-46D3-AC8F-DD7F95A3C8D6}" name="Column386"/>
    <tableColumn id="390" xr3:uid="{FF9272C4-978D-4884-94E0-F43E060CD554}" name="Column387"/>
    <tableColumn id="391" xr3:uid="{77AC6F77-C5EE-42DD-B4AA-AF4BCA4BF100}" name="Column388"/>
    <tableColumn id="392" xr3:uid="{05392052-42B1-48E3-B796-CB05CFFDE60B}" name="Column389"/>
    <tableColumn id="393" xr3:uid="{01682617-DE20-4012-B2D9-21BE6EC60481}" name="Column390"/>
    <tableColumn id="394" xr3:uid="{45998741-D143-47CD-88D0-B4AE27E7397D}" name="Column391"/>
    <tableColumn id="395" xr3:uid="{B2ABA55C-1F95-4D74-A094-7672F16C4B1A}" name="Column392"/>
    <tableColumn id="396" xr3:uid="{13699E87-A540-451B-BD7C-1E24AF05ADDD}" name="Column393"/>
    <tableColumn id="397" xr3:uid="{7E9D0AD5-90CF-4CA3-93A2-DE8017823844}" name="Column394"/>
    <tableColumn id="398" xr3:uid="{447F2F35-CEFD-4CED-9D6D-49EFC7ED6EFC}" name="Column395"/>
    <tableColumn id="399" xr3:uid="{8084E4AC-C67E-47A9-A29A-62B28B82ED4D}" name="Column396"/>
    <tableColumn id="400" xr3:uid="{C3AD19BC-65F3-408B-A64A-ABA92C6AFA1D}" name="Column397"/>
    <tableColumn id="401" xr3:uid="{FDD56B51-EA4F-4E71-891E-BAD4F1E12BEB}" name="Column398"/>
    <tableColumn id="402" xr3:uid="{638C647D-202C-4262-A5DE-8B584FA8CC9B}" name="Column399"/>
    <tableColumn id="403" xr3:uid="{BF2C44C1-BD8E-4A11-9A32-556805818820}" name="Column400"/>
    <tableColumn id="404" xr3:uid="{27117906-CFB7-4CE0-9D98-59542D9DAC27}" name="Column401"/>
    <tableColumn id="405" xr3:uid="{467AA2D5-7A6E-4D34-B9CD-1E99B6503552}" name="Column402"/>
    <tableColumn id="406" xr3:uid="{DBFC4AF9-0FD3-4629-876C-931A453B9199}" name="Column403"/>
    <tableColumn id="407" xr3:uid="{282D4C6E-F2F0-4FFB-9881-4EC6F4CE56D1}" name="Column404"/>
    <tableColumn id="408" xr3:uid="{BF9911FC-2B07-4D7C-8049-EFCF449AAA2F}" name="Column405"/>
    <tableColumn id="409" xr3:uid="{DC1FE0BD-B35B-42BA-BF33-2DD89E9C5517}" name="Column406"/>
    <tableColumn id="410" xr3:uid="{6F3362C6-D738-4580-B4A5-5A9BAF21B97D}" name="Column407"/>
    <tableColumn id="411" xr3:uid="{786886A2-B019-42D4-8C8E-C2B5FD30D8BD}" name="Column408"/>
    <tableColumn id="412" xr3:uid="{8CCD4BED-E0DE-4B2F-A38E-6CD72C7A2B64}" name="Column409"/>
    <tableColumn id="413" xr3:uid="{255CC437-B1E5-4432-BB0C-2ED839BF0619}" name="Column410"/>
    <tableColumn id="414" xr3:uid="{19CB932C-EAEC-4B1E-85D1-7F5F4C00176B}" name="Column411"/>
    <tableColumn id="415" xr3:uid="{B079819C-51B1-4F83-8AA0-F15B0FDC72E6}" name="Column412"/>
    <tableColumn id="416" xr3:uid="{BCAB6ED7-AF12-4930-9F7C-682A30B1F344}" name="Column413"/>
    <tableColumn id="417" xr3:uid="{E2E86496-B5BE-407D-82AB-C3EE693FC744}" name="Column414"/>
    <tableColumn id="418" xr3:uid="{EE8C02AD-608E-41E2-8C6E-A5296B57193C}" name="Column415"/>
    <tableColumn id="419" xr3:uid="{94D47B9E-4DC0-41A7-875E-3B95EBF05F0A}" name="Column416"/>
    <tableColumn id="420" xr3:uid="{8D4D1313-88A3-420F-AC9C-DB168E6DC140}" name="Column417"/>
    <tableColumn id="421" xr3:uid="{B3CCCE6A-C428-4773-808D-CE04D7101733}" name="Column418"/>
    <tableColumn id="422" xr3:uid="{DCFFFF7E-2A07-4BF3-B97B-4B18B7E74482}" name="Column419"/>
    <tableColumn id="423" xr3:uid="{43241413-340E-401C-B38A-838772DC4ABC}" name="Column420"/>
    <tableColumn id="424" xr3:uid="{03FA54A0-2698-4715-A741-E9286EA85B3C}" name="Column421"/>
    <tableColumn id="425" xr3:uid="{5302B0D5-3A19-4B43-8E53-57829219E297}" name="Column422"/>
    <tableColumn id="426" xr3:uid="{3FD1D3CF-0486-48A3-AD4B-74CEE10A3929}" name="Column423"/>
    <tableColumn id="427" xr3:uid="{1F02722B-EFA8-4542-A76E-A2DA44955832}" name="Column424"/>
    <tableColumn id="428" xr3:uid="{D5EB7758-535F-47E8-9C14-7DB2B384009E}" name="Column425"/>
    <tableColumn id="429" xr3:uid="{21C01B99-725A-4303-9808-53513E670517}" name="Column426"/>
    <tableColumn id="430" xr3:uid="{54465E22-4571-46D7-988E-D6F2B21990E5}" name="Column427"/>
    <tableColumn id="431" xr3:uid="{EFDAEC07-936C-41A6-BBBE-4BA4452C6115}" name="Column428"/>
    <tableColumn id="432" xr3:uid="{69FBDF89-A8B1-4A52-B909-4ADC3444DE37}" name="Column429"/>
    <tableColumn id="433" xr3:uid="{02A05152-D23D-4C1E-8D60-C184CF7055D6}" name="Column430"/>
    <tableColumn id="434" xr3:uid="{BEB8D2B8-2CA8-431D-8C4B-B92754F6190C}" name="Column431"/>
    <tableColumn id="435" xr3:uid="{39D0EAD4-DD70-4635-8A0D-53881892A441}" name="Column432"/>
    <tableColumn id="436" xr3:uid="{E2358E52-C86E-4576-8F1F-8EFCD867E047}" name="Column433"/>
    <tableColumn id="437" xr3:uid="{36BF856D-C4E1-49C9-B8DA-28E01CEE556F}" name="Column434"/>
    <tableColumn id="438" xr3:uid="{9AD276E0-3D2A-4E81-A588-B7CCA4790215}" name="Column435"/>
    <tableColumn id="439" xr3:uid="{4C60537C-BC9E-41DF-BF56-90EC26114D36}" name="Column436"/>
    <tableColumn id="440" xr3:uid="{2F32E207-57EC-49B7-BE25-2E586FAF5260}" name="Column437"/>
    <tableColumn id="441" xr3:uid="{44358046-3C34-4822-85A5-D2979B8E5403}" name="Column438"/>
    <tableColumn id="442" xr3:uid="{2AAFD3F7-7C7A-40CC-9D65-92F65E2C78DF}" name="Column439"/>
    <tableColumn id="443" xr3:uid="{4CF569DA-2E79-4571-8A49-91F61E23AD2A}" name="Column440"/>
    <tableColumn id="444" xr3:uid="{69A3AC29-E0F7-4CB6-B2BE-CE15D224C222}" name="Column441"/>
    <tableColumn id="445" xr3:uid="{321246AE-17F5-4B48-800B-37F64700FD67}" name="Column442"/>
    <tableColumn id="446" xr3:uid="{2D242E37-7855-43F9-9829-CEF94773D8E8}" name="Column443"/>
    <tableColumn id="447" xr3:uid="{C5A2A98A-04BD-402A-B5CD-68248A59ECD5}" name="Column444"/>
    <tableColumn id="448" xr3:uid="{1AC8363A-1283-42AC-A2F3-50ECEE649BCD}" name="Column445"/>
    <tableColumn id="449" xr3:uid="{81541CAB-4475-4425-B188-871606DB486B}" name="Column446"/>
    <tableColumn id="450" xr3:uid="{D9F64789-7C93-4652-BB53-8C445F380F6E}" name="Column447"/>
    <tableColumn id="451" xr3:uid="{4EF88A9C-D7BC-4879-A7DA-8265B9CDF96C}" name="Column448"/>
    <tableColumn id="452" xr3:uid="{5CE5D0B3-9EC6-4E0F-9D2C-F28767BB1467}" name="Column449"/>
    <tableColumn id="453" xr3:uid="{3DA2578E-3DE9-48DD-9C8E-B8A4C7FA478D}" name="Column450"/>
    <tableColumn id="454" xr3:uid="{268516F3-0AFB-4C94-ACD1-6F6490E7527E}" name="Column451"/>
    <tableColumn id="455" xr3:uid="{305FA9DB-51A3-40E8-A70E-D8DA375B0DB0}" name="Column452"/>
    <tableColumn id="456" xr3:uid="{71D934BF-2514-4072-A21A-CEA679EDF01D}" name="Column453"/>
    <tableColumn id="457" xr3:uid="{D3FFBD41-609B-4045-ADFB-AC90C44B941D}" name="Column454"/>
    <tableColumn id="458" xr3:uid="{60BDFFF2-2FB8-446A-B630-EEDE92328273}" name="Column455"/>
    <tableColumn id="459" xr3:uid="{56554184-DA4E-4FFF-93A4-383FDBA3ACD2}" name="Column456"/>
    <tableColumn id="460" xr3:uid="{5359DFB8-04E9-4047-A0A7-DF050A94A82E}" name="Column457"/>
    <tableColumn id="461" xr3:uid="{4AA547D1-6E31-46B9-ADF1-86C87E87AB7F}" name="Column458"/>
    <tableColumn id="462" xr3:uid="{FDBC641A-8AE0-42AF-A2A0-8AF3B1ABCBF2}" name="Column459"/>
    <tableColumn id="463" xr3:uid="{880DEE87-E1B2-486E-9CE5-9F5C01EB4D15}" name="Column460"/>
    <tableColumn id="464" xr3:uid="{8E45B0E0-5D12-4474-90F1-51071234A7CA}" name="Column461"/>
    <tableColumn id="465" xr3:uid="{BA4298C1-2524-43CD-AF95-C41A39D962C2}" name="Column462"/>
    <tableColumn id="466" xr3:uid="{A9337D3D-3359-4D65-A6C8-EB03E2ECBB99}" name="Column463"/>
    <tableColumn id="467" xr3:uid="{27B74B47-0965-4FA8-9EEB-7E1416B1BA0C}" name="Column464"/>
    <tableColumn id="468" xr3:uid="{BB9C7B2E-CA6C-4731-AEEF-8DBF4441149C}" name="Column465"/>
    <tableColumn id="469" xr3:uid="{AF91CC85-15CC-474B-8589-600EB03FAD52}" name="Column466"/>
    <tableColumn id="470" xr3:uid="{3EFDE0FB-2FEA-418E-B7DF-FFE81B554531}" name="Column467"/>
    <tableColumn id="471" xr3:uid="{62833F2D-B995-4B57-967E-0A85F540F7A7}" name="Column468"/>
    <tableColumn id="472" xr3:uid="{7428D0A9-B5E6-4C93-9D20-063958BDCCD5}" name="Column469"/>
    <tableColumn id="473" xr3:uid="{A6614211-E14D-4463-84F8-A3F05AAD2E93}" name="Column470"/>
    <tableColumn id="474" xr3:uid="{167E7E82-011C-4A85-A3E8-048349AF541D}" name="Column471"/>
    <tableColumn id="475" xr3:uid="{0EC06100-74CC-4CE2-82E9-B2AE90BA1E0F}" name="Column472"/>
    <tableColumn id="476" xr3:uid="{8F3AC17F-6E80-4033-813A-68B154FA72C2}" name="Column473"/>
    <tableColumn id="477" xr3:uid="{D9996687-3914-4ADD-9BA9-920C4F51328B}" name="Column474"/>
    <tableColumn id="478" xr3:uid="{DF347762-8853-4ADB-9D3E-C44DBB10F009}" name="Column475"/>
    <tableColumn id="479" xr3:uid="{A3F97F2C-0A1E-437A-8BB5-8A7D7712B29E}" name="Column476"/>
    <tableColumn id="480" xr3:uid="{72EBD77C-3AE8-4865-B88F-56177F3625BA}" name="Column477"/>
    <tableColumn id="481" xr3:uid="{3E35C4B3-341B-4328-A294-AAABEBF2D751}" name="Column478"/>
    <tableColumn id="482" xr3:uid="{ACCADA71-FACC-46E0-A678-27D68A569B43}" name="Column479"/>
    <tableColumn id="483" xr3:uid="{E0DC45E4-11A7-4128-977F-93428650ABDB}" name="Column480"/>
    <tableColumn id="484" xr3:uid="{9504C19B-D1C3-4E5D-BF3E-8EE610CDB784}" name="Column481"/>
    <tableColumn id="485" xr3:uid="{DE70CC35-05B1-4F29-8D60-12B8EA98EE47}" name="Column482"/>
    <tableColumn id="486" xr3:uid="{0A55DB3F-7261-4649-8B80-C204577A7678}" name="Column483"/>
    <tableColumn id="487" xr3:uid="{DAD807E2-2249-4D5A-95D8-361CB0151193}" name="Column484"/>
    <tableColumn id="488" xr3:uid="{42C9815C-FBAA-4619-A538-A3CEAC3AE535}" name="Column485"/>
    <tableColumn id="489" xr3:uid="{B19D91AF-F228-4131-AB9C-013E1D9082AD}" name="Column486"/>
    <tableColumn id="490" xr3:uid="{09D71926-2745-49CB-9161-395A0EEEFA66}" name="Column487"/>
    <tableColumn id="491" xr3:uid="{C066E5D8-5064-481B-BD8C-B71CEE8B8E85}" name="Column488"/>
    <tableColumn id="492" xr3:uid="{30E0D4BA-5746-4838-991D-FADC1A6F67AB}" name="Column489"/>
    <tableColumn id="493" xr3:uid="{BD994EEA-E14B-4AD9-88F1-C28690FBDA9F}" name="Column490"/>
    <tableColumn id="494" xr3:uid="{1E743291-AD7E-40FF-AE48-69C1E1CA9F55}" name="Column491"/>
    <tableColumn id="495" xr3:uid="{9F3D6AB9-7C00-4A56-97DF-1E10950EA33C}" name="Column492"/>
    <tableColumn id="496" xr3:uid="{59625B45-EDAE-4782-BECE-A175B0E059AD}" name="Column493"/>
    <tableColumn id="497" xr3:uid="{23CA19B3-15B6-4557-AFA2-7D06A847DBAC}" name="Column494"/>
    <tableColumn id="498" xr3:uid="{F1A72DE8-3D54-44C7-876C-49A88AE0FCF7}" name="Column495"/>
    <tableColumn id="499" xr3:uid="{78C0DDB1-4BFF-45EE-9363-F12EDF5AFA2F}" name="Column496"/>
    <tableColumn id="500" xr3:uid="{971332EB-3178-4003-8C82-5A78555E6F7A}" name="Column497"/>
    <tableColumn id="501" xr3:uid="{34551DB1-1639-4D37-8E7D-C91BD773AAAF}" name="Column498"/>
    <tableColumn id="502" xr3:uid="{7C3DA387-6C7E-468C-A542-33442EE075EE}" name="Column499"/>
    <tableColumn id="503" xr3:uid="{29C449F5-6480-40F5-AFC2-53959AAB6ADE}" name="Column500"/>
    <tableColumn id="504" xr3:uid="{B059F287-EEBD-4B4A-B24C-3F5FB3A0EC76}" name="Column501"/>
    <tableColumn id="505" xr3:uid="{9DE3BF8C-3672-4F33-84D4-F7F38A3061D1}" name="Column502"/>
    <tableColumn id="506" xr3:uid="{7DE732EC-8EB2-4FE1-8EE5-7DF18E6426DA}" name="Column503"/>
    <tableColumn id="507" xr3:uid="{161D9DBC-3B7D-4585-BC33-3CFF371D98B7}" name="Column504"/>
    <tableColumn id="508" xr3:uid="{B70A82D5-3ADE-4F2C-9ABF-26001DD94290}" name="Column505"/>
    <tableColumn id="509" xr3:uid="{64098AFA-C99E-4565-AA84-5410D1BF5C50}" name="Column506"/>
    <tableColumn id="510" xr3:uid="{1F790A74-3555-4AD6-82B9-7413AF238358}" name="Column507"/>
    <tableColumn id="511" xr3:uid="{16AB37DA-BBEA-4E6E-B154-A0FFC8255D92}" name="Column508"/>
    <tableColumn id="512" xr3:uid="{8DDF9A7D-39C9-4ADB-9FB5-3C9108B23B28}" name="Column509"/>
    <tableColumn id="513" xr3:uid="{533D6FB2-9FBD-4BB8-97AA-8876928B56AA}" name="Column510"/>
    <tableColumn id="514" xr3:uid="{2D1128EF-62CE-43FA-9938-89770D9DCCC7}" name="Column511"/>
    <tableColumn id="515" xr3:uid="{5B14E564-D639-4127-9BBC-0554C9E93D5A}" name="Column512"/>
    <tableColumn id="516" xr3:uid="{2D45185C-55C0-4CEB-9879-DCBB411D551D}" name="Column513"/>
    <tableColumn id="517" xr3:uid="{3CC262A0-FA9C-4D68-8FDB-722F59AB13E0}" name="Column514"/>
    <tableColumn id="518" xr3:uid="{858DA745-8C24-4D4D-9BC7-B59EEEAFD92B}" name="Column515"/>
    <tableColumn id="519" xr3:uid="{55A12782-24AD-461D-B58E-445C1B6946F7}" name="Column516"/>
    <tableColumn id="520" xr3:uid="{684D7D39-EACD-487A-8902-D89C826198E7}" name="Column517"/>
    <tableColumn id="521" xr3:uid="{50A4E94E-E42B-4E26-AA47-5A7D9B4A730D}" name="Column518"/>
    <tableColumn id="522" xr3:uid="{4E73E667-AA26-4D6C-8248-32E28E3F8AD0}" name="Column519"/>
    <tableColumn id="523" xr3:uid="{7ACA6F23-A61A-4CEA-94D8-29095D9ED441}" name="Column520"/>
    <tableColumn id="524" xr3:uid="{D4926300-B6F1-471F-81E7-40CE21A8F26D}" name="Column521"/>
    <tableColumn id="525" xr3:uid="{74164A45-39F2-4164-BFD2-14B43C7214CE}" name="Column522"/>
    <tableColumn id="526" xr3:uid="{5D8722A8-2174-40AC-BD91-DAD2E629F75D}" name="Column523"/>
    <tableColumn id="527" xr3:uid="{7EAAC71D-B143-4797-91A5-A13D4AA1634C}" name="Column524"/>
    <tableColumn id="528" xr3:uid="{6E955D5E-E9C3-4A69-801B-21C416761C13}" name="Column525"/>
    <tableColumn id="529" xr3:uid="{B57A4898-277C-4240-9D68-C46A5AB21214}" name="Column526"/>
    <tableColumn id="530" xr3:uid="{E8B1478E-5B3F-4B01-9E91-9EB83DBA4F7B}" name="Column527"/>
    <tableColumn id="531" xr3:uid="{2284A18D-EF68-4176-B0FB-BFB375AEAE9E}" name="Column528"/>
    <tableColumn id="532" xr3:uid="{FCD0436A-94B0-4CD8-BAF2-10AAFB80584C}" name="Column529"/>
    <tableColumn id="533" xr3:uid="{9FB0764D-7251-43FE-B4A0-E766CA54C640}" name="Column530"/>
    <tableColumn id="534" xr3:uid="{154D60A6-EECD-47D2-BCCC-0608C3C9B1F4}" name="Column531"/>
    <tableColumn id="535" xr3:uid="{7F34C5D4-108B-4336-B349-A45AE63A4C40}" name="Column532"/>
    <tableColumn id="536" xr3:uid="{8B151D58-D983-4E7F-A3F1-4A695A918EEB}" name="Column533"/>
    <tableColumn id="537" xr3:uid="{75B341A8-683C-4E53-BC1D-4532CEC28E2D}" name="Column534"/>
    <tableColumn id="538" xr3:uid="{49A9AD2B-A588-4F63-9F47-AC260E1CFCB4}" name="Column535"/>
    <tableColumn id="539" xr3:uid="{96C1086F-EBAF-40E8-B196-0D8613F93793}" name="Column536"/>
    <tableColumn id="540" xr3:uid="{B99A86D7-58BF-4499-AB15-714D4BBEE506}" name="Column537"/>
    <tableColumn id="541" xr3:uid="{AF79EDD5-9223-4D97-BDDA-1E8C59860C74}" name="Column538"/>
    <tableColumn id="542" xr3:uid="{A2318686-8179-40E8-A8EE-F9A451DC82B2}" name="Column539"/>
    <tableColumn id="543" xr3:uid="{119132D9-3F31-46D7-80D8-4DF946B4D2E2}" name="Column540"/>
    <tableColumn id="544" xr3:uid="{D6AC23A9-5B3F-4327-8097-FADED3C60467}" name="Column541"/>
    <tableColumn id="545" xr3:uid="{B29FCBA1-51C3-41F8-8FB7-F5A4B5F23446}" name="Column542"/>
    <tableColumn id="546" xr3:uid="{65F039E4-72CF-4679-8438-2DD55EAEA0EB}" name="Column543"/>
    <tableColumn id="547" xr3:uid="{222D12D1-B168-4FFC-9DEF-7CDEB2C8593E}" name="Column544"/>
    <tableColumn id="548" xr3:uid="{1CAF589A-651C-4D29-BFC7-5BC3656EECDB}" name="Column545"/>
    <tableColumn id="549" xr3:uid="{7BAE5293-04EA-4B42-9276-2A9AD4555D10}" name="Column546"/>
    <tableColumn id="550" xr3:uid="{0E93772D-3B68-45C8-8CD9-4E399E4DB964}" name="Column547"/>
    <tableColumn id="551" xr3:uid="{84C2F1EA-EF3A-4DE0-80F6-EE85DA59D0EA}" name="Column548"/>
    <tableColumn id="552" xr3:uid="{96E4E048-095D-4585-8992-99A5400A8A18}" name="Column549"/>
    <tableColumn id="553" xr3:uid="{BB36454F-4D34-4913-A4FB-8DA318CD47BC}" name="Column550"/>
    <tableColumn id="554" xr3:uid="{F637734A-667A-4963-9569-7E494405FA7B}" name="Column551"/>
    <tableColumn id="555" xr3:uid="{1702B54B-9512-4FAA-BA52-BA7A19F01740}" name="Column552"/>
    <tableColumn id="556" xr3:uid="{B94E740A-AF7B-41CB-8C9B-A8C1EA94F850}" name="Column553"/>
    <tableColumn id="557" xr3:uid="{E0C4C1AB-E2EC-49DF-A14A-375CA5224AC3}" name="Column554"/>
    <tableColumn id="558" xr3:uid="{44400D7C-CACF-4A66-81AE-35109BCBDE51}" name="Column555"/>
    <tableColumn id="559" xr3:uid="{5709E408-5ABC-43AE-944B-CD5E1A37CB0E}" name="Column556"/>
    <tableColumn id="560" xr3:uid="{747FF4DE-7219-4956-8FE4-50739B257DDC}" name="Column557"/>
    <tableColumn id="561" xr3:uid="{991C39F6-540A-4592-BB15-8215242AFAF1}" name="Column558"/>
    <tableColumn id="562" xr3:uid="{23AB6A81-5C3E-4F13-9593-8E03C3A1592F}" name="Column559"/>
    <tableColumn id="563" xr3:uid="{D038105A-C067-44A6-9713-B820706BC178}" name="Column560"/>
    <tableColumn id="564" xr3:uid="{CB83CC93-95F5-40FA-9128-AADC97978093}" name="Column561"/>
    <tableColumn id="565" xr3:uid="{B0376C7C-073F-4325-86D9-69EC710C98AD}" name="Column562"/>
    <tableColumn id="566" xr3:uid="{4B78DABD-F6C0-4EC0-A8BF-3F48E0269783}" name="Column563"/>
    <tableColumn id="567" xr3:uid="{486EF381-1FF8-430B-BD4C-A56250A7CFD5}" name="Column564"/>
    <tableColumn id="568" xr3:uid="{EC50BF8C-CFB2-41BE-A6ED-2704C26DFFA7}" name="Column565"/>
    <tableColumn id="569" xr3:uid="{E598FCB3-6B5F-466F-8AE8-31B418D183D6}" name="Column566"/>
    <tableColumn id="570" xr3:uid="{1CBEDCA9-AA39-4117-BE40-552656A5E844}" name="Column567"/>
    <tableColumn id="571" xr3:uid="{4982C46A-1C56-46BF-B37C-8114F58A270A}" name="Column568"/>
    <tableColumn id="572" xr3:uid="{113712C9-9839-4849-A219-00894A09AB6D}" name="Column569"/>
    <tableColumn id="573" xr3:uid="{860EE80D-E595-4EE2-8D8E-1AE27CE652AD}" name="Column570"/>
    <tableColumn id="574" xr3:uid="{834E61DF-BC34-470C-B5A5-EF6FC4690FAF}" name="Column571"/>
    <tableColumn id="575" xr3:uid="{D5432195-CE24-453F-8A3C-209D558AC1AF}" name="Column572"/>
    <tableColumn id="576" xr3:uid="{91928836-0FE3-4586-B8CD-58D210CF5158}" name="Column573"/>
    <tableColumn id="577" xr3:uid="{6055AEF2-4C7B-4CA4-9CA4-FB9373C5D663}" name="Column574"/>
    <tableColumn id="578" xr3:uid="{EB43D0A9-968E-402E-AF09-D2F07CD06A25}" name="Column575"/>
    <tableColumn id="579" xr3:uid="{5B1F785D-F3DA-4034-88D4-3872CDED6A53}" name="Column576"/>
    <tableColumn id="580" xr3:uid="{B6F15F3A-12F1-41B9-AD8A-83248EA60DFE}" name="Column577"/>
    <tableColumn id="581" xr3:uid="{EB244B54-FA46-4655-B5B0-E0E752F71B52}" name="Column578"/>
    <tableColumn id="582" xr3:uid="{1041CF13-E3DB-44C7-A1EE-0B2180765E4A}" name="Column579"/>
    <tableColumn id="583" xr3:uid="{6470CBA1-7545-488D-BE84-817A222E6717}" name="Column580"/>
    <tableColumn id="584" xr3:uid="{E149687F-BF0C-413D-90AD-7C4B12004400}" name="Column581"/>
    <tableColumn id="585" xr3:uid="{325FFDF8-F46D-4B3D-9255-994CBC158AAD}" name="Column582"/>
    <tableColumn id="586" xr3:uid="{1CDAC8E6-C395-4E95-B23A-F81654BE2190}" name="Column583"/>
    <tableColumn id="587" xr3:uid="{AD7F0F7C-56E8-4AE1-A09E-39DFC9C83BEA}" name="Column584"/>
    <tableColumn id="588" xr3:uid="{CD10773C-2D30-4FF6-B3F8-D9188ED0E5E9}" name="Column585"/>
    <tableColumn id="589" xr3:uid="{4CBCE217-4413-4F46-A84F-9A61622A88AD}" name="Column586"/>
    <tableColumn id="590" xr3:uid="{05D7BC8F-7759-4AF6-A0D7-3BA007D68D31}" name="Column587"/>
    <tableColumn id="591" xr3:uid="{2E1B0943-534B-4BFA-B729-0A85ADCEF932}" name="Column588"/>
    <tableColumn id="592" xr3:uid="{86FA67B3-BC9A-4990-9B9C-EC127B931A4D}" name="Column589"/>
    <tableColumn id="593" xr3:uid="{A13A579C-769F-4527-AA11-A18A7CAF1953}" name="Column590"/>
    <tableColumn id="594" xr3:uid="{EA5F7A81-2511-40A9-9DBE-8D0F3458D808}" name="Column591"/>
    <tableColumn id="595" xr3:uid="{1AD0C38D-AFE6-42AD-A10B-4BCBA304E86F}" name="Column592"/>
    <tableColumn id="596" xr3:uid="{7A395B8C-8F8C-4F95-8F7B-C040D0EE1E9F}" name="Column593"/>
    <tableColumn id="597" xr3:uid="{D58856C7-5322-4818-9A8B-9F1F864A5D87}" name="Column594"/>
    <tableColumn id="598" xr3:uid="{6601F099-B892-4E49-AC39-FCE57B4327D6}" name="Column595"/>
    <tableColumn id="599" xr3:uid="{28A49A2D-9A1C-47E4-AA9F-2497FD1A6C6C}" name="Column596"/>
    <tableColumn id="600" xr3:uid="{81AACA51-41D4-4907-BBF4-7C80511C4BDD}" name="Column597"/>
    <tableColumn id="601" xr3:uid="{691FD119-61E2-4F4B-976C-0DB9724F2458}" name="Column598"/>
    <tableColumn id="602" xr3:uid="{BA8E66B3-766C-4481-B64F-3BB3FB1ECD85}" name="Column599"/>
    <tableColumn id="603" xr3:uid="{7C83E4F9-FA8F-4E22-B0BA-2379A05DA126}" name="Column600"/>
    <tableColumn id="604" xr3:uid="{40812A0E-0509-4AAF-96AA-52080DAB9C8D}" name="Column601"/>
    <tableColumn id="605" xr3:uid="{63126292-78B2-4BE0-ABC6-ABD6682685B9}" name="Column602"/>
    <tableColumn id="606" xr3:uid="{A4D4F433-AE32-460E-A004-0E9C6F6556B2}" name="Column603"/>
    <tableColumn id="607" xr3:uid="{5E4B66A1-72DB-4D5F-8D49-A7506DCC50BA}" name="Column604"/>
    <tableColumn id="608" xr3:uid="{358C89D3-4B60-4330-B029-6B578FD9335A}" name="Column605"/>
    <tableColumn id="609" xr3:uid="{8DC59A37-3673-4DD6-8E99-CDDBCEFE2B40}" name="Column606"/>
    <tableColumn id="610" xr3:uid="{4F0ACCD3-07F9-40FE-826D-97285D340C54}" name="Column607"/>
    <tableColumn id="611" xr3:uid="{D6D58837-C24B-42E6-8F7C-46A0F89BBE1E}" name="Column608"/>
    <tableColumn id="612" xr3:uid="{E7030861-D475-4AC4-8389-6023AD068575}" name="Column609"/>
    <tableColumn id="613" xr3:uid="{FC4C42AA-6854-4716-8627-4727E3165685}" name="Column610"/>
    <tableColumn id="614" xr3:uid="{26006692-BDD5-4EF7-BC12-19A725E522D5}" name="Column611"/>
    <tableColumn id="615" xr3:uid="{CCC67415-47BB-4DD4-BAB3-4428D0B4F878}" name="Column612"/>
    <tableColumn id="616" xr3:uid="{C81A134E-A0CB-4655-9ECF-2B838EB31787}" name="Column613"/>
    <tableColumn id="617" xr3:uid="{D59436C1-15ED-4D11-AD03-8230099CEFA2}" name="Column614"/>
    <tableColumn id="618" xr3:uid="{6F0F8E50-727F-476D-9B99-162F006BADFF}" name="Column615"/>
    <tableColumn id="619" xr3:uid="{EA45A419-20BF-43FE-8267-E47DC54DB7C9}" name="Column616"/>
    <tableColumn id="620" xr3:uid="{698C886A-0E3A-406D-BD67-5A730E9D78E4}" name="Column617"/>
    <tableColumn id="621" xr3:uid="{399325D9-1E7D-4104-93C4-0402DE2D073D}" name="Column618"/>
    <tableColumn id="622" xr3:uid="{710E38EF-473F-4658-A451-B690A980F3E3}" name="Column619"/>
    <tableColumn id="623" xr3:uid="{5BBE8C74-033B-4CAD-914A-4607CBE85C4F}" name="Column620"/>
    <tableColumn id="624" xr3:uid="{CB89EAC3-EBD9-459D-9312-624181075352}" name="Column621"/>
    <tableColumn id="625" xr3:uid="{4E1B97C3-4F2C-4EC3-BA71-9135A6AB79EB}" name="Column622"/>
    <tableColumn id="626" xr3:uid="{3FBD80C5-8439-4B3D-BCAC-00B2399B0008}" name="Column623"/>
    <tableColumn id="627" xr3:uid="{8E45675D-5E57-4353-8D84-02EB180C7018}" name="Column624"/>
    <tableColumn id="628" xr3:uid="{C0446A14-E896-40AB-B501-638C7315097B}" name="Column625"/>
    <tableColumn id="629" xr3:uid="{707348FE-79A9-44F2-AEC7-3029934CC614}" name="Column626"/>
    <tableColumn id="630" xr3:uid="{888C5067-67FF-4198-AA2B-45F8186E5C7B}" name="Column627"/>
    <tableColumn id="631" xr3:uid="{31D1EFFB-7E19-469C-A27F-CDB0E8E850C2}" name="Column628"/>
    <tableColumn id="632" xr3:uid="{0E86E8AA-A3B9-4E81-AFB7-04E34E6B7259}" name="Column629"/>
    <tableColumn id="633" xr3:uid="{483FF799-56BF-4F57-B76A-51A096A436BE}" name="Column630"/>
    <tableColumn id="634" xr3:uid="{9A0EA724-C64E-42EF-A6B8-57D978F171F6}" name="Column631"/>
    <tableColumn id="635" xr3:uid="{75A230A0-D486-4430-B75C-1844B36E3E40}" name="Column632"/>
    <tableColumn id="636" xr3:uid="{1FF88641-27D4-44BE-A432-9438DFF346FE}" name="Column633"/>
    <tableColumn id="637" xr3:uid="{84E49275-3B63-4FD5-9F6A-EC53B43DC448}" name="Column634"/>
    <tableColumn id="638" xr3:uid="{E935B414-2CC8-4B41-8A26-2A3F66AC7C3C}" name="Column635"/>
    <tableColumn id="639" xr3:uid="{67D682DE-0602-4C6F-A30B-1A26549C7969}" name="Column636"/>
    <tableColumn id="640" xr3:uid="{480C85F9-2FDC-444F-8EA8-F0B9D6FB3298}" name="Column637"/>
    <tableColumn id="641" xr3:uid="{4C03B2B6-32C6-4FE9-9CAC-B3679F3D8428}" name="Column638"/>
    <tableColumn id="642" xr3:uid="{EEE3FBA5-9DDD-421E-8A10-6CC60F6DF1D4}" name="Column639"/>
    <tableColumn id="643" xr3:uid="{79C7107C-7F7D-472E-806E-3DC811290D21}" name="Column640"/>
    <tableColumn id="644" xr3:uid="{87268958-4832-4BE7-9D27-ACC67D0B635E}" name="Column641"/>
    <tableColumn id="645" xr3:uid="{6DA4DE79-D0E0-42D9-BEA5-AFE35D8F62BB}" name="Column642"/>
    <tableColumn id="646" xr3:uid="{16005C20-8795-47F4-9B13-FD5731963A2C}" name="Column643"/>
    <tableColumn id="647" xr3:uid="{3358E897-C4DC-4835-B247-9A6BD8804782}" name="Column644"/>
    <tableColumn id="648" xr3:uid="{08666CF3-7F95-4B4B-B49D-D09576076088}" name="Column645"/>
    <tableColumn id="649" xr3:uid="{5C5DF73F-EE23-4B54-B4DD-567F895AB4C2}" name="Column646"/>
    <tableColumn id="650" xr3:uid="{7D47EB86-F8F7-4C3C-85E5-E18075721CFC}" name="Column647"/>
    <tableColumn id="651" xr3:uid="{767BD368-A367-4300-AD20-2C8D2EA7CECA}" name="Column648"/>
    <tableColumn id="652" xr3:uid="{6CAC7CF6-E664-4EE8-86ED-553AF1039492}" name="Column649"/>
    <tableColumn id="653" xr3:uid="{ADF4F1CB-FDB3-4BDF-BF29-88032B36EFF4}" name="Column650"/>
    <tableColumn id="654" xr3:uid="{8C753A3F-9DCC-4E4D-8C0E-EC1D191A1318}" name="Column651"/>
    <tableColumn id="655" xr3:uid="{F1D3115F-3D8F-4BDF-B1A3-21044EDCD82E}" name="Column652"/>
    <tableColumn id="656" xr3:uid="{B6FA8E89-0BCD-44A0-8F39-A47EC90753AD}" name="Column653"/>
    <tableColumn id="657" xr3:uid="{CB5DF333-4417-440B-9455-3D676F9B156B}" name="Column654"/>
    <tableColumn id="658" xr3:uid="{089EE776-253F-45E2-ABC4-282E1A2CFFBB}" name="Column655"/>
    <tableColumn id="659" xr3:uid="{05A5403A-1C10-4A50-BC01-154317537B21}" name="Column656"/>
    <tableColumn id="660" xr3:uid="{1C38BA55-E560-466B-B65E-96D2C593A5FA}" name="Column657"/>
    <tableColumn id="661" xr3:uid="{2D13AC3E-72A7-4928-820C-75AD71153043}" name="Column658"/>
    <tableColumn id="662" xr3:uid="{9529F529-AC7A-4BB5-8D67-C16A1AE42BC3}" name="Column659"/>
    <tableColumn id="663" xr3:uid="{94187E0C-E834-470A-B1F2-3F82CD02A403}" name="Column660"/>
    <tableColumn id="664" xr3:uid="{EB72197E-7625-4D7B-858D-49F52A36D111}" name="Column661"/>
    <tableColumn id="665" xr3:uid="{E31DF781-B0AE-4D56-AB12-C35B7EEFF216}" name="Column662"/>
    <tableColumn id="666" xr3:uid="{36022681-DA00-48AA-BBDB-63F8B29EDBC0}" name="Column663"/>
    <tableColumn id="667" xr3:uid="{6246490C-5F63-427F-8E58-4BBA84273D09}" name="Column664"/>
    <tableColumn id="668" xr3:uid="{B92B532A-2F3A-418D-8607-187D39159BF1}" name="Column665"/>
    <tableColumn id="669" xr3:uid="{19237C9C-669E-4A6F-BCD3-35883561939C}" name="Column666"/>
    <tableColumn id="670" xr3:uid="{40AE2104-2AB3-47AB-B46C-F8893D18B8C1}" name="Column667"/>
    <tableColumn id="671" xr3:uid="{51F3F37F-1E25-468D-9A98-E45B5553A645}" name="Column668"/>
    <tableColumn id="672" xr3:uid="{59CFB359-A547-46DB-B4EF-65432DCD9B2C}" name="Column669"/>
    <tableColumn id="673" xr3:uid="{B59AF327-A067-4B70-848E-0BE33AE5F197}" name="Column670"/>
    <tableColumn id="674" xr3:uid="{E233A25D-5B7E-4B0B-B750-7EE2B17CCD4D}" name="Column671"/>
    <tableColumn id="675" xr3:uid="{1D807BDE-80E6-4167-A523-9F9986141E31}" name="Column672"/>
    <tableColumn id="676" xr3:uid="{73111948-76BE-4F19-9F77-4012A793840C}" name="Column673"/>
    <tableColumn id="677" xr3:uid="{66604F0C-6F2C-4E5C-A275-98D198DCDA41}" name="Column674"/>
    <tableColumn id="678" xr3:uid="{32229D49-2111-489C-A61F-72CD2E9E0519}" name="Column675"/>
    <tableColumn id="679" xr3:uid="{B71325E4-B6FB-495B-8913-F8200C797DE5}" name="Column676"/>
    <tableColumn id="680" xr3:uid="{AD128351-466E-4D65-A5FE-AE883E7D42CB}" name="Column677"/>
    <tableColumn id="681" xr3:uid="{FF34BBF0-6EE3-4006-852C-A1400C7D8021}" name="Column678"/>
    <tableColumn id="682" xr3:uid="{B1FE5EB3-235F-4BD6-B9F5-FB47776CDAEA}" name="Column679"/>
    <tableColumn id="683" xr3:uid="{61CBD869-9913-4B39-AAA5-26D363B89225}" name="Column680"/>
    <tableColumn id="684" xr3:uid="{353C4DAA-1FE5-4201-A43D-E54AC862F8EE}" name="Column681"/>
    <tableColumn id="685" xr3:uid="{B1B5EDE7-30B6-42D7-B7F0-14C27DE42DC0}" name="Column682"/>
    <tableColumn id="686" xr3:uid="{794EA554-A600-4C0D-B415-50CF84E2B072}" name="Column683"/>
    <tableColumn id="687" xr3:uid="{E12D6788-5E3B-419C-8D48-5D47F3875E10}" name="Column684"/>
    <tableColumn id="688" xr3:uid="{420E2D9E-6426-4E3B-A995-17A2AEC000F4}" name="Column685"/>
    <tableColumn id="689" xr3:uid="{0096CE7E-B54B-4C6C-89D1-66DD78597AA9}" name="Column686"/>
    <tableColumn id="690" xr3:uid="{BC16386C-E92E-42BF-BE7A-119542858B79}" name="Column687"/>
    <tableColumn id="691" xr3:uid="{433E578A-FF97-4EB5-8C55-65BB1BC9EF97}" name="Column688"/>
    <tableColumn id="692" xr3:uid="{241A4FB1-B7AE-4AB4-96EA-2ED943E0D35C}" name="Column689"/>
    <tableColumn id="693" xr3:uid="{DABE3F2B-3CE1-44A1-B5C7-C4010A775187}" name="Column690"/>
    <tableColumn id="694" xr3:uid="{CADCD563-7ED0-404F-9C8E-909DC8188633}" name="Column691"/>
    <tableColumn id="695" xr3:uid="{C4A978CA-EFC0-4C97-875E-B7DE1722CC16}" name="Column692"/>
    <tableColumn id="696" xr3:uid="{CDD1D012-13EF-4B1B-8B6F-C2E641FF6C53}" name="Column693"/>
    <tableColumn id="697" xr3:uid="{B4E38129-CEE9-4869-8FA0-A65081FEBAE0}" name="Column694"/>
    <tableColumn id="698" xr3:uid="{97A5F063-BD1E-4CF5-8D9E-75DDCFCCAE86}" name="Column695"/>
    <tableColumn id="699" xr3:uid="{80F3EDDB-DEA4-44B1-A0DB-FDAD7383B507}" name="Column696"/>
    <tableColumn id="700" xr3:uid="{707FD447-CC38-4B48-ACCA-2B47623231F6}" name="Column697"/>
    <tableColumn id="701" xr3:uid="{9707D098-ACD0-483D-9742-2FFEE7ACC5C4}" name="Column698"/>
    <tableColumn id="702" xr3:uid="{C97F9BCF-D6B1-4D95-9865-8BAB24E17035}" name="Column699"/>
    <tableColumn id="703" xr3:uid="{7AD4CCEC-5624-4206-A8F9-C4A41D852E8B}" name="Column700"/>
    <tableColumn id="704" xr3:uid="{B768C918-3010-4964-9F62-0BD315EBEC11}" name="Column701"/>
    <tableColumn id="705" xr3:uid="{237A23CC-3382-4823-9BC1-9B619345A710}" name="Column702"/>
    <tableColumn id="706" xr3:uid="{E5173FF7-CC23-4942-B672-714E443346D8}" name="Column703"/>
    <tableColumn id="707" xr3:uid="{432236DF-A0D2-4318-BA59-29CAB9BA2AF0}" name="Column704"/>
    <tableColumn id="708" xr3:uid="{714A2F86-1661-43B9-ADC5-53CF101531D4}" name="Column705"/>
    <tableColumn id="709" xr3:uid="{E469EB14-580E-43AB-905E-D3A3AB951369}" name="Column706"/>
    <tableColumn id="710" xr3:uid="{86C2C562-24A4-487C-A2E2-6F42CE8A457C}" name="Column707"/>
    <tableColumn id="711" xr3:uid="{B7ED2B43-EEB1-49DB-8D25-6AE854B6B07F}" name="Column708"/>
    <tableColumn id="712" xr3:uid="{7D91DB36-D564-41FC-8EFA-25919A3612F6}" name="Column709"/>
    <tableColumn id="713" xr3:uid="{5247F70C-FEC9-49B1-8319-5944547E8F09}" name="Column710"/>
    <tableColumn id="714" xr3:uid="{A3189AA9-308C-4ED4-A1EA-9116C6976DB3}" name="Column711"/>
    <tableColumn id="715" xr3:uid="{3635B5BB-997D-4C4F-BA8C-BA70381ABBB0}" name="Column712"/>
    <tableColumn id="716" xr3:uid="{9381AB0B-D331-422F-81D1-42FCC420A8AE}" name="Column713"/>
    <tableColumn id="717" xr3:uid="{F33854DB-4870-4A2C-8360-6FC68C8A81BE}" name="Column714"/>
    <tableColumn id="718" xr3:uid="{291DED7F-49F6-429F-8EB3-B7D7EA4017EA}" name="Column715"/>
    <tableColumn id="719" xr3:uid="{BC4D69F2-363C-46D6-8C75-2B81C544B049}" name="Column716"/>
    <tableColumn id="720" xr3:uid="{F062F54C-2566-4438-8136-5F267A72CEE4}" name="Column717"/>
    <tableColumn id="721" xr3:uid="{AD323499-DB66-4DDB-9B4D-08DF661946F0}" name="Column718"/>
    <tableColumn id="722" xr3:uid="{BF830A16-11E3-4CB4-A8F8-283B3D2E0022}" name="Column719"/>
    <tableColumn id="723" xr3:uid="{976F838E-5E69-4DD9-A1BE-7CBD359D5749}" name="Column720"/>
    <tableColumn id="724" xr3:uid="{1C7AB57A-5319-46D3-AC41-0416EFEE66E5}" name="Column721"/>
    <tableColumn id="725" xr3:uid="{FBB263B2-A04D-4EDD-A17D-7A1606B26808}" name="Column722"/>
    <tableColumn id="726" xr3:uid="{331CA250-DA42-4568-9789-B5C7382DF524}" name="Column723"/>
    <tableColumn id="727" xr3:uid="{E0DAAB0F-E823-4F3E-BD58-304EC4E39C4E}" name="Column724"/>
    <tableColumn id="728" xr3:uid="{A32F7BE8-18CE-46A2-870B-EDCA72B97FE5}" name="Column725"/>
    <tableColumn id="729" xr3:uid="{ABBA1528-73D4-42D1-B22E-03C1E0E98DA2}" name="Column726"/>
    <tableColumn id="730" xr3:uid="{12F0A90F-014B-436E-BB9A-5AE3B48F8120}" name="Column727"/>
    <tableColumn id="731" xr3:uid="{D98F89DB-BB9B-4BB7-97DA-ED537DC1AD88}" name="Column728"/>
    <tableColumn id="732" xr3:uid="{6AB13FBC-4C5F-454F-B8BE-78BA2B6FCC1D}" name="Column729"/>
    <tableColumn id="733" xr3:uid="{3EEF9FD8-1845-4829-8090-E387EAA3D001}" name="Column730"/>
    <tableColumn id="734" xr3:uid="{627E7A8C-96CF-4325-A029-AA5B71023357}" name="Column731"/>
    <tableColumn id="735" xr3:uid="{EBFD7983-E0D2-4AA2-A21E-D6EF17786AEF}" name="Column732"/>
    <tableColumn id="736" xr3:uid="{0A6A034D-C4A2-4737-AE9D-5DB17BC1B245}" name="Column733"/>
    <tableColumn id="737" xr3:uid="{1A5FFDC4-64C7-42DA-A1CE-9E116E5167E7}" name="Column734"/>
    <tableColumn id="738" xr3:uid="{BC49ABCB-3252-4C89-9CE8-B49F40C76C92}" name="Column735"/>
    <tableColumn id="739" xr3:uid="{4FF3839D-305B-4D44-A782-B260A3B62BD7}" name="Column736"/>
    <tableColumn id="740" xr3:uid="{D7DD3DCE-9F9C-443E-A9FC-7A6D204AD096}" name="Column737"/>
    <tableColumn id="741" xr3:uid="{552695B3-4F06-4F26-AF5F-09ABE2E102E2}" name="Column738"/>
    <tableColumn id="742" xr3:uid="{0FE8E3FF-F334-4033-8DB6-29E7BC932ADA}" name="Column739"/>
    <tableColumn id="743" xr3:uid="{D5DC7E1F-8BAB-46E7-81E7-00CA4F7942ED}" name="Column740"/>
    <tableColumn id="744" xr3:uid="{C713AA14-D74D-44AD-BA53-1E4642E3E587}" name="Column741"/>
    <tableColumn id="745" xr3:uid="{03FADD56-17D5-461A-9E58-81534D7CE971}" name="Column742"/>
    <tableColumn id="746" xr3:uid="{E48BED54-937B-476F-A3DC-82C89CD08DAF}" name="Column743"/>
    <tableColumn id="747" xr3:uid="{A61ECB2D-A6E0-4D1E-9D96-20A9D8811F21}" name="Column744"/>
    <tableColumn id="748" xr3:uid="{D0B11107-3056-4DC2-91C4-F583E66D77D3}" name="Column745"/>
    <tableColumn id="749" xr3:uid="{65BED04C-A69F-483C-9545-D903EFBBDCC7}" name="Column746"/>
    <tableColumn id="750" xr3:uid="{8825C1E9-6C16-48DC-9425-3D3E79B5D93B}" name="Column747"/>
    <tableColumn id="751" xr3:uid="{945D8A5D-9ECB-4D47-AA0F-FA43C54FC716}" name="Column748"/>
    <tableColumn id="752" xr3:uid="{E6633B99-3FB6-4E4F-B39B-47DCC1D700B5}" name="Column749"/>
    <tableColumn id="753" xr3:uid="{4CA8E812-5233-4256-8D0F-E3F893B317F2}" name="Column750"/>
    <tableColumn id="754" xr3:uid="{4B52BDE3-4F89-49AB-B423-45A1D8EA71A9}" name="Column751"/>
    <tableColumn id="755" xr3:uid="{F3EBC689-A3CD-4BC8-99B8-577832FF9771}" name="Column752"/>
    <tableColumn id="756" xr3:uid="{19803039-431B-45A3-980E-00BDD7921D8F}" name="Column753"/>
    <tableColumn id="757" xr3:uid="{5604A6D5-2F40-4416-A230-1FA62031D573}" name="Column754"/>
    <tableColumn id="758" xr3:uid="{FD66FA33-5B73-4B86-B83C-88E5C3B6CC81}" name="Column755"/>
    <tableColumn id="759" xr3:uid="{60FA53D2-B314-4107-A897-DC2BACB9F29D}" name="Column756"/>
    <tableColumn id="760" xr3:uid="{EB98FB49-F093-4A49-9689-40838CAF4E32}" name="Column757"/>
    <tableColumn id="761" xr3:uid="{A082051F-5E41-41AC-B4F4-C770F8FCA5C5}" name="Column758"/>
    <tableColumn id="762" xr3:uid="{DA1262AF-B496-4456-BC6B-C952E93F3B78}" name="Column759"/>
    <tableColumn id="763" xr3:uid="{66C68A4E-D2C0-4D17-8BA6-877A4E286086}" name="Column760"/>
    <tableColumn id="764" xr3:uid="{C011FA86-CD1C-417C-A22F-D1FE945EEB47}" name="Column761"/>
    <tableColumn id="765" xr3:uid="{1C7EE93A-4E35-4C87-A31D-8307D5677930}" name="Column762"/>
    <tableColumn id="766" xr3:uid="{FA95F1A7-041E-4F80-81D2-1C8259558242}" name="Column763"/>
    <tableColumn id="767" xr3:uid="{94E4BFE9-1FD0-4680-A522-00E3A267599B}" name="Column764"/>
    <tableColumn id="768" xr3:uid="{A3804918-9A30-4605-B9E4-1AA02C288F5C}" name="Column765"/>
    <tableColumn id="769" xr3:uid="{327191C1-33E9-4C3B-9612-B3597E142234}" name="Column766"/>
    <tableColumn id="770" xr3:uid="{997EA85B-583F-4DE4-BBB6-7E06D24F2CF7}" name="Column767"/>
    <tableColumn id="771" xr3:uid="{27820EB9-B16D-45D4-AE0B-783C8A411FF9}" name="Column768"/>
    <tableColumn id="772" xr3:uid="{DEF0CEF0-574E-4870-81D5-E9ADAE55EF0D}" name="Column769"/>
    <tableColumn id="773" xr3:uid="{938712DE-37CC-455A-9162-E7595A1C4939}" name="Column770"/>
    <tableColumn id="774" xr3:uid="{72B4AAD7-AFCF-4900-8AD6-0ED53E59FBD2}" name="Column771"/>
    <tableColumn id="775" xr3:uid="{B8CEE6DE-1BB0-45A6-BBF4-47FBD97E2A36}" name="Column772"/>
    <tableColumn id="776" xr3:uid="{63F5C8AF-A546-4DBD-A40A-6E56043D864C}" name="Column773"/>
    <tableColumn id="777" xr3:uid="{396A3E7C-FCA1-4D85-BAF9-73EA0893CC54}" name="Column774"/>
    <tableColumn id="778" xr3:uid="{DF5BF795-ABC7-412E-959B-F2BC099A3896}" name="Column775"/>
    <tableColumn id="779" xr3:uid="{4F27962D-8406-4FCD-B752-501235E6EB9F}" name="Column776"/>
    <tableColumn id="780" xr3:uid="{A1BF1650-88C4-49FB-94D8-B6FD5EBEBD59}" name="Column777"/>
    <tableColumn id="781" xr3:uid="{C4EED591-D048-44BF-AB96-F505A75A2D1A}" name="Column778"/>
    <tableColumn id="782" xr3:uid="{16E81861-C931-481B-815D-CCB8CE38D9A9}" name="Column779"/>
    <tableColumn id="783" xr3:uid="{828296B5-2118-4ACD-8DC4-4BBBE54B96C5}" name="Column780"/>
    <tableColumn id="784" xr3:uid="{D405255C-BE7F-4820-A991-102BFFA62610}" name="Column781"/>
    <tableColumn id="785" xr3:uid="{E472D3F4-7C68-4100-9170-70D53CE52ABF}" name="Column782"/>
    <tableColumn id="786" xr3:uid="{C1693270-5126-430E-96DF-E9C3C56B31F8}" name="Column783"/>
    <tableColumn id="787" xr3:uid="{C071A348-3399-4F65-933A-C453738127B1}" name="Column784"/>
    <tableColumn id="788" xr3:uid="{7B233B62-321E-4FCA-8BAA-89D4160056A1}" name="Column785"/>
    <tableColumn id="789" xr3:uid="{3F418686-26E1-4A53-892F-24718140147F}" name="Column786"/>
    <tableColumn id="790" xr3:uid="{4E14B3F1-C9C4-4CAC-84EE-ADDFFD3D2AE9}" name="Column787"/>
    <tableColumn id="791" xr3:uid="{B920A956-C48A-45D4-9A78-6575E97AF400}" name="Column788"/>
    <tableColumn id="792" xr3:uid="{3DDCBB40-6421-46C9-B540-0D145CA1E73A}" name="Column789"/>
    <tableColumn id="793" xr3:uid="{F2CFF3DF-32EA-4736-B059-A0257F6A7EB2}" name="Column790"/>
    <tableColumn id="794" xr3:uid="{1D7BA425-65C0-410E-94C2-35BDDEF1ADE8}" name="Column791"/>
    <tableColumn id="795" xr3:uid="{E829F752-4431-49F4-9180-975A53181556}" name="Column792"/>
    <tableColumn id="796" xr3:uid="{69594FB6-3A7D-43B9-8FC9-31620B307FCB}" name="Column793"/>
    <tableColumn id="797" xr3:uid="{C00BC01E-F141-471B-8A9E-46A4F849F3C9}" name="Column794"/>
    <tableColumn id="798" xr3:uid="{167B609A-45B4-4BC8-B1A1-0230F1C5899F}" name="Column795"/>
    <tableColumn id="799" xr3:uid="{6681B96C-3E7D-498F-9A01-BC0A65CB6B3F}" name="Column796"/>
    <tableColumn id="800" xr3:uid="{E83BF2B8-57F6-43DA-9F13-1E38103DB5D8}" name="Column797"/>
    <tableColumn id="801" xr3:uid="{F37B1A09-B673-440F-9452-3E1F2991E4E7}" name="Column798"/>
    <tableColumn id="802" xr3:uid="{2A05B756-BBDA-4FF1-AF1C-D32B18F521A7}" name="Column799"/>
    <tableColumn id="803" xr3:uid="{C75F57DC-F2EC-4DAB-B6D5-0CAD883FAFAD}" name="Column800"/>
    <tableColumn id="804" xr3:uid="{8AC65314-4EEC-4A60-8D65-C683C8140468}" name="Column801"/>
    <tableColumn id="805" xr3:uid="{5B45F4D8-C628-41D9-992B-B571BFD58724}" name="Column802"/>
    <tableColumn id="806" xr3:uid="{124BBF66-E6CB-4B5F-BD60-D30394EB4957}" name="Column803"/>
    <tableColumn id="807" xr3:uid="{23EE8AA2-633A-42D5-823C-E1733919AD0E}" name="Column804"/>
    <tableColumn id="808" xr3:uid="{4E988B44-29F8-4F17-B15F-E480BEAF5E94}" name="Column805"/>
    <tableColumn id="809" xr3:uid="{58EB529B-FE41-4699-93A9-817EA35F6595}" name="Column806"/>
    <tableColumn id="810" xr3:uid="{8E53B614-99AC-4C17-A038-3D373A2EF152}" name="Column807"/>
    <tableColumn id="811" xr3:uid="{20E9FCB3-A5FA-4689-ADA5-B76C9881007C}" name="Column808"/>
    <tableColumn id="812" xr3:uid="{8B8DD39D-0BB4-4BA6-A21B-10C9DF041027}" name="Column809"/>
    <tableColumn id="813" xr3:uid="{4B1C2A0D-97E8-4D2E-8A71-10D4E83A24DC}" name="Column810"/>
    <tableColumn id="814" xr3:uid="{3F4D978A-9B9E-4A96-87DD-37949FA58E00}" name="Column811"/>
    <tableColumn id="815" xr3:uid="{179BB485-11E1-4E6D-B45A-1834326F3F55}" name="Column812"/>
    <tableColumn id="816" xr3:uid="{EF21499F-7F6D-4A00-A4EA-A1166EA1DE7E}" name="Column813"/>
    <tableColumn id="817" xr3:uid="{7736B9F0-9D9E-470D-BB11-42B299A7C903}" name="Column814"/>
    <tableColumn id="818" xr3:uid="{217C0D3A-BDA2-4F99-BDCE-A33FC8D0B63E}" name="Column815"/>
    <tableColumn id="819" xr3:uid="{7D8A0684-0ED0-47D4-A582-8C555B624ED9}" name="Column816"/>
    <tableColumn id="820" xr3:uid="{EC709AAD-663F-40AC-BDF7-4E3B42DE59F8}" name="Column817"/>
    <tableColumn id="821" xr3:uid="{0B4BBA43-A88B-4A27-882F-4682DACE7DF5}" name="Column818"/>
    <tableColumn id="822" xr3:uid="{4A0A5B55-78C5-48A0-BBD4-371CFD51467A}" name="Column819"/>
    <tableColumn id="823" xr3:uid="{01A5CAFB-5D9A-4CBF-82CE-579D60DFC800}" name="Column820"/>
    <tableColumn id="824" xr3:uid="{D695BB25-CCE4-4850-88E8-2CE97CA4DD33}" name="Column821"/>
    <tableColumn id="825" xr3:uid="{4930E8A2-93FF-4F16-946D-D8A461C070E5}" name="Column822"/>
    <tableColumn id="826" xr3:uid="{6F54AA2F-5C12-4EDD-84AA-A15F2ECAAE28}" name="Column823"/>
    <tableColumn id="827" xr3:uid="{8AED3C0F-ED8A-443E-85FD-16C98F687F57}" name="Column824"/>
    <tableColumn id="828" xr3:uid="{30CBB09F-D7EC-40B7-A2B1-22F22BD577FB}" name="Column825"/>
    <tableColumn id="829" xr3:uid="{9DA13BB3-0680-430A-8910-BDE43BC2AD85}" name="Column826"/>
    <tableColumn id="830" xr3:uid="{E2C725A0-DA78-4DA4-9E8D-E8F14620AA96}" name="Column827"/>
    <tableColumn id="831" xr3:uid="{FFF11B10-EB6D-4F7E-B4FF-60635DFA7579}" name="Column828"/>
    <tableColumn id="832" xr3:uid="{B2F6F438-2EA9-453E-8B5A-1CE9EA60A820}" name="Column829"/>
    <tableColumn id="833" xr3:uid="{4A9BFAF4-524F-495C-A19A-22342458F238}" name="Column830"/>
    <tableColumn id="834" xr3:uid="{E2AC8765-A6FC-4FBA-A094-945352A19FDD}" name="Column831"/>
    <tableColumn id="835" xr3:uid="{2419904F-671F-4E89-BA6F-5C7BE2553F41}" name="Column832"/>
    <tableColumn id="836" xr3:uid="{23486D0E-B02A-40FE-9CCF-C4F60B099942}" name="Column833"/>
    <tableColumn id="837" xr3:uid="{A955DFFA-10EF-42DA-86E3-EEA8FEB0AAEB}" name="Column834"/>
    <tableColumn id="838" xr3:uid="{7D375148-93F6-4405-AF00-67578B9E8B40}" name="Column835"/>
    <tableColumn id="839" xr3:uid="{7D47CCB8-2EEB-4FFA-A636-AF0413DB431F}" name="Column836"/>
    <tableColumn id="840" xr3:uid="{2D2D9A76-F710-4661-8448-74F9A3261912}" name="Column837"/>
    <tableColumn id="841" xr3:uid="{AED4CF37-C4CF-429E-9D43-015354DCA3CF}" name="Column838"/>
    <tableColumn id="842" xr3:uid="{39E0C95D-0A39-4333-8622-899E2D136246}" name="Column839"/>
    <tableColumn id="843" xr3:uid="{B368E4DD-D806-4F93-A96D-BB2E78481BFA}" name="Column840"/>
    <tableColumn id="844" xr3:uid="{6E4E9F75-7F99-453D-B32D-E613EB472B78}" name="Column841"/>
    <tableColumn id="845" xr3:uid="{4FD09452-F457-440A-8594-A8626B2652B1}" name="Column842"/>
    <tableColumn id="846" xr3:uid="{7B26788C-CCCF-4CD5-BAC8-2EA0C1925018}" name="Column843"/>
    <tableColumn id="847" xr3:uid="{672F4DF1-2FA7-4FA9-8C9D-0FB08F2EAF42}" name="Column844"/>
    <tableColumn id="848" xr3:uid="{285E50CE-F392-4DC2-8B56-16D190564919}" name="Column845"/>
    <tableColumn id="849" xr3:uid="{FF157137-6D11-4EF5-A037-FAD256634CDC}" name="Column846"/>
    <tableColumn id="850" xr3:uid="{0B8A3129-EF45-4B2F-B484-E40AD59F3EA6}" name="Column847"/>
    <tableColumn id="851" xr3:uid="{B3AD56BD-7CE6-4632-98F4-B8A60835612E}" name="Column848"/>
    <tableColumn id="852" xr3:uid="{D3B9B7B7-00AF-4B04-9EB7-02AB8BB7B2AE}" name="Column849"/>
    <tableColumn id="853" xr3:uid="{B5162FB1-719B-4D20-9344-204C988C13FF}" name="Column850"/>
    <tableColumn id="854" xr3:uid="{18584649-B630-40CE-B956-988E18386985}" name="Column851"/>
    <tableColumn id="855" xr3:uid="{82215E72-838E-4C9F-9C22-FAF788F9A005}" name="Column852"/>
    <tableColumn id="856" xr3:uid="{32E672ED-3979-43A8-A547-D6A1A4B70029}" name="Column853"/>
    <tableColumn id="857" xr3:uid="{373D7166-298B-496E-817C-4FF9E05CBB4F}" name="Column854"/>
    <tableColumn id="858" xr3:uid="{1C624942-4910-414D-AA87-FA9CC65BBE04}" name="Column855"/>
    <tableColumn id="859" xr3:uid="{DF9EE342-0B4C-4528-80B9-8A4EF40253EF}" name="Column856"/>
    <tableColumn id="860" xr3:uid="{47D4D1CB-AE77-423E-BD95-2D58DE12985D}" name="Column857"/>
    <tableColumn id="861" xr3:uid="{A46AA348-2708-4C56-8938-56EECFB81835}" name="Column858"/>
    <tableColumn id="862" xr3:uid="{54DB1C47-B4A3-4509-8BF8-69ADD262D448}" name="Column859"/>
    <tableColumn id="863" xr3:uid="{E997F85A-E7C6-42EF-8365-CC44B035099B}" name="Column860"/>
    <tableColumn id="864" xr3:uid="{C7E15186-FE13-4A25-8826-BD7DCB5765F5}" name="Column861"/>
    <tableColumn id="865" xr3:uid="{9C5D87D4-2FB1-4CB7-B762-D629D3480B22}" name="Column862"/>
    <tableColumn id="866" xr3:uid="{885CC317-E8A8-4234-A868-A2841D9B1DEF}" name="Column863"/>
    <tableColumn id="867" xr3:uid="{C8FC3B00-F7A9-4C33-A4F1-7B30F43CA2CA}" name="Column864"/>
    <tableColumn id="868" xr3:uid="{91BF6419-50EB-4ABF-B43E-D19A36366F0F}" name="Column865"/>
    <tableColumn id="869" xr3:uid="{ED841DC0-A5C0-4C0D-832B-3C529CB40DA4}" name="Column866"/>
    <tableColumn id="870" xr3:uid="{473942AE-722A-4032-8D2D-5FF37F8F2CB9}" name="Column867"/>
    <tableColumn id="871" xr3:uid="{88B0F7D7-582C-4E34-8215-A072513FEF03}" name="Column868"/>
    <tableColumn id="872" xr3:uid="{D2A34463-AA98-48C4-B869-B959C89226D3}" name="Column869"/>
    <tableColumn id="873" xr3:uid="{D803CC14-5F02-4D1F-A341-23E6A041772C}" name="Column870"/>
    <tableColumn id="874" xr3:uid="{BA3E0361-8665-48EA-AD4E-AC0206DE785C}" name="Column871"/>
    <tableColumn id="875" xr3:uid="{2205CDC7-F632-4521-BC52-4D6B9E41419F}" name="Column872"/>
    <tableColumn id="876" xr3:uid="{EEBF6FC3-EB72-4C1F-A4B6-37F60434422F}" name="Column873"/>
    <tableColumn id="877" xr3:uid="{2C28C9FF-8042-4B1E-B255-6524ECA1697C}" name="Column874"/>
    <tableColumn id="878" xr3:uid="{B2EC7CAA-E3A1-4445-BB94-BD0773340ED9}" name="Column875"/>
    <tableColumn id="879" xr3:uid="{0E054705-5244-4CC9-9F16-4D7E6B2171E1}" name="Column876"/>
    <tableColumn id="880" xr3:uid="{C682C47D-9BDB-4070-A421-459427CB4BC5}" name="Column877"/>
    <tableColumn id="881" xr3:uid="{C4ADE88A-E74A-4C38-B6DB-22886B0B11B6}" name="Column878"/>
    <tableColumn id="882" xr3:uid="{C3837D24-F223-400D-B93D-587F7D6B7D2B}" name="Column879"/>
    <tableColumn id="883" xr3:uid="{12AA99AB-7324-464C-A975-1DE017CF732A}" name="Column880"/>
    <tableColumn id="884" xr3:uid="{D82F73B3-C62E-4784-926E-3C191278406E}" name="Column881"/>
    <tableColumn id="885" xr3:uid="{DF9A5216-9229-450B-8650-DE6E7BA801AE}" name="Column882"/>
    <tableColumn id="886" xr3:uid="{0A2FAEDD-264F-4982-BB7E-A25E60F009B4}" name="Column883"/>
    <tableColumn id="887" xr3:uid="{F06BB63E-32A1-4774-A8E4-4AAB827295BF}" name="Column884"/>
    <tableColumn id="888" xr3:uid="{E9CE8137-DF55-49FC-AACC-8D32F72882ED}" name="Column885"/>
    <tableColumn id="889" xr3:uid="{0702CA4C-80FA-4B6A-91F4-AD0471A69CA3}" name="Column886"/>
    <tableColumn id="890" xr3:uid="{0EA617C4-DC13-40E8-A165-A2432DF414A6}" name="Column887"/>
    <tableColumn id="891" xr3:uid="{7DA72EA7-E684-4074-92BC-F4A02C8194A5}" name="Column888"/>
    <tableColumn id="892" xr3:uid="{5545EF9A-C069-4BDF-9AF6-A07FFB993473}" name="Column889"/>
    <tableColumn id="893" xr3:uid="{AFCE440B-4678-4603-82D5-380B3324D942}" name="Column890"/>
    <tableColumn id="894" xr3:uid="{7F5B474C-0C27-46A3-A26E-CECAE129B850}" name="Column891"/>
    <tableColumn id="895" xr3:uid="{91C38662-5441-49A0-B398-9EC01E70BAC6}" name="Column892"/>
    <tableColumn id="896" xr3:uid="{F3873058-C8DC-4EBA-8487-04E861E167EE}" name="Column893"/>
    <tableColumn id="897" xr3:uid="{36FB53EF-68E2-4956-8D1B-D4FC0CB09C7D}" name="Column894"/>
    <tableColumn id="898" xr3:uid="{DDB3663C-CFF9-49CB-88D4-60A6ADE126F6}" name="Column895"/>
    <tableColumn id="899" xr3:uid="{EDE41FDD-B9F8-472E-A9F1-1B759FB1151F}" name="Column896"/>
    <tableColumn id="900" xr3:uid="{11B652CA-3EBF-406C-ABA3-5CB0B0B86CA9}" name="Column897"/>
    <tableColumn id="901" xr3:uid="{23F91694-0B27-421D-8316-7EF6B000E8A4}" name="Column898"/>
    <tableColumn id="902" xr3:uid="{BE108F60-61CA-4BE9-BEDF-7F2695DE3CC2}" name="Column899"/>
    <tableColumn id="903" xr3:uid="{9E1D0330-41AB-4DA0-8444-58904B8E4A7C}" name="Column900"/>
    <tableColumn id="904" xr3:uid="{DA344205-0EAC-443B-94B5-CD8AC84C199F}" name="Column901"/>
    <tableColumn id="905" xr3:uid="{FA3CB77A-7FAC-41A4-8ED4-81E9FDAEB245}" name="Column902"/>
    <tableColumn id="906" xr3:uid="{B849C09E-6A82-4025-8A6A-FD9C30CE9B70}" name="Column903"/>
    <tableColumn id="907" xr3:uid="{1DB07149-69AE-46DB-B540-6AA3E214522A}" name="Column904"/>
    <tableColumn id="908" xr3:uid="{FED31889-B8BB-4BBC-A6CC-52C533AA9E32}" name="Column905"/>
    <tableColumn id="909" xr3:uid="{62E23619-8F73-400B-A780-7EC088F6E873}" name="Column906"/>
    <tableColumn id="910" xr3:uid="{325C9462-5D31-4EEE-B887-773535DE2537}" name="Column907"/>
    <tableColumn id="911" xr3:uid="{760BC5DA-AA29-47A5-B20F-5EFAEC2C46D9}" name="Column908"/>
    <tableColumn id="912" xr3:uid="{3D39A56C-C92F-4EA7-96B7-BF7CFA45A27A}" name="Column909"/>
    <tableColumn id="913" xr3:uid="{9FC8EA3B-4568-4624-8711-F050A9038627}" name="Column910"/>
    <tableColumn id="914" xr3:uid="{6F264830-6ABF-4D6C-AFEB-D02481897736}" name="Column911"/>
    <tableColumn id="915" xr3:uid="{7E4BB7D0-6499-4C7F-B716-A7AB7A8D2D88}" name="Column912"/>
    <tableColumn id="916" xr3:uid="{FD04420D-6BCF-4A49-BE68-0ECB8891E3E9}" name="Column913"/>
    <tableColumn id="917" xr3:uid="{ACE1F214-7B2A-4398-92D8-D4AF4A9F624A}" name="Column914"/>
    <tableColumn id="918" xr3:uid="{02921EE8-00A7-4DFB-8CDE-41590DE26041}" name="Column915"/>
    <tableColumn id="919" xr3:uid="{1A85592E-1571-4AB2-93FE-E4B1D9AFC588}" name="Column916"/>
    <tableColumn id="920" xr3:uid="{D012E127-1097-4377-8694-A36CB747316F}" name="Column917"/>
    <tableColumn id="921" xr3:uid="{483A23BE-2FEF-4502-A13D-86126357E094}" name="Column918"/>
    <tableColumn id="922" xr3:uid="{72F39035-CBE9-4FC7-98A7-51C371949281}" name="Column919"/>
    <tableColumn id="923" xr3:uid="{B654AE1B-26A6-46FB-A9F6-6EC5EFC1A980}" name="Column920"/>
    <tableColumn id="924" xr3:uid="{D5DD3855-CB7F-4919-9684-DD59A24E8ED5}" name="Column921"/>
    <tableColumn id="925" xr3:uid="{7E9CF9B1-671E-4483-8A3A-095D3BABB5A8}" name="Column922"/>
    <tableColumn id="926" xr3:uid="{CBB7B2DA-04BD-4538-AD22-F9CBB97274F2}" name="Column923"/>
    <tableColumn id="927" xr3:uid="{683F9AD2-65DC-4EA5-A7E4-EA97D0CC8608}" name="Column924"/>
    <tableColumn id="928" xr3:uid="{B9BA659D-7E02-484E-BFF4-B63FCCFC1478}" name="Column925"/>
    <tableColumn id="929" xr3:uid="{D992493D-9941-4ADB-A380-29CE2C1EDA13}" name="Column926"/>
    <tableColumn id="930" xr3:uid="{46B793AE-E0FE-4350-837F-F2C5D1370E3B}" name="Column927"/>
    <tableColumn id="931" xr3:uid="{F4164383-9475-4E20-B02E-E4621F28DBA8}" name="Column928"/>
    <tableColumn id="932" xr3:uid="{6CCF83FD-CD7A-49C1-9DF4-D73CFF06FD79}" name="Column929"/>
    <tableColumn id="933" xr3:uid="{D7A6EE79-A190-40AE-B2AA-FF1695B98597}" name="Column930"/>
    <tableColumn id="934" xr3:uid="{A8D26C9C-27BD-401C-82D7-4719C4DC8E0D}" name="Column931"/>
    <tableColumn id="935" xr3:uid="{11A6D706-0DE8-4307-97F6-6E34476CF303}" name="Column932"/>
    <tableColumn id="936" xr3:uid="{5F4DA166-8BC1-4289-96CA-F752D37EE995}" name="Column933"/>
    <tableColumn id="937" xr3:uid="{7988E66B-1553-4FE1-A966-E662E66523D0}" name="Column934"/>
    <tableColumn id="938" xr3:uid="{F85E30C8-B993-4F21-9092-84B6F3863A48}" name="Column935"/>
    <tableColumn id="939" xr3:uid="{8895CD53-5FD5-470B-9304-B9E59B4FB7A2}" name="Column936"/>
    <tableColumn id="940" xr3:uid="{70FFE010-E3A8-441D-85AC-EEE5C3C25784}" name="Column937"/>
    <tableColumn id="941" xr3:uid="{13E346DA-35E3-4959-9290-53A7AB39CBB0}" name="Column938"/>
    <tableColumn id="942" xr3:uid="{D4FDFBB6-16A9-4F63-94DB-FEEB8D2FB750}" name="Column939"/>
    <tableColumn id="943" xr3:uid="{5389CD49-3CAA-4181-8980-366CA7BBD418}" name="Column940"/>
    <tableColumn id="944" xr3:uid="{2C59C6BB-96BF-4F3D-B484-6CF4F265C106}" name="Column941"/>
    <tableColumn id="945" xr3:uid="{AB65FCA8-D748-40D4-90BC-2E295EEF9F34}" name="Column942"/>
    <tableColumn id="946" xr3:uid="{F7228F0B-F702-426C-AC3D-E441269F65AE}" name="Column943"/>
    <tableColumn id="947" xr3:uid="{404BB89E-191B-4BFD-8E0C-70827DC8BB0B}" name="Column944"/>
    <tableColumn id="948" xr3:uid="{6913904E-6444-4E89-A23B-4F0E548DD01F}" name="Column945"/>
    <tableColumn id="949" xr3:uid="{6FD8CEF9-7FFE-420A-ADC9-2050CD5AD389}" name="Column946"/>
    <tableColumn id="950" xr3:uid="{81754384-34EC-40C5-9E49-7BB6E2CDDCA9}" name="Column947"/>
    <tableColumn id="951" xr3:uid="{3E5697D2-9CD6-4078-86B4-BBDE99C5BE8D}" name="Column948"/>
    <tableColumn id="952" xr3:uid="{1B39EC7B-6142-4B8C-B64D-C912C1366CB3}" name="Column949"/>
    <tableColumn id="953" xr3:uid="{6B429395-C677-49FF-8A34-CD70B07ED38F}" name="Column950"/>
    <tableColumn id="954" xr3:uid="{951FDF57-C5EE-4B9A-B0C2-71F6E659C3F8}" name="Column951"/>
    <tableColumn id="955" xr3:uid="{3FE1D501-6CD9-419B-A9D9-9C503699E2CA}" name="Column952"/>
    <tableColumn id="956" xr3:uid="{26C72AA2-A38B-4332-B7BF-00A8CD534147}" name="Column953"/>
    <tableColumn id="957" xr3:uid="{62DC1DD6-351E-4FCE-BC3A-3719D9CE5E9D}" name="Column954"/>
    <tableColumn id="958" xr3:uid="{EE24F694-8D5B-489C-8039-4A0807F87072}" name="Column955"/>
    <tableColumn id="959" xr3:uid="{3B8BE53A-3788-409D-91D8-D7EAE7F6F8E8}" name="Column956"/>
    <tableColumn id="960" xr3:uid="{37C7493F-9063-4A2A-BD77-D357B78E0648}" name="Column957"/>
    <tableColumn id="961" xr3:uid="{D5E0E5D2-968D-427D-BDFC-562275A4E2B1}" name="Column958"/>
    <tableColumn id="962" xr3:uid="{333FCC29-5708-4CB4-B584-FEC50156764E}" name="Column959"/>
    <tableColumn id="963" xr3:uid="{F5AFC432-B44D-4640-9277-3FF3615AE1C1}" name="Column960"/>
    <tableColumn id="964" xr3:uid="{48742D58-D3F5-4CF1-A0B1-4F9A078716D6}" name="Column961"/>
    <tableColumn id="965" xr3:uid="{0EDD21F1-5E4C-411B-892A-3DE1186A0446}" name="Column962"/>
    <tableColumn id="966" xr3:uid="{A4470FC7-BC47-460F-9004-77BE464F4DDA}" name="Column963"/>
    <tableColumn id="967" xr3:uid="{701B1A84-313B-43A5-806B-7066861156DB}" name="Column964"/>
    <tableColumn id="968" xr3:uid="{249381C8-2FB2-4AC5-B27B-EE462637A969}" name="Column965"/>
    <tableColumn id="969" xr3:uid="{1ACCDE76-0EC1-4AC5-873C-8CEA959C8A00}" name="Column966"/>
    <tableColumn id="970" xr3:uid="{CD9B4B7E-7864-4967-B82C-A500446AD0A2}" name="Column967"/>
    <tableColumn id="971" xr3:uid="{71B3AA42-4E1D-458E-AA73-8F164324293F}" name="Column968"/>
    <tableColumn id="972" xr3:uid="{F0A54BCE-3728-4745-9123-441B7F080221}" name="Column969"/>
    <tableColumn id="973" xr3:uid="{1D780253-94C7-40E9-B253-3300CB5F159D}" name="Column970"/>
    <tableColumn id="974" xr3:uid="{88BE478D-B446-4BF8-885C-D5381E843A86}" name="Column971"/>
    <tableColumn id="975" xr3:uid="{8B6EB224-C4DE-418B-863F-5A4388234803}" name="Column972"/>
    <tableColumn id="976" xr3:uid="{75E7BE4F-162A-4953-8447-0C9C834E5036}" name="Column973"/>
    <tableColumn id="977" xr3:uid="{9EA5CC19-8045-40FA-97D2-CA3826DA678E}" name="Column974"/>
    <tableColumn id="978" xr3:uid="{D5B6FB0F-B1BB-4135-9604-64A77FAFB23C}" name="Column975"/>
    <tableColumn id="979" xr3:uid="{043F04B1-77CA-4903-9C7B-4657FB71927E}" name="Column976"/>
    <tableColumn id="980" xr3:uid="{7DB4111F-9F53-45E8-B147-3FCF396FAE22}" name="Column977"/>
    <tableColumn id="981" xr3:uid="{680F15F6-6E71-46A1-9EA4-8268002ADCAA}" name="Column978"/>
    <tableColumn id="982" xr3:uid="{4A380B23-73C5-48C0-BC47-1E01ACB279FE}" name="Column979"/>
    <tableColumn id="983" xr3:uid="{8E29BF09-AEFE-4AFE-802A-51942D1C39D2}" name="Column980"/>
    <tableColumn id="984" xr3:uid="{4E3E9507-867F-47BC-8454-07AC8DA2A8EA}" name="Column981"/>
    <tableColumn id="985" xr3:uid="{2D3FF91B-8098-4371-807C-3ADCA0E19B70}" name="Column982"/>
    <tableColumn id="986" xr3:uid="{7389786D-ADB9-421E-81DD-8FCB64328370}" name="Column983"/>
    <tableColumn id="987" xr3:uid="{AED1009F-9E1D-49A0-A7D2-2571B77D9B79}" name="Column984"/>
    <tableColumn id="988" xr3:uid="{37AC1A8F-31DA-4167-8A0C-CFDC59A8C0FB}" name="Column985"/>
    <tableColumn id="989" xr3:uid="{A77723C5-A381-45F5-8A3E-727A0A5527C2}" name="Column986"/>
    <tableColumn id="990" xr3:uid="{EB215902-CF5C-4EE7-B394-623F90AAFBD7}" name="Column987"/>
    <tableColumn id="991" xr3:uid="{9061702E-2E16-49E8-83E4-18D834789D23}" name="Column988"/>
    <tableColumn id="992" xr3:uid="{71602F2E-BB5A-49B1-ACF8-CEC66BD09617}" name="Column989"/>
    <tableColumn id="993" xr3:uid="{5B9CEB2B-2648-4DA6-AC6D-A150BBC0A788}" name="Column990"/>
    <tableColumn id="994" xr3:uid="{078E08FD-7C76-4DE3-BDF3-B0A0D52FB932}" name="Column991"/>
    <tableColumn id="995" xr3:uid="{0A73CDC8-C924-49F7-8C2F-4C0EA0CF4601}" name="Column992"/>
    <tableColumn id="996" xr3:uid="{9AC7796F-2CD1-4317-8E58-9C62E4E6AB35}" name="Column993"/>
    <tableColumn id="997" xr3:uid="{40801FC0-5DFE-4E32-A89C-E1C56E1811F7}" name="Column994"/>
    <tableColumn id="998" xr3:uid="{3079C01E-F238-4517-843D-F8A0951C29CA}" name="Column995"/>
    <tableColumn id="999" xr3:uid="{7485B9CB-8D45-43FD-83D5-EE7E16EA6732}" name="Column996"/>
    <tableColumn id="1000" xr3:uid="{A2BC3FAB-4C1C-416C-99C3-2058D127A33B}" name="Column997"/>
    <tableColumn id="1001" xr3:uid="{D0C08C5F-7315-464F-BC63-D9DB49768C9D}" name="Column998"/>
    <tableColumn id="1002" xr3:uid="{C96C26FC-96A3-4DED-BC28-C8BFC05F13F7}" name="Column999"/>
    <tableColumn id="1003" xr3:uid="{C5E5EBF0-B83A-46BC-B04D-C1BF7263C045}" name="Column1000"/>
    <tableColumn id="1004" xr3:uid="{F009C8E0-1EF8-40AF-8BC8-2A31D9E9F832}" name="Column1001"/>
    <tableColumn id="1005" xr3:uid="{7F29D4DF-51CF-4D6E-9746-F2C0C394FE8E}" name="Column1002"/>
    <tableColumn id="1006" xr3:uid="{B82E2B70-7F6D-425C-A791-33C2842F16E7}" name="Column1003"/>
    <tableColumn id="1007" xr3:uid="{E2671330-123D-475E-93B5-3FD4EA3BF384}" name="Column1004"/>
    <tableColumn id="1008" xr3:uid="{774BD926-6498-4615-A609-13A4C110B5B1}" name="Column1005"/>
    <tableColumn id="1009" xr3:uid="{0DB7D1E2-1D4D-49FE-A904-16378C2E774E}" name="Column1006"/>
    <tableColumn id="1010" xr3:uid="{0877C0DB-38D4-4008-9381-68C72A061F92}" name="Column1007"/>
    <tableColumn id="1011" xr3:uid="{00122C36-E5BA-4E8D-BD1C-1684F1375BF2}" name="Column1008"/>
    <tableColumn id="1012" xr3:uid="{955ED38A-78F0-40B7-B991-658116516B93}" name="Column1009"/>
    <tableColumn id="1013" xr3:uid="{5E0D73D1-FC82-40EB-AF9F-72E070F40B9F}" name="Column1010"/>
    <tableColumn id="1014" xr3:uid="{33A4033E-7FE3-4264-9508-B5DBA3FF97BC}" name="Column1011"/>
    <tableColumn id="1015" xr3:uid="{13AB56AC-AED6-4966-85D0-0E789E666A6E}" name="Column1012"/>
    <tableColumn id="1016" xr3:uid="{2A39F5A4-2C0E-4106-9208-1CFAE7FF3BF2}" name="Column1013"/>
    <tableColumn id="1017" xr3:uid="{D08F2BDE-215B-4800-9271-D05EC21D0568}" name="Column1014"/>
    <tableColumn id="1018" xr3:uid="{E9E814BF-E75C-44DE-A777-C0EAD57FA713}" name="Column1015"/>
    <tableColumn id="1019" xr3:uid="{94146852-1C51-4906-8D77-EFCF14984F6C}" name="Column1016"/>
    <tableColumn id="1020" xr3:uid="{B02DC1F5-03CD-4773-8908-17449F077BDC}" name="Column1017"/>
    <tableColumn id="1021" xr3:uid="{0F6D71B1-EACC-4EC5-A7C8-5282EF39F9BE}" name="Column1018"/>
    <tableColumn id="1022" xr3:uid="{43BCB9E6-9EBF-4E50-AEA0-BFA8E6D0B28B}" name="Column1019"/>
    <tableColumn id="1023" xr3:uid="{108AE988-BE56-44B7-A391-7C1FBB501CD8}" name="Column1020"/>
    <tableColumn id="1024" xr3:uid="{4DB8FCA8-336A-47DD-B542-3EF0A213F8E2}" name="Column1021"/>
    <tableColumn id="1025" xr3:uid="{FDE61557-FF2B-4C45-BACA-B92EBA63AFE8}" name="Column1022"/>
    <tableColumn id="1026" xr3:uid="{050FDEFF-DF2C-43E4-897D-20830A7C2DAF}" name="Column1023"/>
    <tableColumn id="1027" xr3:uid="{ADBF271C-14C5-44BC-A69A-49FD4D7D3CB4}" name="Column1024"/>
    <tableColumn id="1028" xr3:uid="{1F0442B5-021B-4116-B71E-9C15994D2C77}" name="Column1025"/>
    <tableColumn id="1029" xr3:uid="{6B31F384-80DC-4A9B-9B29-70674E1439BD}" name="Column1026"/>
    <tableColumn id="1030" xr3:uid="{76A91DCB-F02B-4B2E-B964-05E5E196E092}" name="Column1027"/>
    <tableColumn id="1031" xr3:uid="{844F1C9C-17AB-4C77-A6AD-F1E2FCA76B9D}" name="Column1028"/>
    <tableColumn id="1032" xr3:uid="{F466436B-4D0F-48B6-A6C1-92A70710250C}" name="Column1029"/>
    <tableColumn id="1033" xr3:uid="{A7B16416-39CC-4F82-AD4B-F7922BADDA17}" name="Column1030"/>
    <tableColumn id="1034" xr3:uid="{4348DAF6-8DA6-4331-B756-DC70BCBD6FAF}" name="Column1031"/>
    <tableColumn id="1035" xr3:uid="{6B7B61D2-6FFD-4FBE-9331-31D374E07D40}" name="Column1032"/>
    <tableColumn id="1036" xr3:uid="{66F760B7-DF7B-4BE5-B4AB-9D2A283EB344}" name="Column1033"/>
    <tableColumn id="1037" xr3:uid="{2AC09747-A19B-4B5A-9DE2-202671CAC0AC}" name="Column1034"/>
    <tableColumn id="1038" xr3:uid="{00D9422D-53A6-42F7-A4CC-40D5FDC2CE64}" name="Column1035"/>
    <tableColumn id="1039" xr3:uid="{EF8AFF20-1F90-466B-8487-6B6545351E4D}" name="Column1036"/>
    <tableColumn id="1040" xr3:uid="{7F0A5476-6C05-44CB-9C30-C086399ECF08}" name="Column1037"/>
    <tableColumn id="1041" xr3:uid="{356E04A8-1F52-4579-AFDF-78ADACCBECE0}" name="Column1038"/>
    <tableColumn id="1042" xr3:uid="{9017C4E0-1244-44A6-8448-D8AD2A1CE1BC}" name="Column1039"/>
    <tableColumn id="1043" xr3:uid="{91EF035A-A9EA-493D-8FDE-DE6ED84714AF}" name="Column1040"/>
    <tableColumn id="1044" xr3:uid="{0F943E78-E992-4C42-9C73-AF98D930C4E1}" name="Column1041"/>
    <tableColumn id="1045" xr3:uid="{54B57007-74A2-4D8F-923F-DFB9D77D378F}" name="Column1042"/>
    <tableColumn id="1046" xr3:uid="{D9964F91-627B-4A34-9FFF-B017662BAFF7}" name="Column1043"/>
    <tableColumn id="1047" xr3:uid="{971A4549-6A67-4D0D-BF6D-DC5D90AF516B}" name="Column1044"/>
    <tableColumn id="1048" xr3:uid="{4AC2A175-69C8-44C6-859A-695FD3448FB2}" name="Column1045"/>
    <tableColumn id="1049" xr3:uid="{9DBA5016-8142-4332-A298-D1710C3B8BEC}" name="Column1046"/>
    <tableColumn id="1050" xr3:uid="{8164F403-9CB4-4C33-9ADD-57E9F570BFC3}" name="Column1047"/>
    <tableColumn id="1051" xr3:uid="{EB30AEB5-2D10-4305-812A-A0364369515C}" name="Column1048"/>
    <tableColumn id="1052" xr3:uid="{627BBD7D-C277-4A1B-8653-5FC7F4746D9A}" name="Column1049"/>
    <tableColumn id="1053" xr3:uid="{D74AA67C-5908-43D8-AE7B-734DB0C6106E}" name="Column1050"/>
    <tableColumn id="1054" xr3:uid="{EAE975CC-45E7-47D9-AF1E-A9D51E21DA2A}" name="Column1051"/>
    <tableColumn id="1055" xr3:uid="{7B2CB685-DD18-4D0D-A41C-62523DD82296}" name="Column1052"/>
    <tableColumn id="1056" xr3:uid="{1E0B0CB7-319A-49BF-BB0D-A9688A3FB561}" name="Column1053"/>
    <tableColumn id="1057" xr3:uid="{AF6741C4-3F83-4D67-93F1-78441087BF7D}" name="Column1054"/>
    <tableColumn id="1058" xr3:uid="{AB21F265-F0B7-4B6C-B729-1B3B5A142B07}" name="Column1055"/>
    <tableColumn id="1059" xr3:uid="{4E8E9153-5DBD-457B-8451-216385CECE47}" name="Column1056"/>
    <tableColumn id="1060" xr3:uid="{367794B3-2925-4EF1-94CA-1917A6D31584}" name="Column1057"/>
    <tableColumn id="1061" xr3:uid="{63CAFD00-7E75-404A-A624-D37B4463B1A5}" name="Column1058"/>
    <tableColumn id="1062" xr3:uid="{42D48090-BF99-4ABC-BB6C-4DB2318A5931}" name="Column1059"/>
    <tableColumn id="1063" xr3:uid="{D3EE4E34-00ED-440B-9D02-8C57BB2C87CD}" name="Column1060"/>
    <tableColumn id="1064" xr3:uid="{BC6A22DD-2E38-43CE-9515-801EFA4B7C03}" name="Column1061"/>
    <tableColumn id="1065" xr3:uid="{2E8EF155-2236-4C3F-8054-AF51C90E0A0F}" name="Column1062"/>
    <tableColumn id="1066" xr3:uid="{75AADAF3-C72A-41A1-8F2C-2CACC9C0E25D}" name="Column1063"/>
    <tableColumn id="1067" xr3:uid="{A8F7C135-10D3-4447-B1BD-26F2EFDE7DA7}" name="Column1064"/>
    <tableColumn id="1068" xr3:uid="{A0106C00-9ACE-4062-B762-B22DC3EF5784}" name="Column1065"/>
    <tableColumn id="1069" xr3:uid="{C16D9B51-1170-46B4-A46B-2C87BCC39F10}" name="Column1066"/>
    <tableColumn id="1070" xr3:uid="{8D2D5EE4-C2FD-4CAE-AA6D-D09241DC115C}" name="Column1067"/>
    <tableColumn id="1071" xr3:uid="{A8268C16-75CC-40A3-A9AE-2C0AEAAFBBF1}" name="Column1068"/>
    <tableColumn id="1072" xr3:uid="{24C7D4A1-876D-4973-9C3C-BE468BBDC3F1}" name="Column1069"/>
    <tableColumn id="1073" xr3:uid="{508376A8-1D95-4203-B37E-B759DE580719}" name="Column1070"/>
    <tableColumn id="1074" xr3:uid="{E122D4BA-CCF1-4E48-9B5C-59C4EBDDBBA4}" name="Column1071"/>
    <tableColumn id="1075" xr3:uid="{51386D9B-7212-4924-8915-4DFE35226732}" name="Column1072"/>
    <tableColumn id="1076" xr3:uid="{75C89123-7E00-4CE9-9385-5F49C0E472A9}" name="Column1073"/>
    <tableColumn id="1077" xr3:uid="{E617CDB6-AE3D-483C-B6D0-5F41D00AC32F}" name="Column1074"/>
    <tableColumn id="1078" xr3:uid="{BF173871-5B5E-4AF6-BB32-4FF094E7D3B6}" name="Column1075"/>
    <tableColumn id="1079" xr3:uid="{A74B0345-0A34-41A5-944C-C7C300A2D57F}" name="Column1076"/>
    <tableColumn id="1080" xr3:uid="{3849FFBE-D55E-4E3C-B2FF-AE54762C3B25}" name="Column1077"/>
    <tableColumn id="1081" xr3:uid="{7DA9E88C-D8F5-4ADE-BCAA-72DF15D7B89B}" name="Column1078"/>
    <tableColumn id="1082" xr3:uid="{96378960-9AE5-420D-8F48-58C189724422}" name="Column1079"/>
    <tableColumn id="1083" xr3:uid="{FF3B2073-D36D-4824-BE5A-D1B6051BEA86}" name="Column1080"/>
    <tableColumn id="1084" xr3:uid="{618EB7CB-A116-437D-96D7-65458E7E0BE3}" name="Column1081"/>
    <tableColumn id="1085" xr3:uid="{47851E80-6FC7-4F0A-B334-6F478D5341FC}" name="Column1082"/>
    <tableColumn id="1086" xr3:uid="{E97D1D6B-1193-429B-B33B-5EAC1402C9A9}" name="Column1083"/>
    <tableColumn id="1087" xr3:uid="{9DDCD5A7-343C-4CCF-B06F-3A6DE2BB41D4}" name="Column1084"/>
    <tableColumn id="1088" xr3:uid="{EF9B9985-28DB-465D-9C4A-EE0D86F08E80}" name="Column1085"/>
    <tableColumn id="1089" xr3:uid="{0B279CE0-0DAE-4D7A-8BC9-12FEEA41C16F}" name="Column1086"/>
    <tableColumn id="1090" xr3:uid="{D6B8D153-08DC-4DD6-A7DC-E3B25F30DEE2}" name="Column1087"/>
    <tableColumn id="1091" xr3:uid="{AC286157-F6F0-4575-8E9C-B08AF0FF54FB}" name="Column1088"/>
    <tableColumn id="1092" xr3:uid="{A319EE33-6A2D-48CC-BA24-5162D666AF10}" name="Column1089"/>
    <tableColumn id="1093" xr3:uid="{B73FA19A-27D7-42EB-9CD1-3B9D8A16C768}" name="Column1090"/>
    <tableColumn id="1094" xr3:uid="{470BF729-A9D5-4558-9F4E-32698DCF463B}" name="Column1091"/>
    <tableColumn id="1095" xr3:uid="{248FF321-5388-4215-9767-CA824329C15E}" name="Column1092"/>
    <tableColumn id="1096" xr3:uid="{5FBAA8D4-4629-4ED5-AB76-58D47188AD15}" name="Column1093"/>
    <tableColumn id="1097" xr3:uid="{D7B99E0F-BD61-4200-B969-AFB2336D63AD}" name="Column1094"/>
    <tableColumn id="1098" xr3:uid="{F9F70FF8-4919-4B32-A7D1-F49D2D602B80}" name="Column1095"/>
    <tableColumn id="1099" xr3:uid="{C54690F7-5BE6-467A-A798-F8D96A0601AC}" name="Column1096"/>
    <tableColumn id="1100" xr3:uid="{D3E27B40-FFED-4BD2-9968-048E5C22684B}" name="Column1097"/>
    <tableColumn id="1101" xr3:uid="{FAD7118B-7E3D-498F-80DD-84A90D888AF0}" name="Column1098"/>
    <tableColumn id="1102" xr3:uid="{47A5CCD2-BA32-4E1A-9EFD-A4666C7A6613}" name="Column1099"/>
    <tableColumn id="1103" xr3:uid="{A7FDD428-91A9-445E-868D-5F0F92F8F18B}" name="Column1100"/>
    <tableColumn id="1104" xr3:uid="{3D20BE50-75E2-43D2-9209-B6ED047BDF62}" name="Column1101"/>
    <tableColumn id="1105" xr3:uid="{4A7F1DC6-12B8-4B32-9D38-42EBDA4B0035}" name="Column1102"/>
    <tableColumn id="1106" xr3:uid="{0E736F06-702A-4B4D-944B-97D713ED0643}" name="Column1103"/>
    <tableColumn id="1107" xr3:uid="{9B1A0AF2-DEFE-4DD6-B093-8317B13AEFFC}" name="Column1104"/>
    <tableColumn id="1108" xr3:uid="{0E923655-00CA-4289-A33B-2656BBD49D51}" name="Column1105"/>
    <tableColumn id="1109" xr3:uid="{0A17026B-0999-424A-BCEE-8470DE22A840}" name="Column1106"/>
    <tableColumn id="1110" xr3:uid="{35E87834-957D-4CA2-91CA-17974AD62110}" name="Column1107"/>
    <tableColumn id="1111" xr3:uid="{E12D1A5B-5580-495D-AD09-389B2030BC83}" name="Column1108"/>
    <tableColumn id="1112" xr3:uid="{6625CADE-D8BC-4C19-B011-31E2ED504D9D}" name="Column1109"/>
    <tableColumn id="1113" xr3:uid="{5F39E888-3FE2-4DF0-8CFA-D082D10AF81B}" name="Column1110"/>
    <tableColumn id="1114" xr3:uid="{9014141C-E7B4-4E3D-8D40-673E0E8CF4A7}" name="Column1111"/>
    <tableColumn id="1115" xr3:uid="{03BFF6C7-CF09-4129-A7D1-DB88BF509FCF}" name="Column1112"/>
    <tableColumn id="1116" xr3:uid="{2A74E90C-4257-46F8-BC05-87F595A8E490}" name="Column1113"/>
    <tableColumn id="1117" xr3:uid="{78435CF4-8E3C-415A-B7DC-EB9727E13D3F}" name="Column1114"/>
    <tableColumn id="1118" xr3:uid="{83D4AD3D-F165-49B1-A4DC-A0834E5AF84B}" name="Column1115"/>
    <tableColumn id="1119" xr3:uid="{10895860-0624-4C6E-B5D7-FEA62A2A732B}" name="Column1116"/>
    <tableColumn id="1120" xr3:uid="{D141439C-C999-414D-90FD-8D84988FABCC}" name="Column1117"/>
    <tableColumn id="1121" xr3:uid="{E854ABAA-03B3-401E-8500-61FC53BB612A}" name="Column1118"/>
    <tableColumn id="1122" xr3:uid="{1B371CEC-756C-4E87-9BCF-BAE82D2E7E34}" name="Column1119"/>
    <tableColumn id="1123" xr3:uid="{9C54105B-FCFC-4A28-9B80-D1B6B02A87FD}" name="Column1120"/>
    <tableColumn id="1124" xr3:uid="{F1122693-DEB2-44F3-B22F-7D8F2801A34C}" name="Column1121"/>
    <tableColumn id="1125" xr3:uid="{43F9D6F4-AA5F-472A-9478-E2C63B453962}" name="Column1122"/>
    <tableColumn id="1126" xr3:uid="{FAE7045D-7A0A-43ED-AE64-66AFD6BC6DF0}" name="Column1123"/>
    <tableColumn id="1127" xr3:uid="{2CDCEBD4-AFA0-4899-9839-EBD38847071D}" name="Column1124"/>
    <tableColumn id="1128" xr3:uid="{5272C995-6F86-4295-9BCC-6C21AC017A77}" name="Column1125"/>
    <tableColumn id="1129" xr3:uid="{C036CB0F-301F-455C-89CC-2BE71AE3A782}" name="Column1126"/>
    <tableColumn id="1130" xr3:uid="{1B96DFD5-D850-46AB-A4BA-D941E888CB14}" name="Column1127"/>
    <tableColumn id="1131" xr3:uid="{4A3E54CF-72BF-4763-AF0A-624F4C0F9302}" name="Column1128"/>
    <tableColumn id="1132" xr3:uid="{D74D4EF6-E977-4279-A33F-A28EEE30D984}" name="Column1129"/>
    <tableColumn id="1133" xr3:uid="{3AD00FB8-68CA-48DC-8185-4E2146A5312C}" name="Column1130"/>
    <tableColumn id="1134" xr3:uid="{0A2E99AB-F44B-4ACB-8D1F-951814B30B71}" name="Column1131"/>
    <tableColumn id="1135" xr3:uid="{6B366B21-0EE5-42C8-AFFD-F0C092AC8102}" name="Column1132"/>
    <tableColumn id="1136" xr3:uid="{2A447670-05EA-4281-AC1A-E010E4D2B983}" name="Column1133"/>
    <tableColumn id="1137" xr3:uid="{76DA08C6-EC65-41DC-B60D-8E45D9FCA3DD}" name="Column1134"/>
    <tableColumn id="1138" xr3:uid="{9E868762-C908-4585-8789-DE9B9BFDFFB7}" name="Column1135"/>
    <tableColumn id="1139" xr3:uid="{790E99FC-C194-4CBE-B498-DDA9B51ADE62}" name="Column1136"/>
    <tableColumn id="1140" xr3:uid="{3F1AFB37-F387-4382-ADAE-BD19C18E8F2F}" name="Column1137"/>
    <tableColumn id="1141" xr3:uid="{18B9AB4C-8082-4556-9866-6A29FE2F9F89}" name="Column1138"/>
    <tableColumn id="1142" xr3:uid="{B4A7AE8F-9844-40E1-9BEB-C04A8BF155BF}" name="Column1139"/>
    <tableColumn id="1143" xr3:uid="{41F99950-B5E5-4F1F-AAA6-38F8B01FE7F8}" name="Column1140"/>
    <tableColumn id="1144" xr3:uid="{025BBBBD-9060-4DBA-B461-0559EFAD615E}" name="Column1141"/>
    <tableColumn id="1145" xr3:uid="{C2A24177-61B3-4446-85CC-59A85FA9921C}" name="Column1142"/>
    <tableColumn id="1146" xr3:uid="{4E98424F-A694-4CAB-968F-E0EB34EA7397}" name="Column1143"/>
    <tableColumn id="1147" xr3:uid="{B5DA550B-2593-460A-BD5B-B236B25664FD}" name="Column1144"/>
    <tableColumn id="1148" xr3:uid="{644C9C4A-4AA6-46DD-AC99-1CE487A14C29}" name="Column1145"/>
    <tableColumn id="1149" xr3:uid="{522D1571-E1A3-4450-8E65-C355CEB7C186}" name="Column1146"/>
    <tableColumn id="1150" xr3:uid="{C944A95D-2207-45E8-AA3D-F26546841DA7}" name="Column1147"/>
    <tableColumn id="1151" xr3:uid="{9DD110E9-2A03-4E93-87A2-18E05AB9714E}" name="Column1148"/>
    <tableColumn id="1152" xr3:uid="{81917939-3F40-4105-9E54-EAEB6044CB33}" name="Column1149"/>
    <tableColumn id="1153" xr3:uid="{3AD997DB-93C3-4283-95C5-F9A89D2A1E60}" name="Column1150"/>
    <tableColumn id="1154" xr3:uid="{B49EFCE8-EB8A-44AD-B1DB-6CDA5A2AD946}" name="Column1151"/>
    <tableColumn id="1155" xr3:uid="{26DD7DF8-637D-4656-A41E-24A4A60EF0F5}" name="Column1152"/>
    <tableColumn id="1156" xr3:uid="{DAEDAE44-AA0B-4C1F-A169-A07A2A099431}" name="Column1153"/>
    <tableColumn id="1157" xr3:uid="{1C70C3A8-E44F-4453-8241-4D09B4DDE88F}" name="Column1154"/>
    <tableColumn id="1158" xr3:uid="{2BCAEBEF-594B-4DA6-B5BA-C1BA4EAAE5E1}" name="Column1155"/>
    <tableColumn id="1159" xr3:uid="{A0658927-279A-4F87-9262-95EE5F294549}" name="Column1156"/>
    <tableColumn id="1160" xr3:uid="{BE84B86C-266B-4253-BC61-6C74060DD7AB}" name="Column1157"/>
    <tableColumn id="1161" xr3:uid="{8A01D88E-B5C5-4986-BD9F-787EF518BF79}" name="Column1158"/>
    <tableColumn id="1162" xr3:uid="{7DAAF871-8925-4520-85F6-9869708445CA}" name="Column1159"/>
    <tableColumn id="1163" xr3:uid="{B4444A7D-C58E-4DAC-B4AA-D0B1DCC9F55A}" name="Column1160"/>
    <tableColumn id="1164" xr3:uid="{60C61FDC-F5C6-49DE-B847-1BDE6D098A4A}" name="Column1161"/>
    <tableColumn id="1165" xr3:uid="{4C2D6328-8EF0-4404-867F-8A55E693C7E8}" name="Column1162"/>
    <tableColumn id="1166" xr3:uid="{0E2C8B36-D5A1-4211-AEF7-18E75FDEC910}" name="Column1163"/>
    <tableColumn id="1167" xr3:uid="{38A31F65-5531-458E-B034-CE79BB0A77F2}" name="Column1164"/>
    <tableColumn id="1168" xr3:uid="{BAA1F1F4-23A8-4A10-88C9-E493EFF38588}" name="Column1165"/>
    <tableColumn id="1169" xr3:uid="{5E29DB56-5998-4217-B1F2-D8996414F048}" name="Column1166"/>
    <tableColumn id="1170" xr3:uid="{F694D37F-D61D-49B3-8A80-53EBD39A794F}" name="Column1167"/>
    <tableColumn id="1171" xr3:uid="{73CCCA9B-70C9-43EA-8288-CD764ACEEE34}" name="Column1168"/>
    <tableColumn id="1172" xr3:uid="{7E64A66B-6DA2-4F60-ACB8-145DBD2492F6}" name="Column1169"/>
    <tableColumn id="1173" xr3:uid="{D258158C-E2F8-4B25-A938-2C0E4A3B7343}" name="Column1170"/>
    <tableColumn id="1174" xr3:uid="{DEE3D7FF-C9D9-482A-8988-6E44FEE64696}" name="Column1171"/>
    <tableColumn id="1175" xr3:uid="{B284E1F4-6077-44C7-B1D3-2A112B3AC721}" name="Column1172"/>
    <tableColumn id="1176" xr3:uid="{03A7D16F-5573-44C0-822D-99F36540826E}" name="Column1173"/>
    <tableColumn id="1177" xr3:uid="{19E2D409-50D9-41DA-9090-A2D9FDD58613}" name="Column1174"/>
    <tableColumn id="1178" xr3:uid="{8321DE45-B044-4F42-8FA5-46403707D334}" name="Column1175"/>
    <tableColumn id="1179" xr3:uid="{64C1E8FE-9F95-4D03-8C22-69CF5BA2A0F6}" name="Column1176"/>
    <tableColumn id="1180" xr3:uid="{0AECAD59-8F9A-4D62-9101-9D419A46AC55}" name="Column1177"/>
    <tableColumn id="1181" xr3:uid="{65476A2A-9A9E-4100-9AD1-0992E094C596}" name="Column1178"/>
    <tableColumn id="1182" xr3:uid="{63D110F4-CEFB-4EC2-BB14-1DC13DE8BB6A}" name="Column1179"/>
    <tableColumn id="1183" xr3:uid="{C5C44163-3F5D-42EB-9EA2-F3CD4F3FC072}" name="Column1180"/>
    <tableColumn id="1184" xr3:uid="{AF134EB7-118A-4968-9238-DF58A2DB241D}" name="Column1181"/>
    <tableColumn id="1185" xr3:uid="{5D873937-393F-4144-92C7-7D745FE394BA}" name="Column1182"/>
    <tableColumn id="1186" xr3:uid="{A081CB80-599C-4DE8-B4C8-2C313C7B2F03}" name="Column1183"/>
    <tableColumn id="1187" xr3:uid="{B3B1F6EA-15FE-4059-A7A0-31BAB6AC26C2}" name="Column1184"/>
    <tableColumn id="1188" xr3:uid="{6F141DC4-504E-48D9-B87B-0689883D652D}" name="Column1185"/>
    <tableColumn id="1189" xr3:uid="{39936949-2166-4961-AABB-AA0DCFEE35E8}" name="Column1186"/>
    <tableColumn id="1190" xr3:uid="{C561CEFB-D994-40BE-8DA3-3384B346564F}" name="Column1187"/>
    <tableColumn id="1191" xr3:uid="{9A891CD3-10E3-475B-8C90-AEEF73E98651}" name="Column1188"/>
    <tableColumn id="1192" xr3:uid="{F8582966-3855-4E8F-8CDE-B66E2282396B}" name="Column1189"/>
    <tableColumn id="1193" xr3:uid="{787B3F3B-AB59-45DE-8656-3321B1951E65}" name="Column1190"/>
    <tableColumn id="1194" xr3:uid="{BF4470E1-07D0-4F80-A9ED-0EFC03A1FE52}" name="Column1191"/>
    <tableColumn id="1195" xr3:uid="{A5DF6A3A-F472-4E33-8EA5-5EAD43808F6E}" name="Column1192"/>
    <tableColumn id="1196" xr3:uid="{743D824D-4725-41C3-88B6-44ADFB408E5A}" name="Column1193"/>
    <tableColumn id="1197" xr3:uid="{8E0E23F4-9AC4-4405-92E4-32E482015FF3}" name="Column1194"/>
    <tableColumn id="1198" xr3:uid="{82F59CA1-72A8-4058-B73B-86D68FEF86C2}" name="Column1195"/>
    <tableColumn id="1199" xr3:uid="{CD026ACC-8BB0-4A17-A3F0-B9E8B63CB81F}" name="Column1196"/>
    <tableColumn id="1200" xr3:uid="{43460809-827A-4252-B033-11645F73B82F}" name="Column1197"/>
    <tableColumn id="1201" xr3:uid="{8F3527DC-C819-4FC5-8F8C-1A06FC92A73D}" name="Column1198"/>
    <tableColumn id="1202" xr3:uid="{22A0CB8E-D60F-427C-B4AD-A4C25C296976}" name="Column1199"/>
    <tableColumn id="1203" xr3:uid="{16AEE1D7-0447-483D-A545-F364098546D3}" name="Column1200"/>
    <tableColumn id="1204" xr3:uid="{28508A00-D963-4A39-9045-BED5B97D82B2}" name="Column1201"/>
    <tableColumn id="1205" xr3:uid="{9C41F6FC-9B1A-439B-8E42-2E4391FA961F}" name="Column1202"/>
    <tableColumn id="1206" xr3:uid="{BBE78D7A-E539-4B6D-A970-B9233BAEACB2}" name="Column1203"/>
    <tableColumn id="1207" xr3:uid="{A6460E53-C12D-4729-B4C5-B37865803F5B}" name="Column1204"/>
    <tableColumn id="1208" xr3:uid="{3747A235-5E8C-47A1-8D4E-BB3EDB79A12A}" name="Column1205"/>
    <tableColumn id="1209" xr3:uid="{C9605644-2259-4645-BFA7-159B991023C0}" name="Column1206"/>
    <tableColumn id="1210" xr3:uid="{95B13755-D2B1-43B4-B13B-DD2621307F81}" name="Column1207"/>
    <tableColumn id="1211" xr3:uid="{79E09B02-2A51-4C71-9A69-EBF6D06562A2}" name="Column1208"/>
    <tableColumn id="1212" xr3:uid="{38586680-D182-4A40-A09B-342573E5360B}" name="Column1209"/>
    <tableColumn id="1213" xr3:uid="{92F3C007-607F-4189-A03B-D90B29D20848}" name="Column1210"/>
    <tableColumn id="1214" xr3:uid="{E9D285DF-0BC8-45B8-A105-1B50643710CD}" name="Column1211"/>
    <tableColumn id="1215" xr3:uid="{C26E9317-1E1D-4E4A-AF2F-5B141A893A62}" name="Column1212"/>
    <tableColumn id="1216" xr3:uid="{3E1D2F98-CD62-4AC9-A989-8279A2B27148}" name="Column1213"/>
    <tableColumn id="1217" xr3:uid="{2FC24EC1-0F39-4004-883C-048818561AA1}" name="Column1214"/>
    <tableColumn id="1218" xr3:uid="{7BC00893-DB6B-4246-99B3-734059B3AF90}" name="Column1215"/>
    <tableColumn id="1219" xr3:uid="{369D15CE-E88C-42E6-8D5B-5F6245CD2257}" name="Column1216"/>
    <tableColumn id="1220" xr3:uid="{7E9B7F21-FBF5-47CE-85B2-5938831BBC97}" name="Column1217"/>
    <tableColumn id="1221" xr3:uid="{92ECC308-654A-4F32-AF19-16176A188334}" name="Column1218"/>
    <tableColumn id="1222" xr3:uid="{540C62D1-DA16-4073-92B9-D62076AE250D}" name="Column1219"/>
    <tableColumn id="1223" xr3:uid="{50030471-8346-40DF-9274-38716585E7B9}" name="Column1220"/>
    <tableColumn id="1224" xr3:uid="{9520768F-C5CB-418B-8666-BEC6AEAB1D43}" name="Column1221"/>
    <tableColumn id="1225" xr3:uid="{FAB4247F-7C66-42D0-A071-A3C896E7D5D6}" name="Column1222"/>
    <tableColumn id="1226" xr3:uid="{4161E2FF-5090-41D8-AEB9-8C263033E758}" name="Column1223"/>
    <tableColumn id="1227" xr3:uid="{F27A3D10-C77A-4D0F-8038-D5958D25446A}" name="Column1224"/>
    <tableColumn id="1228" xr3:uid="{23D6E8E9-1C12-4E72-8E08-4971C9EE222F}" name="Column1225"/>
    <tableColumn id="1229" xr3:uid="{ACC74F8B-39DB-4786-B2A5-35D0AD2800F7}" name="Column1226"/>
    <tableColumn id="1230" xr3:uid="{C873423F-CA25-4841-91E4-09F8605F4C8E}" name="Column1227"/>
    <tableColumn id="1231" xr3:uid="{87CFC713-F3CD-4ED5-A40A-7F719A6986D7}" name="Column1228"/>
    <tableColumn id="1232" xr3:uid="{D33E5DE6-7B07-494F-A0CC-9047C641854B}" name="Column1229"/>
    <tableColumn id="1233" xr3:uid="{7E43C6BA-0937-46F1-A8D7-DC112440B151}" name="Column1230"/>
    <tableColumn id="1234" xr3:uid="{57D092D0-891E-4A96-A87B-DEED53A2DA31}" name="Column1231"/>
    <tableColumn id="1235" xr3:uid="{3FCE7D80-6779-4243-BAF1-4E9EB189BD1A}" name="Column1232"/>
    <tableColumn id="1236" xr3:uid="{A47207F7-97E2-42E5-BCFC-C7EEA3E0AAE6}" name="Column1233"/>
    <tableColumn id="1237" xr3:uid="{8A4AC8E8-0006-4195-9C72-4EF5A2DC24F7}" name="Column1234"/>
    <tableColumn id="1238" xr3:uid="{7C58F9A7-D0A5-4E93-BCFF-106172A60023}" name="Column1235"/>
    <tableColumn id="1239" xr3:uid="{A0D580C1-EFF0-402F-8EBA-3B4D4E78E7BE}" name="Column1236"/>
    <tableColumn id="1240" xr3:uid="{EFDD9F37-EB9E-42BB-AE04-E6E38913A71F}" name="Column1237"/>
    <tableColumn id="1241" xr3:uid="{C1C3B971-CC21-4EA8-B34D-9BB1A2BB6BE0}" name="Column1238"/>
    <tableColumn id="1242" xr3:uid="{723AF966-145E-4896-9C95-9AFFA8F443B6}" name="Column1239"/>
    <tableColumn id="1243" xr3:uid="{A6E2DCD5-FA35-418A-A6BB-C3F5FC2C7E3C}" name="Column1240"/>
    <tableColumn id="1244" xr3:uid="{E670A2D4-FA25-4C61-969F-01EC607D0900}" name="Column1241"/>
    <tableColumn id="1245" xr3:uid="{9A795F25-FA12-40EB-9874-F940E34C5E93}" name="Column1242"/>
    <tableColumn id="1246" xr3:uid="{4D917B4E-1BCA-40A9-BA62-095710A3D098}" name="Column1243"/>
    <tableColumn id="1247" xr3:uid="{04E5C5A0-D77F-4A81-8123-C6BDECB69823}" name="Column1244"/>
    <tableColumn id="1248" xr3:uid="{98AF352F-64C6-47A0-9FF3-395FD399F34D}" name="Column1245"/>
    <tableColumn id="1249" xr3:uid="{942A79C9-14E0-4782-A3A9-FE8BD288A16A}" name="Column1246"/>
    <tableColumn id="1250" xr3:uid="{64A7123C-4065-4B69-ACF0-9403942517E7}" name="Column1247"/>
    <tableColumn id="1251" xr3:uid="{49739C71-5197-4E1A-9651-115DE32858E1}" name="Column1248"/>
    <tableColumn id="1252" xr3:uid="{B5D07EA1-D3A4-43F7-8799-56A81094C870}" name="Column1249"/>
    <tableColumn id="1253" xr3:uid="{892F8E58-36E7-46D4-BCE3-C8FD64B233D8}" name="Column1250"/>
    <tableColumn id="1254" xr3:uid="{DF7849A1-BD46-4348-A028-0AB73BA3E53F}" name="Column1251"/>
    <tableColumn id="1255" xr3:uid="{CD10F43C-251A-4497-B1BF-880B4AE8DA21}" name="Column1252"/>
    <tableColumn id="1256" xr3:uid="{E0559A25-12AB-49EA-8869-B7CFB269E777}" name="Column1253"/>
    <tableColumn id="1257" xr3:uid="{44D9279A-CEDB-4BF2-98C6-1FEFD17DE306}" name="Column1254"/>
    <tableColumn id="1258" xr3:uid="{BE2C6051-42E8-41D0-A644-148568863B48}" name="Column1255"/>
    <tableColumn id="1259" xr3:uid="{D62FC387-183D-463C-A697-F2A83A3CE3CC}" name="Column1256"/>
    <tableColumn id="1260" xr3:uid="{52BF4091-65BC-4BDF-8442-24D8A6CAC6D1}" name="Column1257"/>
    <tableColumn id="1261" xr3:uid="{302F502D-D7A0-4D73-82F4-F395DCB1BEF4}" name="Column1258"/>
    <tableColumn id="1262" xr3:uid="{C0878E1E-5622-48D6-89D9-E7B0FB52B4DD}" name="Column1259"/>
    <tableColumn id="1263" xr3:uid="{6299BDD3-BB16-4BE3-B80F-0AAFC95A8FEB}" name="Column1260"/>
    <tableColumn id="1264" xr3:uid="{2DBA2B96-40C2-40C2-BBDB-77456FDF7B0B}" name="Column1261"/>
    <tableColumn id="1265" xr3:uid="{0E7D74EA-03BF-4830-AA1C-77ADDD8BB284}" name="Column1262"/>
    <tableColumn id="1266" xr3:uid="{4114B2AE-A395-4A72-9E1E-78D5E4072F9F}" name="Column1263"/>
    <tableColumn id="1267" xr3:uid="{F1F22450-3A59-4DF5-94B6-0DC261A45628}" name="Column1264"/>
    <tableColumn id="1268" xr3:uid="{B6D7A641-10C9-4EC7-B9E8-BAB0B4A515D2}" name="Column1265"/>
    <tableColumn id="1269" xr3:uid="{44F5F471-5FC8-454F-9E3B-25A21E3A9007}" name="Column1266"/>
    <tableColumn id="1270" xr3:uid="{EFFE0BD8-E408-40D7-A39E-B644D4197DAA}" name="Column1267"/>
    <tableColumn id="1271" xr3:uid="{EEBBFC97-F1D4-4D29-BB46-5475A7C89FE9}" name="Column1268"/>
    <tableColumn id="1272" xr3:uid="{E3AA4200-DFCC-483D-ACF3-E172177B2792}" name="Column1269"/>
    <tableColumn id="1273" xr3:uid="{DEF9CD11-DDA7-4561-BCB7-9E52AEC6EC15}" name="Column1270"/>
    <tableColumn id="1274" xr3:uid="{AF55289B-32EE-4B57-BF5F-295A00FA8F36}" name="Column1271"/>
    <tableColumn id="1275" xr3:uid="{208EC75D-4D97-4CE2-BEEC-7ED51C4BF18F}" name="Column1272"/>
    <tableColumn id="1276" xr3:uid="{4039C01B-1D6E-454C-9808-07254B7F85E0}" name="Column1273"/>
    <tableColumn id="1277" xr3:uid="{437ACB0D-96AD-4A43-856D-CFA5D9A530EB}" name="Column1274"/>
    <tableColumn id="1278" xr3:uid="{6EBCA992-7EBB-4767-A5DB-BB594ADBFEFE}" name="Column1275"/>
    <tableColumn id="1279" xr3:uid="{1628A6B8-72CF-48FA-8D25-29C348D1CA03}" name="Column1276"/>
    <tableColumn id="1280" xr3:uid="{6E559A05-5F94-493D-BD56-EB4B87DAD584}" name="Column1277"/>
    <tableColumn id="1281" xr3:uid="{02DC9438-9709-4139-9FD0-0F7DACC90BEC}" name="Column1278"/>
    <tableColumn id="1282" xr3:uid="{7EB75597-8258-47F7-A8C8-41188D89FE9E}" name="Column1279"/>
    <tableColumn id="1283" xr3:uid="{7A82B195-ED28-47E1-898B-DC07A28D53DF}" name="Column1280"/>
    <tableColumn id="1284" xr3:uid="{F0954221-8B1E-484A-989E-408905D2D28A}" name="Column1281"/>
    <tableColumn id="1285" xr3:uid="{60830878-3BA1-402F-826B-681DB645482C}" name="Column1282"/>
    <tableColumn id="1286" xr3:uid="{F9146BBC-BDD8-487C-BCD8-D8C3B1BAC453}" name="Column1283"/>
    <tableColumn id="1287" xr3:uid="{EA5A4501-95B8-4612-94E1-254555B7E383}" name="Column1284"/>
    <tableColumn id="1288" xr3:uid="{7B68391E-1100-4712-B098-2499274E53E7}" name="Column1285"/>
    <tableColumn id="1289" xr3:uid="{239C02DF-0D8D-435A-BAAB-E8941E3E90C6}" name="Column1286"/>
    <tableColumn id="1290" xr3:uid="{8AEDCCC9-5267-4B8F-A50C-6EA6BF9E0D1C}" name="Column1287"/>
    <tableColumn id="1291" xr3:uid="{44FEA106-8978-4E7D-9FBE-6460FA4FEF6F}" name="Column1288"/>
    <tableColumn id="1292" xr3:uid="{E4656C8F-417D-46EF-B71D-F50CD065C563}" name="Column1289"/>
    <tableColumn id="1293" xr3:uid="{086428C0-314D-4272-822C-9F18B946C7C4}" name="Column1290"/>
    <tableColumn id="1294" xr3:uid="{E3BCCAC8-E813-4349-8C06-94C7FE05EE01}" name="Column1291"/>
    <tableColumn id="1295" xr3:uid="{99E0308F-52EE-466F-8CB5-4C4E94B897BF}" name="Column1292"/>
    <tableColumn id="1296" xr3:uid="{E603291B-5BCA-4933-ABD6-4F0CEA10E632}" name="Column1293"/>
    <tableColumn id="1297" xr3:uid="{E38A7D91-0001-49A0-AFE2-94E0E0CA5B91}" name="Column1294"/>
    <tableColumn id="1298" xr3:uid="{DB9AA57A-22DF-44E5-9F68-6A8EA41E1C56}" name="Column1295"/>
    <tableColumn id="1299" xr3:uid="{5EBBF9CA-61C5-4300-9191-97BA775EEA94}" name="Column1296"/>
    <tableColumn id="1300" xr3:uid="{3E30EB89-17CB-4DDF-A4D3-585EC292BCF2}" name="Column1297"/>
    <tableColumn id="1301" xr3:uid="{428A1F2C-F02B-4783-B500-5F4DDE00CA3D}" name="Column1298"/>
    <tableColumn id="1302" xr3:uid="{C099F77B-6C8E-4891-A82B-AAC653439A68}" name="Column1299"/>
    <tableColumn id="1303" xr3:uid="{D6864B98-5DFE-4B6A-A79D-7E73049FD355}" name="Column1300"/>
    <tableColumn id="1304" xr3:uid="{F2ECC2B4-5E77-4B71-8E5E-602353234B2E}" name="Column1301"/>
    <tableColumn id="1305" xr3:uid="{FF8AEAAB-B2C4-4C12-9D79-1CD5F6577DAA}" name="Column1302"/>
    <tableColumn id="1306" xr3:uid="{B16D9A9A-E7C2-46D3-B518-00C1C9E803B9}" name="Column1303"/>
    <tableColumn id="1307" xr3:uid="{6FDF3FB9-E5D2-4E6B-BD0F-88A6C00899A2}" name="Column1304"/>
    <tableColumn id="1308" xr3:uid="{FBD3AA70-16EE-418D-80D2-565AB5716154}" name="Column1305"/>
    <tableColumn id="1309" xr3:uid="{57005405-9797-4AA2-BD16-829F09B9F4A5}" name="Column1306"/>
    <tableColumn id="1310" xr3:uid="{CFC0547C-4F0E-4B5F-A452-691657459C9C}" name="Column1307"/>
    <tableColumn id="1311" xr3:uid="{DC8EB55D-6426-40B9-9384-6331616D74B1}" name="Column1308"/>
    <tableColumn id="1312" xr3:uid="{86304DD7-6261-4FE1-9D51-A96BB3D7CC20}" name="Column1309"/>
    <tableColumn id="1313" xr3:uid="{182EEC58-836A-406D-B37C-3AA13DA4F6FA}" name="Column1310"/>
    <tableColumn id="1314" xr3:uid="{86AD3B9F-BA96-4761-979A-55D4B6191F4B}" name="Column1311"/>
    <tableColumn id="1315" xr3:uid="{B0EE1CB9-DC1D-48E9-9E0B-B2B5ACA6A6BE}" name="Column1312"/>
    <tableColumn id="1316" xr3:uid="{481C921F-9A74-4D43-91B3-638D680158A9}" name="Column1313"/>
    <tableColumn id="1317" xr3:uid="{389484C6-DB45-47F4-8BCB-37EC2458936D}" name="Column1314"/>
    <tableColumn id="1318" xr3:uid="{D6B1841F-B9E3-4738-8E55-7CC8EBA8FC52}" name="Column1315"/>
    <tableColumn id="1319" xr3:uid="{AB2E3299-94AD-4FBD-8F54-86D419674C89}" name="Column1316"/>
    <tableColumn id="1320" xr3:uid="{617A548E-265A-4195-B67F-56929173B4E6}" name="Column1317"/>
    <tableColumn id="1321" xr3:uid="{114062F5-66B2-4FF7-8356-F416FDE4E24F}" name="Column1318"/>
    <tableColumn id="1322" xr3:uid="{E2DAE59E-17FF-4D29-899C-4F8910BE9EF6}" name="Column1319"/>
    <tableColumn id="1323" xr3:uid="{3986E51D-13F4-4B94-9790-51293B03879A}" name="Column1320"/>
    <tableColumn id="1324" xr3:uid="{9C09948D-366B-46A3-8ADE-9559BA4729E9}" name="Column1321"/>
    <tableColumn id="1325" xr3:uid="{67A4907C-377D-4B3F-BE09-B17513CE6BC6}" name="Column1322"/>
    <tableColumn id="1326" xr3:uid="{C518F47B-05C1-4E1C-BE84-7D5B8C46F90B}" name="Column1323"/>
    <tableColumn id="1327" xr3:uid="{C30F8991-BEAA-4B15-AB67-682E84C5D8EC}" name="Column1324"/>
    <tableColumn id="1328" xr3:uid="{AAB6DBA8-BEBA-46EF-942A-6C6602B03E19}" name="Column1325"/>
    <tableColumn id="1329" xr3:uid="{22E286AC-7C1D-444E-AB06-23ADF4685F57}" name="Column1326"/>
    <tableColumn id="1330" xr3:uid="{797D4F49-3CA6-4AB6-91F7-44528581A7C5}" name="Column1327"/>
    <tableColumn id="1331" xr3:uid="{15B9ABE8-512A-4199-B2E8-906B6024E1FE}" name="Column1328"/>
    <tableColumn id="1332" xr3:uid="{A68F6655-652F-483F-9A15-998ABC750283}" name="Column1329"/>
    <tableColumn id="1333" xr3:uid="{BB342B97-678D-4D61-A72F-BCD5344126EB}" name="Column1330"/>
    <tableColumn id="1334" xr3:uid="{69D3099A-F5B5-498D-ADF6-496C2CCE1320}" name="Column1331"/>
    <tableColumn id="1335" xr3:uid="{53BF3ABA-D017-41A6-92E9-D3AEE7103BEA}" name="Column1332"/>
    <tableColumn id="1336" xr3:uid="{A756AA30-149F-4123-B256-323A6FEB4CD8}" name="Column1333"/>
    <tableColumn id="1337" xr3:uid="{799CBB83-8312-4EE0-95D6-788C0AFA8524}" name="Column1334"/>
    <tableColumn id="1338" xr3:uid="{C5B6C424-FD57-42DE-82A6-E50632A30BAE}" name="Column1335"/>
    <tableColumn id="1339" xr3:uid="{EEAAA9A8-6ED9-41FF-ADD0-338658C04E95}" name="Column1336"/>
    <tableColumn id="1340" xr3:uid="{9C95A1E5-3962-4561-988F-66A51B1E6D9E}" name="Column1337"/>
    <tableColumn id="1341" xr3:uid="{3D539197-CEE5-4C88-A720-7309537CA471}" name="Column1338"/>
    <tableColumn id="1342" xr3:uid="{A21C9816-880C-414C-A143-C41C5D2924C6}" name="Column1339"/>
    <tableColumn id="1343" xr3:uid="{2EAEBF17-F663-41C8-856E-825E5C60C37B}" name="Column1340"/>
    <tableColumn id="1344" xr3:uid="{AA2D80B7-0BF0-4AF0-97F6-D32C1A4D1476}" name="Column1341"/>
    <tableColumn id="1345" xr3:uid="{EE9B4A85-49F1-4626-A2CB-6BA3FB170611}" name="Column1342"/>
    <tableColumn id="1346" xr3:uid="{81887927-6CF0-4D6A-A79A-2670B0D3166F}" name="Column1343"/>
    <tableColumn id="1347" xr3:uid="{2D110E76-D753-4E2F-A641-3A2F92421A8A}" name="Column1344"/>
    <tableColumn id="1348" xr3:uid="{51C62CC9-46ED-49A8-B8C6-EE25AA1B907F}" name="Column1345"/>
    <tableColumn id="1349" xr3:uid="{88891C8E-9631-402D-AF13-7B760A35E508}" name="Column1346"/>
    <tableColumn id="1350" xr3:uid="{B8A4914A-2DE0-4CF8-AC88-AA3BE3C2D20E}" name="Column1347"/>
    <tableColumn id="1351" xr3:uid="{5FABF5B6-111F-4271-ACAD-FF3035EA5D5D}" name="Column1348"/>
    <tableColumn id="1352" xr3:uid="{E24CA9C7-B76E-4C02-A65A-67BD1E0759CF}" name="Column1349"/>
    <tableColumn id="1353" xr3:uid="{827C537B-88BD-4D0E-AC94-A0FCC55067A6}" name="Column1350"/>
    <tableColumn id="1354" xr3:uid="{1C28D165-ECB6-46FA-BFFF-BE1DE48FB7B7}" name="Column1351"/>
    <tableColumn id="1355" xr3:uid="{F8E31F5F-90F3-48CA-A892-D1AB2F17EBF5}" name="Column1352"/>
    <tableColumn id="1356" xr3:uid="{187BA4A6-A512-41F7-82EA-664554BFE396}" name="Column1353"/>
    <tableColumn id="1357" xr3:uid="{CFFA1094-6A9B-4F9B-ACD8-BD9DF42FF7AA}" name="Column1354"/>
    <tableColumn id="1358" xr3:uid="{2A8E2E7D-16AC-4148-9BBD-898B73BC77EC}" name="Column1355"/>
    <tableColumn id="1359" xr3:uid="{72720AB1-79C8-400B-83B8-484A527B50F2}" name="Column1356"/>
    <tableColumn id="1360" xr3:uid="{296B5593-E4AD-4DDD-9F1C-756F8AD080AF}" name="Column1357"/>
    <tableColumn id="1361" xr3:uid="{FB6F9F58-FEEC-488A-A8FA-A3BD6EC48B12}" name="Column1358"/>
    <tableColumn id="1362" xr3:uid="{229015CF-902F-4FFD-A334-048D48561E8E}" name="Column1359"/>
    <tableColumn id="1363" xr3:uid="{B44EC662-4560-4DBB-BFBA-0232C7311DBD}" name="Column1360"/>
    <tableColumn id="1364" xr3:uid="{CD5ABB35-EF41-4A2B-B552-3585E5BD1FDF}" name="Column1361"/>
    <tableColumn id="1365" xr3:uid="{FC124A09-D10D-4CB2-80A8-2FA4B76F5243}" name="Column1362"/>
    <tableColumn id="1366" xr3:uid="{BB9995BF-61D0-411B-B38C-F191D2947BE0}" name="Column1363"/>
    <tableColumn id="1367" xr3:uid="{7C52CA41-D853-491B-BD6E-1E4BF63C10A4}" name="Column1364"/>
    <tableColumn id="1368" xr3:uid="{E4460853-BEAE-4060-93AA-9505B3DB6F2F}" name="Column1365"/>
    <tableColumn id="1369" xr3:uid="{6BA255EB-C8F6-4F92-89D1-9A9A56613D96}" name="Column1366"/>
    <tableColumn id="1370" xr3:uid="{FDDE4D51-04FB-4645-84E0-E933BD26AF82}" name="Column1367"/>
    <tableColumn id="1371" xr3:uid="{CE1DB25A-6050-40E8-AAF4-F844B5B4CC60}" name="Column1368"/>
    <tableColumn id="1372" xr3:uid="{9A601CD7-4592-4FCE-A214-CB9452BC312E}" name="Column1369"/>
    <tableColumn id="1373" xr3:uid="{681E2D43-754D-4945-90B3-70A6E1CAFE4D}" name="Column1370"/>
    <tableColumn id="1374" xr3:uid="{8E9412FB-4647-4901-A8C2-C4F768615366}" name="Column1371"/>
    <tableColumn id="1375" xr3:uid="{2BA4867A-B4C2-4B40-A0CC-01085AB6E94A}" name="Column1372"/>
    <tableColumn id="1376" xr3:uid="{AF5BC4E9-F23D-466B-B8D5-BFC011325A54}" name="Column1373"/>
    <tableColumn id="1377" xr3:uid="{2DE8C048-BA99-440C-AE6F-B3830DAE655A}" name="Column1374"/>
    <tableColumn id="1378" xr3:uid="{C55A4617-E65B-4E42-B220-73309B67CCAF}" name="Column1375"/>
    <tableColumn id="1379" xr3:uid="{731A32E4-F0C7-49C7-8459-C8CB25B9BEA5}" name="Column1376"/>
    <tableColumn id="1380" xr3:uid="{2032553E-59E9-42D6-ABEC-0BFC65E53026}" name="Column1377"/>
    <tableColumn id="1381" xr3:uid="{4ADEF632-FEAF-4E67-B6D0-94102B090BE8}" name="Column1378"/>
    <tableColumn id="1382" xr3:uid="{1EA59077-66AE-4A3B-8AAE-47403309B257}" name="Column1379"/>
    <tableColumn id="1383" xr3:uid="{BF1FD8BD-F0ED-44E1-A66C-1C8D7DEB29D1}" name="Column1380"/>
    <tableColumn id="1384" xr3:uid="{0E1FE4F4-9A3E-44AA-8759-B5AAE60D9C29}" name="Column1381"/>
    <tableColumn id="1385" xr3:uid="{BEB259A8-496A-403D-8610-99E67A97044E}" name="Column1382"/>
    <tableColumn id="1386" xr3:uid="{541B0F0F-9872-4482-ACE8-8E57198E45CA}" name="Column1383"/>
    <tableColumn id="1387" xr3:uid="{65A9F5DB-19E9-40FA-A265-4BEF7FCEFDF9}" name="Column1384"/>
    <tableColumn id="1388" xr3:uid="{C577FDBF-EFD6-4C22-B997-63EAFD06A6B3}" name="Column1385"/>
    <tableColumn id="1389" xr3:uid="{4CA28BB0-CEB0-4D5B-8937-81321C94677B}" name="Column1386"/>
    <tableColumn id="1390" xr3:uid="{147A8486-A709-4628-BE82-F80C60889C14}" name="Column1387"/>
    <tableColumn id="1391" xr3:uid="{123859CB-D90D-424C-AD49-98AF92D32D23}" name="Column1388"/>
    <tableColumn id="1392" xr3:uid="{3E6A27C4-3CC3-471B-A6AF-D25B37964CF0}" name="Column1389"/>
    <tableColumn id="1393" xr3:uid="{37E7DED3-C9F8-4087-A9D0-4190992A5594}" name="Column1390"/>
    <tableColumn id="1394" xr3:uid="{FB68EC34-EBEF-4CD3-8D8F-AB795F105AC0}" name="Column1391"/>
    <tableColumn id="1395" xr3:uid="{CFFC6182-18AA-49CF-9570-3DA1DE7E7540}" name="Column1392"/>
    <tableColumn id="1396" xr3:uid="{EE447829-2DD9-40DF-A813-429D3452C00E}" name="Column1393"/>
    <tableColumn id="1397" xr3:uid="{C3F96C53-021B-4247-B8B0-93007F195799}" name="Column1394"/>
    <tableColumn id="1398" xr3:uid="{612BC40B-8C86-41A4-AE66-F92974E9AE51}" name="Column1395"/>
    <tableColumn id="1399" xr3:uid="{1EDC7A30-E76C-4C4D-BDA2-070064D7413E}" name="Column1396"/>
    <tableColumn id="1400" xr3:uid="{D8DF846B-7CCD-445B-86EC-7FE7541F2514}" name="Column1397"/>
    <tableColumn id="1401" xr3:uid="{F6185E55-260F-4509-8E39-9AF72C123D53}" name="Column1398"/>
    <tableColumn id="1402" xr3:uid="{DA426EE8-35CD-4FCC-B26A-F2463CEE97B6}" name="Column1399"/>
    <tableColumn id="1403" xr3:uid="{69C8ED4C-6AE1-49BE-A3A1-486517A8B7EF}" name="Column1400"/>
    <tableColumn id="1404" xr3:uid="{FFE18520-A644-4D7D-8B7F-B177C397A9CC}" name="Column1401"/>
    <tableColumn id="1405" xr3:uid="{E075C4A2-B639-4E98-AE99-E16E35D6ACDB}" name="Column1402"/>
    <tableColumn id="1406" xr3:uid="{8E921225-D851-47A3-9617-975FF0BF919D}" name="Column1403"/>
    <tableColumn id="1407" xr3:uid="{56AF3AC5-CC46-4E8F-9BC5-B72D84F211DA}" name="Column1404"/>
    <tableColumn id="1408" xr3:uid="{67A2B03A-0164-42EE-9D1B-811E957574A2}" name="Column1405"/>
    <tableColumn id="1409" xr3:uid="{BE250080-8E79-410C-B640-B00147A805FC}" name="Column1406"/>
    <tableColumn id="1410" xr3:uid="{49ED7227-1828-4266-B166-443747ECEBF8}" name="Column1407"/>
    <tableColumn id="1411" xr3:uid="{5961F0B1-1F37-427F-AC53-0CF9FBFC2F00}" name="Column1408"/>
    <tableColumn id="1412" xr3:uid="{0AF2456B-2FCF-457B-BB70-30E537BF4CF6}" name="Column1409"/>
    <tableColumn id="1413" xr3:uid="{87C35108-6E95-40E2-9D5B-C1CE13D843EC}" name="Column1410"/>
    <tableColumn id="1414" xr3:uid="{B4A5128D-E31B-44EA-826D-13341DDBAECB}" name="Column1411"/>
    <tableColumn id="1415" xr3:uid="{83C4649D-6734-4469-BD5E-F7091F9D1276}" name="Column1412"/>
    <tableColumn id="1416" xr3:uid="{F3C62269-1333-42F4-99EE-25301BCCFB85}" name="Column1413"/>
    <tableColumn id="1417" xr3:uid="{E850EF30-840E-4B02-A4F5-3FF9A53724A3}" name="Column1414"/>
    <tableColumn id="1418" xr3:uid="{78A74788-0DDB-453B-BA6D-DB5276C2B960}" name="Column1415"/>
    <tableColumn id="1419" xr3:uid="{A9E55452-2C1B-4B62-A7A1-C9CBEFFB616A}" name="Column1416"/>
    <tableColumn id="1420" xr3:uid="{F2CAF690-674F-44C2-A3B0-854EF1C1D5E4}" name="Column1417"/>
    <tableColumn id="1421" xr3:uid="{980AF51C-AFDF-4B6D-A885-C2196D5092F7}" name="Column1418"/>
    <tableColumn id="1422" xr3:uid="{4DEEB9D0-07FB-4D72-8820-CFD192D60100}" name="Column1419"/>
    <tableColumn id="1423" xr3:uid="{0B4C7198-669B-4AB3-98FE-06FB67149599}" name="Column1420"/>
    <tableColumn id="1424" xr3:uid="{27FC19B1-F626-42B8-B293-30D6BC15A2F5}" name="Column1421"/>
    <tableColumn id="1425" xr3:uid="{9E939D10-1A8F-455D-8065-8E5C4B182C17}" name="Column1422"/>
    <tableColumn id="1426" xr3:uid="{1218928D-59AA-46AC-8CF8-FC4DB1E061AB}" name="Column1423"/>
    <tableColumn id="1427" xr3:uid="{81F3E152-BEB8-40A8-8964-3C140CED9DE4}" name="Column1424"/>
    <tableColumn id="1428" xr3:uid="{C8500799-A433-41E9-A607-766D7D731534}" name="Column1425"/>
    <tableColumn id="1429" xr3:uid="{50AE85F6-4624-4174-A6BF-FF9FA0122B36}" name="Column1426"/>
    <tableColumn id="1430" xr3:uid="{0B57D531-2700-4231-BE82-017DE6451B10}" name="Column1427"/>
    <tableColumn id="1431" xr3:uid="{B0C7B493-4D4C-4980-BBAE-6BEDB5B36C92}" name="Column1428"/>
    <tableColumn id="1432" xr3:uid="{C7A492FA-23C5-4297-96DA-42D8344F90D0}" name="Column1429"/>
    <tableColumn id="1433" xr3:uid="{ABD3783E-663D-45C7-989C-6EABA7962528}" name="Column1430"/>
    <tableColumn id="1434" xr3:uid="{8956B463-8D3C-4DB5-BDEE-0561515ACE9C}" name="Column1431"/>
    <tableColumn id="1435" xr3:uid="{BE00B72F-7247-4746-AAD3-44D19BC43BEC}" name="Column1432"/>
    <tableColumn id="1436" xr3:uid="{43FEB356-6671-49E6-BF80-B65DAFDFA3DA}" name="Column1433"/>
    <tableColumn id="1437" xr3:uid="{0666A8BD-845C-4416-97BF-A33642773602}" name="Column1434"/>
    <tableColumn id="1438" xr3:uid="{46954516-9185-4006-ACC2-19ABCAE1E040}" name="Column1435"/>
    <tableColumn id="1439" xr3:uid="{593EE455-567E-4A08-BF41-D835558DC6BA}" name="Column1436"/>
    <tableColumn id="1440" xr3:uid="{1069EE45-2E54-44E8-A286-78093B782263}" name="Column1437"/>
    <tableColumn id="1441" xr3:uid="{67F4B96B-4D40-4DA6-AA5A-F52D59E23C71}" name="Column1438"/>
    <tableColumn id="1442" xr3:uid="{236280BC-02D3-4D7E-95EB-E73E32BB598B}" name="Column1439"/>
    <tableColumn id="1443" xr3:uid="{1302A10B-900B-474F-8795-E55D639BB721}" name="Column1440"/>
    <tableColumn id="1444" xr3:uid="{50B83890-4854-4B21-95AD-A1D925D6A987}" name="Column1441"/>
    <tableColumn id="1445" xr3:uid="{902DD9CB-89B8-4434-A580-415EADF864CD}" name="Column1442"/>
    <tableColumn id="1446" xr3:uid="{35F323F7-99F3-4936-AE90-DBE9DBEA6DD3}" name="Column1443"/>
    <tableColumn id="1447" xr3:uid="{BF0095C7-8258-4D34-8884-B809BAE2F4BD}" name="Column1444"/>
    <tableColumn id="1448" xr3:uid="{47D9B3DA-F64B-4B15-BE0A-C2922DE98D35}" name="Column1445"/>
    <tableColumn id="1449" xr3:uid="{B7F8701B-7ADA-41C6-8946-F2C47AFE03ED}" name="Column1446"/>
    <tableColumn id="1450" xr3:uid="{941B1281-286C-4565-97DF-CC3AA819006B}" name="Column1447"/>
    <tableColumn id="1451" xr3:uid="{5DED517E-1283-4BE8-A785-84E1AE9C8F23}" name="Column1448"/>
    <tableColumn id="1452" xr3:uid="{18EFBB1B-D8EF-4C1C-9471-1CE246CCCF8A}" name="Column1449"/>
    <tableColumn id="1453" xr3:uid="{A4E60E40-068E-45C6-912E-AB0ECE79C5B3}" name="Column1450"/>
    <tableColumn id="1454" xr3:uid="{AB836CFF-351C-422F-963C-BBF4691C905E}" name="Column1451"/>
    <tableColumn id="1455" xr3:uid="{833C689E-F210-4329-9754-D95C11FB05C7}" name="Column1452"/>
    <tableColumn id="1456" xr3:uid="{1420BE47-7BEA-4651-A80F-CE1B228B798E}" name="Column1453"/>
    <tableColumn id="1457" xr3:uid="{49A89DA8-75E1-4945-9E5C-36990933A48B}" name="Column1454"/>
    <tableColumn id="1458" xr3:uid="{6695FA64-CD3C-4726-948C-0D0C51107E92}" name="Column1455"/>
    <tableColumn id="1459" xr3:uid="{9D91EB16-46A7-4C98-A41E-664D5EAE2272}" name="Column1456"/>
    <tableColumn id="1460" xr3:uid="{B9BD6F72-CB8F-46B7-BCC5-0367867F8784}" name="Column1457"/>
    <tableColumn id="1461" xr3:uid="{B9DE7414-1FBE-4ED2-A566-6D553FDFD02D}" name="Column1458"/>
    <tableColumn id="1462" xr3:uid="{43E47770-6B61-4902-B5AF-BD480C9D4013}" name="Column1459"/>
    <tableColumn id="1463" xr3:uid="{2E403A7B-C187-4FF8-B54D-69D04BDBA358}" name="Column1460"/>
    <tableColumn id="1464" xr3:uid="{E3E2299D-AB56-4545-BCE3-FAAE67239ABB}" name="Column1461"/>
    <tableColumn id="1465" xr3:uid="{A9E0E2DF-08F5-4D4B-9C83-DFD85A4AD325}" name="Column1462"/>
    <tableColumn id="1466" xr3:uid="{34C91C05-F30F-4904-9761-DED45EB4F10D}" name="Column1463"/>
    <tableColumn id="1467" xr3:uid="{7771D42F-374B-4190-8F69-10CD3E851DE0}" name="Column1464"/>
    <tableColumn id="1468" xr3:uid="{BEFE47B1-74BE-419F-A087-3BC5CC3A36AF}" name="Column1465"/>
    <tableColumn id="1469" xr3:uid="{A741CE39-B3AD-4387-93F0-FF59808D46AD}" name="Column1466"/>
    <tableColumn id="1470" xr3:uid="{146807DF-C039-47F8-B252-C6C597786067}" name="Column1467"/>
    <tableColumn id="1471" xr3:uid="{0A3C5CB4-AB49-4A89-B568-0E52C6F324E1}" name="Column1468"/>
    <tableColumn id="1472" xr3:uid="{8133C151-8C81-42C4-B650-52751FDFC8B3}" name="Column1469"/>
    <tableColumn id="1473" xr3:uid="{CE0C6D2C-114F-44DD-9CA4-F995DA80F1AF}" name="Column1470"/>
    <tableColumn id="1474" xr3:uid="{23B2C206-DEF0-4554-AC99-DFC4C2D6F72F}" name="Column1471"/>
    <tableColumn id="1475" xr3:uid="{81DFBBA3-5597-40AD-926A-F576842C8BC9}" name="Column1472"/>
    <tableColumn id="1476" xr3:uid="{4E539B0B-2784-4F81-AEAE-9EC9343DD0B5}" name="Column1473"/>
    <tableColumn id="1477" xr3:uid="{7D18AC3C-CE5E-483C-B8C3-3EBE7FF02B45}" name="Column1474"/>
    <tableColumn id="1478" xr3:uid="{A7FECBA1-1940-4ABD-9EEC-49BF9F0DBE36}" name="Column1475"/>
    <tableColumn id="1479" xr3:uid="{349D169E-B70F-4968-A6D1-44D65BE9C435}" name="Column1476"/>
    <tableColumn id="1480" xr3:uid="{A8571CFE-92CD-414C-8E36-FF5A9DCFE3B7}" name="Column1477"/>
    <tableColumn id="1481" xr3:uid="{7F0FE7FA-0B34-4FD4-9095-9228BE5FA8C6}" name="Column1478"/>
    <tableColumn id="1482" xr3:uid="{BD25486D-5B1F-452D-A639-0A54B0887581}" name="Column1479"/>
    <tableColumn id="1483" xr3:uid="{A6058747-AABB-4EBB-A42D-6DE03486DE01}" name="Column1480"/>
    <tableColumn id="1484" xr3:uid="{0DA74BCD-0337-44B4-BADB-DA5892DD2D56}" name="Column1481"/>
    <tableColumn id="1485" xr3:uid="{F4DF4E10-EFBA-42C4-97BD-8E07D59ED5B2}" name="Column1482"/>
    <tableColumn id="1486" xr3:uid="{88CBF733-1430-430C-A59A-337E6081EDE2}" name="Column1483"/>
    <tableColumn id="1487" xr3:uid="{5272CBCA-3053-4A37-AA82-CAF5A8B6906E}" name="Column1484"/>
    <tableColumn id="1488" xr3:uid="{14C8DF58-ED99-4521-863E-B0CBEE4BFD5A}" name="Column1485"/>
    <tableColumn id="1489" xr3:uid="{81D36E3D-DB6C-4885-B5E7-939077D03F39}" name="Column1486"/>
    <tableColumn id="1490" xr3:uid="{FF253577-E330-459A-8A17-911321089667}" name="Column1487"/>
    <tableColumn id="1491" xr3:uid="{163BBA27-8DE9-4E4F-9478-5B635C25A580}" name="Column1488"/>
    <tableColumn id="1492" xr3:uid="{78F1FAB4-E91A-4350-9140-DCF6923B6396}" name="Column1489"/>
    <tableColumn id="1493" xr3:uid="{795E767A-BDD3-426D-932C-B2A496F2C0A8}" name="Column1490"/>
    <tableColumn id="1494" xr3:uid="{BC10E7D5-1DB0-4BA4-8891-CF55A55B1491}" name="Column1491"/>
    <tableColumn id="1495" xr3:uid="{9C3E9DAE-FD4B-4B9B-9AD4-1CF39E04887D}" name="Column1492"/>
    <tableColumn id="1496" xr3:uid="{A49D0248-C002-412C-BB4F-FD85B0405CC1}" name="Column1493"/>
    <tableColumn id="1497" xr3:uid="{0833E9CE-A0E1-4170-A424-978669CFD788}" name="Column1494"/>
    <tableColumn id="1498" xr3:uid="{60D6F1D6-745B-45A2-BB52-8E85D133A09F}" name="Column1495"/>
    <tableColumn id="1499" xr3:uid="{6900D338-202B-4A94-A0D1-67200FFB6E29}" name="Column1496"/>
    <tableColumn id="1500" xr3:uid="{B1161F43-3084-4C33-8FA3-F2E8EFE27208}" name="Column1497"/>
    <tableColumn id="1501" xr3:uid="{4D5787C4-39D1-4819-9ABA-5E8607DB357D}" name="Column1498"/>
    <tableColumn id="1502" xr3:uid="{5E66052A-7FC3-4556-9CEC-E0E5336B52EF}" name="Column1499"/>
    <tableColumn id="1503" xr3:uid="{060C14BB-8E33-4151-A31E-DAA397CA24C1}" name="Column1500"/>
    <tableColumn id="1504" xr3:uid="{04784A3A-5811-40D8-9125-E137CB2B07D7}" name="Column1501"/>
    <tableColumn id="1505" xr3:uid="{FAA25011-7B34-4D27-9639-BB464E4721B5}" name="Column1502"/>
    <tableColumn id="1506" xr3:uid="{04AB306A-D014-456E-BF14-6D2FAFFC183E}" name="Column1503"/>
    <tableColumn id="1507" xr3:uid="{ECA1A946-701D-4C25-A194-0CA4B8295975}" name="Column1504"/>
    <tableColumn id="1508" xr3:uid="{C2EC63DE-4DAF-4932-808A-983EB37C1A1B}" name="Column1505"/>
    <tableColumn id="1509" xr3:uid="{7762F31F-8F92-414E-8859-B18B1DD37B49}" name="Column1506"/>
    <tableColumn id="1510" xr3:uid="{2002281E-2AA0-4286-94D7-0AC82CDFBDC8}" name="Column1507"/>
    <tableColumn id="1511" xr3:uid="{0BC2806F-D238-4AF7-B640-2E58D4D8FAE6}" name="Column1508"/>
    <tableColumn id="1512" xr3:uid="{3E95E7A8-E3EA-4171-A5FD-8FA404BBE683}" name="Column1509"/>
    <tableColumn id="1513" xr3:uid="{25ABB2DB-BC96-418A-8436-7F43EC51A4FD}" name="Column1510"/>
    <tableColumn id="1514" xr3:uid="{7C018E8F-67D5-47FE-9321-6F33CA850C51}" name="Column1511"/>
    <tableColumn id="1515" xr3:uid="{60C5282F-2D48-4D67-884A-575FB727EF64}" name="Column1512"/>
    <tableColumn id="1516" xr3:uid="{6C568E51-2BD7-4808-BADB-6C5649648AB9}" name="Column1513"/>
    <tableColumn id="1517" xr3:uid="{F2A4281C-E5CE-4F23-AE34-4B3A6D51B4E8}" name="Column1514"/>
    <tableColumn id="1518" xr3:uid="{B5E26A6E-3981-451C-AB15-83E78FDE23F0}" name="Column1515"/>
    <tableColumn id="1519" xr3:uid="{BD70FB55-430A-461C-888D-BF9920F443E0}" name="Column1516"/>
    <tableColumn id="1520" xr3:uid="{3B43BBA6-0824-4668-804A-0CCAF20CAEF3}" name="Column1517"/>
    <tableColumn id="1521" xr3:uid="{20ADF3C3-8ABA-4908-AD9F-98A7A7DF54FE}" name="Column1518"/>
    <tableColumn id="1522" xr3:uid="{2789CD7A-852A-4948-9284-317877AF7E1C}" name="Column1519"/>
    <tableColumn id="1523" xr3:uid="{74FF706A-9E97-4D36-960D-FCA75998CE05}" name="Column1520"/>
    <tableColumn id="1524" xr3:uid="{A5FC7D40-7E75-406C-A0AA-4D83F911735F}" name="Column1521"/>
    <tableColumn id="1525" xr3:uid="{B82A8FE6-77CD-470D-BBD6-567BDEE422CB}" name="Column1522"/>
    <tableColumn id="1526" xr3:uid="{3FB9EAD1-6D71-4EEA-9F6F-D694CC4F4040}" name="Column1523"/>
    <tableColumn id="1527" xr3:uid="{34C4BC10-8EA7-416A-94D6-757CA1EBC9AC}" name="Column1524"/>
    <tableColumn id="1528" xr3:uid="{85BDDA86-5FD7-4DC9-906B-92A187193492}" name="Column1525"/>
    <tableColumn id="1529" xr3:uid="{4E483C0D-853D-4490-A213-512FCEEB808C}" name="Column1526"/>
    <tableColumn id="1530" xr3:uid="{672530D9-E69C-494C-8757-70E49E56910B}" name="Column1527"/>
    <tableColumn id="1531" xr3:uid="{EFD7148B-232D-433C-9B49-125CDE29BCE0}" name="Column1528"/>
    <tableColumn id="1532" xr3:uid="{DA34D05B-F62C-4A39-999E-40DF42DE7685}" name="Column1529"/>
    <tableColumn id="1533" xr3:uid="{B9D1A400-17B6-4480-BD55-D8897B99D323}" name="Column1530"/>
    <tableColumn id="1534" xr3:uid="{213B48F3-5A49-4E9D-9DD6-29960DD66615}" name="Column1531"/>
    <tableColumn id="1535" xr3:uid="{2A988F17-942E-4F63-93C7-CDED586669FB}" name="Column1532"/>
    <tableColumn id="1536" xr3:uid="{38EC1A1F-17A5-4795-A4FA-B32D9A8D91F9}" name="Column1533"/>
    <tableColumn id="1537" xr3:uid="{F6A25342-2834-4835-ACA4-174F7D6652A2}" name="Column1534"/>
    <tableColumn id="1538" xr3:uid="{C2750045-467C-4D7E-BCF0-701BD63482CE}" name="Column1535"/>
    <tableColumn id="1539" xr3:uid="{6E92D0FE-E72F-4018-925A-97D0E6F66029}" name="Column1536"/>
    <tableColumn id="1540" xr3:uid="{F17CF417-4FE9-492F-89EB-EB9B0BD747E9}" name="Column1537"/>
    <tableColumn id="1541" xr3:uid="{D9FC2A51-16DF-4F4F-B010-C4AE96E19789}" name="Column1538"/>
    <tableColumn id="1542" xr3:uid="{5C4EB1A1-2514-48F3-9304-6970D486AD13}" name="Column1539"/>
    <tableColumn id="1543" xr3:uid="{9A075CFE-43E9-4505-A649-3B7F74930FA0}" name="Column1540"/>
    <tableColumn id="1544" xr3:uid="{0CD65CB6-16D9-474D-BC3E-B9EEEABC425E}" name="Column1541"/>
    <tableColumn id="1545" xr3:uid="{2B4E823D-39B0-4F11-BD32-91031E4DB71A}" name="Column1542"/>
    <tableColumn id="1546" xr3:uid="{B230672A-0943-46D8-A043-DECE48E44484}" name="Column1543"/>
    <tableColumn id="1547" xr3:uid="{320E26AB-7352-48E4-9071-983B3A91A93F}" name="Column1544"/>
    <tableColumn id="1548" xr3:uid="{755A0052-2FC0-420B-81CC-DFD8FCFD1E18}" name="Column1545"/>
    <tableColumn id="1549" xr3:uid="{F1DAF35C-511C-4971-8772-15E062B306DF}" name="Column1546"/>
    <tableColumn id="1550" xr3:uid="{D2566A63-ADAF-44FF-A619-834FD239D0AC}" name="Column1547"/>
    <tableColumn id="1551" xr3:uid="{E431E391-D7A9-454E-A4D6-CF016094EACC}" name="Column1548"/>
    <tableColumn id="1552" xr3:uid="{2AECEF36-81E9-4BDE-91D4-FD71F3CE0734}" name="Column1549"/>
    <tableColumn id="1553" xr3:uid="{D0CA2EA7-C496-4418-873B-2E787C065BF0}" name="Column1550"/>
    <tableColumn id="1554" xr3:uid="{7952BE3E-C776-4587-84CD-F80288B3F5E6}" name="Column1551"/>
    <tableColumn id="1555" xr3:uid="{CB3A57EF-43FA-480B-97A8-9E356DBC7B6F}" name="Column1552"/>
    <tableColumn id="1556" xr3:uid="{FBC17A06-0161-4049-AB2F-0F8C4DEF409C}" name="Column1553"/>
    <tableColumn id="1557" xr3:uid="{E9A49307-E266-448B-96DC-A2B813977249}" name="Column1554"/>
    <tableColumn id="1558" xr3:uid="{C751756C-AFDF-4116-AA04-17780AD1700C}" name="Column1555"/>
    <tableColumn id="1559" xr3:uid="{09A6F9F0-CE62-42BA-A7AC-11C3C19C5096}" name="Column1556"/>
    <tableColumn id="1560" xr3:uid="{284E9903-2D99-4D62-9177-F512CE17B0E9}" name="Column1557"/>
    <tableColumn id="1561" xr3:uid="{4AFB1DCA-FECD-4A5B-9132-DB7DBCEB13AA}" name="Column1558"/>
    <tableColumn id="1562" xr3:uid="{C15F7536-D1A6-4E17-85E7-6E73A5890E5D}" name="Column1559"/>
    <tableColumn id="1563" xr3:uid="{6E10F8B7-BBAE-4D0E-BAB8-2F5FD6497B6E}" name="Column1560"/>
    <tableColumn id="1564" xr3:uid="{743551A6-E88D-4405-8E9E-3014C9937930}" name="Column1561"/>
    <tableColumn id="1565" xr3:uid="{26AAB6CB-7042-4891-AE9C-C99208C2B4A2}" name="Column1562"/>
    <tableColumn id="1566" xr3:uid="{85CE7BEE-7855-4FD6-B909-F1996B2BC48D}" name="Column1563"/>
    <tableColumn id="1567" xr3:uid="{79D73355-6A71-41C8-9033-5CEF7A21AA91}" name="Column1564"/>
    <tableColumn id="1568" xr3:uid="{A2680B0A-46B8-460A-BCAF-C046D90E49E8}" name="Column1565"/>
    <tableColumn id="1569" xr3:uid="{AE77DBEC-9FFD-46B7-B4A3-F585861D2EB0}" name="Column1566"/>
    <tableColumn id="1570" xr3:uid="{6216CE99-E1A2-4490-93F3-C9C57703BC1B}" name="Column1567"/>
    <tableColumn id="1571" xr3:uid="{1D229738-3482-4BD5-AECD-2EA2B18204F6}" name="Column1568"/>
    <tableColumn id="1572" xr3:uid="{3DE77AEA-33CC-4E91-9DC7-F6EAD8E39610}" name="Column1569"/>
    <tableColumn id="1573" xr3:uid="{1005417F-F100-494B-ABD5-3AD14CF464EA}" name="Column1570"/>
    <tableColumn id="1574" xr3:uid="{785CC6DB-1C85-442F-A403-84991D1CB73D}" name="Column1571"/>
    <tableColumn id="1575" xr3:uid="{D781358D-C000-45C2-B480-728F5CEB4484}" name="Column1572"/>
    <tableColumn id="1576" xr3:uid="{9B3252BB-2702-4DFA-B784-8F5EBA7F7BF8}" name="Column1573"/>
    <tableColumn id="1577" xr3:uid="{804984AF-2681-4A72-B4BA-59328E0B83CA}" name="Column1574"/>
    <tableColumn id="1578" xr3:uid="{4E6F8AA6-2849-404A-B141-3EFDA399518C}" name="Column1575"/>
    <tableColumn id="1579" xr3:uid="{CA638587-4E61-4DC5-9435-27256F8AF18F}" name="Column1576"/>
    <tableColumn id="1580" xr3:uid="{948F412B-512D-4484-AE5D-0801BB89524D}" name="Column1577"/>
    <tableColumn id="1581" xr3:uid="{7EEC0BAB-D1BB-4E29-B6BF-AD9498332370}" name="Column1578"/>
    <tableColumn id="1582" xr3:uid="{00E94285-6A77-4C8A-BDA9-9B5FB82AC2F8}" name="Column1579"/>
    <tableColumn id="1583" xr3:uid="{E6655C35-D3B6-419C-8924-6176658A4CD8}" name="Column1580"/>
    <tableColumn id="1584" xr3:uid="{E2ABAC79-4BEB-407F-8378-4392730EC2A0}" name="Column1581"/>
    <tableColumn id="1585" xr3:uid="{76559671-F8AA-4BB0-93D4-EBB99AE99E61}" name="Column1582"/>
    <tableColumn id="1586" xr3:uid="{0888F52B-A7D5-49C9-8BB0-F6B0F1ECF142}" name="Column1583"/>
    <tableColumn id="1587" xr3:uid="{15B77DF5-0888-4AF7-A503-B38DBF97BA38}" name="Column1584"/>
    <tableColumn id="1588" xr3:uid="{DC6ECBDD-6287-494C-AA45-9C2E5AE7E70C}" name="Column1585"/>
    <tableColumn id="1589" xr3:uid="{DA1D3996-59F5-4EDB-AA69-0AB8B2D18972}" name="Column1586"/>
    <tableColumn id="1590" xr3:uid="{61C82968-2016-420E-9D7F-C7A6E7BCCBE3}" name="Column1587"/>
    <tableColumn id="1591" xr3:uid="{49EA4497-5726-4A9B-9854-B7799D9F76E8}" name="Column1588"/>
    <tableColumn id="1592" xr3:uid="{DBEFD897-4696-41B3-8413-C7B44B13C7E1}" name="Column1589"/>
    <tableColumn id="1593" xr3:uid="{D9647D4A-20C0-4EF4-89BD-E617BFFD0D43}" name="Column1590"/>
    <tableColumn id="1594" xr3:uid="{79A67DE3-C4E8-4E1D-AEA9-7E4C91A1F259}" name="Column1591"/>
    <tableColumn id="1595" xr3:uid="{59B6963D-A337-45A6-A52E-96C237D745F2}" name="Column1592"/>
    <tableColumn id="1596" xr3:uid="{B7A1DC45-D121-4C58-B683-43B0654A46D0}" name="Column1593"/>
    <tableColumn id="1597" xr3:uid="{619D7425-8FAA-49E8-9EB3-B123C6A7CD6A}" name="Column1594"/>
    <tableColumn id="1598" xr3:uid="{3974E645-ECD7-4C5B-8E99-735D60795BA7}" name="Column1595"/>
    <tableColumn id="1599" xr3:uid="{7BC13AAA-4453-4E85-8F49-F76726B87411}" name="Column1596"/>
    <tableColumn id="1600" xr3:uid="{E7733C34-88E9-4DBC-8A08-E49FC5E13CBE}" name="Column1597"/>
    <tableColumn id="1601" xr3:uid="{ABED15DF-67D6-4878-AEB9-C8F713CDCAF9}" name="Column1598"/>
    <tableColumn id="1602" xr3:uid="{ED2FC35D-6377-46D3-9610-E0B0E5377014}" name="Column1599"/>
    <tableColumn id="1603" xr3:uid="{9335C988-288C-4550-8B00-8B50B38B36FF}" name="Column1600"/>
    <tableColumn id="1604" xr3:uid="{54468DD5-F918-4C70-9A9F-DD241447BA8B}" name="Column1601"/>
    <tableColumn id="1605" xr3:uid="{7C7F30E9-D8BB-4BE1-9078-05B8470EDCE8}" name="Column1602"/>
    <tableColumn id="1606" xr3:uid="{FA91C06C-AAF1-4C4F-9169-FE059B2E4959}" name="Column1603"/>
    <tableColumn id="1607" xr3:uid="{F66098E6-BAF6-459C-822F-A4567CE1178D}" name="Column1604"/>
    <tableColumn id="1608" xr3:uid="{D5F2BF09-9C4E-4B93-9031-1E016BFDCD38}" name="Column1605"/>
    <tableColumn id="1609" xr3:uid="{E6EA217B-11F7-4F4F-AFCE-D0FF88118E84}" name="Column1606"/>
    <tableColumn id="1610" xr3:uid="{E196D4EB-BF95-4E1F-92B9-44FE13C98DAC}" name="Column1607"/>
    <tableColumn id="1611" xr3:uid="{2BD0F5B3-EF33-434D-B16D-43E41F000CBC}" name="Column1608"/>
    <tableColumn id="1612" xr3:uid="{2EDC6147-0A3A-47D3-979D-E925562E0C11}" name="Column1609"/>
    <tableColumn id="1613" xr3:uid="{32763329-6F58-471B-B1C8-17D8FD5E5BC6}" name="Column1610"/>
    <tableColumn id="1614" xr3:uid="{882BA21E-E838-4CF5-AD2D-9AB071C53382}" name="Column1611"/>
    <tableColumn id="1615" xr3:uid="{00C20A9F-A1DD-4AD6-8457-F5D538422184}" name="Column1612"/>
    <tableColumn id="1616" xr3:uid="{97CB1272-4C3A-44DE-A955-3E76925F8064}" name="Column1613"/>
    <tableColumn id="1617" xr3:uid="{FA1EBD10-B667-4740-B084-32B0C614B941}" name="Column1614"/>
    <tableColumn id="1618" xr3:uid="{5D96D6B6-427C-4E30-8142-5D6F358DDEBC}" name="Column1615"/>
    <tableColumn id="1619" xr3:uid="{23E4BF0C-7D64-49FA-B5E1-BD0FF4FF2347}" name="Column1616"/>
    <tableColumn id="1620" xr3:uid="{60DCC4FE-9A5D-440F-B20D-50042D777848}" name="Column1617"/>
    <tableColumn id="1621" xr3:uid="{8AB46E33-F945-4864-AD18-78FFE6E07E9B}" name="Column1618"/>
    <tableColumn id="1622" xr3:uid="{AD765678-AD91-41CB-A0B1-70FA93495918}" name="Column1619"/>
    <tableColumn id="1623" xr3:uid="{C682C9F9-8724-429B-BB23-1509C79F7A4F}" name="Column1620"/>
    <tableColumn id="1624" xr3:uid="{D7BD662C-386D-462C-A4F1-A84C3EB318DF}" name="Column1621"/>
    <tableColumn id="1625" xr3:uid="{98DE59C8-E910-4140-8F6F-F9E0D120DD24}" name="Column1622"/>
    <tableColumn id="1626" xr3:uid="{5E12242A-D7F9-4C53-A8A0-56C7B40098B8}" name="Column1623"/>
    <tableColumn id="1627" xr3:uid="{01EB0259-6B69-40F0-BCA7-A543195824FF}" name="Column1624"/>
    <tableColumn id="1628" xr3:uid="{95696624-1CB9-4083-B78B-C5A4831E8322}" name="Column1625"/>
    <tableColumn id="1629" xr3:uid="{9BEF0376-E743-4473-BDDA-9C19BCD6C6CC}" name="Column1626"/>
    <tableColumn id="1630" xr3:uid="{BDDF75D5-46CB-4741-AD05-FD236A7C9BB0}" name="Column1627"/>
    <tableColumn id="1631" xr3:uid="{EB5C211B-0554-4E22-AB16-3BF15C2A9283}" name="Column1628"/>
    <tableColumn id="1632" xr3:uid="{4CED72C3-C11F-41E7-8FE5-1A175D4E8C7B}" name="Column1629"/>
    <tableColumn id="1633" xr3:uid="{55AC781F-F292-4FA8-A9E5-ECC1143F3FE4}" name="Column1630"/>
    <tableColumn id="1634" xr3:uid="{400A4D04-AE34-43AE-83E7-4CE2F5AD9963}" name="Column1631"/>
    <tableColumn id="1635" xr3:uid="{3E39AFAF-5A00-40AC-901F-D3E2FA5970F3}" name="Column1632"/>
    <tableColumn id="1636" xr3:uid="{C2F17208-A90A-4DA1-B54B-7C7746340456}" name="Column1633"/>
    <tableColumn id="1637" xr3:uid="{6FD8B410-BABC-4230-8B11-665B9D353395}" name="Column1634"/>
    <tableColumn id="1638" xr3:uid="{85ED28A0-F50C-40A0-803D-9AC60AA2EC4B}" name="Column1635"/>
    <tableColumn id="1639" xr3:uid="{E3B5053A-0C37-49E9-A584-77D4FE871DD7}" name="Column1636"/>
    <tableColumn id="1640" xr3:uid="{7D9F7A23-B469-4254-815B-38FEA22653CE}" name="Column1637"/>
    <tableColumn id="1641" xr3:uid="{0C77058B-C4EA-4EC7-959D-4603E2FCEB49}" name="Column1638"/>
    <tableColumn id="1642" xr3:uid="{DDF94023-E222-473F-B311-C695761F988F}" name="Column1639"/>
    <tableColumn id="1643" xr3:uid="{E6E51586-E869-492B-9D61-47772B20992B}" name="Column1640"/>
    <tableColumn id="1644" xr3:uid="{B5EF8028-236B-4D23-A19B-D3F9B8196591}" name="Column1641"/>
    <tableColumn id="1645" xr3:uid="{2D81EDBF-633A-4DD9-A066-43155E0E05A1}" name="Column1642"/>
    <tableColumn id="1646" xr3:uid="{A6D0FDC8-3C7B-4338-8139-731DF99304BB}" name="Column1643"/>
    <tableColumn id="1647" xr3:uid="{7D164A6E-018D-4C94-A41E-FC98FD23ED43}" name="Column1644"/>
    <tableColumn id="1648" xr3:uid="{27016816-57E9-4F7D-BEB1-94938F6CA5E4}" name="Column1645"/>
    <tableColumn id="1649" xr3:uid="{917E9108-AFD5-418A-9A0F-26EE8D8A5E96}" name="Column1646"/>
    <tableColumn id="1650" xr3:uid="{830AF926-673C-4D51-BA97-1FD827AC7D07}" name="Column1647"/>
    <tableColumn id="1651" xr3:uid="{142B5147-A765-43CD-91C3-8A176AC954E9}" name="Column1648"/>
    <tableColumn id="1652" xr3:uid="{1A71FAFA-0FA3-4EAB-AF63-D9A786845A61}" name="Column1649"/>
    <tableColumn id="1653" xr3:uid="{E88F0E5B-55F9-426F-A336-1A89298FA281}" name="Column1650"/>
    <tableColumn id="1654" xr3:uid="{633E3680-94A4-47C5-8F88-589DB04F32C0}" name="Column1651"/>
    <tableColumn id="1655" xr3:uid="{63DC82C7-A962-4A83-BA39-0885B67DDB2E}" name="Column1652"/>
    <tableColumn id="1656" xr3:uid="{1578AFC3-C349-499E-AB95-6E93FDF96C7C}" name="Column1653"/>
    <tableColumn id="1657" xr3:uid="{0F7EE56A-1EB0-48CE-A710-A8ED8D59E81E}" name="Column1654"/>
    <tableColumn id="1658" xr3:uid="{A145EC63-845E-4289-9F79-219CBCB6D42B}" name="Column1655"/>
    <tableColumn id="1659" xr3:uid="{7482CA86-AFE9-4066-8CEF-AB7A4E19AA5C}" name="Column1656"/>
    <tableColumn id="1660" xr3:uid="{4DC14637-A1D2-40FE-9959-2AA58877FE40}" name="Column1657"/>
    <tableColumn id="1661" xr3:uid="{9B8CFA93-4BD7-426E-9094-4C468D87F1A7}" name="Column1658"/>
    <tableColumn id="1662" xr3:uid="{5AED4DCC-758D-4882-AACC-3EF1963F9F82}" name="Column1659"/>
    <tableColumn id="1663" xr3:uid="{F8708D25-71F5-42DB-969B-F0774D2E04A1}" name="Column1660"/>
    <tableColumn id="1664" xr3:uid="{4464B62D-7F8B-4120-AAB5-7F5DF235F924}" name="Column1661"/>
    <tableColumn id="1665" xr3:uid="{526692CB-A3A4-40CD-BE1E-C797250F1FA6}" name="Column1662"/>
    <tableColumn id="1666" xr3:uid="{46B8E1A5-B99B-4612-AE37-AA38174DB0E9}" name="Column1663"/>
    <tableColumn id="1667" xr3:uid="{A988F3AF-1079-47BE-AB20-0E112E2777CB}" name="Column1664"/>
    <tableColumn id="1668" xr3:uid="{BF270C40-07E6-4E22-ABAC-54AD7C5B9C72}" name="Column1665"/>
    <tableColumn id="1669" xr3:uid="{3B408F66-8F07-45FC-9461-7158E5C9B62C}" name="Column1666"/>
    <tableColumn id="1670" xr3:uid="{58463243-E148-4277-95C3-95577D4414D4}" name="Column1667"/>
    <tableColumn id="1671" xr3:uid="{679D3B14-2A08-4DF6-B286-4D8E546C7245}" name="Column1668"/>
    <tableColumn id="1672" xr3:uid="{F61F3186-5B8F-4626-BA93-9446C88EF963}" name="Column1669"/>
    <tableColumn id="1673" xr3:uid="{F61796E6-CC88-4CF9-90D0-A48B6F1B7FD5}" name="Column1670"/>
    <tableColumn id="1674" xr3:uid="{B943B0CE-627D-4864-A860-0010B0B45F05}" name="Column1671"/>
    <tableColumn id="1675" xr3:uid="{16BCBDBE-D7F1-47C6-A1D8-20F0EC8C83A8}" name="Column1672"/>
    <tableColumn id="1676" xr3:uid="{3574FE18-FE06-41D6-AA85-144D43F7D453}" name="Column1673"/>
    <tableColumn id="1677" xr3:uid="{804C1B09-6EDA-47E0-972B-CAEDF6410A7F}" name="Column1674"/>
    <tableColumn id="1678" xr3:uid="{5B58ABC8-DE24-4420-96BC-FB25CAFA28BC}" name="Column1675"/>
    <tableColumn id="1679" xr3:uid="{418E3189-28B9-4E06-A5A0-398B076910B5}" name="Column1676"/>
    <tableColumn id="1680" xr3:uid="{2A123480-1E9B-4F44-9EBC-0936679FD16E}" name="Column1677"/>
    <tableColumn id="1681" xr3:uid="{09C4E74C-CC91-4641-82F1-E7F06390B9A6}" name="Column1678"/>
    <tableColumn id="1682" xr3:uid="{0ED07E78-B0ED-4B56-80EF-F370AE2CFB7B}" name="Column1679"/>
    <tableColumn id="1683" xr3:uid="{7017E82D-6D75-47CE-8A8C-EFF254617000}" name="Column1680"/>
    <tableColumn id="1684" xr3:uid="{0E405E3D-301D-480A-9FD2-1CCEEA7280F0}" name="Column1681"/>
    <tableColumn id="1685" xr3:uid="{A5BF9D0A-57C5-4EC4-BD89-9D77263EA9C9}" name="Column1682"/>
    <tableColumn id="1686" xr3:uid="{8BA43A01-D36C-4C8D-94A7-04F63D3880F1}" name="Column1683"/>
    <tableColumn id="1687" xr3:uid="{FC11889C-66DA-44CD-BB5C-D8F487E5D908}" name="Column1684"/>
    <tableColumn id="1688" xr3:uid="{6315CD2C-542A-4BEB-9E36-4EBB78D6F244}" name="Column1685"/>
    <tableColumn id="1689" xr3:uid="{167864F4-A57B-4F65-B12D-89E73F2C0591}" name="Column1686"/>
    <tableColumn id="1690" xr3:uid="{FA441FA3-D80F-467C-AD2B-60C663445813}" name="Column1687"/>
    <tableColumn id="1691" xr3:uid="{49B2DD65-AE12-4BC6-BAA0-A8E0F42718F1}" name="Column1688"/>
    <tableColumn id="1692" xr3:uid="{A76BBFEF-00D2-49A6-A948-A1123A703527}" name="Column1689"/>
    <tableColumn id="1693" xr3:uid="{FA879D5C-2BD1-4CEF-8CFB-79C4B9F8A6E3}" name="Column1690"/>
    <tableColumn id="1694" xr3:uid="{9DE595E6-AE4E-446E-B751-CD6E9B57D0A1}" name="Column1691"/>
    <tableColumn id="1695" xr3:uid="{C14AA038-9788-4B52-B009-3311D6E04154}" name="Column1692"/>
    <tableColumn id="1696" xr3:uid="{74F9E80E-8080-4947-8395-9C2E1D74BE01}" name="Column1693"/>
    <tableColumn id="1697" xr3:uid="{BE7AB291-5857-4206-ABDC-D23D034255CC}" name="Column1694"/>
    <tableColumn id="1698" xr3:uid="{FC4B183A-3EE2-4825-BAB9-7D734EB43AC3}" name="Column1695"/>
    <tableColumn id="1699" xr3:uid="{94991D19-07BD-414F-90C5-E9981F274D82}" name="Column1696"/>
    <tableColumn id="1700" xr3:uid="{4D7B2E33-CD02-48A4-A37F-93131FD2CC2C}" name="Column1697"/>
    <tableColumn id="1701" xr3:uid="{8D7B66EF-54E8-4578-9E33-B917FCECE03E}" name="Column1698"/>
    <tableColumn id="1702" xr3:uid="{02A6F074-918D-4FEF-BF21-FA8011B78448}" name="Column1699"/>
    <tableColumn id="1703" xr3:uid="{3FD04787-9D01-4380-9EE1-F950C8C4AC06}" name="Column1700"/>
    <tableColumn id="1704" xr3:uid="{FE95E727-C10A-47CF-AACB-D9A189648188}" name="Column1701"/>
    <tableColumn id="1705" xr3:uid="{D0E6269E-67D3-485E-BC80-E09F176D291C}" name="Column1702"/>
    <tableColumn id="1706" xr3:uid="{FA1430F4-57D3-4AC9-A72A-C9180479AB41}" name="Column1703"/>
    <tableColumn id="1707" xr3:uid="{CD7B5F83-089F-4EEB-9549-DB8289547394}" name="Column1704"/>
    <tableColumn id="1708" xr3:uid="{FA354B81-5E2F-49B0-8A97-1D4A4C5EF39B}" name="Column1705"/>
    <tableColumn id="1709" xr3:uid="{B880607E-6196-40AB-9C8D-5DA35AA6857B}" name="Column1706"/>
    <tableColumn id="1710" xr3:uid="{698758FE-3D7B-4D88-8559-E7CB1954E01F}" name="Column1707"/>
    <tableColumn id="1711" xr3:uid="{3D73A7FE-B6BE-4200-9C2C-5C02AFD93837}" name="Column1708"/>
    <tableColumn id="1712" xr3:uid="{CC84F1ED-4F85-4FF2-9553-8407BBC862C9}" name="Column1709"/>
    <tableColumn id="1713" xr3:uid="{3FE7DAF1-412C-4D15-B911-98CA00F200B0}" name="Column1710"/>
    <tableColumn id="1714" xr3:uid="{07BC7BF4-6D30-44C9-90EF-F2578A5A821B}" name="Column1711"/>
    <tableColumn id="1715" xr3:uid="{0CA6CF1E-9C77-4BF6-A8E2-C33C0F4224B2}" name="Column1712"/>
    <tableColumn id="1716" xr3:uid="{493A61BB-B8BC-47BD-9205-1FD68F5230D9}" name="Column1713"/>
    <tableColumn id="1717" xr3:uid="{8244BE83-D3FC-4DCA-9449-FEC7375B52A8}" name="Column1714"/>
    <tableColumn id="1718" xr3:uid="{DCCE267C-6C3D-43D6-BDDF-0FAA975D0D27}" name="Column1715"/>
    <tableColumn id="1719" xr3:uid="{E8C9D4F9-A391-4132-B729-9F3D6453DBFD}" name="Column1716"/>
    <tableColumn id="1720" xr3:uid="{2E0C4DDD-D23F-40BB-BB70-AD85313BA5A5}" name="Column1717"/>
    <tableColumn id="1721" xr3:uid="{D1A91A54-0AEE-4102-8BA8-4BFCF2DD2A8C}" name="Column1718"/>
    <tableColumn id="1722" xr3:uid="{417F3F0C-873C-4A04-A163-D9C544128C01}" name="Column1719"/>
    <tableColumn id="1723" xr3:uid="{643C13BC-1A8F-4C82-A49D-1AB7F766AD55}" name="Column1720"/>
    <tableColumn id="1724" xr3:uid="{69558EC6-6C98-4A3F-9241-BCBE0EBB7B14}" name="Column1721"/>
    <tableColumn id="1725" xr3:uid="{E711F335-490B-427A-82CF-9DE689BEF8E1}" name="Column1722"/>
    <tableColumn id="1726" xr3:uid="{B40CC4E5-1449-435E-AD13-32A6478AB7D4}" name="Column1723"/>
    <tableColumn id="1727" xr3:uid="{F9B723C3-746A-4DA8-B643-9872B0F8D34C}" name="Column1724"/>
    <tableColumn id="1728" xr3:uid="{2AE4EF2B-3D70-4370-B04F-790CA6D4655B}" name="Column1725"/>
    <tableColumn id="1729" xr3:uid="{F417ED4B-DA33-4025-9D3B-644009F54833}" name="Column1726"/>
    <tableColumn id="1730" xr3:uid="{E44F7C82-F395-47D0-BF1E-C50890DCF6A0}" name="Column1727"/>
    <tableColumn id="1731" xr3:uid="{06844BF8-8E05-418E-9C6C-521DA87EF3F4}" name="Column1728"/>
    <tableColumn id="1732" xr3:uid="{FF87112E-9B2D-4A01-8C7A-334E2481C465}" name="Column1729"/>
    <tableColumn id="1733" xr3:uid="{602792CD-205F-4BD1-8A43-D2688872B3EA}" name="Column1730"/>
    <tableColumn id="1734" xr3:uid="{6A403408-412A-4E8D-AFAC-AE0882E682BC}" name="Column1731"/>
    <tableColumn id="1735" xr3:uid="{21CE88F7-7141-4F8D-9219-7D2BA2189382}" name="Column1732"/>
    <tableColumn id="1736" xr3:uid="{9BEB894E-AD24-44D8-9604-3BC317BF2364}" name="Column1733"/>
    <tableColumn id="1737" xr3:uid="{5E2B7587-5D01-40C6-91B7-FEFA09B1726C}" name="Column1734"/>
    <tableColumn id="1738" xr3:uid="{A8301575-44CC-424D-BAD4-34B56DA86BF3}" name="Column1735"/>
    <tableColumn id="1739" xr3:uid="{90EF52C1-9317-4142-AD6D-4E003F0F1716}" name="Column1736"/>
    <tableColumn id="1740" xr3:uid="{1F69FA4A-EF80-4055-BA1E-64B08AE681A9}" name="Column1737"/>
    <tableColumn id="1741" xr3:uid="{046BA33E-D3D7-43E9-A729-3E8306383CAB}" name="Column1738"/>
    <tableColumn id="1742" xr3:uid="{02786D0B-180C-45E7-9788-F5A19EE46EE5}" name="Column1739"/>
    <tableColumn id="1743" xr3:uid="{A7F84223-3C37-4FB6-8799-FD064BFE9A7C}" name="Column1740"/>
    <tableColumn id="1744" xr3:uid="{44FCB1A5-004A-44DC-8125-E19307AC0436}" name="Column1741"/>
    <tableColumn id="1745" xr3:uid="{9B29D666-EFB6-4492-8124-0C4C472CC3EE}" name="Column1742"/>
    <tableColumn id="1746" xr3:uid="{58CDA149-F4C5-450D-9436-0DB9D465CB8A}" name="Column1743"/>
    <tableColumn id="1747" xr3:uid="{4376D7C4-9B0A-4EC8-8E81-87352A911270}" name="Column1744"/>
    <tableColumn id="1748" xr3:uid="{35E74EAE-D37B-41E2-9725-D04AB24124C5}" name="Column1745"/>
    <tableColumn id="1749" xr3:uid="{D11CCC46-413A-4CB5-A4CE-9A1C713E073B}" name="Column1746"/>
    <tableColumn id="1750" xr3:uid="{C9A2D1B2-2324-45A4-B71C-166C910443C6}" name="Column1747"/>
    <tableColumn id="1751" xr3:uid="{9C4205A8-85EA-455A-8D5D-2E2951E1EB59}" name="Column1748"/>
    <tableColumn id="1752" xr3:uid="{AD5EACC0-E937-4D93-873A-B925B21E0C44}" name="Column1749"/>
    <tableColumn id="1753" xr3:uid="{E74BD3A3-842D-4819-A352-97C26C2B395B}" name="Column1750"/>
    <tableColumn id="1754" xr3:uid="{FCE567D8-675B-4F67-B300-1FF505B3B035}" name="Column1751"/>
    <tableColumn id="1755" xr3:uid="{077797B3-B130-4E30-84D6-4046FD7216BD}" name="Column1752"/>
    <tableColumn id="1756" xr3:uid="{BF4FFBF0-6476-482D-9D7D-0F7E7BB49982}" name="Column1753"/>
    <tableColumn id="1757" xr3:uid="{1D15699A-DBC6-4FA5-8A79-CFE4E4A67F8C}" name="Column1754"/>
    <tableColumn id="1758" xr3:uid="{AEB742C4-09D0-4181-9020-B2A25E6486D4}" name="Column1755"/>
    <tableColumn id="1759" xr3:uid="{13A03352-2A9C-4011-992A-5D97289A5AF6}" name="Column1756"/>
    <tableColumn id="1760" xr3:uid="{210FA969-80A2-4DD8-A6F5-33922D8E5994}" name="Column1757"/>
    <tableColumn id="1761" xr3:uid="{995107C1-EE48-4CDF-92AE-BF6C4BB2592C}" name="Column1758"/>
    <tableColumn id="1762" xr3:uid="{5424A467-3DC3-4ECD-8655-5841631EF80E}" name="Column1759"/>
    <tableColumn id="1763" xr3:uid="{348F088F-D003-41BF-B48A-2C9BDB892B1D}" name="Column1760"/>
    <tableColumn id="1764" xr3:uid="{A0144DCB-15D4-4591-A93B-724697653C16}" name="Column1761"/>
    <tableColumn id="1765" xr3:uid="{3F9B9798-3C86-4FE7-8795-40EA7C34EE6F}" name="Column1762"/>
    <tableColumn id="1766" xr3:uid="{BB391E9B-1526-448C-8744-9D7A99EC392A}" name="Column1763"/>
    <tableColumn id="1767" xr3:uid="{1306D7D3-4F30-4F91-9C33-C481F56599C2}" name="Column1764"/>
    <tableColumn id="1768" xr3:uid="{75156911-F921-4056-A6D1-982CDD00E9F9}" name="Column1765"/>
    <tableColumn id="1769" xr3:uid="{4D9F9332-3752-448F-88EC-6E6843EF1B25}" name="Column1766"/>
    <tableColumn id="1770" xr3:uid="{045D02C1-B5A9-493A-AB69-13C47F4DA636}" name="Column1767"/>
    <tableColumn id="1771" xr3:uid="{9CD9C746-5AB5-40DF-B2D9-D2A802BC67FD}" name="Column1768"/>
    <tableColumn id="1772" xr3:uid="{EE60C6C8-C8D3-4C3A-88F3-C8EA8D0DA6C3}" name="Column1769"/>
    <tableColumn id="1773" xr3:uid="{E261F61C-8C0F-478F-B173-029954488EEC}" name="Column1770"/>
    <tableColumn id="1774" xr3:uid="{FCFA0B9D-A8FF-4DAE-B705-E5594CF16666}" name="Column1771"/>
    <tableColumn id="1775" xr3:uid="{75613099-29CF-4AE5-970D-927C10F17939}" name="Column1772"/>
    <tableColumn id="1776" xr3:uid="{FCB2B682-200D-4B91-B69B-E7EFC2754611}" name="Column1773"/>
    <tableColumn id="1777" xr3:uid="{D0DD00F0-D2EB-47ED-85C7-E883D38C30E8}" name="Column1774"/>
    <tableColumn id="1778" xr3:uid="{877C7DE8-FBF2-4158-B56D-C14CA8045906}" name="Column1775"/>
    <tableColumn id="1779" xr3:uid="{AF872A86-4DC0-4B8F-88A4-1D870074A8D3}" name="Column1776"/>
    <tableColumn id="1780" xr3:uid="{6BFB6368-BD4B-49AF-BA91-92A2ED7B9EE2}" name="Column1777"/>
    <tableColumn id="1781" xr3:uid="{BF6A76DB-9DE1-4E0B-8A69-CC15AA760BD5}" name="Column1778"/>
    <tableColumn id="1782" xr3:uid="{42DB896B-BCB6-4C7C-8FE8-493ED05F60E1}" name="Column1779"/>
    <tableColumn id="1783" xr3:uid="{3554CC1B-3C50-4F80-B42C-019451BE6B0A}" name="Column1780"/>
    <tableColumn id="1784" xr3:uid="{38AEAC9D-7E8C-427E-A74A-3B05ECAD4B94}" name="Column1781"/>
    <tableColumn id="1785" xr3:uid="{4F3862CE-97D0-40DC-91C0-DA40334A8AA1}" name="Column1782"/>
    <tableColumn id="1786" xr3:uid="{2F1BF96E-4E67-4F21-AA3E-4E2075E69695}" name="Column1783"/>
    <tableColumn id="1787" xr3:uid="{9E4A8149-9D41-4056-B3B9-D360EE443034}" name="Column1784"/>
    <tableColumn id="1788" xr3:uid="{594D6203-4503-4790-859A-ECB664577101}" name="Column1785"/>
    <tableColumn id="1789" xr3:uid="{79211EBA-1A37-48FB-80B2-774900D887A1}" name="Column1786"/>
    <tableColumn id="1790" xr3:uid="{EA2E9368-C139-48C0-835F-D5929B09C7AF}" name="Column1787"/>
    <tableColumn id="1791" xr3:uid="{1076C5BA-B2C3-4B2B-961B-A9A182A4D1C8}" name="Column1788"/>
    <tableColumn id="1792" xr3:uid="{C06D8DBC-EA8B-47A1-BF73-5698754BF1FF}" name="Column1789"/>
    <tableColumn id="1793" xr3:uid="{CA9AD34E-C4F4-4043-82F7-1A005B75C284}" name="Column1790"/>
    <tableColumn id="1794" xr3:uid="{DB0D21F5-9571-43AF-AC5E-643C442691EF}" name="Column1791"/>
    <tableColumn id="1795" xr3:uid="{F9FBD238-BAD4-4456-86D7-2FE948CB3E40}" name="Column1792"/>
    <tableColumn id="1796" xr3:uid="{C96F2228-C5D0-47B9-B780-1D5E2B865BDA}" name="Column1793"/>
    <tableColumn id="1797" xr3:uid="{AA7B71C7-2613-475F-852E-81A8F038D2B3}" name="Column1794"/>
    <tableColumn id="1798" xr3:uid="{5B1EEE28-E2DF-4A33-9DE3-7DACC0903307}" name="Column1795"/>
    <tableColumn id="1799" xr3:uid="{495A783C-CFA2-476F-ACD1-A4E267511D28}" name="Column1796"/>
    <tableColumn id="1800" xr3:uid="{78D6F8EA-76F8-4A4D-A9DA-E43F0DE8BB30}" name="Column1797"/>
    <tableColumn id="1801" xr3:uid="{B017C50F-80FE-4461-B4B6-062AADC07A88}" name="Column1798"/>
    <tableColumn id="1802" xr3:uid="{8CBAC176-B66B-440E-939F-D628FBA73232}" name="Column1799"/>
    <tableColumn id="1803" xr3:uid="{E2CF3331-7EB9-487F-813E-B555DD83E5E7}" name="Column1800"/>
    <tableColumn id="1804" xr3:uid="{5D191435-0728-46BD-BAD6-B6A345ACDABC}" name="Column1801"/>
    <tableColumn id="1805" xr3:uid="{FA3FA41D-BD13-4DC6-85DF-FE7677F3FA3B}" name="Column1802"/>
    <tableColumn id="1806" xr3:uid="{134D26C9-866F-4D6E-81F6-F65DDD347AC0}" name="Column1803"/>
    <tableColumn id="1807" xr3:uid="{6EE35020-A650-4923-9200-E0E57E2BD9C2}" name="Column1804"/>
    <tableColumn id="1808" xr3:uid="{C420BA5F-EF2C-4D1A-AF6B-3FD48B916E1E}" name="Column1805"/>
    <tableColumn id="1809" xr3:uid="{7290C2F4-F55B-44E4-9AEC-91123BB4EF48}" name="Column1806"/>
    <tableColumn id="1810" xr3:uid="{601702C7-96D2-4299-9060-3357CE866027}" name="Column1807"/>
    <tableColumn id="1811" xr3:uid="{CD499324-2CDB-4032-BBB7-D0D7FBAB830D}" name="Column1808"/>
    <tableColumn id="1812" xr3:uid="{34270927-D615-4A2B-906F-2B43CEDD918F}" name="Column1809"/>
    <tableColumn id="1813" xr3:uid="{62FCA127-E3DA-4A37-842E-199668B76933}" name="Column1810"/>
    <tableColumn id="1814" xr3:uid="{EA3F0686-27E6-44CB-8004-D3CF07048E37}" name="Column1811"/>
    <tableColumn id="1815" xr3:uid="{CA55A62D-4CE1-4A50-BCDB-540D09004A8B}" name="Column1812"/>
    <tableColumn id="1816" xr3:uid="{9B3E1D39-8595-45A8-9F71-CF3F8D9A219F}" name="Column1813"/>
    <tableColumn id="1817" xr3:uid="{B7100255-C10A-4E61-A251-6911D4AC0430}" name="Column1814"/>
    <tableColumn id="1818" xr3:uid="{4E5055A7-6FAF-4B95-86E3-EE5CE2FD8A4E}" name="Column1815"/>
    <tableColumn id="1819" xr3:uid="{732A1F01-E3EC-4A54-A421-B18114F424B6}" name="Column1816"/>
    <tableColumn id="1820" xr3:uid="{455E3372-42B0-4D4E-BA8E-62444570A93A}" name="Column1817"/>
    <tableColumn id="1821" xr3:uid="{B8F742F8-BC96-47A5-8109-AD9201A3936D}" name="Column1818"/>
    <tableColumn id="1822" xr3:uid="{61A5BBED-B22B-4236-B0A5-1CC2AC8167EC}" name="Column1819"/>
    <tableColumn id="1823" xr3:uid="{C62B1C4C-3B3A-4805-A6E0-6883459732D3}" name="Column1820"/>
    <tableColumn id="1824" xr3:uid="{5AB45131-1109-493E-A6F7-F878A8ABD72C}" name="Column1821"/>
    <tableColumn id="1825" xr3:uid="{6C2214D3-5C3F-4AB6-907A-E9388F0121B1}" name="Column1822"/>
    <tableColumn id="1826" xr3:uid="{4D6B15D3-F897-4AE1-BF0E-BA761DBC75BE}" name="Column1823"/>
    <tableColumn id="1827" xr3:uid="{7C4C2191-E0B9-46DF-86DD-1E597AE1E37C}" name="Column1824"/>
    <tableColumn id="1828" xr3:uid="{319236DC-56C9-4CA9-9BFB-502FBD385C2F}" name="Column1825"/>
    <tableColumn id="1829" xr3:uid="{E246485A-25F4-4F25-A90F-DF426BEE78EC}" name="Column1826"/>
    <tableColumn id="1830" xr3:uid="{EE1AEFB1-B1F2-4143-A150-B223017E6329}" name="Column1827"/>
    <tableColumn id="1831" xr3:uid="{A0AD210C-7E0E-4ED2-A0D4-8BA76BA6EB12}" name="Column1828"/>
    <tableColumn id="1832" xr3:uid="{52ACFB9D-F202-4BD1-AD3F-9BC669502416}" name="Column1829"/>
    <tableColumn id="1833" xr3:uid="{6E53E3A6-4F09-48C7-BF39-44D5F78EE1C1}" name="Column1830"/>
    <tableColumn id="1834" xr3:uid="{3D9560B4-5253-439B-AE67-071FF5B2953F}" name="Column1831"/>
    <tableColumn id="1835" xr3:uid="{1465C48C-619E-42F2-AE5E-151AF67385A1}" name="Column1832"/>
    <tableColumn id="1836" xr3:uid="{9A2509F5-26AC-4FF7-B517-06348B492046}" name="Column1833"/>
    <tableColumn id="1837" xr3:uid="{774E89E0-EDB6-4A6A-B18A-20FFC71CCAA7}" name="Column1834"/>
    <tableColumn id="1838" xr3:uid="{49536323-85D8-44AC-BF00-AF81322E98C2}" name="Column1835"/>
    <tableColumn id="1839" xr3:uid="{31EEC3B9-6A02-4054-9629-F2DFBF045980}" name="Column1836"/>
    <tableColumn id="1840" xr3:uid="{458B5E9F-9D64-4C64-AB9B-B41A0214FFC7}" name="Column1837"/>
    <tableColumn id="1841" xr3:uid="{9AE02134-5624-4F12-8610-89D8FD5AF427}" name="Column1838"/>
    <tableColumn id="1842" xr3:uid="{59BEB432-BD3D-492C-AC0E-76AC330A310C}" name="Column1839"/>
    <tableColumn id="1843" xr3:uid="{8CF3E222-ECA0-4FB2-95C7-2DAD252B68AF}" name="Column1840"/>
    <tableColumn id="1844" xr3:uid="{DF6460DD-DDF7-4398-A066-C84DE7B8D6FB}" name="Column1841"/>
    <tableColumn id="1845" xr3:uid="{411A2364-C423-4A4B-9CF9-BA6FDAD33961}" name="Column1842"/>
    <tableColumn id="1846" xr3:uid="{B4539B8D-BD2C-4F2F-BE5F-8E294A4B7B2D}" name="Column1843"/>
    <tableColumn id="1847" xr3:uid="{083D7E09-1A48-496A-9B45-812504CD2F86}" name="Column1844"/>
    <tableColumn id="1848" xr3:uid="{F97950FF-1E6F-4384-A7B8-ECF1126EFF60}" name="Column1845"/>
    <tableColumn id="1849" xr3:uid="{4A9BA2B4-4F92-4A1E-8029-BFEC38A26BB7}" name="Column1846"/>
    <tableColumn id="1850" xr3:uid="{461525AD-908E-44B6-842B-1976EE6DA8EB}" name="Column1847"/>
    <tableColumn id="1851" xr3:uid="{FC705DCA-6FC7-4510-B6BE-1B20D2844F69}" name="Column1848"/>
    <tableColumn id="1852" xr3:uid="{F14184D3-13B3-4A00-B2B6-5869F629595D}" name="Column1849"/>
    <tableColumn id="1853" xr3:uid="{7ECDEEA1-500A-4F72-9B38-9D63282BE200}" name="Column1850"/>
    <tableColumn id="1854" xr3:uid="{28CD4A72-15A9-41CB-BB3B-70693E702E38}" name="Column1851"/>
    <tableColumn id="1855" xr3:uid="{28D5770F-5055-4699-9764-21C47D663C0E}" name="Column1852"/>
    <tableColumn id="1856" xr3:uid="{6EB29879-5DFF-4EBB-B34A-B6A09B09C4E2}" name="Column1853"/>
    <tableColumn id="1857" xr3:uid="{AB4716B2-1C95-4D6E-A6DD-999C21C7760C}" name="Column1854"/>
    <tableColumn id="1858" xr3:uid="{FAAA89E7-8FE5-4A4D-820C-E5E07BB9F22C}" name="Column1855"/>
    <tableColumn id="1859" xr3:uid="{D592F4ED-BAD4-4158-AA3B-813069D71E7C}" name="Column1856"/>
    <tableColumn id="1860" xr3:uid="{6F9D619A-A5D0-4D1D-81F8-674B184252F3}" name="Column1857"/>
    <tableColumn id="1861" xr3:uid="{B634EFF7-B2FF-439B-BE1D-816BA7EAD6D3}" name="Column1858"/>
    <tableColumn id="1862" xr3:uid="{E9CD9AD0-1C25-4A64-A58A-FE28E772D95B}" name="Column1859"/>
    <tableColumn id="1863" xr3:uid="{8848F140-4764-44D3-9F28-0D01CA34C4EE}" name="Column1860"/>
    <tableColumn id="1864" xr3:uid="{034657E6-3519-4A1E-89DF-45B75CB5A948}" name="Column1861"/>
    <tableColumn id="1865" xr3:uid="{85904231-C06D-41D8-90F7-A3F746634635}" name="Column1862"/>
    <tableColumn id="1866" xr3:uid="{5C7B6619-2C36-4B79-8A6D-28FAE857C543}" name="Column1863"/>
    <tableColumn id="1867" xr3:uid="{9F319811-AAC5-4A80-A247-ECC7B41DEF9D}" name="Column1864"/>
    <tableColumn id="1868" xr3:uid="{DEE5D1A3-B297-4F7C-8EE8-408439865B73}" name="Column1865"/>
    <tableColumn id="1869" xr3:uid="{5B87A729-D6F2-416E-8DB4-3FAA3566A34C}" name="Column1866"/>
    <tableColumn id="1870" xr3:uid="{48C5A037-E3EC-42A8-9699-76F3D779BF8F}" name="Column1867"/>
    <tableColumn id="1871" xr3:uid="{7526D763-2B88-4027-BBCD-587BC340ECF5}" name="Column1868"/>
    <tableColumn id="1872" xr3:uid="{A6F7C056-EC19-4D1A-BA89-07C51A83512C}" name="Column1869"/>
    <tableColumn id="1873" xr3:uid="{A6E4D5AC-EA2F-4DE5-AEE9-0650CCF0F610}" name="Column1870"/>
    <tableColumn id="1874" xr3:uid="{A4C67361-16BD-47A7-9CA9-93C11E57BCF3}" name="Column1871"/>
    <tableColumn id="1875" xr3:uid="{75BC4555-A625-415E-A0C5-B52203AD082F}" name="Column1872"/>
    <tableColumn id="1876" xr3:uid="{4DEDB935-28F0-45EB-822A-D47FAB467851}" name="Column1873"/>
    <tableColumn id="1877" xr3:uid="{3DD6BCC7-8248-4BC1-ABA5-D3C1D227E625}" name="Column1874"/>
    <tableColumn id="1878" xr3:uid="{AE4671B2-73FD-4A35-9542-8AC9AB2FC88A}" name="Column1875"/>
    <tableColumn id="1879" xr3:uid="{34CF596F-F651-400D-BC1B-B11EFD4C62D2}" name="Column1876"/>
    <tableColumn id="1880" xr3:uid="{FF4CB2DE-ACA4-46D6-B630-38D512AB6BED}" name="Column1877"/>
    <tableColumn id="1881" xr3:uid="{6EC40AED-B76D-43F4-A53E-87E81896DAB3}" name="Column1878"/>
    <tableColumn id="1882" xr3:uid="{4FF8B2FC-A757-4F05-AE20-F50BEE4AE9D1}" name="Column1879"/>
    <tableColumn id="1883" xr3:uid="{C2C50C97-20EB-4585-9585-C27EB8453C56}" name="Column1880"/>
    <tableColumn id="1884" xr3:uid="{C0347E6F-D3CF-4B20-9373-96D2F0CCB350}" name="Column1881"/>
    <tableColumn id="1885" xr3:uid="{4BEB731A-7104-43F0-842A-6A4BDFB4996B}" name="Column1882"/>
    <tableColumn id="1886" xr3:uid="{361A99A6-A2FF-4733-9BE7-CC530BA9B2FB}" name="Column1883"/>
    <tableColumn id="1887" xr3:uid="{A3930AAC-79BF-4D31-97B7-7174E3DF558C}" name="Column1884"/>
    <tableColumn id="1888" xr3:uid="{DB0D6F02-5489-401E-AC78-491FAD927367}" name="Column1885"/>
    <tableColumn id="1889" xr3:uid="{6D4E18D6-2EBA-4D8B-A7A9-3A062422D9CF}" name="Column1886"/>
    <tableColumn id="1890" xr3:uid="{18219792-9EAE-47E2-9E89-0EA602021924}" name="Column1887"/>
    <tableColumn id="1891" xr3:uid="{DAE069ED-2521-4C63-990A-E329672FC04D}" name="Column1888"/>
    <tableColumn id="1892" xr3:uid="{07A9BDEA-D639-4B6B-8A38-5AB3058A3C83}" name="Column1889"/>
    <tableColumn id="1893" xr3:uid="{AA3F7FB9-77E8-43FC-9D65-B30B4E1A102A}" name="Column1890"/>
    <tableColumn id="1894" xr3:uid="{BEE91B88-A54F-4EAC-A33E-3A2280113949}" name="Column1891"/>
    <tableColumn id="1895" xr3:uid="{E6C035BC-5696-4881-A712-34BBC0C2734B}" name="Column1892"/>
    <tableColumn id="1896" xr3:uid="{A7905040-B26E-4E22-863D-B88ED65ADD00}" name="Column1893"/>
    <tableColumn id="1897" xr3:uid="{B2B0636C-9C48-48CD-B7C0-B47C2D33B1E1}" name="Column1894"/>
    <tableColumn id="1898" xr3:uid="{86B0E50D-5C56-46C0-8A34-AD467DE02935}" name="Column1895"/>
    <tableColumn id="1899" xr3:uid="{BC5503F8-6730-4DD0-A304-D73F1647A06B}" name="Column1896"/>
    <tableColumn id="1900" xr3:uid="{A463BA44-6B6D-4908-AC61-819C03817ABE}" name="Column1897"/>
    <tableColumn id="1901" xr3:uid="{4ED85919-E88C-43BA-9B7D-91576526AA03}" name="Column1898"/>
    <tableColumn id="1902" xr3:uid="{711526F9-39CE-41D2-A7B5-CDC6E3DEEE17}" name="Column1899"/>
    <tableColumn id="1903" xr3:uid="{39074317-E45B-491A-9930-EA50783B95CB}" name="Column1900"/>
    <tableColumn id="1904" xr3:uid="{34D0CB9A-C978-4DA8-B356-72535C07F6D9}" name="Column1901"/>
    <tableColumn id="1905" xr3:uid="{DFF312E8-F915-4844-86C4-908EF812FB33}" name="Column1902"/>
    <tableColumn id="1906" xr3:uid="{8A32190C-E519-4489-A7C7-7077900C5189}" name="Column1903"/>
    <tableColumn id="1907" xr3:uid="{6B616A99-2418-484F-BD2D-D86C178B150E}" name="Column1904"/>
    <tableColumn id="1908" xr3:uid="{695EDF54-A13E-4CA1-811C-55B676FB4239}" name="Column1905"/>
    <tableColumn id="1909" xr3:uid="{FAB64C79-0A3C-41FE-8A97-3A62C835F608}" name="Column1906"/>
    <tableColumn id="1910" xr3:uid="{F90610A0-9164-4E6A-B353-2616759F5287}" name="Column1907"/>
    <tableColumn id="1911" xr3:uid="{664BB8A4-5A6C-4715-B80C-12414B472180}" name="Column1908"/>
    <tableColumn id="1912" xr3:uid="{E019C326-A0AC-4095-A5C9-1CE648C64031}" name="Column1909"/>
    <tableColumn id="1913" xr3:uid="{8C612FF3-81A1-4714-A1FE-63ABE5CA9AAC}" name="Column1910"/>
    <tableColumn id="1914" xr3:uid="{692F4240-3BA9-4093-A6D1-1103C1A170EA}" name="Column1911"/>
    <tableColumn id="1915" xr3:uid="{555753D4-8F41-411E-A73D-3D09FFF95AA3}" name="Column1912"/>
    <tableColumn id="1916" xr3:uid="{B3377078-CF66-483B-B7C9-7E39484B3322}" name="Column1913"/>
    <tableColumn id="1917" xr3:uid="{6E67806C-18D8-4FB4-A389-B357816A45AB}" name="Column1914"/>
    <tableColumn id="1918" xr3:uid="{89B1C421-3EDB-4F88-892E-B7130BCB40F3}" name="Column1915"/>
    <tableColumn id="1919" xr3:uid="{BFC827C6-514F-4999-9B72-CFB7A075AF50}" name="Column1916"/>
    <tableColumn id="1920" xr3:uid="{72F2D291-3200-4C25-B184-14AF9A673742}" name="Column1917"/>
    <tableColumn id="1921" xr3:uid="{7D85CFC7-3A12-48B4-9A31-D964E646B607}" name="Column1918"/>
    <tableColumn id="1922" xr3:uid="{519D72C6-839D-4EB7-A0A2-234F425F9823}" name="Column1919"/>
    <tableColumn id="1923" xr3:uid="{34BFB171-5208-4C2E-B704-C843899689A3}" name="Column1920"/>
    <tableColumn id="1924" xr3:uid="{83ADB447-9ACC-45B7-B10B-C3B5361501EC}" name="Column1921"/>
    <tableColumn id="1925" xr3:uid="{67361F68-A58D-4D6B-AE43-22819D7AE76A}" name="Column1922"/>
    <tableColumn id="1926" xr3:uid="{7BEECCE0-2B9F-4BFF-9F26-99052285D223}" name="Column1923"/>
    <tableColumn id="1927" xr3:uid="{043B04D4-514E-4DAB-BB4A-BF9C880CC09F}" name="Column1924"/>
    <tableColumn id="1928" xr3:uid="{73B70FA6-1DA9-449A-B4F3-34CF00828508}" name="Column1925"/>
    <tableColumn id="1929" xr3:uid="{856ECC62-73AE-4DD5-91D5-1347CCF1FB67}" name="Column1926"/>
    <tableColumn id="1930" xr3:uid="{2EBC5CA0-9729-4BF7-9240-0C520EC0833C}" name="Column1927"/>
    <tableColumn id="1931" xr3:uid="{F5D30F7D-AAFF-451E-962D-0E43A1796802}" name="Column1928"/>
    <tableColumn id="1932" xr3:uid="{544645AC-3AB2-4474-B18F-A42FCF557FB2}" name="Column1929"/>
    <tableColumn id="1933" xr3:uid="{9EB19872-572B-4ADF-87AD-548E410D1A0A}" name="Column1930"/>
    <tableColumn id="1934" xr3:uid="{E736D6C2-7FBA-41DB-9C0C-B8D35728B979}" name="Column1931"/>
    <tableColumn id="1935" xr3:uid="{BDE1A503-0D7A-4A5D-8C8B-4BC3638E998E}" name="Column1932"/>
    <tableColumn id="1936" xr3:uid="{F96E40F8-D255-4813-A4EC-81C2D9AE0AAB}" name="Column1933"/>
    <tableColumn id="1937" xr3:uid="{99F04B98-0AD3-49E4-8E47-7B541F48F8BD}" name="Column1934"/>
    <tableColumn id="1938" xr3:uid="{052A2373-1E5E-4BEA-A794-8F9C20B2B61D}" name="Column1935"/>
    <tableColumn id="1939" xr3:uid="{544D8F8A-8866-40CB-9BB6-BEBD52FE1047}" name="Column1936"/>
    <tableColumn id="1940" xr3:uid="{FA95CF37-3271-4A5E-8681-34EFD5173944}" name="Column1937"/>
    <tableColumn id="1941" xr3:uid="{669EB4D7-BC40-4FA6-86CA-FD5DB9BD6FE0}" name="Column1938"/>
    <tableColumn id="1942" xr3:uid="{5E002A66-CCCE-469E-BBCE-4CAB825C64F2}" name="Column1939"/>
    <tableColumn id="1943" xr3:uid="{4D74FA4A-41C7-434F-B7CA-4C9C7F928AB4}" name="Column1940"/>
    <tableColumn id="1944" xr3:uid="{DF809BD0-0946-430D-8974-13295F3C1FE5}" name="Column1941"/>
    <tableColumn id="1945" xr3:uid="{E614284B-373F-4810-8492-E99C3D2BCFB9}" name="Column1942"/>
    <tableColumn id="1946" xr3:uid="{4583A0FE-DC16-4163-9B0F-C8A7B765F10E}" name="Column1943"/>
    <tableColumn id="1947" xr3:uid="{79B6C138-A2A7-4A9C-A785-03CFDE25651F}" name="Column1944"/>
    <tableColumn id="1948" xr3:uid="{48FDA147-A3F9-44FF-B4F8-78E565276BA1}" name="Column1945"/>
    <tableColumn id="1949" xr3:uid="{18C45C01-61AB-4D48-AC3B-3023FDB983EA}" name="Column1946"/>
    <tableColumn id="1950" xr3:uid="{6BDD6E95-6F1F-4409-9811-C09E9271C3F3}" name="Column1947"/>
    <tableColumn id="1951" xr3:uid="{0ACDDB8E-68D2-4B0D-8858-534B9D83CF2B}" name="Column1948"/>
    <tableColumn id="1952" xr3:uid="{A3427C81-269A-40F7-9A44-0DE5146E297C}" name="Column1949"/>
    <tableColumn id="1953" xr3:uid="{55A9CF3F-369E-4183-A73C-E8DE8949D7CC}" name="Column1950"/>
    <tableColumn id="1954" xr3:uid="{60DB8497-3623-4174-8555-D122840E7831}" name="Column1951"/>
    <tableColumn id="1955" xr3:uid="{28C0E8BA-3E2D-4FAE-B4ED-27E11263F991}" name="Column1952"/>
    <tableColumn id="1956" xr3:uid="{F2D80320-84AD-4C79-9C4E-71F51B443729}" name="Column1953"/>
    <tableColumn id="1957" xr3:uid="{27674E44-FAB7-44D0-A0E8-2C75D7D6BB07}" name="Column1954"/>
    <tableColumn id="1958" xr3:uid="{9F185805-926A-48E4-B646-C9D51D33EB37}" name="Column1955"/>
    <tableColumn id="1959" xr3:uid="{D2986C15-5F32-458B-9E21-AA30FCBC2DAE}" name="Column1956"/>
    <tableColumn id="1960" xr3:uid="{994D9B8A-3AAB-492E-AF29-23EC729EB281}" name="Column1957"/>
    <tableColumn id="1961" xr3:uid="{F15F5646-DEF6-4314-8AFD-9E97A3BD8D57}" name="Column1958"/>
    <tableColumn id="1962" xr3:uid="{C90C6B55-FCF7-4644-BDF5-55436AFAD245}" name="Column1959"/>
    <tableColumn id="1963" xr3:uid="{A165BD50-0DAA-41ED-87DB-F8E21E361C69}" name="Column1960"/>
    <tableColumn id="1964" xr3:uid="{0DD935A6-0A7E-4400-9948-17BFD4E75663}" name="Column1961"/>
    <tableColumn id="1965" xr3:uid="{1EBCF882-E61B-4495-9638-7AD37B0D2D5B}" name="Column1962"/>
    <tableColumn id="1966" xr3:uid="{C96600F0-30CA-40FC-91D8-9CE8571A4520}" name="Column1963"/>
    <tableColumn id="1967" xr3:uid="{EA5F4EB7-0A9F-4221-A10C-AE4E02F22412}" name="Column1964"/>
    <tableColumn id="1968" xr3:uid="{685411A5-7351-4C66-B636-DD5CEA19982C}" name="Column1965"/>
    <tableColumn id="1969" xr3:uid="{A24BC20E-7EF7-4A97-BF04-B54BB2CE94B4}" name="Column1966"/>
    <tableColumn id="1970" xr3:uid="{E670475F-0D1B-43B9-B08E-D31B3BFC594E}" name="Column1967"/>
    <tableColumn id="1971" xr3:uid="{7FB262EA-3EB2-4CF2-A395-60D672DCC26B}" name="Column1968"/>
    <tableColumn id="1972" xr3:uid="{249804A8-3E31-4504-95E8-976B83120E1E}" name="Column1969"/>
    <tableColumn id="1973" xr3:uid="{1B2F7543-A7EC-4775-A85C-5A5E03479142}" name="Column1970"/>
    <tableColumn id="1974" xr3:uid="{03AA2937-AF02-4946-A0CD-84A30EEA0C18}" name="Column1971"/>
    <tableColumn id="1975" xr3:uid="{C77C7B10-5B51-4F5E-983B-41B9B695F2E1}" name="Column1972"/>
    <tableColumn id="1976" xr3:uid="{7DE68A22-9FFF-44BF-9436-D7534CE85112}" name="Column1973"/>
    <tableColumn id="1977" xr3:uid="{430A163B-D443-43D2-9205-3CCB90369839}" name="Column1974"/>
    <tableColumn id="1978" xr3:uid="{FFACE323-BDC7-4693-9404-769E49632095}" name="Column1975"/>
    <tableColumn id="1979" xr3:uid="{23E305BB-D18B-4FB1-B136-BCF3F8D86586}" name="Column1976"/>
    <tableColumn id="1980" xr3:uid="{78EBB54C-8286-496B-8431-08AAD2259E32}" name="Column1977"/>
    <tableColumn id="1981" xr3:uid="{27229FBE-9BEE-4BA9-B9E2-BD4435D0714B}" name="Column1978"/>
    <tableColumn id="1982" xr3:uid="{86FCB0AC-79F7-477B-940A-64B4CBD5E183}" name="Column1979"/>
    <tableColumn id="1983" xr3:uid="{FF7747E2-BD67-4865-9A7A-4B3C780907EC}" name="Column1980"/>
    <tableColumn id="1984" xr3:uid="{0E6A51CF-A2F8-452B-A6C9-6569C6C058FB}" name="Column1981"/>
    <tableColumn id="1985" xr3:uid="{FFEA0B8F-E0AD-4315-9503-4482136A83A4}" name="Column1982"/>
    <tableColumn id="1986" xr3:uid="{ACF7B240-4B16-46F5-BA6A-DCD48439DA13}" name="Column1983"/>
    <tableColumn id="1987" xr3:uid="{EE04DD5F-A2D3-4F9B-9A96-8B38A39B64BF}" name="Column1984"/>
    <tableColumn id="1988" xr3:uid="{F8D27293-211A-472C-9CCF-7F581F44E22F}" name="Column1985"/>
    <tableColumn id="1989" xr3:uid="{DEE29BA2-A8DB-494C-9585-B9FDDFB401B0}" name="Column1986"/>
    <tableColumn id="1990" xr3:uid="{0349CC0C-9786-44D3-86B3-60DB9C95C990}" name="Column1987"/>
    <tableColumn id="1991" xr3:uid="{4F82FC54-5FEB-4F97-B0A5-920F225B7CC5}" name="Column1988"/>
    <tableColumn id="1992" xr3:uid="{46482CDD-17F1-4729-AEFB-A14B24722E04}" name="Column1989"/>
    <tableColumn id="1993" xr3:uid="{838E1675-FECE-4A94-B298-ABE24B82BBAF}" name="Column1990"/>
    <tableColumn id="1994" xr3:uid="{5B87C8E2-3D9D-4C0F-AFAE-75C540C2269A}" name="Column1991"/>
    <tableColumn id="1995" xr3:uid="{543CEA77-6904-46CF-840A-C44C49B9E090}" name="Column1992"/>
    <tableColumn id="1996" xr3:uid="{ECC518D3-D5E1-4B82-B07F-C3F63537EAF6}" name="Column1993"/>
    <tableColumn id="1997" xr3:uid="{CE8F3CE9-117E-40AF-9EB9-7CDFB2F240BD}" name="Column1994"/>
    <tableColumn id="1998" xr3:uid="{06D1DB0E-65EF-4255-961A-8871F0BEC99A}" name="Column1995"/>
    <tableColumn id="1999" xr3:uid="{F0E5B7C3-9A62-495C-B139-4B339E8B54FF}" name="Column1996"/>
    <tableColumn id="2000" xr3:uid="{4DEF63E7-16FB-4D7A-B4BA-8D3F98F17775}" name="Column1997"/>
    <tableColumn id="2001" xr3:uid="{A1514718-AEE5-49E0-BCF8-0F408341E080}" name="Column1998"/>
    <tableColumn id="2002" xr3:uid="{7B0E247B-20D6-435A-B832-A399EA9878BB}" name="Column1999"/>
    <tableColumn id="2003" xr3:uid="{42CDC202-0592-4F5E-B4DE-B265E81EB2FB}" name="Column2000"/>
    <tableColumn id="2004" xr3:uid="{E05D5A5B-958E-43B9-8679-0852883CB36C}" name="Column2001"/>
    <tableColumn id="2005" xr3:uid="{AF7951ED-52EE-4263-855A-6EB4EBCAFC66}" name="Column2002"/>
    <tableColumn id="2006" xr3:uid="{9119A983-C5F3-4CEC-8C1B-928B1C8F355B}" name="Column2003"/>
    <tableColumn id="2007" xr3:uid="{2495D3C9-C2A4-4732-BC62-A99BC42E945A}" name="Column2004"/>
    <tableColumn id="2008" xr3:uid="{3DBECBFD-4980-4D00-9189-829F11B288A5}" name="Column2005"/>
    <tableColumn id="2009" xr3:uid="{959E5815-240A-4A9D-8F4B-DB049765ECC4}" name="Column2006"/>
    <tableColumn id="2010" xr3:uid="{AF853B55-DCFD-47B9-BBEC-F5E3135DD2D9}" name="Column2007"/>
    <tableColumn id="2011" xr3:uid="{A9F134D9-D97C-429C-AD8E-FF79DAA1EBD5}" name="Column2008"/>
    <tableColumn id="2012" xr3:uid="{D32EBFF1-4D63-445A-8A81-19EE89530FA3}" name="Column2009"/>
    <tableColumn id="2013" xr3:uid="{E8C56470-4290-403E-9ABD-7C25A9A945F5}" name="Column2010"/>
    <tableColumn id="2014" xr3:uid="{DDF32D00-8B01-43B9-84D4-F046D060B8A2}" name="Column2011"/>
    <tableColumn id="2015" xr3:uid="{70DA5EBB-EA42-4144-BF3A-B4B679010C72}" name="Column2012"/>
    <tableColumn id="2016" xr3:uid="{6069092F-1F9A-4933-8952-C792A68A89F4}" name="Column2013"/>
    <tableColumn id="2017" xr3:uid="{CECAC74C-38F1-41ED-AEF8-15DD5E0DC64B}" name="Column2014"/>
    <tableColumn id="2018" xr3:uid="{DCA85785-979D-424D-9AAA-7DC493CE8244}" name="Column2015"/>
    <tableColumn id="2019" xr3:uid="{2250CA97-A26D-477D-B178-BEF8B8BBF3F5}" name="Column2016"/>
    <tableColumn id="2020" xr3:uid="{2B95650A-1978-4E6F-AAF2-4A2448C7505D}" name="Column2017"/>
    <tableColumn id="2021" xr3:uid="{2D864039-2752-4B14-90A9-D19AE1F00FBD}" name="Column2018"/>
    <tableColumn id="2022" xr3:uid="{AB0B7479-6411-4337-B5BC-0D7B2DEAAC51}" name="Column2019"/>
    <tableColumn id="2023" xr3:uid="{B840F853-4B0E-4056-A763-0BC7A2337A46}" name="Column2020"/>
    <tableColumn id="2024" xr3:uid="{87DE3470-5167-4A95-B765-D87AA14B3B16}" name="Column2021"/>
    <tableColumn id="2025" xr3:uid="{E283FEE7-11AC-42C5-B455-2CCEB8F537FD}" name="Column2022"/>
    <tableColumn id="2026" xr3:uid="{68CF6BF5-E049-4CB2-93A1-1AD171AD3D5A}" name="Column2023"/>
    <tableColumn id="2027" xr3:uid="{80E94422-947F-4419-AD7E-F89F5163C9D7}" name="Column2024"/>
    <tableColumn id="2028" xr3:uid="{1AF57ADC-9E78-4236-836C-8EDDAACD4786}" name="Column2025"/>
    <tableColumn id="2029" xr3:uid="{3CB75FCB-6C5D-4778-A3B1-0FC56E5E88A3}" name="Column2026"/>
    <tableColumn id="2030" xr3:uid="{730FCA96-1F80-4F1F-99A1-69CF60A5B61B}" name="Column2027"/>
    <tableColumn id="2031" xr3:uid="{F00FB732-144E-458A-948D-8A924FF2C414}" name="Column2028"/>
    <tableColumn id="2032" xr3:uid="{0FE3856A-B731-4843-AF3F-CB56576C217C}" name="Column2029"/>
    <tableColumn id="2033" xr3:uid="{FC2A39D1-6773-4E45-A27B-06651B0F7D93}" name="Column2030"/>
    <tableColumn id="2034" xr3:uid="{A5475935-3A10-4E56-9664-D2EB66894B1B}" name="Column2031"/>
    <tableColumn id="2035" xr3:uid="{63DFA958-4F96-4E36-A40F-B84D3C596BA1}" name="Column2032"/>
    <tableColumn id="2036" xr3:uid="{98B93D9D-16EA-460E-9825-D904B7AF9DFB}" name="Column2033"/>
    <tableColumn id="2037" xr3:uid="{F372DD4E-7DA2-4D54-9D0F-2916A08AE077}" name="Column2034"/>
    <tableColumn id="2038" xr3:uid="{8D323451-7146-4972-9476-669D0D1DF6E7}" name="Column2035"/>
    <tableColumn id="2039" xr3:uid="{3C20B854-5B28-440E-AB21-E608D3469995}" name="Column2036"/>
    <tableColumn id="2040" xr3:uid="{483F8708-A77C-4D53-8530-8B2C1E1E99EB}" name="Column2037"/>
    <tableColumn id="2041" xr3:uid="{D3B79BA4-8C30-401D-8782-8D7A6DBE17DA}" name="Column2038"/>
    <tableColumn id="2042" xr3:uid="{25C5D2DF-A159-4B1A-82A1-D7FCBD44EB58}" name="Column2039"/>
    <tableColumn id="2043" xr3:uid="{E5CB4ECB-568B-4090-BAF6-DB43C2978DB2}" name="Column2040"/>
    <tableColumn id="2044" xr3:uid="{0F5A5B79-1F9A-4016-9722-CA1608DC10C7}" name="Column2041"/>
    <tableColumn id="2045" xr3:uid="{19CD19A0-0A31-4B63-B6E0-3E7E244FE8AE}" name="Column2042"/>
    <tableColumn id="2046" xr3:uid="{C25B78FB-F287-409A-B935-68E2BB5A481B}" name="Column2043"/>
    <tableColumn id="2047" xr3:uid="{B0564DEF-E713-4C24-95BB-E8D694D11BC8}" name="Column2044"/>
    <tableColumn id="2048" xr3:uid="{BF24C202-6FD0-4247-85E4-6D423227DC4C}" name="Column2045"/>
    <tableColumn id="2049" xr3:uid="{A41016E4-DC48-4111-946C-E852AC641B75}" name="Column2046"/>
    <tableColumn id="2050" xr3:uid="{89356CE7-AB41-45D0-B00F-235D2D8B434B}" name="Column2047"/>
    <tableColumn id="2051" xr3:uid="{A89BCB76-DB05-4E6F-AB93-777804F571C3}" name="Column2048"/>
    <tableColumn id="2052" xr3:uid="{D544A7F8-3156-4465-8081-A707543A5BCE}" name="Column2049"/>
    <tableColumn id="2053" xr3:uid="{CCE47930-EF2F-4D6C-B064-04294BAEDAC2}" name="Column2050"/>
    <tableColumn id="2054" xr3:uid="{58EA112A-77E1-428B-8386-E6225C5DB329}" name="Column2051"/>
    <tableColumn id="2055" xr3:uid="{83648676-8D04-4030-AE25-539310933B47}" name="Column2052"/>
    <tableColumn id="2056" xr3:uid="{A0B921B5-6E47-4351-9349-B0FB285BAEB1}" name="Column2053"/>
    <tableColumn id="2057" xr3:uid="{B88C6ED5-1C6F-494E-A3F1-B69C7FED30BC}" name="Column2054"/>
    <tableColumn id="2058" xr3:uid="{4B9DF8E5-5686-464E-9179-C1290F531AC3}" name="Column2055"/>
    <tableColumn id="2059" xr3:uid="{704A2DF5-2904-489C-A579-23DD046A57E3}" name="Column2056"/>
    <tableColumn id="2060" xr3:uid="{5A094053-272F-4A47-B5EC-3B6218A17767}" name="Column2057"/>
    <tableColumn id="2061" xr3:uid="{3653C19D-2EED-42F0-88F8-5AD82D81A9A8}" name="Column2058"/>
    <tableColumn id="2062" xr3:uid="{774CD1ED-7FA2-4930-A2FE-3D79995912FD}" name="Column2059"/>
    <tableColumn id="2063" xr3:uid="{B0E1620A-6B14-4C67-B4EE-7637C37ABC45}" name="Column2060"/>
    <tableColumn id="2064" xr3:uid="{DC60C2C4-603D-497B-BDDC-97D9707EC415}" name="Column2061"/>
    <tableColumn id="2065" xr3:uid="{D6ECF816-1006-4D8A-9247-B1982527C5F6}" name="Column2062"/>
    <tableColumn id="2066" xr3:uid="{A36AC813-A8B9-4786-973A-5236B75369BF}" name="Column2063"/>
    <tableColumn id="2067" xr3:uid="{B7B420B6-6A45-483B-958D-D0FBA772CD20}" name="Column2064"/>
    <tableColumn id="2068" xr3:uid="{2B73F5B7-79F3-4949-B389-4331D514AFB8}" name="Column2065"/>
    <tableColumn id="2069" xr3:uid="{A83BD83A-0AAD-40BC-993C-BF104EA3C2B4}" name="Column2066"/>
    <tableColumn id="2070" xr3:uid="{5D3CF60F-ACC3-433D-A5E1-AC4CA1EC5383}" name="Column2067"/>
    <tableColumn id="2071" xr3:uid="{3D36E2A8-8B2F-4264-9C7D-3761CF26CBAF}" name="Column2068"/>
    <tableColumn id="2072" xr3:uid="{A34F164F-65C8-4671-A51B-0ED07FCE372B}" name="Column2069"/>
    <tableColumn id="2073" xr3:uid="{A53B8668-BC4C-4297-90AD-CAF029AD4FF7}" name="Column2070"/>
    <tableColumn id="2074" xr3:uid="{809EA1AF-697B-42F3-B9D9-D365512C7CAD}" name="Column2071"/>
    <tableColumn id="2075" xr3:uid="{761F1E42-5BEC-4714-9BF2-91E3176B4221}" name="Column2072"/>
    <tableColumn id="2076" xr3:uid="{C26A1470-DE5E-465A-AC57-87D596E7E675}" name="Column2073"/>
    <tableColumn id="2077" xr3:uid="{CEBAF224-39EF-40D4-978E-894481396A7F}" name="Column2074"/>
    <tableColumn id="2078" xr3:uid="{863CD5E2-E7DC-48A4-A6FA-A3C889695CC2}" name="Column2075"/>
    <tableColumn id="2079" xr3:uid="{B713A7EE-4E87-4405-8DC8-97A71063D5FC}" name="Column2076"/>
    <tableColumn id="2080" xr3:uid="{E961AA35-B816-4E3B-AF63-ECAC94441816}" name="Column2077"/>
    <tableColumn id="2081" xr3:uid="{EF2BADF9-B875-4FCC-AA67-27D7C5B56440}" name="Column2078"/>
    <tableColumn id="2082" xr3:uid="{2CC698B5-826D-4F35-A037-319D85D57CFF}" name="Column2079"/>
    <tableColumn id="2083" xr3:uid="{CCD32C03-20B3-4183-8247-1D55F35318A1}" name="Column2080"/>
    <tableColumn id="2084" xr3:uid="{9839D2D1-5570-4CC9-B941-4DFCC96C0C75}" name="Column2081"/>
    <tableColumn id="2085" xr3:uid="{039B9DF3-7EB8-449B-82E1-30580BAC3D6B}" name="Column2082"/>
    <tableColumn id="2086" xr3:uid="{4AE846A0-DC60-4FBB-9CA7-F73225AA17B5}" name="Column2083"/>
    <tableColumn id="2087" xr3:uid="{B97A1903-374C-4526-B5A3-DB907C6DFE89}" name="Column2084"/>
    <tableColumn id="2088" xr3:uid="{8F6EF04C-6435-4DD1-87AC-B0B33B93AEC4}" name="Column2085"/>
    <tableColumn id="2089" xr3:uid="{8BDDAB35-0804-490C-8C83-D94221182F48}" name="Column2086"/>
    <tableColumn id="2090" xr3:uid="{DFF31285-0B76-4239-B17D-318CB1D15CF7}" name="Column2087"/>
    <tableColumn id="2091" xr3:uid="{AB0FA01A-ACC4-4F62-A7EF-9C5C38B70DAD}" name="Column2088"/>
    <tableColumn id="2092" xr3:uid="{66EB6000-9859-4B1F-BD31-840AA08CF4FA}" name="Column2089"/>
    <tableColumn id="2093" xr3:uid="{011B3A4E-5A72-4CC3-B3D1-CED42D1E1934}" name="Column2090"/>
    <tableColumn id="2094" xr3:uid="{96D96D74-E9C3-4B92-958F-3DD12DDF49D2}" name="Column2091"/>
    <tableColumn id="2095" xr3:uid="{8DBDD978-EA79-491D-B009-7BF5D5072FB6}" name="Column2092"/>
    <tableColumn id="2096" xr3:uid="{B0AAC0C7-3C58-44FF-B330-FCE552EFD542}" name="Column2093"/>
    <tableColumn id="2097" xr3:uid="{1AB499DE-3EED-4355-909C-3E35291D230F}" name="Column2094"/>
    <tableColumn id="2098" xr3:uid="{1AE4F3BE-EA68-4D54-963A-BFA773A311AB}" name="Column2095"/>
    <tableColumn id="2099" xr3:uid="{F349D2F3-64A8-4781-BA3E-A0CBF3CEE4A4}" name="Column2096"/>
    <tableColumn id="2100" xr3:uid="{45366AFB-97F4-463C-871F-499B44AC7E1F}" name="Column2097"/>
    <tableColumn id="2101" xr3:uid="{FEF54435-90E7-459A-A91C-3BCA40F3D317}" name="Column2098"/>
    <tableColumn id="2102" xr3:uid="{7207C985-837A-43B8-8CE2-804CDC83EB53}" name="Column2099"/>
    <tableColumn id="2103" xr3:uid="{1DDBC638-86DA-4302-94FA-AE1E6EEDA14B}" name="Column2100"/>
    <tableColumn id="2104" xr3:uid="{8D435829-C446-4D30-AA1D-9AE7AC46700B}" name="Column2101"/>
    <tableColumn id="2105" xr3:uid="{016E3772-545E-4B8A-A0D2-56AB44D0D6BA}" name="Column2102"/>
    <tableColumn id="2106" xr3:uid="{59DA6604-68A7-42DE-A62D-A18890001957}" name="Column2103"/>
    <tableColumn id="2107" xr3:uid="{DDCC8912-4966-42C3-A4FD-C8709F721759}" name="Column2104"/>
    <tableColumn id="2108" xr3:uid="{7F86D959-B78D-45DA-AD81-9C91FBCAD7CF}" name="Column2105"/>
    <tableColumn id="2109" xr3:uid="{028595A6-75A1-48F7-8AA5-575D8CF36A9D}" name="Column2106"/>
    <tableColumn id="2110" xr3:uid="{4A70C7E1-D20E-4082-B26F-47035460D398}" name="Column2107"/>
    <tableColumn id="2111" xr3:uid="{A97858F0-B425-42A5-914C-33C487B5142F}" name="Column2108"/>
    <tableColumn id="2112" xr3:uid="{B47B4845-854F-4144-8325-C8388A5B6C84}" name="Column2109"/>
    <tableColumn id="2113" xr3:uid="{2B1DB564-5EBD-4182-BFF2-402E924BBB8F}" name="Column2110"/>
    <tableColumn id="2114" xr3:uid="{C32AED2C-46F3-47D7-AF17-718F4E1E9389}" name="Column2111"/>
    <tableColumn id="2115" xr3:uid="{603194B7-E2FA-4B4D-BAD1-08793A3FA517}" name="Column2112"/>
    <tableColumn id="2116" xr3:uid="{06A491C7-92B4-40BC-9B5D-6804899848E0}" name="Column2113"/>
    <tableColumn id="2117" xr3:uid="{D62B5192-AD99-41ED-8ADC-703DA51A8E93}" name="Column2114"/>
    <tableColumn id="2118" xr3:uid="{D1E638B4-5C1A-4FDA-9D94-6F1FB38A971B}" name="Column2115"/>
    <tableColumn id="2119" xr3:uid="{E4167744-7970-41CD-9998-11DCDD73A23E}" name="Column2116"/>
    <tableColumn id="2120" xr3:uid="{190B2D33-6B0D-4590-AAB4-BEAFFED0A03A}" name="Column2117"/>
    <tableColumn id="2121" xr3:uid="{7B95690F-7D7E-4CE6-ABF4-0C2A5B60F0B1}" name="Column2118"/>
    <tableColumn id="2122" xr3:uid="{4BC7743C-97FA-479A-B835-F963988EDBE2}" name="Column2119"/>
    <tableColumn id="2123" xr3:uid="{EA2172CA-6E74-4FBF-A096-23E3BAC9CA4A}" name="Column2120"/>
    <tableColumn id="2124" xr3:uid="{7A7E1F38-4E54-4202-ABFD-4CAB9DBAC754}" name="Column2121"/>
    <tableColumn id="2125" xr3:uid="{084D8868-8D3A-42BC-B5DE-C1C714CE197E}" name="Column2122"/>
    <tableColumn id="2126" xr3:uid="{717094D9-07A3-49A4-BBEC-42C4BECB155F}" name="Column2123"/>
    <tableColumn id="2127" xr3:uid="{48A25FE2-B251-42D3-98E9-85602ECD55C6}" name="Column2124"/>
    <tableColumn id="2128" xr3:uid="{C7EE5BB2-33BE-4039-BAC4-316A0B8AAC76}" name="Column2125"/>
    <tableColumn id="2129" xr3:uid="{657C892C-B942-4897-A6DB-DF49AC05D5AB}" name="Column2126"/>
    <tableColumn id="2130" xr3:uid="{5BA3DE92-F403-4506-903A-79A812CE0162}" name="Column2127"/>
    <tableColumn id="2131" xr3:uid="{98CD9B97-D2BC-45E3-987E-3C7A410EECE7}" name="Column2128"/>
    <tableColumn id="2132" xr3:uid="{B6DD1221-CA51-4D3D-8208-A713360B6193}" name="Column2129"/>
    <tableColumn id="2133" xr3:uid="{D53FEB3E-567E-4266-8975-548038142857}" name="Column2130"/>
    <tableColumn id="2134" xr3:uid="{C6B8B22A-9D21-4D89-9201-D453FAF1DB08}" name="Column2131"/>
    <tableColumn id="2135" xr3:uid="{9DB4BBE9-100B-407A-9B2E-547FDE18C10B}" name="Column2132"/>
    <tableColumn id="2136" xr3:uid="{0BBFE5B7-29D2-4772-A2B8-663F230250B2}" name="Column2133"/>
    <tableColumn id="2137" xr3:uid="{A307ACC0-0763-4B03-8EAF-446FB92C288D}" name="Column2134"/>
    <tableColumn id="2138" xr3:uid="{E16C994E-EE25-4114-93EB-86441CF3A4E6}" name="Column2135"/>
    <tableColumn id="2139" xr3:uid="{E255BE65-E9F2-4D72-A3C8-E6F4A4FF5197}" name="Column2136"/>
    <tableColumn id="2140" xr3:uid="{B665B57C-A3D8-4AF8-9A05-79A7EB1DAB22}" name="Column2137"/>
    <tableColumn id="2141" xr3:uid="{0B132077-AA5F-40D6-8B0F-C8E2B2C36FF5}" name="Column2138"/>
    <tableColumn id="2142" xr3:uid="{37E7D481-0B6C-41C5-B566-73764444CE64}" name="Column2139"/>
    <tableColumn id="2143" xr3:uid="{5F2D2329-6FDE-4C24-B6B8-6B1A30C86F36}" name="Column2140"/>
    <tableColumn id="2144" xr3:uid="{F2DB9249-33BD-423E-8716-175C0E32F6EF}" name="Column2141"/>
    <tableColumn id="2145" xr3:uid="{27F4CF2A-10C1-42AF-8506-9D5A05DC96AA}" name="Column2142"/>
    <tableColumn id="2146" xr3:uid="{2F06FA2F-0E5B-49A8-A813-526484102B75}" name="Column2143"/>
    <tableColumn id="2147" xr3:uid="{D49E9CCF-80A6-46B1-9D51-231405189487}" name="Column2144"/>
    <tableColumn id="2148" xr3:uid="{12EAFC8B-DF01-4F7A-B23B-E85BA8BBDDFA}" name="Column2145"/>
    <tableColumn id="2149" xr3:uid="{1F9A2E56-1F09-46FB-A675-4B9A3B9E3145}" name="Column2146"/>
    <tableColumn id="2150" xr3:uid="{C2F8B999-E062-47CA-AFDB-EA75FD44C918}" name="Column2147"/>
    <tableColumn id="2151" xr3:uid="{D4C471D2-BCA3-4B77-ABEB-1B7E0CD7186A}" name="Column2148"/>
    <tableColumn id="2152" xr3:uid="{40577F84-2192-4670-98D5-351B1BC1B94D}" name="Column2149"/>
    <tableColumn id="2153" xr3:uid="{4BC1C085-3D1F-43A4-9D7B-9A8EA0E4BB60}" name="Column2150"/>
    <tableColumn id="2154" xr3:uid="{E5F207EB-15AC-4687-BA84-128C12367AB7}" name="Column2151"/>
    <tableColumn id="2155" xr3:uid="{FC4D4880-EFF1-4975-8EC3-F137155C6F85}" name="Column2152"/>
    <tableColumn id="2156" xr3:uid="{179703CD-81A1-4504-828A-2230C037B9E3}" name="Column2153"/>
    <tableColumn id="2157" xr3:uid="{5D916DD6-4E0D-4872-8333-994DD1012E2E}" name="Column2154"/>
    <tableColumn id="2158" xr3:uid="{70F46767-3787-4A54-BDFC-550806B43D40}" name="Column2155"/>
    <tableColumn id="2159" xr3:uid="{B1917006-7D04-49E0-AD09-092F7D5BD3D2}" name="Column2156"/>
    <tableColumn id="2160" xr3:uid="{EAA51E9C-E8B6-4198-9C44-5187A9965DD6}" name="Column2157"/>
    <tableColumn id="2161" xr3:uid="{B2AA4186-BE3E-49D8-82D5-B633C3728D2C}" name="Column2158"/>
    <tableColumn id="2162" xr3:uid="{D1E405E7-A25B-4943-B968-B73365DC482F}" name="Column2159"/>
    <tableColumn id="2163" xr3:uid="{782E0E5E-EB2F-4E71-828E-9984AC2B1C79}" name="Column2160"/>
    <tableColumn id="2164" xr3:uid="{0AEFF5B4-4E50-4E4C-B06E-0EEC1C3BE5BF}" name="Column2161"/>
    <tableColumn id="2165" xr3:uid="{55970DC9-E115-4C92-9C33-B6C08CB8999B}" name="Column2162"/>
    <tableColumn id="2166" xr3:uid="{17E55D86-385D-4CC6-8F49-E57209247A24}" name="Column2163"/>
    <tableColumn id="2167" xr3:uid="{01BD3E87-8A8B-4170-93C6-E89EA7033931}" name="Column2164"/>
    <tableColumn id="2168" xr3:uid="{764B6638-82E5-43B6-BCB6-15CE88083D67}" name="Column2165"/>
    <tableColumn id="2169" xr3:uid="{24A7C20B-5634-46E2-9E19-441F71EF05EB}" name="Column2166"/>
    <tableColumn id="2170" xr3:uid="{23049B06-C089-47D5-AC38-E720D1027F0D}" name="Column2167"/>
    <tableColumn id="2171" xr3:uid="{3250F59F-7C02-4707-B027-4982584D412C}" name="Column2168"/>
    <tableColumn id="2172" xr3:uid="{80333CB8-0148-4257-B70B-59C82180D5AC}" name="Column2169"/>
    <tableColumn id="2173" xr3:uid="{C31EA57F-7ADC-4F13-BB83-30FBCC955E73}" name="Column2170"/>
    <tableColumn id="2174" xr3:uid="{B770DEA3-0567-4A88-BDFD-62BB261D2617}" name="Column2171"/>
    <tableColumn id="2175" xr3:uid="{4252433F-99FE-4438-9AD6-69442078DE4C}" name="Column2172"/>
    <tableColumn id="2176" xr3:uid="{EF539260-5CE3-4953-9717-28EB3251B59D}" name="Column2173"/>
    <tableColumn id="2177" xr3:uid="{91BE04BF-8AFC-4D2B-B52E-E745290654BA}" name="Column2174"/>
    <tableColumn id="2178" xr3:uid="{61ECE4D5-5436-4B34-86B4-7F5E05E4141E}" name="Column2175"/>
    <tableColumn id="2179" xr3:uid="{AD0776BA-9E1A-4353-BC75-15A0A44AEFA1}" name="Column2176"/>
    <tableColumn id="2180" xr3:uid="{66555499-A21C-417D-AE89-955401CCAE84}" name="Column2177"/>
    <tableColumn id="2181" xr3:uid="{34CE9778-E625-4C15-B041-2B8E17F1C2F9}" name="Column2178"/>
    <tableColumn id="2182" xr3:uid="{A9294859-FC90-4489-AAAA-CBF7F6F2F93C}" name="Column2179"/>
    <tableColumn id="2183" xr3:uid="{EB593BB6-BF69-44F0-9737-1EC385A71A8B}" name="Column2180"/>
    <tableColumn id="2184" xr3:uid="{81AD0634-33E2-4D76-A59A-267498360E00}" name="Column2181"/>
    <tableColumn id="2185" xr3:uid="{E0AFBA30-296F-4369-8134-F6445DF56DF2}" name="Column2182"/>
    <tableColumn id="2186" xr3:uid="{416AF30E-EEF4-4C21-B04D-B51F98DD6B61}" name="Column2183"/>
    <tableColumn id="2187" xr3:uid="{48E4C774-7DA4-4736-8546-E5F517AE27FB}" name="Column2184"/>
    <tableColumn id="2188" xr3:uid="{E49F8B35-8C95-4157-BDF6-D1DBD20B56E1}" name="Column2185"/>
    <tableColumn id="2189" xr3:uid="{F017C851-C05A-4D26-B1C6-80338E826E51}" name="Column2186"/>
    <tableColumn id="2190" xr3:uid="{982C8F63-43E8-463D-A065-C441179A272A}" name="Column2187"/>
    <tableColumn id="2191" xr3:uid="{35680DEA-3ECC-406E-AE23-31AE89125DBC}" name="Column2188"/>
    <tableColumn id="2192" xr3:uid="{D5B10197-4AC1-46B4-8600-7C7A335AEEDC}" name="Column2189"/>
    <tableColumn id="2193" xr3:uid="{C162DC7B-2305-45D7-9316-ABB201EE2F12}" name="Column2190"/>
    <tableColumn id="2194" xr3:uid="{605830ED-8ACA-48E5-AE8B-0588826E27C7}" name="Column2191"/>
    <tableColumn id="2195" xr3:uid="{25A9C203-AB5A-471A-AB26-F54CAAEA1AA4}" name="Column2192"/>
    <tableColumn id="2196" xr3:uid="{E9E64E7D-BF98-4879-8344-68048E5E34CC}" name="Column2193"/>
    <tableColumn id="2197" xr3:uid="{19BCF24D-BA90-4E72-B2A6-553B1A1B34A5}" name="Column2194"/>
    <tableColumn id="2198" xr3:uid="{3C79844C-1989-4F60-A559-6CAFEAD73598}" name="Column2195"/>
    <tableColumn id="2199" xr3:uid="{1C941998-B2BF-40C3-975D-125455A8CCEC}" name="Column2196"/>
    <tableColumn id="2200" xr3:uid="{3E5C6628-D7A0-4D3D-B08D-B4E4C652F965}" name="Column2197"/>
    <tableColumn id="2201" xr3:uid="{1AFBEBEF-BFC7-47C1-8552-04843BC0495C}" name="Column2198"/>
    <tableColumn id="2202" xr3:uid="{6799A196-D918-4117-91E8-67E63F3B9CBB}" name="Column2199"/>
    <tableColumn id="2203" xr3:uid="{91491271-1380-41C1-8A9F-26B97C8BDBB5}" name="Column2200"/>
    <tableColumn id="2204" xr3:uid="{AE8095F8-83E2-4C0B-A163-DF3D70216120}" name="Column2201"/>
    <tableColumn id="2205" xr3:uid="{F1993405-2CA1-498C-829C-9B38EF5195F9}" name="Column2202"/>
    <tableColumn id="2206" xr3:uid="{9E3B3E91-1E18-4A76-B6E1-3A40536EF2FA}" name="Column2203"/>
    <tableColumn id="2207" xr3:uid="{504661E5-048E-4566-84F4-1AA6B685892F}" name="Column2204"/>
    <tableColumn id="2208" xr3:uid="{9FAE928E-353C-4CC3-A6BF-12F7FD0676BA}" name="Column2205"/>
    <tableColumn id="2209" xr3:uid="{5B1A05D4-8D47-48D2-8C94-2E473F55421B}" name="Column2206"/>
    <tableColumn id="2210" xr3:uid="{E70F1A0A-1791-4E9E-B8E2-346F0ACB6899}" name="Column2207"/>
    <tableColumn id="2211" xr3:uid="{0E42B0B0-E566-45E2-83CE-89B87300DAF1}" name="Column2208"/>
    <tableColumn id="2212" xr3:uid="{8DB80E80-1488-4481-8E92-3068F5884767}" name="Column2209"/>
    <tableColumn id="2213" xr3:uid="{2E43BF7E-21AE-4734-AFAE-4064F79B0D5B}" name="Column2210"/>
    <tableColumn id="2214" xr3:uid="{103D9096-FAF8-4E44-9319-7EF9FEBBE563}" name="Column2211"/>
    <tableColumn id="2215" xr3:uid="{5D19CC14-81DF-487E-B4D6-F45CF1596845}" name="Column2212"/>
    <tableColumn id="2216" xr3:uid="{9181D691-7A26-4A24-A125-97026144CB99}" name="Column2213"/>
    <tableColumn id="2217" xr3:uid="{E9B13992-1351-424B-A336-2A6BA0435938}" name="Column2214"/>
    <tableColumn id="2218" xr3:uid="{1BF05BA0-25F3-4FD2-98CB-602BA2337283}" name="Column2215"/>
    <tableColumn id="2219" xr3:uid="{65840E06-0909-4520-9135-B1070E5FDC40}" name="Column2216"/>
    <tableColumn id="2220" xr3:uid="{B9BE184A-E0C3-4862-B168-DDDC21864604}" name="Column2217"/>
    <tableColumn id="2221" xr3:uid="{85BDA235-E2B3-4EAC-B228-C0F54AFAE5FD}" name="Column2218"/>
    <tableColumn id="2222" xr3:uid="{517A7FFF-F134-4615-B003-9DFBA6A27D7B}" name="Column2219"/>
    <tableColumn id="2223" xr3:uid="{C132EE21-2AC7-4FF3-A05C-FAA72D10C258}" name="Column2220"/>
    <tableColumn id="2224" xr3:uid="{4CAD8CE1-30E3-4E48-BE56-5401FDD57909}" name="Column2221"/>
    <tableColumn id="2225" xr3:uid="{5B5046B9-7C68-4CFD-886E-43445FB96482}" name="Column2222"/>
    <tableColumn id="2226" xr3:uid="{A0A9E593-08F7-4740-9552-318FCE518781}" name="Column2223"/>
    <tableColumn id="2227" xr3:uid="{D1A4BAD0-ED98-44D6-A9A0-7CD8EAAAFC69}" name="Column2224"/>
    <tableColumn id="2228" xr3:uid="{0FC0DAE9-480C-4DA0-809A-BB6144AB8B63}" name="Column2225"/>
    <tableColumn id="2229" xr3:uid="{22F0FDE1-78A9-4B47-AB33-CCAC85E5649E}" name="Column2226"/>
    <tableColumn id="2230" xr3:uid="{3D16F806-472C-4E0A-9F7B-528A45E84B95}" name="Column2227"/>
    <tableColumn id="2231" xr3:uid="{36B2FF3A-27C8-4217-BEA1-8CFBB011429E}" name="Column2228"/>
    <tableColumn id="2232" xr3:uid="{A1EB7422-C58C-4985-AF49-29547246E916}" name="Column2229"/>
    <tableColumn id="2233" xr3:uid="{5EED0A1F-386D-429B-891C-22EF1CF75475}" name="Column2230"/>
    <tableColumn id="2234" xr3:uid="{53C16DE1-13EE-46C5-AA1C-A298D851A6DC}" name="Column2231"/>
    <tableColumn id="2235" xr3:uid="{55A1BB8F-169B-4225-99FC-765439185848}" name="Column2232"/>
    <tableColumn id="2236" xr3:uid="{D5DBFA1B-EBB7-43D0-A287-A3BD0F76E713}" name="Column2233"/>
    <tableColumn id="2237" xr3:uid="{EB14923E-3F94-4364-8029-1577DC0F320C}" name="Column2234"/>
    <tableColumn id="2238" xr3:uid="{CCEC99B0-39D9-4BF6-94E9-C9EC8E41E70B}" name="Column2235"/>
    <tableColumn id="2239" xr3:uid="{BD11C090-E1F6-4AEE-B733-04A2AEAD46A8}" name="Column2236"/>
    <tableColumn id="2240" xr3:uid="{A54F1B31-8854-4790-A206-FFBBED600C5C}" name="Column2237"/>
    <tableColumn id="2241" xr3:uid="{A458BC82-F6E4-4463-ACFF-24D76EF9FD6C}" name="Column2238"/>
    <tableColumn id="2242" xr3:uid="{6B43350A-E2FC-43EC-B7F7-3F8AF7DD832D}" name="Column2239"/>
    <tableColumn id="2243" xr3:uid="{41AE2585-B573-4789-9A27-C83B457A1382}" name="Column2240"/>
    <tableColumn id="2244" xr3:uid="{4F86D876-60AA-46D5-BCAA-39B2844D247C}" name="Column2241"/>
    <tableColumn id="2245" xr3:uid="{0D9E8D6E-6293-417F-9F6E-99314C772DB5}" name="Column2242"/>
    <tableColumn id="2246" xr3:uid="{F54311AC-BD0D-4ACB-A2FF-A10B768D62D5}" name="Column2243"/>
    <tableColumn id="2247" xr3:uid="{65A1B40F-D3EF-40E8-BC4D-DE256F4FC7A8}" name="Column2244"/>
    <tableColumn id="2248" xr3:uid="{4BB7B2A9-DFE3-4797-99CE-D3E07267D413}" name="Column2245"/>
    <tableColumn id="2249" xr3:uid="{9665F80E-27D5-466A-B63D-945A6D9CC678}" name="Column2246"/>
    <tableColumn id="2250" xr3:uid="{AE61E6BD-733A-4A4E-AE92-78E7E2A5643A}" name="Column2247"/>
    <tableColumn id="2251" xr3:uid="{D89A0B0A-AC40-43AE-A379-B48C395D57DF}" name="Column2248"/>
    <tableColumn id="2252" xr3:uid="{B3F69DC3-CF14-4A2B-9581-280BCF39310C}" name="Column2249"/>
    <tableColumn id="2253" xr3:uid="{D27160C7-7D9A-4550-B46D-DBF8D67AEC47}" name="Column2250"/>
    <tableColumn id="2254" xr3:uid="{F6D00B4F-2607-44F7-B65F-B9476B65BE14}" name="Column2251"/>
    <tableColumn id="2255" xr3:uid="{122A3713-44DB-44DB-AA39-C89C196BBF2B}" name="Column2252"/>
    <tableColumn id="2256" xr3:uid="{041E4B1C-F69A-4080-B4E2-8B6C4710B87F}" name="Column2253"/>
    <tableColumn id="2257" xr3:uid="{6635D712-2FD8-4C2E-967B-ED852E94D0B6}" name="Column2254"/>
    <tableColumn id="2258" xr3:uid="{6F167458-0CAF-431E-9963-369A66C39798}" name="Column2255"/>
    <tableColumn id="2259" xr3:uid="{06855711-D201-4718-AF61-753381A54112}" name="Column2256"/>
    <tableColumn id="2260" xr3:uid="{8866C8D8-D4EA-4C19-840E-F4DF7A0E0899}" name="Column2257"/>
    <tableColumn id="2261" xr3:uid="{ED0192E2-3163-4218-97E9-323FE9D33579}" name="Column2258"/>
    <tableColumn id="2262" xr3:uid="{E4A51A3C-C1BC-4714-8E42-29838E535C1D}" name="Column2259"/>
    <tableColumn id="2263" xr3:uid="{1EC5852C-D114-41BA-98BB-53964D31DA2C}" name="Column2260"/>
    <tableColumn id="2264" xr3:uid="{FE8BE4A3-77DF-4BA2-914E-B387784096AA}" name="Column2261"/>
    <tableColumn id="2265" xr3:uid="{CFE65FFF-AE44-4B80-B56A-7FFE8862368E}" name="Column2262"/>
    <tableColumn id="2266" xr3:uid="{643D3599-AD9D-4FB5-8D14-DF8EA44D8D3E}" name="Column2263"/>
    <tableColumn id="2267" xr3:uid="{E70ED5D5-993B-4808-B527-C534B5A54FFD}" name="Column2264"/>
    <tableColumn id="2268" xr3:uid="{2A091BE7-5440-4073-A395-81E27197B0A9}" name="Column2265"/>
    <tableColumn id="2269" xr3:uid="{C6F1BAF3-2FE7-40B6-BCE2-EFF5AFE835A9}" name="Column2266"/>
    <tableColumn id="2270" xr3:uid="{74615B07-AFDD-4526-87B0-2A7AC3DF73DA}" name="Column2267"/>
    <tableColumn id="2271" xr3:uid="{5942A506-8413-405D-999A-39D8BB0F6898}" name="Column2268"/>
    <tableColumn id="2272" xr3:uid="{6FE3F46B-179A-4450-8B85-732CA6511D3D}" name="Column2269"/>
    <tableColumn id="2273" xr3:uid="{AF251559-EB3E-4DB8-98C7-AFDC3FDDC21E}" name="Column2270"/>
    <tableColumn id="2274" xr3:uid="{763D15C7-93A8-492B-8F0E-34A946F80039}" name="Column2271"/>
    <tableColumn id="2275" xr3:uid="{D82EAA53-4846-47FA-99F9-B9DA32F8CF7D}" name="Column2272"/>
    <tableColumn id="2276" xr3:uid="{E31BD9F7-E004-415A-995E-1A8EB55C7600}" name="Column2273"/>
    <tableColumn id="2277" xr3:uid="{94F9B1EA-B1D2-48C0-93DB-C4536BC27906}" name="Column2274"/>
    <tableColumn id="2278" xr3:uid="{9BB1DF3B-4F01-4987-8109-A24B313D40E1}" name="Column2275"/>
    <tableColumn id="2279" xr3:uid="{F953966F-A2CC-498D-8825-038F5726A7C9}" name="Column2276"/>
    <tableColumn id="2280" xr3:uid="{6C57E531-A7EE-47DB-A458-6ED8A0FA1A91}" name="Column2277"/>
    <tableColumn id="2281" xr3:uid="{00DFAF5E-2FD4-413E-94AB-CBC20BA47F29}" name="Column2278"/>
    <tableColumn id="2282" xr3:uid="{404D30C1-8B55-468A-931A-C32E0543CC43}" name="Column2279"/>
    <tableColumn id="2283" xr3:uid="{036490DE-FBDB-491B-BD62-2D470891F464}" name="Column2280"/>
    <tableColumn id="2284" xr3:uid="{7960077B-1FFD-485A-A083-406D36BFACEF}" name="Column2281"/>
    <tableColumn id="2285" xr3:uid="{50CD1424-34DE-4BF8-98A5-86151861B1C0}" name="Column2282"/>
    <tableColumn id="2286" xr3:uid="{181266B3-2990-4F24-944F-700D5BD3D334}" name="Column2283"/>
    <tableColumn id="2287" xr3:uid="{9F6256F6-03F8-4AAA-A525-4F54F96C33A6}" name="Column2284"/>
    <tableColumn id="2288" xr3:uid="{FA024AEF-EEB2-4E11-8EDC-6D6525937A4B}" name="Column2285"/>
    <tableColumn id="2289" xr3:uid="{4230507A-8180-4298-8812-4F27BA235352}" name="Column2286"/>
    <tableColumn id="2290" xr3:uid="{B1BD0458-0FB4-4015-9B92-5DEE98D70DB1}" name="Column2287"/>
    <tableColumn id="2291" xr3:uid="{56F43D28-C1A9-488F-89B4-2D4AE008B551}" name="Column2288"/>
    <tableColumn id="2292" xr3:uid="{C4927104-0BB9-421A-A66A-A80399A4E4BE}" name="Column2289"/>
    <tableColumn id="2293" xr3:uid="{ECAB9599-6D4C-4BEB-9DC1-CA71EC72BFF4}" name="Column2290"/>
    <tableColumn id="2294" xr3:uid="{47A9133A-9AE5-4AB9-965B-745716EFE98B}" name="Column2291"/>
    <tableColumn id="2295" xr3:uid="{D5EDC9AB-B622-4A62-ABA5-ECBC1D017E83}" name="Column2292"/>
    <tableColumn id="2296" xr3:uid="{C2E1F9A5-CF33-4110-A961-2CDB949175A4}" name="Column2293"/>
    <tableColumn id="2297" xr3:uid="{5954EFC4-EC36-4051-A932-949125BCC31A}" name="Column2294"/>
    <tableColumn id="2298" xr3:uid="{E9B8CFE5-0A9A-46A4-A18B-B473593E8AC5}" name="Column2295"/>
    <tableColumn id="2299" xr3:uid="{C8FDFF56-903D-4666-8CF7-6A1A96F6AFBA}" name="Column2296"/>
    <tableColumn id="2300" xr3:uid="{E196C45E-5591-4455-ACE0-67C86FC7140D}" name="Column2297"/>
    <tableColumn id="2301" xr3:uid="{294D15A3-2C23-4C30-BA90-3BB269D20B8A}" name="Column2298"/>
    <tableColumn id="2302" xr3:uid="{EF555678-C77F-4E4D-B0A1-F71D165563CB}" name="Column2299"/>
    <tableColumn id="2303" xr3:uid="{17AEAEFD-F434-4B6C-9633-624F7D4DBCC1}" name="Column2300"/>
    <tableColumn id="2304" xr3:uid="{C22B2BEB-3ACF-403C-BA69-40EDC962F4D9}" name="Column2301"/>
    <tableColumn id="2305" xr3:uid="{E543419B-6B2A-440F-990D-F859EC7E37E8}" name="Column2302"/>
    <tableColumn id="2306" xr3:uid="{02DDEC52-9A36-4090-95F6-96C08B9BB9B8}" name="Column2303"/>
    <tableColumn id="2307" xr3:uid="{35981C31-4452-4B1A-873E-DACCDEE003F9}" name="Column2304"/>
    <tableColumn id="2308" xr3:uid="{55A96AD0-18C9-4DCB-A50B-9850FE144F31}" name="Column2305"/>
    <tableColumn id="2309" xr3:uid="{F7173492-77FD-42DD-8DF3-76130A82845D}" name="Column2306"/>
    <tableColumn id="2310" xr3:uid="{8FFA3E91-148B-488F-AE5A-2FB8C0532E3D}" name="Column2307"/>
    <tableColumn id="2311" xr3:uid="{728926A4-C65B-464B-85DB-0B8C68AF3729}" name="Column2308"/>
    <tableColumn id="2312" xr3:uid="{245CC87B-A672-4534-9E28-89406409AF76}" name="Column2309"/>
    <tableColumn id="2313" xr3:uid="{EB77C1CC-15AA-40C1-9D1F-EDE6F4178830}" name="Column2310"/>
    <tableColumn id="2314" xr3:uid="{72B28269-F46D-4102-A2C5-FA7574D3CBB9}" name="Column2311"/>
    <tableColumn id="2315" xr3:uid="{47671147-7A8D-4333-83DB-D4599774E32C}" name="Column2312"/>
    <tableColumn id="2316" xr3:uid="{9BB6F0A6-C4D9-40DD-94C3-A77F2B1A5619}" name="Column2313"/>
    <tableColumn id="2317" xr3:uid="{9901B76B-4133-4555-8E9C-323CF092A677}" name="Column2314"/>
    <tableColumn id="2318" xr3:uid="{F352391B-6FB8-47B7-B2AE-E7FB9682608A}" name="Column2315"/>
    <tableColumn id="2319" xr3:uid="{E6048B35-A2ED-43CD-9106-4CB6CAA948AC}" name="Column2316"/>
    <tableColumn id="2320" xr3:uid="{923856E0-0E93-427C-A4BC-14624A5F0E1D}" name="Column2317"/>
    <tableColumn id="2321" xr3:uid="{7624B0AB-DBC9-42BB-A25C-B27BE9474B11}" name="Column2318"/>
    <tableColumn id="2322" xr3:uid="{E1C9A99A-222B-4D46-9F51-3BF5650A65B5}" name="Column2319"/>
    <tableColumn id="2323" xr3:uid="{C300DE8B-5C3B-4BAD-A246-EDEF85A76BAB}" name="Column2320"/>
    <tableColumn id="2324" xr3:uid="{AE5C0711-A2BC-4509-AB43-FAE4A7151879}" name="Column2321"/>
    <tableColumn id="2325" xr3:uid="{D929AE31-052C-4353-B3A1-6C5030AF8C53}" name="Column2322"/>
    <tableColumn id="2326" xr3:uid="{E324AE03-7F2C-4C38-9B03-CECFD96D8EFC}" name="Column2323"/>
    <tableColumn id="2327" xr3:uid="{39ABF2BE-C3CB-4BF7-A329-3D097205FBEA}" name="Column2324"/>
    <tableColumn id="2328" xr3:uid="{16EE4A1B-2451-474C-B471-80585E35A9A7}" name="Column2325"/>
    <tableColumn id="2329" xr3:uid="{3A66E29B-1B1E-4385-8CE9-DBBE54F2C3F2}" name="Column2326"/>
    <tableColumn id="2330" xr3:uid="{669EB864-9C5A-4C44-AA14-C47362AF8A99}" name="Column2327"/>
    <tableColumn id="2331" xr3:uid="{091F8A64-7F78-4CE8-BB95-C82DF17C645D}" name="Column2328"/>
    <tableColumn id="2332" xr3:uid="{8AEE8834-7FE5-4B58-92C1-538462D40DF7}" name="Column2329"/>
    <tableColumn id="2333" xr3:uid="{3B385465-4A35-4CCD-8FFA-153F52199092}" name="Column2330"/>
    <tableColumn id="2334" xr3:uid="{036D0C4D-A0A4-4CDB-872B-D4379B9D8CAB}" name="Column2331"/>
    <tableColumn id="2335" xr3:uid="{15F453B7-4E37-471A-BF00-C65DD4EE574A}" name="Column2332"/>
    <tableColumn id="2336" xr3:uid="{5680F869-B50C-4A00-ABAE-6B0FF4C37E39}" name="Column2333"/>
    <tableColumn id="2337" xr3:uid="{9BF6C70F-AE70-4C5E-9B92-4057A8B2977B}" name="Column2334"/>
    <tableColumn id="2338" xr3:uid="{9E729791-843F-4BA4-888E-DC0425011F9E}" name="Column2335"/>
    <tableColumn id="2339" xr3:uid="{E3518A22-E69A-445B-BE5D-8D26E5FCAE58}" name="Column2336"/>
    <tableColumn id="2340" xr3:uid="{F9168138-E043-4996-8EE2-F699D85ADDD9}" name="Column2337"/>
    <tableColumn id="2341" xr3:uid="{77138715-BAFF-404A-9EF2-CC3A775435BA}" name="Column2338"/>
    <tableColumn id="2342" xr3:uid="{F6D4585D-3AA6-4366-B411-2CA70980B86F}" name="Column2339"/>
    <tableColumn id="2343" xr3:uid="{510D811D-332D-48E0-BC24-98BD6B7A4288}" name="Column2340"/>
    <tableColumn id="2344" xr3:uid="{FC12626D-E5C4-4316-8EA1-585F6CC5C7ED}" name="Column2341"/>
    <tableColumn id="2345" xr3:uid="{1EA131DC-D527-470B-987A-A8A6AFDBD464}" name="Column2342"/>
    <tableColumn id="2346" xr3:uid="{3B8FB6D0-0064-4EF3-9DFD-3B334D9C9A2D}" name="Column2343"/>
    <tableColumn id="2347" xr3:uid="{70FBC684-1017-49D2-9E44-16F4B4978806}" name="Column2344"/>
    <tableColumn id="2348" xr3:uid="{3737C64A-EA76-4BDF-8D8E-C16CC2AEB398}" name="Column2345"/>
    <tableColumn id="2349" xr3:uid="{DC2BF4E4-F258-4814-9B3D-C1761B2CBC77}" name="Column2346"/>
    <tableColumn id="2350" xr3:uid="{5A00AF07-8E85-4BD2-B4D9-0B448922A2FC}" name="Column2347"/>
    <tableColumn id="2351" xr3:uid="{B3A3793F-14BB-4284-BA10-EFE01B0C4EE2}" name="Column2348"/>
    <tableColumn id="2352" xr3:uid="{F11645D1-3F3F-4F1E-963B-53D9BF74AB56}" name="Column2349"/>
    <tableColumn id="2353" xr3:uid="{986E3E0A-040C-45E0-B294-EB31A09D3CC0}" name="Column2350"/>
    <tableColumn id="2354" xr3:uid="{EDF3C5A4-3B3F-4E3E-8DCD-7C6DE01268F0}" name="Column2351"/>
    <tableColumn id="2355" xr3:uid="{A68BE959-4113-465E-9448-CF19CC8A7469}" name="Column2352"/>
    <tableColumn id="2356" xr3:uid="{4EB2A4D3-2C73-4F2E-948B-153681CC3D4E}" name="Column2353"/>
    <tableColumn id="2357" xr3:uid="{4FECDE70-DF1B-4DCB-A1B6-535D4B0B5130}" name="Column2354"/>
    <tableColumn id="2358" xr3:uid="{2BF94986-FAE5-440C-832E-A2D36CA1D4CE}" name="Column2355"/>
    <tableColumn id="2359" xr3:uid="{C6B999AA-B251-450C-8E0B-B583938D0487}" name="Column2356"/>
    <tableColumn id="2360" xr3:uid="{314A908A-9062-4AF8-BE56-52894F9F2983}" name="Column2357"/>
    <tableColumn id="2361" xr3:uid="{9C4093FB-09C0-426F-8637-CD74A6626EF2}" name="Column2358"/>
    <tableColumn id="2362" xr3:uid="{51AD52FF-6B37-45CA-8DE0-28867C5D1FEE}" name="Column2359"/>
    <tableColumn id="2363" xr3:uid="{A1F013DA-EAD9-45E9-AEC8-7C9AC9B1FD1C}" name="Column2360"/>
    <tableColumn id="2364" xr3:uid="{F2077E21-4F59-467F-BAD7-CA2ADA2539E8}" name="Column2361"/>
    <tableColumn id="2365" xr3:uid="{7209A8EA-4827-4973-B351-C4DC18F89C07}" name="Column2362"/>
    <tableColumn id="2366" xr3:uid="{1A0877D8-DE2E-4A2B-A553-9F623974D2A8}" name="Column2363"/>
    <tableColumn id="2367" xr3:uid="{95246D37-BD28-41AD-BA48-CA12EEF273AD}" name="Column2364"/>
    <tableColumn id="2368" xr3:uid="{993E23CB-2C02-4492-BA70-B555FE184593}" name="Column2365"/>
    <tableColumn id="2369" xr3:uid="{7EC1E4F4-7375-485F-B07E-AE02CFB6822E}" name="Column2366"/>
    <tableColumn id="2370" xr3:uid="{71EEDA70-64CA-4926-9BB8-D4FD105D73A3}" name="Column2367"/>
    <tableColumn id="2371" xr3:uid="{0469FAE3-475A-498A-96E0-0926345DDD6C}" name="Column2368"/>
    <tableColumn id="2372" xr3:uid="{A7C43705-7D73-4DE9-BFC4-1A6D06228F62}" name="Column2369"/>
    <tableColumn id="2373" xr3:uid="{475416AA-A5D5-4C2B-AF03-17EEFC036267}" name="Column2370"/>
    <tableColumn id="2374" xr3:uid="{F5CDCA41-7953-4182-93E8-A8D174579570}" name="Column2371"/>
    <tableColumn id="2375" xr3:uid="{DDE62737-D4AD-4397-9912-CDBB08374649}" name="Column2372"/>
    <tableColumn id="2376" xr3:uid="{6209B49B-70BC-46A4-896F-4ECB42F03940}" name="Column2373"/>
    <tableColumn id="2377" xr3:uid="{15EB9F26-7389-4FE9-9BFF-CDCD551324AE}" name="Column2374"/>
    <tableColumn id="2378" xr3:uid="{ADB24D75-FDA7-4A81-9982-5073EE9B751B}" name="Column2375"/>
    <tableColumn id="2379" xr3:uid="{5CC3DD58-7879-4656-8E4D-26F986A2D399}" name="Column2376"/>
    <tableColumn id="2380" xr3:uid="{9525AC7B-2CE2-44BA-B0FE-C212D5244D3B}" name="Column2377"/>
    <tableColumn id="2381" xr3:uid="{9FB90FF5-C3EA-4D27-B0BA-C57A97255024}" name="Column2378"/>
    <tableColumn id="2382" xr3:uid="{F25FAAAF-1A26-434C-B6C6-96BBCE82565B}" name="Column2379"/>
    <tableColumn id="2383" xr3:uid="{F98BAE4F-852F-497B-B3A4-035CF9B6311B}" name="Column2380"/>
    <tableColumn id="2384" xr3:uid="{44EF20BD-55F8-410C-BC3F-4F06FED57DA2}" name="Column2381"/>
    <tableColumn id="2385" xr3:uid="{13B316C9-6758-4BE5-9B0A-5B544051A7FD}" name="Column2382"/>
    <tableColumn id="2386" xr3:uid="{4C95DF4F-1C43-4312-8C4C-AE86D4F3747F}" name="Column2383"/>
    <tableColumn id="2387" xr3:uid="{D644E231-26EB-4D88-951D-EF037AC78506}" name="Column2384"/>
    <tableColumn id="2388" xr3:uid="{8A581657-3132-41EF-A81B-A77DDE553E50}" name="Column2385"/>
    <tableColumn id="2389" xr3:uid="{B3EA566A-8C93-48F6-AB4C-B1EEA0E67778}" name="Column2386"/>
    <tableColumn id="2390" xr3:uid="{7550840B-3C00-4E82-932D-4B8CAF4DE3F4}" name="Column2387"/>
    <tableColumn id="2391" xr3:uid="{EA80A8D2-86C1-4933-A8F9-2E7FD64B7A6F}" name="Column2388"/>
    <tableColumn id="2392" xr3:uid="{2728C22E-D765-4C82-A20E-533C8EFA1F03}" name="Column2389"/>
    <tableColumn id="2393" xr3:uid="{AEE4E2BC-62F0-4A29-AE2F-6927C86F8463}" name="Column2390"/>
    <tableColumn id="2394" xr3:uid="{1B699A5D-56C5-43E5-BCDF-F1B2E629DCCF}" name="Column2391"/>
    <tableColumn id="2395" xr3:uid="{AE1EEE82-5BBD-45AF-88A8-8B54D76C1637}" name="Column2392"/>
    <tableColumn id="2396" xr3:uid="{77F39751-61F8-480C-9793-81436EA4D6A8}" name="Column2393"/>
    <tableColumn id="2397" xr3:uid="{05B8DC9B-5CC1-4602-9689-6B42454C8A8A}" name="Column2394"/>
    <tableColumn id="2398" xr3:uid="{A2389819-944A-4785-9EBE-8ED48DB5BB5D}" name="Column2395"/>
    <tableColumn id="2399" xr3:uid="{5B3B1C9B-D14E-4C66-80FF-F666506A0561}" name="Column2396"/>
    <tableColumn id="2400" xr3:uid="{989C50F6-200F-4122-9894-2633406F9B6B}" name="Column2397"/>
    <tableColumn id="2401" xr3:uid="{C537261A-9684-4172-B9A3-B17D90EC8CC6}" name="Column2398"/>
    <tableColumn id="2402" xr3:uid="{C21B6952-3261-470E-AEAE-26B9C39C5F9F}" name="Column2399"/>
    <tableColumn id="2403" xr3:uid="{88364976-62CF-4571-B4FB-D8B9DBD2F725}" name="Column2400"/>
    <tableColumn id="2404" xr3:uid="{AAC58594-7EE1-4819-805B-49C8B2EA3827}" name="Column2401"/>
    <tableColumn id="2405" xr3:uid="{0441275E-F3C7-47A8-8687-8F11C8531E2F}" name="Column2402"/>
    <tableColumn id="2406" xr3:uid="{701EB3ED-9015-4291-A922-5B7BE6D533DF}" name="Column2403"/>
    <tableColumn id="2407" xr3:uid="{D5CC873E-53AA-45DA-88BA-DC790B49298B}" name="Column2404"/>
    <tableColumn id="2408" xr3:uid="{D421566B-619A-424C-B66C-61C61714D0FC}" name="Column2405"/>
    <tableColumn id="2409" xr3:uid="{2890738A-688C-4A45-ACB5-1AF946E2B0A5}" name="Column2406"/>
    <tableColumn id="2410" xr3:uid="{C55561D5-5BCA-4ED8-A96E-7867313F28EF}" name="Column2407"/>
    <tableColumn id="2411" xr3:uid="{7199234C-9037-4EAD-A816-C1FBC1C912EF}" name="Column2408"/>
    <tableColumn id="2412" xr3:uid="{4D1E54BE-E708-4C6F-8137-E1831EC2A2E8}" name="Column2409"/>
    <tableColumn id="2413" xr3:uid="{0BB07426-A877-4AEF-8C00-B2335AFD29F8}" name="Column2410"/>
    <tableColumn id="2414" xr3:uid="{5083FABD-2E85-4266-BAEF-961BFC91E93C}" name="Column2411"/>
    <tableColumn id="2415" xr3:uid="{D57F0E07-EA16-49CE-9C7A-CB30770A044D}" name="Column2412"/>
    <tableColumn id="2416" xr3:uid="{E77F5F2F-85AB-4267-A75B-AAEBD28A39B7}" name="Column2413"/>
    <tableColumn id="2417" xr3:uid="{5E72BB00-5725-46A9-847F-AAEAF17F984E}" name="Column2414"/>
    <tableColumn id="2418" xr3:uid="{BD346DB4-5783-47CE-900F-D7AD3EE7FD35}" name="Column2415"/>
    <tableColumn id="2419" xr3:uid="{919FE226-F730-442C-8B96-292CB26637D8}" name="Column2416"/>
    <tableColumn id="2420" xr3:uid="{8090712E-2EC0-415E-9370-5596B221C6B4}" name="Column2417"/>
    <tableColumn id="2421" xr3:uid="{B053D5A2-986E-4496-9545-EDC19A9B47AD}" name="Column2418"/>
    <tableColumn id="2422" xr3:uid="{021EFE93-22F6-4F20-9EBC-D3B67544A756}" name="Column2419"/>
    <tableColumn id="2423" xr3:uid="{FBCCAEBA-68C9-436E-8860-06C19047FC67}" name="Column2420"/>
    <tableColumn id="2424" xr3:uid="{1E60C47C-5A3A-4A00-995F-E63DF497DDC4}" name="Column2421"/>
    <tableColumn id="2425" xr3:uid="{8D8D46E1-38F3-4A02-9096-2CAB4996D0CF}" name="Column2422"/>
    <tableColumn id="2426" xr3:uid="{FEB1B0BD-D058-4CCB-B476-B40355C79036}" name="Column2423"/>
    <tableColumn id="2427" xr3:uid="{5B51C2FA-0CB6-47E0-8665-603EEFE5434B}" name="Column2424"/>
    <tableColumn id="2428" xr3:uid="{5771FB31-3969-4801-A837-C811EB712005}" name="Column2425"/>
    <tableColumn id="2429" xr3:uid="{3790DA55-36A3-4ED2-A932-7675F79EC8C2}" name="Column2426"/>
    <tableColumn id="2430" xr3:uid="{7E7A890B-4B01-4483-8BFA-E51771E15F07}" name="Column2427"/>
    <tableColumn id="2431" xr3:uid="{979FE9EC-36E7-4D55-99C7-E7B5606EC089}" name="Column2428"/>
    <tableColumn id="2432" xr3:uid="{8968E917-4365-4E91-BF3F-081A97822595}" name="Column2429"/>
    <tableColumn id="2433" xr3:uid="{68EBF288-4364-4D76-9910-E35BFACADC32}" name="Column2430"/>
    <tableColumn id="2434" xr3:uid="{9FA2B22F-3098-48F4-BEC6-293957E2AC99}" name="Column2431"/>
    <tableColumn id="2435" xr3:uid="{51385142-9703-44FC-8AAF-C7FE1586D89F}" name="Column2432"/>
    <tableColumn id="2436" xr3:uid="{EF53919B-5CCC-4864-916A-BE4D2C2A5C04}" name="Column2433"/>
    <tableColumn id="2437" xr3:uid="{5D563559-2F83-4016-9AF1-DFAEBE59F5AC}" name="Column2434"/>
    <tableColumn id="2438" xr3:uid="{ACA3E5CF-F0AB-49A4-B04A-E2A19CBA18BD}" name="Column2435"/>
    <tableColumn id="2439" xr3:uid="{1286AE0D-3253-4126-A817-63EEC65C570B}" name="Column2436"/>
    <tableColumn id="2440" xr3:uid="{C6BA4969-2868-4965-9AEE-25DE4D6FF5FB}" name="Column2437"/>
    <tableColumn id="2441" xr3:uid="{5B704AAF-CD8F-4214-85E0-1F0E2BC424F7}" name="Column2438"/>
    <tableColumn id="2442" xr3:uid="{B0295A1B-F9A4-41DF-B456-12A36DB92FD3}" name="Column2439"/>
    <tableColumn id="2443" xr3:uid="{8E022608-4D7E-4001-980B-A8228C55EE44}" name="Column2440"/>
    <tableColumn id="2444" xr3:uid="{2EFC219D-A3DA-4A90-9AD3-78B3FE9F6670}" name="Column2441"/>
    <tableColumn id="2445" xr3:uid="{105F2BE6-2D5B-4BEC-9B5A-75C55F409FB0}" name="Column2442"/>
    <tableColumn id="2446" xr3:uid="{19A9F776-B201-497D-846D-29D0F0D38E2D}" name="Column2443"/>
    <tableColumn id="2447" xr3:uid="{3B01C91E-EA8E-47B7-913C-9B42DA6D5867}" name="Column2444"/>
    <tableColumn id="2448" xr3:uid="{D4053678-4A90-419F-BCA7-8F7D0E394FC5}" name="Column2445"/>
    <tableColumn id="2449" xr3:uid="{51A8C44F-95C4-4EFD-B31E-E2AAF2B4F368}" name="Column2446"/>
    <tableColumn id="2450" xr3:uid="{1BE32CCD-C63D-4B00-9F0B-0F6644AC66AB}" name="Column2447"/>
    <tableColumn id="2451" xr3:uid="{275A9FDA-9D0C-4ADC-B619-DB2CA477B7D4}" name="Column2448"/>
    <tableColumn id="2452" xr3:uid="{E33AF896-D18D-4EDA-A485-FEA1444B744D}" name="Column2449"/>
    <tableColumn id="2453" xr3:uid="{6195B055-7C12-4F64-B0F9-9F7520D959A8}" name="Column2450"/>
    <tableColumn id="2454" xr3:uid="{4CB18D23-7BA1-47C8-9B0E-36CAF2314CEB}" name="Column2451"/>
    <tableColumn id="2455" xr3:uid="{BEED2EE5-AF42-429E-8C86-74EB3EE77306}" name="Column2452"/>
    <tableColumn id="2456" xr3:uid="{2033A97C-C0CC-4B74-9A08-A706F54DABA9}" name="Column2453"/>
    <tableColumn id="2457" xr3:uid="{5886DDC6-1B7F-45ED-80A2-2C78BD705FC8}" name="Column2454"/>
    <tableColumn id="2458" xr3:uid="{1500F5C3-B071-450E-9B20-71BEAB45A842}" name="Column2455"/>
    <tableColumn id="2459" xr3:uid="{94445420-5A36-4144-88CB-DF6EE411A7DA}" name="Column2456"/>
    <tableColumn id="2460" xr3:uid="{34B2BD12-A375-4386-8228-BD64753CB4BA}" name="Column2457"/>
    <tableColumn id="2461" xr3:uid="{EC7DF452-0DB8-4B9C-9E2E-78EEAA6E1994}" name="Column2458"/>
    <tableColumn id="2462" xr3:uid="{0A70E418-E8EE-4BF1-9FD1-E8EB04D07D3F}" name="Column2459"/>
    <tableColumn id="2463" xr3:uid="{0108FE82-6F74-4CA0-ACD2-F301A5EFCD3A}" name="Column2460"/>
    <tableColumn id="2464" xr3:uid="{7C66E0D5-6C6A-4955-9E2E-9FCDCC8098FB}" name="Column2461"/>
    <tableColumn id="2465" xr3:uid="{9B6086FC-FEBD-40F9-B608-543CBD16454A}" name="Column2462"/>
    <tableColumn id="2466" xr3:uid="{46DC460B-0414-456A-8238-686092F3DEE0}" name="Column2463"/>
    <tableColumn id="2467" xr3:uid="{D291E503-CEBD-4BDF-B7A7-B4330A284A9D}" name="Column2464"/>
    <tableColumn id="2468" xr3:uid="{4CE18539-920D-4A0C-B00D-58478F52D2D2}" name="Column2465"/>
    <tableColumn id="2469" xr3:uid="{C2A79BD3-D157-4FFA-A7B7-827CDFCB0E84}" name="Column2466"/>
    <tableColumn id="2470" xr3:uid="{34BA5EAF-5F3E-444D-9E48-A1DEED6777F5}" name="Column2467"/>
    <tableColumn id="2471" xr3:uid="{3DA96C76-65F2-4CC3-9D81-CC8A76980D51}" name="Column2468"/>
    <tableColumn id="2472" xr3:uid="{0A8AE44C-BDB0-4806-9C99-00DC62EF01F1}" name="Column2469"/>
    <tableColumn id="2473" xr3:uid="{2C025D50-FDEA-417F-96F8-575DBB972729}" name="Column2470"/>
    <tableColumn id="2474" xr3:uid="{19031CF9-E88F-48A5-81F3-78032D588461}" name="Column2471"/>
    <tableColumn id="2475" xr3:uid="{211976DD-8715-45DC-931F-7101715A9253}" name="Column2472"/>
    <tableColumn id="2476" xr3:uid="{58EEE0F5-2235-4B3C-B734-A60EA03E6E4F}" name="Column2473"/>
    <tableColumn id="2477" xr3:uid="{216AB44E-F9DC-4FBC-AFA9-69EEFC594A3A}" name="Column2474"/>
    <tableColumn id="2478" xr3:uid="{38BC281E-D823-4C56-AD45-C3F329C689EF}" name="Column2475"/>
    <tableColumn id="2479" xr3:uid="{FBE57719-BC07-4519-8D58-655F88BF1214}" name="Column2476"/>
    <tableColumn id="2480" xr3:uid="{044ED024-D74C-4152-BE01-334BBBAD280E}" name="Column2477"/>
    <tableColumn id="2481" xr3:uid="{735D4DD9-64CE-4A8C-BB11-C3BD67EF4616}" name="Column2478"/>
    <tableColumn id="2482" xr3:uid="{0260F94C-61EB-4551-B54D-FE89B8F4AA7D}" name="Column2479"/>
    <tableColumn id="2483" xr3:uid="{C17D479F-26C8-4A52-B9EA-23762151EB95}" name="Column2480"/>
    <tableColumn id="2484" xr3:uid="{EF5CDC2E-9AC7-4B61-B7B1-9C34F2A4DE50}" name="Column2481"/>
    <tableColumn id="2485" xr3:uid="{9E5D2F48-81B5-4049-B210-F07D2A45A0F0}" name="Column2482"/>
    <tableColumn id="2486" xr3:uid="{56DE51D4-00AD-4C16-B9A9-477E5D015800}" name="Column2483"/>
    <tableColumn id="2487" xr3:uid="{4DA3B7DE-9E6D-4E8F-8399-0680928439B9}" name="Column2484"/>
    <tableColumn id="2488" xr3:uid="{D7053431-BCCC-4621-8CB1-D21C53F32B57}" name="Column2485"/>
    <tableColumn id="2489" xr3:uid="{4B3BFCDC-D1D1-419F-90C8-2C4DB0A47638}" name="Column2486"/>
    <tableColumn id="2490" xr3:uid="{961A4C8C-C984-48C7-9A7D-B85A796CE40F}" name="Column2487"/>
    <tableColumn id="2491" xr3:uid="{233AF948-B27C-4096-A244-C4A0CE73E289}" name="Column2488"/>
    <tableColumn id="2492" xr3:uid="{89563312-8727-4F05-84FB-4EF1CED65FD5}" name="Column2489"/>
    <tableColumn id="2493" xr3:uid="{FC4A41E4-6C4D-4000-A6B6-FA610CD10C41}" name="Column2490"/>
    <tableColumn id="2494" xr3:uid="{C61669B6-E74D-422F-BC56-A5E073A0B9A5}" name="Column2491"/>
    <tableColumn id="2495" xr3:uid="{17407CF8-9601-4678-AC16-1111F326E939}" name="Column2492"/>
    <tableColumn id="2496" xr3:uid="{FEFD8115-6B02-402B-B8FD-2E8DDBACEEF9}" name="Column2493"/>
    <tableColumn id="2497" xr3:uid="{0947188E-A235-4EBD-9F68-FAD40A6D5460}" name="Column2494"/>
    <tableColumn id="2498" xr3:uid="{031B138B-38F9-4676-B3AC-55E5E05FE0D5}" name="Column2495"/>
    <tableColumn id="2499" xr3:uid="{C1DC40AE-E4B7-45FB-A866-087DDB87E80A}" name="Column2496"/>
    <tableColumn id="2500" xr3:uid="{9FAF4D7B-40F4-4645-90C5-B40F12DD2038}" name="Column2497"/>
    <tableColumn id="2501" xr3:uid="{71A66E6B-5E35-48E5-8916-05E672FBC7C4}" name="Column2498"/>
    <tableColumn id="2502" xr3:uid="{B3B5EE2E-EC1A-412D-B4ED-F6FCE9ADDF3E}" name="Column2499"/>
    <tableColumn id="2503" xr3:uid="{EBAE31A3-4AB9-4006-81CD-27B2F36B2B8F}" name="Column2500"/>
    <tableColumn id="2504" xr3:uid="{903CA9C4-2418-4F1C-83D2-8611508C3E59}" name="Column2501"/>
    <tableColumn id="2505" xr3:uid="{CA6936ED-4F47-4271-90E2-F71F9D58651C}" name="Column2502"/>
    <tableColumn id="2506" xr3:uid="{FEF8BCF0-05BA-479B-B50B-06263C697C86}" name="Column2503"/>
    <tableColumn id="2507" xr3:uid="{48F412CB-5F31-4E43-9909-008941D597DB}" name="Column2504"/>
    <tableColumn id="2508" xr3:uid="{0CFD8D7E-75CB-414F-AA2C-1410850AB7D3}" name="Column2505"/>
    <tableColumn id="2509" xr3:uid="{804C481B-2775-45B1-A4DF-8A57C909F1BA}" name="Column2506"/>
    <tableColumn id="2510" xr3:uid="{1008AD07-9A0D-4800-8413-54E2282C09AF}" name="Column2507"/>
    <tableColumn id="2511" xr3:uid="{E168F5C1-2259-43CB-860F-1B66DD721D59}" name="Column2508"/>
    <tableColumn id="2512" xr3:uid="{4A389A38-1234-4BD0-BD71-556AF5FA1939}" name="Column2509"/>
    <tableColumn id="2513" xr3:uid="{46D309A4-56EE-4B82-953C-F252624171CE}" name="Column2510"/>
    <tableColumn id="2514" xr3:uid="{6B02AB8F-0B36-4D37-8102-A2FA2C777FAB}" name="Column2511"/>
    <tableColumn id="2515" xr3:uid="{9C7058AD-6FAA-4561-AEFC-760E69D0ADFC}" name="Column2512"/>
    <tableColumn id="2516" xr3:uid="{46C248A2-9F05-4F2C-8600-27741B49973B}" name="Column2513"/>
    <tableColumn id="2517" xr3:uid="{7E308A5E-DD11-4118-AA2D-A245CB46A9D3}" name="Column2514"/>
    <tableColumn id="2518" xr3:uid="{43AF267C-299A-4275-A5CA-A76FEECDBC7A}" name="Column2515"/>
    <tableColumn id="2519" xr3:uid="{60DCB87F-1CFE-4476-BB65-F290CE9282CE}" name="Column2516"/>
    <tableColumn id="2520" xr3:uid="{371FD709-01E5-4376-8AC8-4DD8B003348B}" name="Column2517"/>
    <tableColumn id="2521" xr3:uid="{B557DA05-884E-4766-99B9-FD3B25DB4946}" name="Column2518"/>
    <tableColumn id="2522" xr3:uid="{87981949-B0E1-4B60-869E-ABAF6FD2F5BA}" name="Column2519"/>
    <tableColumn id="2523" xr3:uid="{D5664E44-84D0-46DE-88B2-DE445403F420}" name="Column2520"/>
    <tableColumn id="2524" xr3:uid="{D26BCEE6-A3EF-4CE8-974C-E77076C082E2}" name="Column2521"/>
    <tableColumn id="2525" xr3:uid="{7799805D-3210-4ED7-A04C-1E0A3B52836C}" name="Column2522"/>
    <tableColumn id="2526" xr3:uid="{7D1CB40B-A5CC-47A0-8E50-E7A39E4CC39D}" name="Column2523"/>
    <tableColumn id="2527" xr3:uid="{BBE8912F-3982-407F-B038-A23ADB5717B8}" name="Column2524"/>
    <tableColumn id="2528" xr3:uid="{28308F79-3FFA-46C4-B393-2844CF2FE545}" name="Column2525"/>
    <tableColumn id="2529" xr3:uid="{D5568302-6903-446D-96D6-A3BB6CF60201}" name="Column2526"/>
    <tableColumn id="2530" xr3:uid="{A36C14BB-D425-4F29-BC7C-F16CEFFE7FC3}" name="Column2527"/>
    <tableColumn id="2531" xr3:uid="{F054F6E6-9781-4439-A551-BFD4905AF4F8}" name="Column2528"/>
    <tableColumn id="2532" xr3:uid="{7D5CA6E1-0C90-43C4-86A7-089EE29A8878}" name="Column2529"/>
    <tableColumn id="2533" xr3:uid="{55FF8509-DC04-4C62-9132-A7CE5A6F2D6C}" name="Column2530"/>
    <tableColumn id="2534" xr3:uid="{27420808-4BA4-4DBC-90E1-7722CDD7DE7A}" name="Column2531"/>
    <tableColumn id="2535" xr3:uid="{F595D400-F40F-4136-BEC7-B111EA75431B}" name="Column2532"/>
    <tableColumn id="2536" xr3:uid="{DBEBA707-1137-4AE7-A405-6E357C379677}" name="Column2533"/>
    <tableColumn id="2537" xr3:uid="{0B336D62-9290-4771-9B4D-3834F45710CD}" name="Column2534"/>
    <tableColumn id="2538" xr3:uid="{AE0CCF9A-12C3-4E5D-959E-79171DB556AE}" name="Column2535"/>
    <tableColumn id="2539" xr3:uid="{8AAF01D1-A4BC-462F-A6F7-5927C288DFA6}" name="Column2536"/>
    <tableColumn id="2540" xr3:uid="{2D1CD793-D3DA-417F-A8F7-0E1BD63F6C6C}" name="Column2537"/>
    <tableColumn id="2541" xr3:uid="{8728A76F-6F69-42F6-B523-D8529A1AAD58}" name="Column2538"/>
    <tableColumn id="2542" xr3:uid="{606C8C63-3337-4F7E-B9B0-FDB1499A482E}" name="Column2539"/>
    <tableColumn id="2543" xr3:uid="{8F906628-0150-4302-B942-08D2A37F90A7}" name="Column2540"/>
    <tableColumn id="2544" xr3:uid="{14DCA6B0-76AC-436D-9540-4F476E92369D}" name="Column2541"/>
    <tableColumn id="2545" xr3:uid="{559D9A80-15F5-41CC-B89E-74CB7AA2E759}" name="Column2542"/>
    <tableColumn id="2546" xr3:uid="{34E75090-118F-4D8E-B665-3D50FD32A2F8}" name="Column2543"/>
    <tableColumn id="2547" xr3:uid="{14E5812F-0BDB-4C23-B29A-0B0535C29DDB}" name="Column2544"/>
    <tableColumn id="2548" xr3:uid="{DA840C7E-6BC5-421F-8A97-0D24C2C2D836}" name="Column2545"/>
    <tableColumn id="2549" xr3:uid="{8530C325-4B37-4824-880E-FFFE83F0383D}" name="Column2546"/>
    <tableColumn id="2550" xr3:uid="{3A6317BC-DED3-4E6B-90EC-EB0AD852C224}" name="Column2547"/>
    <tableColumn id="2551" xr3:uid="{83797F91-1987-4CEB-8101-BC6FBBDB9C36}" name="Column2548"/>
    <tableColumn id="2552" xr3:uid="{EEC43F9B-EEF5-471E-B898-41E3F9BD91A7}" name="Column2549"/>
    <tableColumn id="2553" xr3:uid="{E5CC033A-78FA-4E99-8F01-FD889E317231}" name="Column2550"/>
    <tableColumn id="2554" xr3:uid="{4A0F4251-6095-4AF3-ABF6-D2CC8614D914}" name="Column2551"/>
    <tableColumn id="2555" xr3:uid="{6D5BAA9B-82FD-4D8A-9F8D-085E7EE7029C}" name="Column2552"/>
    <tableColumn id="2556" xr3:uid="{835A709A-9EA4-43D8-81FE-5147B28C4F55}" name="Column2553"/>
    <tableColumn id="2557" xr3:uid="{10A7A8DF-A35B-45B4-8849-A8232A577B1A}" name="Column2554"/>
    <tableColumn id="2558" xr3:uid="{AB64F8E1-F149-4E70-B5F9-A594A9B76040}" name="Column2555"/>
    <tableColumn id="2559" xr3:uid="{1BECF1BA-0B22-45D3-ADA1-8E8536898B3F}" name="Column2556"/>
    <tableColumn id="2560" xr3:uid="{05ADEF66-21AB-4BF5-9CFE-95A2928C81C6}" name="Column2557"/>
    <tableColumn id="2561" xr3:uid="{BDBE8239-4666-4492-BD61-64865ADA9BBC}" name="Column2558"/>
    <tableColumn id="2562" xr3:uid="{A898FE55-CD5D-4BE7-9927-9D4B75BFA18E}" name="Column2559"/>
    <tableColumn id="2563" xr3:uid="{8B20FD4F-C867-4731-AB89-F642558D3584}" name="Column2560"/>
    <tableColumn id="2564" xr3:uid="{76C5F99B-8A0B-424E-AB04-EC6C87C9B08B}" name="Column2561"/>
    <tableColumn id="2565" xr3:uid="{8A3708AC-EF2F-4F44-9128-D77B1D2809DE}" name="Column2562"/>
    <tableColumn id="2566" xr3:uid="{C07D06FE-5A4E-427C-9DE7-56D4EA467420}" name="Column2563"/>
    <tableColumn id="2567" xr3:uid="{A80E1C68-BCFF-4D7D-AE08-E92E351F4165}" name="Column2564"/>
    <tableColumn id="2568" xr3:uid="{3BA200CF-661B-44AC-87DE-3B461A3F6FBC}" name="Column2565"/>
    <tableColumn id="2569" xr3:uid="{00363749-B648-4118-9395-E464EFEAC430}" name="Column2566"/>
    <tableColumn id="2570" xr3:uid="{3876E4D1-E963-4F5C-AD2F-D5BA19BBFA21}" name="Column2567"/>
    <tableColumn id="2571" xr3:uid="{403124BC-3626-4E90-AF0C-AD78BF8BAC51}" name="Column2568"/>
    <tableColumn id="2572" xr3:uid="{0B4F3F21-71C6-4634-A1CC-84091A2CF7ED}" name="Column2569"/>
    <tableColumn id="2573" xr3:uid="{14C3503C-E49C-429A-BAFF-6D751FBF4E65}" name="Column2570"/>
    <tableColumn id="2574" xr3:uid="{1BA22FD7-49FB-4EB0-B354-706F3DC43B3F}" name="Column2571"/>
    <tableColumn id="2575" xr3:uid="{0DA1F0C3-1F73-45D4-916D-D066BCA8985B}" name="Column2572"/>
    <tableColumn id="2576" xr3:uid="{C17024EF-9A92-4404-AF4F-F35A3F8418B8}" name="Column2573"/>
    <tableColumn id="2577" xr3:uid="{51FB2528-37C4-4611-BAF3-94D40E023172}" name="Column2574"/>
    <tableColumn id="2578" xr3:uid="{0B828B9C-AAD4-4524-B234-164CE1F20802}" name="Column2575"/>
    <tableColumn id="2579" xr3:uid="{93D07827-7A82-4988-B865-118DAF0207DA}" name="Column2576"/>
    <tableColumn id="2580" xr3:uid="{1E3C7B3A-1B09-4528-A476-2641F04C0CD5}" name="Column2577"/>
    <tableColumn id="2581" xr3:uid="{7D95596F-8D2F-4263-8C34-E252CEBA187A}" name="Column2578"/>
    <tableColumn id="2582" xr3:uid="{4C892924-0F7A-4332-AC99-A9C51A0746A9}" name="Column2579"/>
    <tableColumn id="2583" xr3:uid="{EDF4F57C-A035-4D4B-B35F-630A84E2C8FE}" name="Column2580"/>
    <tableColumn id="2584" xr3:uid="{6B00944A-C1FC-425A-9FEC-A23D1C0CA177}" name="Column2581"/>
    <tableColumn id="2585" xr3:uid="{263C7FF5-E58F-4425-9465-284BE806EB28}" name="Column2582"/>
    <tableColumn id="2586" xr3:uid="{89B13319-69FF-41B3-8A27-5DB67856FEAC}" name="Column2583"/>
    <tableColumn id="2587" xr3:uid="{898B34D4-B0B7-4380-9EF8-88B26B6D1256}" name="Column2584"/>
    <tableColumn id="2588" xr3:uid="{ED17F6DE-06C0-44BC-B98D-1249D89EE272}" name="Column2585"/>
    <tableColumn id="2589" xr3:uid="{4899BAA7-4CDB-434D-88F5-7AF7A3FC6335}" name="Column2586"/>
    <tableColumn id="2590" xr3:uid="{B34CB57D-CB3D-4E93-A705-4EBD545591D3}" name="Column2587"/>
    <tableColumn id="2591" xr3:uid="{AEF280BB-E0FB-476E-9B3B-A22AAA2D9329}" name="Column2588"/>
    <tableColumn id="2592" xr3:uid="{37BABF58-AF9E-444A-A86A-352E56EDAE43}" name="Column2589"/>
    <tableColumn id="2593" xr3:uid="{F434BF58-6AB8-40A8-BC5F-83A5233F7D51}" name="Column2590"/>
    <tableColumn id="2594" xr3:uid="{B0E3A08B-B288-4359-8AB6-23174D1E15E4}" name="Column2591"/>
    <tableColumn id="2595" xr3:uid="{3CC43F80-BB2C-476D-A404-07315AC3F24B}" name="Column2592"/>
    <tableColumn id="2596" xr3:uid="{99643D78-521F-424C-A3AE-54A8E47634CA}" name="Column2593"/>
    <tableColumn id="2597" xr3:uid="{4D0C6D3F-42FF-4A10-A1EF-FBE0C98F5CBA}" name="Column2594"/>
    <tableColumn id="2598" xr3:uid="{D745F4B8-7F77-474A-98BD-7C360CF9B24D}" name="Column2595"/>
    <tableColumn id="2599" xr3:uid="{A637DA1A-13A5-498B-BCE5-3E33A8E7BAD5}" name="Column2596"/>
    <tableColumn id="2600" xr3:uid="{B21F7697-C334-46E6-997D-2692B6249573}" name="Column2597"/>
    <tableColumn id="2601" xr3:uid="{C3AD77ED-8EA1-47C3-BBC7-F074B54080E6}" name="Column2598"/>
    <tableColumn id="2602" xr3:uid="{8EDDD5E3-925C-4462-97AF-BAB523DAF044}" name="Column2599"/>
    <tableColumn id="2603" xr3:uid="{E867264E-C427-4F75-BC0F-D69D93ACA984}" name="Column2600"/>
    <tableColumn id="2604" xr3:uid="{D62383C2-D385-4EA7-9656-E8694E9C254B}" name="Column2601"/>
    <tableColumn id="2605" xr3:uid="{54707A85-C789-414A-B3A5-5CFCFC9CABDC}" name="Column2602"/>
    <tableColumn id="2606" xr3:uid="{8D092780-FE2C-4DED-847F-F3D144CDAA3D}" name="Column2603"/>
    <tableColumn id="2607" xr3:uid="{65D1D2BC-2208-4CD2-962D-7C1C1BCC659E}" name="Column2604"/>
    <tableColumn id="2608" xr3:uid="{D6C30202-6E84-4CC9-BD1C-B16C27E42E3A}" name="Column2605"/>
    <tableColumn id="2609" xr3:uid="{B9649DF9-F3B5-410A-87A5-2DF612A4D939}" name="Column2606"/>
    <tableColumn id="2610" xr3:uid="{DB573D92-0850-42D2-868A-E1F9212CB67C}" name="Column2607"/>
    <tableColumn id="2611" xr3:uid="{EBA9D9DD-26E5-42F5-BBD4-592884137867}" name="Column2608"/>
    <tableColumn id="2612" xr3:uid="{C5A88F9D-6364-415C-89A5-9B2D72194952}" name="Column2609"/>
    <tableColumn id="2613" xr3:uid="{AE1E6253-02F4-4B3D-AD25-D1036AEE3784}" name="Column2610"/>
    <tableColumn id="2614" xr3:uid="{E9850AC9-4CD1-4DB4-9145-320A98979678}" name="Column2611"/>
    <tableColumn id="2615" xr3:uid="{DE6E384A-9D73-406C-8EC6-D4655623377C}" name="Column2612"/>
    <tableColumn id="2616" xr3:uid="{EDFBE2CD-27CB-43B0-98D5-5960A5BDE6F3}" name="Column2613"/>
    <tableColumn id="2617" xr3:uid="{4843D41C-F06A-4CA7-84B7-526EA5429805}" name="Column2614"/>
    <tableColumn id="2618" xr3:uid="{6EF5754E-5FC1-45B0-BF13-FC062858D26B}" name="Column2615"/>
    <tableColumn id="2619" xr3:uid="{8D7CB229-0D5B-4D3B-A018-50411CC29FB6}" name="Column2616"/>
    <tableColumn id="2620" xr3:uid="{FBD9267A-F4B2-4FB4-81BD-F265433F5405}" name="Column2617"/>
    <tableColumn id="2621" xr3:uid="{78F50153-585D-4EAC-ADA5-79CC0A824853}" name="Column2618"/>
    <tableColumn id="2622" xr3:uid="{E5923085-4E57-4F16-A4ED-CFD448A5CE86}" name="Column2619"/>
    <tableColumn id="2623" xr3:uid="{67B1EE38-D98A-474E-A394-94CB4BFCFF4E}" name="Column2620"/>
    <tableColumn id="2624" xr3:uid="{144CCFB8-00FF-4694-824F-D21A9479203E}" name="Column2621"/>
    <tableColumn id="2625" xr3:uid="{2B42118C-D2CB-478A-AC67-3CE319F8792F}" name="Column2622"/>
    <tableColumn id="2626" xr3:uid="{8663BA6C-0834-44F9-812F-63C5E19710EB}" name="Column2623"/>
    <tableColumn id="2627" xr3:uid="{C88A6D47-BA1A-4DB9-B45D-66B6A2415FCD}" name="Column2624"/>
    <tableColumn id="2628" xr3:uid="{47A6F92E-83FD-455C-8D93-F364700F96AD}" name="Column2625"/>
    <tableColumn id="2629" xr3:uid="{EBEC546B-094F-41CF-824D-E630CE99CC05}" name="Column2626"/>
    <tableColumn id="2630" xr3:uid="{D0CD9CEA-4398-45CF-89EE-5CD2C8A2A3CC}" name="Column2627"/>
    <tableColumn id="2631" xr3:uid="{85F75D04-3840-4C25-A7DD-B0A968ABC0D8}" name="Column2628"/>
    <tableColumn id="2632" xr3:uid="{F0E272B2-7E07-4C09-9753-95FD64DE4909}" name="Column2629"/>
    <tableColumn id="2633" xr3:uid="{10E373CD-83B7-41BC-A8BA-B71D85CB08AD}" name="Column2630"/>
    <tableColumn id="2634" xr3:uid="{A38C2301-FBD4-4327-9E2F-7E5D978ABFD4}" name="Column2631"/>
    <tableColumn id="2635" xr3:uid="{F438EBF2-BE92-472C-A4AB-9F27F33D93D1}" name="Column2632"/>
    <tableColumn id="2636" xr3:uid="{5EE980EB-3853-472D-89C5-6DC3AF870E7C}" name="Column2633"/>
    <tableColumn id="2637" xr3:uid="{216FB5EC-7201-4BC6-BD86-33AA002986C4}" name="Column2634"/>
    <tableColumn id="2638" xr3:uid="{C73BFDC8-0240-4F52-8221-6D9DF4BD73DC}" name="Column2635"/>
    <tableColumn id="2639" xr3:uid="{DB8CDDFC-DFA8-4D3B-A12E-303AE03789FD}" name="Column2636"/>
    <tableColumn id="2640" xr3:uid="{D3293318-40A6-4F95-9333-3E97421A3B97}" name="Column2637"/>
    <tableColumn id="2641" xr3:uid="{5B443398-D66A-42B8-9AE0-66EBC10D3A8C}" name="Column2638"/>
    <tableColumn id="2642" xr3:uid="{7022D5AE-44EA-4337-B979-F7F3AF11BDF4}" name="Column2639"/>
    <tableColumn id="2643" xr3:uid="{E432CA07-E6AB-4D8B-B573-A659F7C9B591}" name="Column2640"/>
    <tableColumn id="2644" xr3:uid="{C758EBE0-3E96-4EBD-BF77-133F09B30BC2}" name="Column2641"/>
    <tableColumn id="2645" xr3:uid="{877E1A35-AA86-4610-A32C-46284B52B9EF}" name="Column2642"/>
    <tableColumn id="2646" xr3:uid="{0DDD4113-4B59-48C9-863F-D99DC5ADEC30}" name="Column2643"/>
    <tableColumn id="2647" xr3:uid="{8DDE7AC0-3B0F-40B2-9EF0-622D23860809}" name="Column2644"/>
    <tableColumn id="2648" xr3:uid="{D5C02C3B-C439-44A6-9B3D-F4268C908E86}" name="Column2645"/>
    <tableColumn id="2649" xr3:uid="{D5B7ED71-5699-445C-B9D0-6217B5055BFF}" name="Column2646"/>
    <tableColumn id="2650" xr3:uid="{C96F78A2-C164-4166-864F-3BBC31728AEC}" name="Column2647"/>
    <tableColumn id="2651" xr3:uid="{387F800C-4E11-4138-B05E-4993EC19D195}" name="Column2648"/>
    <tableColumn id="2652" xr3:uid="{A241F317-FB97-4376-820B-B195BA44D5FF}" name="Column2649"/>
    <tableColumn id="2653" xr3:uid="{7CA36DAE-53A9-45D9-B947-94B9D7A1984F}" name="Column2650"/>
    <tableColumn id="2654" xr3:uid="{B8837696-A36D-433E-B1CC-4ADAF7C7976E}" name="Column2651"/>
    <tableColumn id="2655" xr3:uid="{B49FB5A1-55CF-4155-B741-A669397152CA}" name="Column2652"/>
    <tableColumn id="2656" xr3:uid="{11921A55-F1B8-41A1-8A7B-CAB9F3A9E8E7}" name="Column2653"/>
    <tableColumn id="2657" xr3:uid="{DA58061B-E1BD-44CE-B1BA-14DF1B9835FF}" name="Column2654"/>
    <tableColumn id="2658" xr3:uid="{58F6CD7D-E699-4C7F-9660-6D90E8851F10}" name="Column2655"/>
    <tableColumn id="2659" xr3:uid="{E46232A9-D9E5-401E-B647-647D33FE5992}" name="Column2656"/>
    <tableColumn id="2660" xr3:uid="{9C1581DF-D68F-4E40-B470-ED5980629E0D}" name="Column2657"/>
    <tableColumn id="2661" xr3:uid="{ADDA54FB-FAAD-4FA1-B693-0E726F562013}" name="Column2658"/>
    <tableColumn id="2662" xr3:uid="{8D629D1E-AA62-498D-8D94-ABD80360D51D}" name="Column2659"/>
    <tableColumn id="2663" xr3:uid="{426B4C19-350B-4B34-994F-1CB809FA6C04}" name="Column2660"/>
    <tableColumn id="2664" xr3:uid="{90C6EE3F-1EBA-4B1A-856D-56B23D6956B6}" name="Column2661"/>
    <tableColumn id="2665" xr3:uid="{5D05989F-5F1B-4347-B57D-91CEF87935C0}" name="Column2662"/>
    <tableColumn id="2666" xr3:uid="{6529CB02-A6A4-4ACF-A895-15FD2334718D}" name="Column2663"/>
    <tableColumn id="2667" xr3:uid="{49EDAA3B-D337-48C0-B959-2FEA56DF9044}" name="Column2664"/>
    <tableColumn id="2668" xr3:uid="{9478E682-F21D-4D31-83B4-1621F9DE25D7}" name="Column2665"/>
    <tableColumn id="2669" xr3:uid="{F1B62B98-BC98-4A37-8359-29C0CE9DD36E}" name="Column2666"/>
    <tableColumn id="2670" xr3:uid="{46214241-A06C-4EB2-9C74-34FF8A1971BC}" name="Column2667"/>
    <tableColumn id="2671" xr3:uid="{25C8D64B-5859-48D7-A523-155DB4CC2413}" name="Column2668"/>
    <tableColumn id="2672" xr3:uid="{91F80F39-F2F3-4E47-8605-AE4C20846002}" name="Column2669"/>
    <tableColumn id="2673" xr3:uid="{383E808D-8A57-4ACF-8BA7-753824DFDBE4}" name="Column2670"/>
    <tableColumn id="2674" xr3:uid="{7C6C2BE7-8098-4E7D-B7B8-CE7C3FBF5852}" name="Column2671"/>
    <tableColumn id="2675" xr3:uid="{72AD52A8-DEB8-4F3A-AE82-97B305213514}" name="Column2672"/>
    <tableColumn id="2676" xr3:uid="{45205998-2616-4C34-91FD-249768FFEC6F}" name="Column2673"/>
    <tableColumn id="2677" xr3:uid="{7658DF05-6059-46AE-B786-B4D2C7F5DEB2}" name="Column2674"/>
    <tableColumn id="2678" xr3:uid="{04BC7959-BBAD-427F-AD27-80089A6F380D}" name="Column2675"/>
    <tableColumn id="2679" xr3:uid="{9A088B22-4988-4FB3-B630-3C0F1396E28E}" name="Column2676"/>
    <tableColumn id="2680" xr3:uid="{25771AE4-A66F-43BA-A962-C11FC841BDC1}" name="Column2677"/>
    <tableColumn id="2681" xr3:uid="{22964434-78F9-453B-86A1-F0BA4E846BC5}" name="Column2678"/>
    <tableColumn id="2682" xr3:uid="{0FD78578-3372-4898-B5D2-D09460F93ED5}" name="Column2679"/>
    <tableColumn id="2683" xr3:uid="{14348179-7924-4F1F-AD2C-3688DF07CFFB}" name="Column2680"/>
    <tableColumn id="2684" xr3:uid="{C7CAF3FD-6264-4759-A88A-08151C875258}" name="Column2681"/>
    <tableColumn id="2685" xr3:uid="{AB3D3342-5768-43F8-8F2F-5EBC2FEA69BE}" name="Column2682"/>
    <tableColumn id="2686" xr3:uid="{F7F871B9-B05D-4EF1-AD29-0037C1ABBD60}" name="Column2683"/>
    <tableColumn id="2687" xr3:uid="{5AD12EC0-04C5-439A-B86B-D42A330D5D37}" name="Column2684"/>
    <tableColumn id="2688" xr3:uid="{9CAF3D04-3F72-495B-81D3-13FA21330641}" name="Column2685"/>
    <tableColumn id="2689" xr3:uid="{3F281023-366B-4FED-BF23-7B2341EBBBBA}" name="Column2686"/>
    <tableColumn id="2690" xr3:uid="{8001F592-B446-4A9E-9E25-BE676B146E72}" name="Column2687"/>
    <tableColumn id="2691" xr3:uid="{1EBCC02D-E5E4-47ED-8E22-3367BF2FE1AA}" name="Column2688"/>
    <tableColumn id="2692" xr3:uid="{15628B7C-5A4C-402D-9285-A1C6840C8A90}" name="Column2689"/>
    <tableColumn id="2693" xr3:uid="{DB62E485-C1E6-4C9E-B849-EB1A1AB0BA19}" name="Column2690"/>
    <tableColumn id="2694" xr3:uid="{F638FBA3-B8C6-4196-9545-8ED2F0FA590D}" name="Column2691"/>
    <tableColumn id="2695" xr3:uid="{E780D0FB-DAC9-4B9A-BE6B-5BAF20AC98A0}" name="Column2692"/>
    <tableColumn id="2696" xr3:uid="{44CE4833-4252-4630-9C87-D93F2AA4DDE9}" name="Column2693"/>
    <tableColumn id="2697" xr3:uid="{14346A90-3B74-411F-8882-59B626F29195}" name="Column2694"/>
    <tableColumn id="2698" xr3:uid="{D0FC5CB3-7619-4D5A-946B-EB170414C368}" name="Column2695"/>
    <tableColumn id="2699" xr3:uid="{A562141A-C750-4687-A22F-0A8ED7C84FC4}" name="Column2696"/>
    <tableColumn id="2700" xr3:uid="{460E54BB-9FB6-4BDC-A5CE-FC82EC86C5A5}" name="Column2697"/>
    <tableColumn id="2701" xr3:uid="{00A36086-0B4D-40E7-991F-3EC9F57BB659}" name="Column2698"/>
    <tableColumn id="2702" xr3:uid="{CD5E1939-AFD5-491F-B9DF-31E36539C946}" name="Column2699"/>
    <tableColumn id="2703" xr3:uid="{A5296ABD-6B83-494C-AC2E-0F026FAA337D}" name="Column2700"/>
    <tableColumn id="2704" xr3:uid="{E58C6200-8128-435B-B7D2-CE0BBE169EB6}" name="Column2701"/>
    <tableColumn id="2705" xr3:uid="{33152C90-6532-4EE6-8B00-87B00DCC5BF1}" name="Column2702"/>
    <tableColumn id="2706" xr3:uid="{CFAC126F-E37C-4996-8142-A196B62FB796}" name="Column2703"/>
    <tableColumn id="2707" xr3:uid="{EB6B2379-ABB9-4614-BEFF-88D6EF8B9346}" name="Column2704"/>
    <tableColumn id="2708" xr3:uid="{A04236E8-E193-43E8-96BD-813200C0A7F9}" name="Column2705"/>
    <tableColumn id="2709" xr3:uid="{B7B3A8E2-ECCB-4C8F-B28A-0D1161240F70}" name="Column2706"/>
    <tableColumn id="2710" xr3:uid="{D380E23F-76CB-4695-9AE4-289B69186AFD}" name="Column2707"/>
    <tableColumn id="2711" xr3:uid="{690A7842-9F28-4C70-9443-8D4D9DA51CFB}" name="Column2708"/>
    <tableColumn id="2712" xr3:uid="{6A77E335-3D62-45C5-9A08-6007653589F3}" name="Column2709"/>
    <tableColumn id="2713" xr3:uid="{31C0ACE7-0E61-45A0-BFE5-0FCAA06257D6}" name="Column2710"/>
    <tableColumn id="2714" xr3:uid="{3C3AC623-8B82-4E07-A8A6-A48593663F77}" name="Column2711"/>
    <tableColumn id="2715" xr3:uid="{C9A63D27-F437-42DE-A608-CDC733A5C86E}" name="Column2712"/>
    <tableColumn id="2716" xr3:uid="{50241299-A5C4-489E-A1E1-00F9BC7335D4}" name="Column2713"/>
    <tableColumn id="2717" xr3:uid="{0EDD46A0-83EF-4746-AEE4-A3D3D504CD15}" name="Column2714"/>
    <tableColumn id="2718" xr3:uid="{EE784220-8D73-424D-BFE4-452BB60104E3}" name="Column2715"/>
    <tableColumn id="2719" xr3:uid="{6F780AEA-2625-4A53-BE15-526F53B7AD37}" name="Column2716"/>
    <tableColumn id="2720" xr3:uid="{0587CE91-78FC-47DF-88A5-B50B59CCBD5E}" name="Column2717"/>
    <tableColumn id="2721" xr3:uid="{2D58268A-895E-4551-AE13-7E099936B66E}" name="Column2718"/>
    <tableColumn id="2722" xr3:uid="{FD997F6D-8F3F-4323-B3BB-81CEDB5826E5}" name="Column2719"/>
    <tableColumn id="2723" xr3:uid="{F228470E-85A6-4C30-AE30-68901564C02C}" name="Column2720"/>
    <tableColumn id="2724" xr3:uid="{9E807266-CAEF-4BB7-8250-23A11BB9546F}" name="Column2721"/>
    <tableColumn id="2725" xr3:uid="{0A97A267-7347-46E5-93D7-336262A7434F}" name="Column2722"/>
    <tableColumn id="2726" xr3:uid="{340B8BD5-5FCE-47E9-AED0-A0DE51485E3F}" name="Column2723"/>
    <tableColumn id="2727" xr3:uid="{DE733A5D-F6D1-480F-9B9F-51448EF67EC2}" name="Column2724"/>
    <tableColumn id="2728" xr3:uid="{3A7090AD-6B24-41E8-AFA6-2063D6B5A20C}" name="Column2725"/>
    <tableColumn id="2729" xr3:uid="{84F570FE-DF24-40E2-B900-5487442BDD6F}" name="Column2726"/>
    <tableColumn id="2730" xr3:uid="{8ED9C526-EF0D-48FB-B9E9-6782A14698D8}" name="Column2727"/>
    <tableColumn id="2731" xr3:uid="{E7D3F394-5B3D-4F4F-AEB4-DB2F52AED1ED}" name="Column2728"/>
    <tableColumn id="2732" xr3:uid="{7EF115BC-E793-4C7C-9A15-B660EE463B19}" name="Column2729"/>
    <tableColumn id="2733" xr3:uid="{6AF1799F-4988-4C00-AED0-4CBE8C1B6EBB}" name="Column2730"/>
    <tableColumn id="2734" xr3:uid="{E1140368-2C15-4639-93EE-B03EED43CF0A}" name="Column2731"/>
    <tableColumn id="2735" xr3:uid="{E1B64AC8-99D3-44C6-835F-774FD86672E9}" name="Column2732"/>
    <tableColumn id="2736" xr3:uid="{ECC62D17-7A22-41F8-807F-301508AF509A}" name="Column2733"/>
    <tableColumn id="2737" xr3:uid="{D2198BE3-E22C-4FB2-9824-E16A5C249893}" name="Column2734"/>
    <tableColumn id="2738" xr3:uid="{18902D00-5C1F-4766-BFE2-A5904CC0924B}" name="Column2735"/>
    <tableColumn id="2739" xr3:uid="{CBE190FD-1C3C-4E62-8C13-844C789E40A2}" name="Column2736"/>
    <tableColumn id="2740" xr3:uid="{BE62D96A-ABF5-4E3E-BE59-A472B7BDD5AC}" name="Column2737"/>
    <tableColumn id="2741" xr3:uid="{2C66BD35-6698-4316-AE8F-F0C6459DCCF1}" name="Column2738"/>
    <tableColumn id="2742" xr3:uid="{F6A66AD5-DC2E-497F-8E37-238B9CA5972F}" name="Column2739"/>
    <tableColumn id="2743" xr3:uid="{E5833C1E-ACBA-4CF7-9F80-B5D0FC5FCEE9}" name="Column2740"/>
    <tableColumn id="2744" xr3:uid="{BDF665EB-79DD-4954-94AF-4AA408154612}" name="Column2741"/>
    <tableColumn id="2745" xr3:uid="{CB61E71B-3E35-45CD-BA55-FB24E85E7AFF}" name="Column2742"/>
    <tableColumn id="2746" xr3:uid="{B3943D5C-8F70-4F86-A0B5-326FF702C5C3}" name="Column2743"/>
    <tableColumn id="2747" xr3:uid="{19287D57-7684-431C-8D39-33B30DB3783E}" name="Column2744"/>
    <tableColumn id="2748" xr3:uid="{88E2691D-2A74-45ED-BC50-27DD661E16C7}" name="Column2745"/>
    <tableColumn id="2749" xr3:uid="{75761C54-6F01-48A7-A369-9D7FCF893BCD}" name="Column2746"/>
    <tableColumn id="2750" xr3:uid="{2FC4771C-A459-438B-9D82-7D8ECAC0AF0C}" name="Column2747"/>
    <tableColumn id="2751" xr3:uid="{7365FA85-7004-4CBB-B2B0-E9FC8B39E5F0}" name="Column2748"/>
    <tableColumn id="2752" xr3:uid="{8E48F7B1-E517-4487-8F8F-529AA84871DB}" name="Column2749"/>
    <tableColumn id="2753" xr3:uid="{26ECEB51-0948-473F-A883-D997E5FD4BF9}" name="Column2750"/>
    <tableColumn id="2754" xr3:uid="{3D969B5B-5D5E-429F-8B00-3674D3ECC3E9}" name="Column2751"/>
    <tableColumn id="2755" xr3:uid="{9DF575F8-0A27-491F-B235-D72FEB27974D}" name="Column2752"/>
    <tableColumn id="2756" xr3:uid="{B34E3D27-0A0A-414B-8903-7AD4DC2F893B}" name="Column2753"/>
    <tableColumn id="2757" xr3:uid="{4FA23A6D-46A2-48E6-8B4A-F622BC674456}" name="Column2754"/>
    <tableColumn id="2758" xr3:uid="{1FBD3979-A384-422D-B9DF-634E1EBE1D68}" name="Column2755"/>
    <tableColumn id="2759" xr3:uid="{0BA42D3B-9CF3-475F-82F1-EABE5020A2B7}" name="Column2756"/>
    <tableColumn id="2760" xr3:uid="{A6585D95-7818-4467-A9D7-EAC178FCD2E6}" name="Column2757"/>
    <tableColumn id="2761" xr3:uid="{74A4C489-3DA8-4943-84A3-CDB328223DF2}" name="Column2758"/>
    <tableColumn id="2762" xr3:uid="{9D68F287-F3F6-4176-99EA-C04A8775B030}" name="Column2759"/>
    <tableColumn id="2763" xr3:uid="{320B970D-3927-46EA-A038-BF540F915DE6}" name="Column2760"/>
    <tableColumn id="2764" xr3:uid="{3F0DEE52-9301-40E8-9D03-9E9E25B96B99}" name="Column2761"/>
    <tableColumn id="2765" xr3:uid="{1A382449-29F0-4FCC-8416-E98FEF2C0C49}" name="Column2762"/>
    <tableColumn id="2766" xr3:uid="{08E76E9C-2DB8-45A9-AE47-BBBFB49379B6}" name="Column2763"/>
    <tableColumn id="2767" xr3:uid="{05A2BCF2-E52F-4103-8C23-51E9FC2839A6}" name="Column2764"/>
    <tableColumn id="2768" xr3:uid="{0E3A579B-0C67-423F-A0C5-482369DE606D}" name="Column2765"/>
    <tableColumn id="2769" xr3:uid="{1BFFF136-0236-4795-897C-23837A95F604}" name="Column2766"/>
    <tableColumn id="2770" xr3:uid="{6A47A3F9-A879-47BA-85B3-04BFE01BB8EE}" name="Column2767"/>
    <tableColumn id="2771" xr3:uid="{EC12CB9F-0C3F-490C-8C3F-E1A67DB66B8B}" name="Column2768"/>
    <tableColumn id="2772" xr3:uid="{65B56003-51FF-4344-B919-BBC13DD988D2}" name="Column2769"/>
    <tableColumn id="2773" xr3:uid="{025D335E-EE01-49C5-8FF5-FCEAED2B3E39}" name="Column2770"/>
    <tableColumn id="2774" xr3:uid="{9972D44E-4CF2-4BF3-9E33-203F5E772EF9}" name="Column2771"/>
    <tableColumn id="2775" xr3:uid="{F7D259D9-A1B8-425A-A704-0E50012FE578}" name="Column2772"/>
    <tableColumn id="2776" xr3:uid="{8F098E38-D7CC-4C34-BDFA-CA17DCB38AA9}" name="Column2773"/>
    <tableColumn id="2777" xr3:uid="{D1EC2592-7335-4175-A3AD-04B09AB20BC0}" name="Column2774"/>
    <tableColumn id="2778" xr3:uid="{320F21AA-B9CC-49CF-8EFC-D94D1D4B7BB5}" name="Column2775"/>
    <tableColumn id="2779" xr3:uid="{D7F243F7-29F1-4195-ABC3-EC27D5CA88DB}" name="Column2776"/>
    <tableColumn id="2780" xr3:uid="{B2AD7CD8-3DC8-4CD0-9D08-CAA25FDBB1D5}" name="Column2777"/>
    <tableColumn id="2781" xr3:uid="{8E953CCF-58C3-48CB-8E32-8A7D317E6383}" name="Column2778"/>
    <tableColumn id="2782" xr3:uid="{6FD5C6ED-30A1-4B03-A1C4-BC6965732DE0}" name="Column2779"/>
    <tableColumn id="2783" xr3:uid="{539CC15A-0BD8-4FBB-8252-6D916DC59FBD}" name="Column2780"/>
    <tableColumn id="2784" xr3:uid="{D7BC45E1-2FD7-4C63-9703-7E221B15CC44}" name="Column2781"/>
    <tableColumn id="2785" xr3:uid="{B84D6406-0536-40AD-A42D-519C80417B10}" name="Column2782"/>
    <tableColumn id="2786" xr3:uid="{505F9B71-B419-4AB6-9002-DB1E2D8AEE4F}" name="Column2783"/>
    <tableColumn id="2787" xr3:uid="{BCB1CB72-CD84-49B2-B940-EF68DC40F476}" name="Column2784"/>
    <tableColumn id="2788" xr3:uid="{1621E49E-333F-4050-BDA8-3F2B647CBA26}" name="Column2785"/>
    <tableColumn id="2789" xr3:uid="{EB27A12B-6FA9-4EE8-A4DB-B44292C82FF6}" name="Column2786"/>
    <tableColumn id="2790" xr3:uid="{BF960E3B-9319-42E9-806D-D0E55E1DB661}" name="Column2787"/>
    <tableColumn id="2791" xr3:uid="{FEFA4B7B-D8C0-4E42-BC6B-567A96EB96EE}" name="Column2788"/>
    <tableColumn id="2792" xr3:uid="{B63BE689-B556-4183-B783-4D83C8D24A23}" name="Column2789"/>
    <tableColumn id="2793" xr3:uid="{63355EA3-0A1D-477B-8B3A-53AC9C50291D}" name="Column2790"/>
    <tableColumn id="2794" xr3:uid="{EFDD50E0-BCD1-4241-BA20-9483EF705EFD}" name="Column2791"/>
    <tableColumn id="2795" xr3:uid="{0BF0FC9D-506F-4A7A-82EA-D69F130B7968}" name="Column2792"/>
    <tableColumn id="2796" xr3:uid="{43B25CA8-0415-4D94-93BC-98F15126A7A3}" name="Column2793"/>
    <tableColumn id="2797" xr3:uid="{AFD3C660-6B85-4A87-AF95-0D0F15E0CE61}" name="Column2794"/>
    <tableColumn id="2798" xr3:uid="{07366D64-B93F-40EE-A197-6171998E37C1}" name="Column2795"/>
    <tableColumn id="2799" xr3:uid="{2B2657F6-32BC-4D02-B308-9B059F4802FA}" name="Column2796"/>
    <tableColumn id="2800" xr3:uid="{6A086CA8-A301-4A71-83CA-881B11AE3B86}" name="Column2797"/>
    <tableColumn id="2801" xr3:uid="{7A1F4550-9008-4E32-B969-4B849CE01FE0}" name="Column2798"/>
    <tableColumn id="2802" xr3:uid="{CB649397-AAA8-482D-A898-EDF18E3B9997}" name="Column2799"/>
    <tableColumn id="2803" xr3:uid="{489012DB-8C4F-4BDF-89EC-DEFEFD452B6A}" name="Column2800"/>
    <tableColumn id="2804" xr3:uid="{BEF681B9-EDA1-43D1-A1BC-F74E094F2024}" name="Column2801"/>
    <tableColumn id="2805" xr3:uid="{A18E08C4-885C-4EFA-AD97-BE0D578A11C8}" name="Column2802"/>
    <tableColumn id="2806" xr3:uid="{DC35FDC1-6DD9-44B8-9E93-2660021FE091}" name="Column2803"/>
    <tableColumn id="2807" xr3:uid="{E26D3CB2-4771-462F-A67E-D694FAEF65A2}" name="Column2804"/>
    <tableColumn id="2808" xr3:uid="{A2A7FB1E-7126-4B01-8386-B2BBB0C8C961}" name="Column2805"/>
    <tableColumn id="2809" xr3:uid="{EFFE7E7A-8D25-44BA-8B3E-E6ED11D7E7C6}" name="Column2806"/>
    <tableColumn id="2810" xr3:uid="{3377ECB9-E0DD-4046-86ED-AC72FEC06C52}" name="Column2807"/>
    <tableColumn id="2811" xr3:uid="{281485AA-F607-4C59-BEE4-55B4AB8D023A}" name="Column2808"/>
    <tableColumn id="2812" xr3:uid="{BC292881-4696-47EE-A514-C761E06137FF}" name="Column2809"/>
    <tableColumn id="2813" xr3:uid="{5DB91309-FE95-40FE-9FE9-EAC792A141F6}" name="Column2810"/>
    <tableColumn id="2814" xr3:uid="{03B28794-F5E3-48A2-BADE-ECB2F67C9AAD}" name="Column2811"/>
    <tableColumn id="2815" xr3:uid="{707C1E73-D5CB-4637-8962-DB198A411DC6}" name="Column2812"/>
    <tableColumn id="2816" xr3:uid="{39BAFAA1-A59D-44EC-A9CC-CDE1E76BB74F}" name="Column2813"/>
    <tableColumn id="2817" xr3:uid="{CB8C7118-2929-4C77-B4B1-887D5885CEBC}" name="Column2814"/>
    <tableColumn id="2818" xr3:uid="{3902CB02-663B-45FB-9D6A-FF44F8233C02}" name="Column2815"/>
    <tableColumn id="2819" xr3:uid="{B535879E-6E1E-4CE1-B9EE-EC5CBFE5EC04}" name="Column2816"/>
    <tableColumn id="2820" xr3:uid="{D43B70E0-4028-42D3-80D2-055D391DEAC7}" name="Column2817"/>
    <tableColumn id="2821" xr3:uid="{C06C3850-2728-4D50-89E5-5AAC4581CFDD}" name="Column2818"/>
    <tableColumn id="2822" xr3:uid="{D2AF35E9-35A0-4CEA-BF0D-4DADFD17615E}" name="Column2819"/>
    <tableColumn id="2823" xr3:uid="{D1849C1B-78FF-4F23-85C2-876970E171FB}" name="Column2820"/>
    <tableColumn id="2824" xr3:uid="{3B1840FE-8B4B-46DF-B634-6E9483F2EB87}" name="Column2821"/>
    <tableColumn id="2825" xr3:uid="{014E9CF7-B1B9-4282-8362-3C4BBFA47A0B}" name="Column2822"/>
    <tableColumn id="2826" xr3:uid="{BFD2E17E-8E25-4AD4-A93E-CA6290D8BDC6}" name="Column2823"/>
    <tableColumn id="2827" xr3:uid="{C602E0FA-413A-438D-A242-639204A24F96}" name="Column2824"/>
    <tableColumn id="2828" xr3:uid="{265FAC29-615B-4697-A8EB-9DC8BD5D4CE3}" name="Column2825"/>
    <tableColumn id="2829" xr3:uid="{BE679FCD-6DC1-4EE1-B798-AF4185B8F96C}" name="Column2826"/>
    <tableColumn id="2830" xr3:uid="{1657DDDA-3F60-4006-8881-3BD95B347DBB}" name="Column2827"/>
    <tableColumn id="2831" xr3:uid="{992D9FB8-7321-4CC9-A9BF-49F8E6088D69}" name="Column2828"/>
    <tableColumn id="2832" xr3:uid="{B6BDD18C-E939-4382-B225-AEA53683045B}" name="Column2829"/>
    <tableColumn id="2833" xr3:uid="{2E20F259-F292-4D6A-AA73-241A02E009BC}" name="Column2830"/>
    <tableColumn id="2834" xr3:uid="{BC043AA4-E05B-48D0-852A-94812E799B18}" name="Column2831"/>
    <tableColumn id="2835" xr3:uid="{4B156E36-020D-48EF-B14E-CA37FB5D5C37}" name="Column2832"/>
    <tableColumn id="2836" xr3:uid="{D320AC93-A9AC-4749-87AF-92251691A58B}" name="Column2833"/>
    <tableColumn id="2837" xr3:uid="{4F509698-BF0D-4863-B30C-4351342676D2}" name="Column2834"/>
    <tableColumn id="2838" xr3:uid="{C30B27A4-F258-4208-84F5-704CD32EE586}" name="Column2835"/>
    <tableColumn id="2839" xr3:uid="{A9EA9063-4C39-4D43-A1CC-5F097389C874}" name="Column2836"/>
    <tableColumn id="2840" xr3:uid="{99C6155C-CFDE-432B-9AE0-2F991F76DE50}" name="Column2837"/>
    <tableColumn id="2841" xr3:uid="{7B3081D8-89EA-40A0-89D1-839E5AC3C3F2}" name="Column2838"/>
    <tableColumn id="2842" xr3:uid="{BAB51283-6AA5-4F8A-9A2C-A29E1F06FCFD}" name="Column2839"/>
    <tableColumn id="2843" xr3:uid="{264E99E9-9861-4D9D-A971-EFF6ED1223FA}" name="Column2840"/>
    <tableColumn id="2844" xr3:uid="{AF0D7C7A-6C15-4AC5-95C7-3FBA03B04755}" name="Column2841"/>
    <tableColumn id="2845" xr3:uid="{203B10E5-731D-4D47-994B-C68E5187CE88}" name="Column2842"/>
    <tableColumn id="2846" xr3:uid="{17F979A6-5100-46E9-B0C6-9C0413CCA9F1}" name="Column2843"/>
    <tableColumn id="2847" xr3:uid="{BFCCABAE-FC9F-47D9-BB18-B8D6CF63ECC4}" name="Column2844"/>
    <tableColumn id="2848" xr3:uid="{6793A949-12CE-42C8-B3DC-B39DF896AB89}" name="Column2845"/>
    <tableColumn id="2849" xr3:uid="{515F6EC9-D34C-4E25-9CFC-E8347AFC6529}" name="Column2846"/>
    <tableColumn id="2850" xr3:uid="{1D8341A9-50A8-4E11-9581-9B93626D0E67}" name="Column2847"/>
    <tableColumn id="2851" xr3:uid="{F994A730-49F9-4418-9138-884766E45192}" name="Column2848"/>
    <tableColumn id="2852" xr3:uid="{4BF63919-B88C-4716-BDF9-572AECD04380}" name="Column2849"/>
    <tableColumn id="2853" xr3:uid="{1D3CCD38-8D51-42A0-A0CE-2F0D4C8EC4D1}" name="Column2850"/>
    <tableColumn id="2854" xr3:uid="{0A298E97-477E-48D4-AF08-D4B75763B241}" name="Column2851"/>
    <tableColumn id="2855" xr3:uid="{A717E0C0-3807-471D-8D11-17270DE58E22}" name="Column2852"/>
    <tableColumn id="2856" xr3:uid="{A06B57BF-0037-4FB2-9913-40C686EB88DE}" name="Column2853"/>
    <tableColumn id="2857" xr3:uid="{9C5ACAB0-1AB3-4003-9FBC-45B148F0E05A}" name="Column2854"/>
    <tableColumn id="2858" xr3:uid="{BFE262A3-F427-4BED-A6E3-D90181C4A193}" name="Column2855"/>
    <tableColumn id="2859" xr3:uid="{564DDB78-4511-4437-BDD8-A54A2679F7E1}" name="Column2856"/>
    <tableColumn id="2860" xr3:uid="{123ED6BD-0A49-4746-99DA-C854135AE440}" name="Column2857"/>
    <tableColumn id="2861" xr3:uid="{75194D34-4DB1-4AE2-B62D-438B5C9E44A7}" name="Column2858"/>
    <tableColumn id="2862" xr3:uid="{77D03F0A-3380-461C-962B-7B83875E1ACD}" name="Column2859"/>
    <tableColumn id="2863" xr3:uid="{9CC09C0A-9531-498B-A8D2-47A6F4BE2569}" name="Column2860"/>
    <tableColumn id="2864" xr3:uid="{D5872ADA-1E4F-4441-B5FB-E0AECC4E0239}" name="Column2861"/>
    <tableColumn id="2865" xr3:uid="{D3CF53F5-3F90-46F9-80C4-DBF8851183F7}" name="Column2862"/>
    <tableColumn id="2866" xr3:uid="{3B8DEA77-E37B-40F4-A17F-F61600864F3D}" name="Column2863"/>
    <tableColumn id="2867" xr3:uid="{56FDBB0C-AEB6-41B3-8321-22B922A471C8}" name="Column2864"/>
    <tableColumn id="2868" xr3:uid="{3D352532-DACB-4CE8-A2A0-E680D28A8EE6}" name="Column2865"/>
    <tableColumn id="2869" xr3:uid="{4BB61556-7567-47ED-A05F-065BFBE16985}" name="Column2866"/>
    <tableColumn id="2870" xr3:uid="{76E04BE2-5C84-4D11-BC41-D69A9C106A1D}" name="Column2867"/>
    <tableColumn id="2871" xr3:uid="{EAA96727-4B80-4B95-9BFC-9BAEC2A4FE42}" name="Column2868"/>
    <tableColumn id="2872" xr3:uid="{04E0FD72-F693-47E6-8693-031E1E8AE90D}" name="Column2869"/>
    <tableColumn id="2873" xr3:uid="{6C79CE0B-6B7A-4024-A135-EB36D4AA99F9}" name="Column2870"/>
    <tableColumn id="2874" xr3:uid="{CB8739A7-9C81-4FD5-A435-5068481CB5EC}" name="Column2871"/>
    <tableColumn id="2875" xr3:uid="{999319C2-D527-411A-92D9-6973DCF77BCE}" name="Column2872"/>
    <tableColumn id="2876" xr3:uid="{415684B1-AFD9-48CC-ADBC-D9123A2B90E2}" name="Column2873"/>
    <tableColumn id="2877" xr3:uid="{B1B02760-BE41-4256-877B-417CB096AF44}" name="Column2874"/>
    <tableColumn id="2878" xr3:uid="{64EFE04D-7359-4A62-A5CF-C3F7AE667F60}" name="Column2875"/>
    <tableColumn id="2879" xr3:uid="{9D4F5BE1-0EF4-4B7D-B5B4-7BEDD8775CA1}" name="Column2876"/>
    <tableColumn id="2880" xr3:uid="{8D0D4966-449E-4175-A65A-90AD423049EB}" name="Column2877"/>
    <tableColumn id="2881" xr3:uid="{D8171129-FE25-4947-9AE5-ED5BBEB974D6}" name="Column2878"/>
    <tableColumn id="2882" xr3:uid="{8AF8375C-808C-496D-BB2C-CE04C0B9829A}" name="Column2879"/>
    <tableColumn id="2883" xr3:uid="{804BD622-6651-415B-8794-B1CE4252C20C}" name="Column2880"/>
    <tableColumn id="2884" xr3:uid="{D29609E7-2E93-45E4-BDF9-703FB58CEA9A}" name="Column2881"/>
    <tableColumn id="2885" xr3:uid="{55A3B433-05D7-4754-8BF1-1C882F0438A4}" name="Column2882"/>
    <tableColumn id="2886" xr3:uid="{25B89237-FFCB-4BE8-8D49-D7750404F63E}" name="Column2883"/>
    <tableColumn id="2887" xr3:uid="{1BA8BEB2-AD23-41C7-922F-D9BDE2F58511}" name="Column2884"/>
    <tableColumn id="2888" xr3:uid="{94464319-2EEE-470A-9131-CF816A2B587A}" name="Column2885"/>
    <tableColumn id="2889" xr3:uid="{C118B7AB-E25D-448D-9AFC-35F28C0A153D}" name="Column2886"/>
    <tableColumn id="2890" xr3:uid="{78BF3728-5708-43EB-A2A4-0665920F9CC0}" name="Column2887"/>
    <tableColumn id="2891" xr3:uid="{015E21B8-C777-4497-A906-A3B83DB7524E}" name="Column2888"/>
    <tableColumn id="2892" xr3:uid="{7FFAD80A-BC44-4B48-A3D4-9E90B0051FD7}" name="Column2889"/>
    <tableColumn id="2893" xr3:uid="{612B56E7-5F4C-4546-8279-DB0446C95EFA}" name="Column2890"/>
    <tableColumn id="2894" xr3:uid="{543DFE3A-0F9A-4FD7-9A8F-F7F10CC14A2C}" name="Column2891"/>
    <tableColumn id="2895" xr3:uid="{313A52C4-8A4F-45ED-91E4-B7E556B1FE1A}" name="Column2892"/>
    <tableColumn id="2896" xr3:uid="{22AAD90F-D409-4193-9F01-98177AF310DE}" name="Column2893"/>
    <tableColumn id="2897" xr3:uid="{53022BBA-4FCD-4551-A441-8403357CE04E}" name="Column2894"/>
    <tableColumn id="2898" xr3:uid="{DE10A752-8317-468E-91D3-CB3F2C295F63}" name="Column2895"/>
    <tableColumn id="2899" xr3:uid="{82F36043-FFA7-4599-A8B5-305657591E47}" name="Column2896"/>
    <tableColumn id="2900" xr3:uid="{549BCAE7-99DD-478F-BFDC-2C2DCC4DBD7A}" name="Column2897"/>
    <tableColumn id="2901" xr3:uid="{69237CAA-5084-46A1-B51C-12F454D42DC6}" name="Column2898"/>
    <tableColumn id="2902" xr3:uid="{266A1C4B-0C44-4642-B5AA-2FCA19640F75}" name="Column2899"/>
    <tableColumn id="2903" xr3:uid="{BBB3FE9B-6FEE-4002-9D05-5E45684C3107}" name="Column2900"/>
    <tableColumn id="2904" xr3:uid="{3D16719B-CD4B-405E-8539-C19159FBC01F}" name="Column2901"/>
    <tableColumn id="2905" xr3:uid="{88786ADD-1DCB-431D-B288-03CE24B9E0C6}" name="Column2902"/>
    <tableColumn id="2906" xr3:uid="{B922ACA0-C840-4CFA-8DC0-D18A9A6F33C9}" name="Column2903"/>
    <tableColumn id="2907" xr3:uid="{B8ECFB7C-9DFC-4C88-A518-2E6AA92CE394}" name="Column2904"/>
    <tableColumn id="2908" xr3:uid="{EC80F1AF-07D6-4578-92BE-012733672E78}" name="Column2905"/>
    <tableColumn id="2909" xr3:uid="{B2B7106C-1834-470F-A184-1679AF8BA8E1}" name="Column2906"/>
    <tableColumn id="2910" xr3:uid="{454F01E7-EC52-4A21-8A17-70EB8B914FE0}" name="Column2907"/>
    <tableColumn id="2911" xr3:uid="{1BC9B8B7-402C-4254-ABB4-518925FBB2C7}" name="Column2908"/>
    <tableColumn id="2912" xr3:uid="{9900934D-45C2-43D5-B257-82D269C3CD45}" name="Column2909"/>
    <tableColumn id="2913" xr3:uid="{14F99B2C-170D-49AD-8E65-3F3A3383AA7C}" name="Column2910"/>
    <tableColumn id="2914" xr3:uid="{2EE0F37A-3844-4049-B73B-A202378C1C52}" name="Column2911"/>
    <tableColumn id="2915" xr3:uid="{95575176-61B0-42EF-B0E2-04E3B258A6A5}" name="Column2912"/>
    <tableColumn id="2916" xr3:uid="{BD64CC2E-354F-4ED9-B11D-6B5681CF3DDF}" name="Column2913"/>
    <tableColumn id="2917" xr3:uid="{13F1B729-A700-4A12-961D-E9A4DD351793}" name="Column2914"/>
    <tableColumn id="2918" xr3:uid="{1ADF745B-2454-437A-B940-2912DF67878C}" name="Column2915"/>
    <tableColumn id="2919" xr3:uid="{6C58B88C-701A-4C27-A9CB-542FF3C3E9E8}" name="Column2916"/>
    <tableColumn id="2920" xr3:uid="{1BCF36FB-D479-4970-B69D-50C3F6FC4FD8}" name="Column2917"/>
    <tableColumn id="2921" xr3:uid="{6BEC1F28-0958-491D-8A03-A8F53DAC3762}" name="Column2918"/>
    <tableColumn id="2922" xr3:uid="{0921D99A-11DA-4576-8073-CDE6B8ADEC1E}" name="Column2919"/>
    <tableColumn id="2923" xr3:uid="{7779E96A-4595-462B-B983-6D3F980587A1}" name="Column2920"/>
    <tableColumn id="2924" xr3:uid="{2646D868-FE08-4E9C-B6DC-56B903A21835}" name="Column2921"/>
    <tableColumn id="2925" xr3:uid="{C613425B-1E23-4A7A-878C-4C6BB167F53E}" name="Column2922"/>
    <tableColumn id="2926" xr3:uid="{892CB8C2-4A27-431E-B8A6-BAA76F5C13AF}" name="Column2923"/>
    <tableColumn id="2927" xr3:uid="{964CD1E3-C616-4569-A612-6BF86E0E1AB4}" name="Column2924"/>
    <tableColumn id="2928" xr3:uid="{E03FBE03-C631-4C8E-9737-9E9AA0A95627}" name="Column2925"/>
    <tableColumn id="2929" xr3:uid="{37399F74-B763-4AD9-8579-00D148DAF77B}" name="Column2926"/>
    <tableColumn id="2930" xr3:uid="{951AE01E-226B-42CA-A584-B60DB9664656}" name="Column2927"/>
    <tableColumn id="2931" xr3:uid="{C5038B84-C867-4BAB-AB63-5AA4DCA11A16}" name="Column2928"/>
    <tableColumn id="2932" xr3:uid="{F8565768-1AD8-44D0-AACF-730C12767316}" name="Column2929"/>
    <tableColumn id="2933" xr3:uid="{103B6C84-8503-4160-A298-0617AEB85772}" name="Column2930"/>
    <tableColumn id="2934" xr3:uid="{EF3AC3CC-897B-4AC6-95CD-459502B9A54E}" name="Column2931"/>
    <tableColumn id="2935" xr3:uid="{99083627-09FF-45FE-B615-0DE59390E855}" name="Column2932"/>
    <tableColumn id="2936" xr3:uid="{014CC23C-F897-41D2-A622-0D2AD8DA918E}" name="Column2933"/>
    <tableColumn id="2937" xr3:uid="{F8F66E9E-DFC5-4490-AFA0-3ABA31D7D75A}" name="Column2934"/>
    <tableColumn id="2938" xr3:uid="{F0B80974-BBDD-4EF6-9FE0-81243A7EEA00}" name="Column2935"/>
    <tableColumn id="2939" xr3:uid="{43490B40-6C23-487E-9F9E-C351D3371625}" name="Column2936"/>
    <tableColumn id="2940" xr3:uid="{F11C54F9-7FFD-491B-93C3-95C6C8DA12B0}" name="Column2937"/>
    <tableColumn id="2941" xr3:uid="{70A5004A-5ABE-497F-94E6-6B02B822BFB0}" name="Column2938"/>
    <tableColumn id="2942" xr3:uid="{04DE348A-D0C7-4B53-B68B-58DEE2456E02}" name="Column2939"/>
    <tableColumn id="2943" xr3:uid="{386B1F26-DE8A-4B39-BCDB-6E20250355FD}" name="Column2940"/>
    <tableColumn id="2944" xr3:uid="{CE2BBB47-DD36-4843-AC5F-57D2D05013AE}" name="Column2941"/>
    <tableColumn id="2945" xr3:uid="{3EE944C7-83E8-486D-A9AD-7532560B2710}" name="Column2942"/>
    <tableColumn id="2946" xr3:uid="{0CDA3FE8-F600-4C26-A6B7-14083AC5DD77}" name="Column2943"/>
    <tableColumn id="2947" xr3:uid="{AAFFC08C-6725-45DC-AE88-3554A10A9D94}" name="Column2944"/>
    <tableColumn id="2948" xr3:uid="{9C46C1E2-CEB9-4BDE-8683-3345A9C86B28}" name="Column2945"/>
    <tableColumn id="2949" xr3:uid="{6D084E8A-4476-4C7A-9E39-FD951102CEEC}" name="Column2946"/>
    <tableColumn id="2950" xr3:uid="{B09E2A60-DFD2-43E9-8207-75178C009043}" name="Column2947"/>
    <tableColumn id="2951" xr3:uid="{53B0C96B-B837-47D2-80F7-989D332A78AB}" name="Column2948"/>
    <tableColumn id="2952" xr3:uid="{44809CE7-91DF-4B03-8BE3-3D62980BB40C}" name="Column2949"/>
    <tableColumn id="2953" xr3:uid="{CC4B18B1-21C5-4A1E-A738-4E8B79E7671E}" name="Column2950"/>
    <tableColumn id="2954" xr3:uid="{4C8B5033-B6D0-4D82-913E-7518B2C01FCB}" name="Column2951"/>
    <tableColumn id="2955" xr3:uid="{61AFF561-AF6F-4A96-870D-811DEABF7A23}" name="Column2952"/>
    <tableColumn id="2956" xr3:uid="{49C4582E-1BFA-4136-A127-79B40407D9F2}" name="Column2953"/>
    <tableColumn id="2957" xr3:uid="{16F1978E-367B-45F4-AB42-4E65F077EA7D}" name="Column2954"/>
    <tableColumn id="2958" xr3:uid="{70E55036-E606-45C1-A1E0-F9E9522995F0}" name="Column2955"/>
    <tableColumn id="2959" xr3:uid="{83BAA85D-5478-4B88-B680-6B4F2EB66F3A}" name="Column2956"/>
    <tableColumn id="2960" xr3:uid="{1D90DBAD-78CD-4790-8981-EED5D47660F6}" name="Column2957"/>
    <tableColumn id="2961" xr3:uid="{ADE94352-FDD4-4227-887C-EE72D1BA164B}" name="Column2958"/>
    <tableColumn id="2962" xr3:uid="{AFBB7B99-2AD5-4B65-A273-9EFEC16C739D}" name="Column2959"/>
    <tableColumn id="2963" xr3:uid="{F3613585-CA8A-4BDB-A05D-9339D31C80E3}" name="Column2960"/>
    <tableColumn id="2964" xr3:uid="{0727F798-3395-49A5-A37E-A40D77A96E5D}" name="Column2961"/>
    <tableColumn id="2965" xr3:uid="{1F97FDA0-07FA-46C5-9456-8F063B5587BD}" name="Column2962"/>
    <tableColumn id="2966" xr3:uid="{F68D44E1-EB82-4A95-83D6-AA747D95AD38}" name="Column2963"/>
    <tableColumn id="2967" xr3:uid="{6588EDC8-DF66-40D6-86A2-55429C480E68}" name="Column2964"/>
    <tableColumn id="2968" xr3:uid="{D8926BB7-FB6C-4EF4-94AC-D245E5BC44E1}" name="Column2965"/>
    <tableColumn id="2969" xr3:uid="{7E9D8BF1-4BDA-4C97-8EF0-CCC2A1C42FA8}" name="Column2966"/>
    <tableColumn id="2970" xr3:uid="{BF5E8376-3984-4794-8604-867EECF55B4D}" name="Column2967"/>
    <tableColumn id="2971" xr3:uid="{CF9EC455-354C-4728-8652-4B9C89E53CFB}" name="Column2968"/>
    <tableColumn id="2972" xr3:uid="{C47FE800-0E01-407E-ACFC-57EA803E9938}" name="Column2969"/>
    <tableColumn id="2973" xr3:uid="{84504767-222A-434E-8BC9-395759BBAFEA}" name="Column2970"/>
    <tableColumn id="2974" xr3:uid="{A70725A1-CBB6-4DA8-ACAF-05C42F6660AB}" name="Column2971"/>
    <tableColumn id="2975" xr3:uid="{F0CB03C9-ED63-4FCC-9D2B-7ED40F701F39}" name="Column2972"/>
    <tableColumn id="2976" xr3:uid="{2B0C5BD1-0667-4CA8-B07B-1E9ADE03302A}" name="Column2973"/>
    <tableColumn id="2977" xr3:uid="{019AA0F5-D888-4F06-A24D-CE47265B9B31}" name="Column2974"/>
    <tableColumn id="2978" xr3:uid="{A240261B-2BAD-48C3-9E53-49B0D8282299}" name="Column2975"/>
    <tableColumn id="2979" xr3:uid="{EB4AEF77-8AF7-463C-A6C1-FEF8EFB945DB}" name="Column2976"/>
    <tableColumn id="2980" xr3:uid="{20FD2DF9-D10D-4117-9E9E-AEB41B2BDC5E}" name="Column2977"/>
    <tableColumn id="2981" xr3:uid="{DA078E98-65B6-477D-9D8B-A2108A107582}" name="Column2978"/>
    <tableColumn id="2982" xr3:uid="{82BF95D7-CDDC-4938-A5BB-5E86FA0984CF}" name="Column2979"/>
    <tableColumn id="2983" xr3:uid="{79C0DDBF-86B9-4A04-ABEF-0322C6F5682E}" name="Column2980"/>
    <tableColumn id="2984" xr3:uid="{6C4EE6A0-7CB3-47E9-A89E-C5F388134BFD}" name="Column2981"/>
    <tableColumn id="2985" xr3:uid="{3A46324E-5640-4513-A0AD-49C239E860CC}" name="Column2982"/>
    <tableColumn id="2986" xr3:uid="{5B373E16-86BC-443D-9B33-67534F92E6F8}" name="Column2983"/>
    <tableColumn id="2987" xr3:uid="{B6F4B42F-6441-4A8A-AC52-FD9582F5C43E}" name="Column2984"/>
    <tableColumn id="2988" xr3:uid="{B3F71DC2-7D6C-4AF8-98D3-8D214885C784}" name="Column2985"/>
    <tableColumn id="2989" xr3:uid="{240992CB-F9FD-477A-86A7-5EF720D10A4B}" name="Column2986"/>
    <tableColumn id="2990" xr3:uid="{B52906C7-65F6-44E8-B9DB-35603BEF9115}" name="Column2987"/>
    <tableColumn id="2991" xr3:uid="{4054A5DB-9AE7-42AE-B060-DA3D7B1C4F1E}" name="Column2988"/>
    <tableColumn id="2992" xr3:uid="{6BB2EC52-F181-4F80-A26B-FE2F5B691FFB}" name="Column2989"/>
    <tableColumn id="2993" xr3:uid="{A2BBB6B9-A11E-40C3-AD82-EE30D374AF0A}" name="Column2990"/>
    <tableColumn id="2994" xr3:uid="{D40988E1-EDD6-4363-B388-9EBF24DE5972}" name="Column2991"/>
    <tableColumn id="2995" xr3:uid="{7EED7936-123D-4A2D-A694-CF3201AB64A5}" name="Column2992"/>
    <tableColumn id="2996" xr3:uid="{1A984D47-0122-4645-B13C-FF520C71A420}" name="Column2993"/>
    <tableColumn id="2997" xr3:uid="{79714FF3-8DC0-4B84-A021-BF2E9818676F}" name="Column2994"/>
    <tableColumn id="2998" xr3:uid="{AB7EF8B9-8A49-4C57-86CC-70C9AAB4A0B5}" name="Column2995"/>
    <tableColumn id="2999" xr3:uid="{C8390096-1578-47EE-9035-00AC81674308}" name="Column2996"/>
    <tableColumn id="3000" xr3:uid="{534342CF-E8D3-4933-BE22-245892B680F2}" name="Column2997"/>
    <tableColumn id="3001" xr3:uid="{EB283835-9F27-478D-A253-3BC33AE844FC}" name="Column2998"/>
    <tableColumn id="3002" xr3:uid="{547E6AD0-B46C-46AD-9245-4DF0C98A53C7}" name="Column2999"/>
    <tableColumn id="3003" xr3:uid="{DFA880A5-BB0E-469B-8AE4-8CF699AF408F}" name="Column3000"/>
    <tableColumn id="3004" xr3:uid="{F12757DF-9F9C-4053-813C-394E13F44E39}" name="Column3001"/>
    <tableColumn id="3005" xr3:uid="{99FB7684-C020-472A-B225-098FDF1DEFA1}" name="Column3002"/>
    <tableColumn id="3006" xr3:uid="{94CF9433-25F4-419D-B09A-9D810879AFF8}" name="Column3003"/>
    <tableColumn id="3007" xr3:uid="{42FF1067-3D73-4B7D-AC99-124173502D4A}" name="Column3004"/>
    <tableColumn id="3008" xr3:uid="{8B190D20-2205-4153-A214-595B6CDC9B9A}" name="Column3005"/>
    <tableColumn id="3009" xr3:uid="{D7B5B1E3-A08F-4727-82CF-453709BD58FA}" name="Column3006"/>
    <tableColumn id="3010" xr3:uid="{AD4A6620-8C2F-444D-9E54-03A1543DED56}" name="Column3007"/>
    <tableColumn id="3011" xr3:uid="{1DF3F37E-69EA-4540-9D0E-1CFAA733B284}" name="Column3008"/>
    <tableColumn id="3012" xr3:uid="{995AF6B0-83D2-44AE-9B97-976F8EBAFFC6}" name="Column3009"/>
    <tableColumn id="3013" xr3:uid="{BB327CF3-DE75-4C7A-BF14-5F776F441598}" name="Column3010"/>
    <tableColumn id="3014" xr3:uid="{893E84DC-4183-482E-9CFB-A6540A23438B}" name="Column3011"/>
    <tableColumn id="3015" xr3:uid="{9D38F3B4-635E-43F6-924B-A3CB14665501}" name="Column3012"/>
    <tableColumn id="3016" xr3:uid="{D28BE65D-635E-436F-983B-B68BF15F05D0}" name="Column3013"/>
    <tableColumn id="3017" xr3:uid="{14BA5A03-08AA-44ED-95C9-A6C233958052}" name="Column3014"/>
    <tableColumn id="3018" xr3:uid="{6B241BC9-6C36-4F8A-9406-6B8D858E9363}" name="Column3015"/>
    <tableColumn id="3019" xr3:uid="{9EFAED83-9004-497A-B4A0-FE08067D4293}" name="Column3016"/>
    <tableColumn id="3020" xr3:uid="{36A38C8B-961F-479D-A34A-49C4D9BB4FD2}" name="Column3017"/>
    <tableColumn id="3021" xr3:uid="{5D360BE8-49C7-4F56-A7B4-FA0060449F17}" name="Column3018"/>
    <tableColumn id="3022" xr3:uid="{05E4ACE6-9F2D-48A0-B1E6-97A7974C1E14}" name="Column3019"/>
    <tableColumn id="3023" xr3:uid="{6FCC068E-34AD-4B9A-8DDB-6D30502427CF}" name="Column3020"/>
    <tableColumn id="3024" xr3:uid="{D544D968-D436-452E-9DED-7E5C1A28731F}" name="Column3021"/>
    <tableColumn id="3025" xr3:uid="{24EAB8FD-6BF6-4BB0-B115-AA1E98254ADB}" name="Column3022"/>
    <tableColumn id="3026" xr3:uid="{29CA53D5-B696-4725-AF7A-F078F68FD74A}" name="Column3023"/>
    <tableColumn id="3027" xr3:uid="{28EC8C7B-2A7B-4D41-B8C6-2A4EC2D14F82}" name="Column3024"/>
    <tableColumn id="3028" xr3:uid="{A164B6D0-9DB2-4F40-9C9F-4A8A02577040}" name="Column3025"/>
    <tableColumn id="3029" xr3:uid="{73110ECC-E9BC-49C1-8371-53D0C0912B3B}" name="Column3026"/>
    <tableColumn id="3030" xr3:uid="{A64F4B36-2F87-490C-9E30-8246FCCCBF0D}" name="Column3027"/>
    <tableColumn id="3031" xr3:uid="{06F62AA5-009E-4E01-9BF9-CB029E333ED4}" name="Column3028"/>
    <tableColumn id="3032" xr3:uid="{2712D63D-F2C3-4944-B38D-F5225475C566}" name="Column3029"/>
    <tableColumn id="3033" xr3:uid="{FD1A165E-BFBB-439D-85C0-C7F648647FAD}" name="Column3030"/>
    <tableColumn id="3034" xr3:uid="{90AB897C-7F9C-4A7E-9F0B-EF1D64776C02}" name="Column3031"/>
    <tableColumn id="3035" xr3:uid="{916694A4-B5F0-4091-AACF-B5B34767CF57}" name="Column3032"/>
    <tableColumn id="3036" xr3:uid="{9625D909-F9C7-4565-8839-F1B329DDD95F}" name="Column3033"/>
    <tableColumn id="3037" xr3:uid="{B7F5D4E5-28D5-4387-8408-6317D9A36B85}" name="Column3034"/>
    <tableColumn id="3038" xr3:uid="{34E16377-82CB-4B19-A8B1-353CD9C636DA}" name="Column3035"/>
    <tableColumn id="3039" xr3:uid="{B645CE3D-D55C-42B3-A630-CCF0C7EB36C8}" name="Column3036"/>
    <tableColumn id="3040" xr3:uid="{19EF6531-DC13-4E6F-B9F3-05CAEBFC263C}" name="Column3037"/>
    <tableColumn id="3041" xr3:uid="{EFD79049-F62C-4CED-A35B-011F60EEE343}" name="Column3038"/>
    <tableColumn id="3042" xr3:uid="{4CBAFD28-E960-43BC-8C9F-2176D04F5A88}" name="Column3039"/>
    <tableColumn id="3043" xr3:uid="{F391D8AA-78C6-4B0E-9634-5CD28DAAF9E2}" name="Column3040"/>
    <tableColumn id="3044" xr3:uid="{437F64F7-532B-441E-8442-2747EB5A6D98}" name="Column3041"/>
    <tableColumn id="3045" xr3:uid="{93E93A82-8F8C-4D12-AD4E-1684F3EAA13A}" name="Column3042"/>
    <tableColumn id="3046" xr3:uid="{B6ABF5CA-9F19-4BEF-92EE-07824C5847A9}" name="Column3043"/>
    <tableColumn id="3047" xr3:uid="{65524802-26C9-4956-9C2D-3D7D1851478F}" name="Column3044"/>
    <tableColumn id="3048" xr3:uid="{5DB63127-40AC-4945-95F8-1B5AE23AC9F3}" name="Column3045"/>
    <tableColumn id="3049" xr3:uid="{342C7089-6CB9-41DD-9FEA-388C5BE4DF06}" name="Column3046"/>
    <tableColumn id="3050" xr3:uid="{C65833A5-20D4-4A79-8281-E3C505ACBC6E}" name="Column3047"/>
    <tableColumn id="3051" xr3:uid="{6915230A-BF96-471F-AA9D-9BAB82E73408}" name="Column3048"/>
    <tableColumn id="3052" xr3:uid="{F2B8F66D-3EF3-4F78-A1F7-36EAB6905106}" name="Column3049"/>
    <tableColumn id="3053" xr3:uid="{7E00D77D-7A33-48F2-8B99-7590C1386427}" name="Column3050"/>
    <tableColumn id="3054" xr3:uid="{6EA12CCF-D69A-4E13-8168-865FA34E57A3}" name="Column3051"/>
    <tableColumn id="3055" xr3:uid="{0A4C80A6-8E81-439D-A343-383BC9225909}" name="Column3052"/>
    <tableColumn id="3056" xr3:uid="{98441E99-914A-4608-8F60-47204A43E073}" name="Column3053"/>
    <tableColumn id="3057" xr3:uid="{ABAE7821-9688-410F-9F6C-50DBB9CA3E69}" name="Column3054"/>
    <tableColumn id="3058" xr3:uid="{C58613E8-6193-44E9-916C-46B962B6930A}" name="Column3055"/>
    <tableColumn id="3059" xr3:uid="{D6E1EDA0-36EA-419A-A921-6303A61A9811}" name="Column3056"/>
    <tableColumn id="3060" xr3:uid="{CC33166A-6D74-4FBE-846C-B85F6FA8607C}" name="Column3057"/>
    <tableColumn id="3061" xr3:uid="{4E07AD74-3DC7-4FF5-9BB9-F67DDAD9E96E}" name="Column3058"/>
    <tableColumn id="3062" xr3:uid="{38A6F928-B50B-4AD4-BC2B-2EA470B70BAF}" name="Column3059"/>
    <tableColumn id="3063" xr3:uid="{48499169-2697-4AD7-9328-2E1DFC48B0BF}" name="Column3060"/>
    <tableColumn id="3064" xr3:uid="{8CE3E5C6-650C-49FA-833E-987FD1959266}" name="Column3061"/>
    <tableColumn id="3065" xr3:uid="{294F98D7-59AB-479F-B501-410666481E0D}" name="Column3062"/>
    <tableColumn id="3066" xr3:uid="{52CBFEC1-07E4-4AEF-A731-AA9CE10647BA}" name="Column3063"/>
    <tableColumn id="3067" xr3:uid="{297EA062-3027-48A0-A291-58A3185BBC9C}" name="Column3064"/>
    <tableColumn id="3068" xr3:uid="{CA0E67FF-530F-43FF-865B-48ADC5031583}" name="Column3065"/>
    <tableColumn id="3069" xr3:uid="{700087AB-DD03-4A4C-92F0-DA9C5B6DD4C9}" name="Column3066"/>
    <tableColumn id="3070" xr3:uid="{3421BBE5-5B59-4962-A668-97B5EDA60447}" name="Column3067"/>
    <tableColumn id="3071" xr3:uid="{B77E7320-AFF5-48E4-BE6E-75BBCE184BC0}" name="Column3068"/>
    <tableColumn id="3072" xr3:uid="{4254EE6A-0257-454E-A92D-DE2D161597DA}" name="Column3069"/>
    <tableColumn id="3073" xr3:uid="{8F451B93-1955-47B9-9ECD-855BF92EC6F9}" name="Column3070"/>
    <tableColumn id="3074" xr3:uid="{9A5019B8-3505-4B8C-9925-08D00604AB58}" name="Column3071"/>
    <tableColumn id="3075" xr3:uid="{A6C07079-1201-430D-B70A-DBD551518016}" name="Column3072"/>
    <tableColumn id="3076" xr3:uid="{B7F87CB9-1F0F-4C05-96CE-BEB76D32AB77}" name="Column3073"/>
    <tableColumn id="3077" xr3:uid="{80D9EAB4-9F0F-4CC5-B75E-E8551E0D1C46}" name="Column3074"/>
    <tableColumn id="3078" xr3:uid="{DF667467-75FD-4E4C-A0CA-B6E1A6278B13}" name="Column3075"/>
    <tableColumn id="3079" xr3:uid="{2917C8DC-ED57-4674-B204-654A467EC5AD}" name="Column3076"/>
    <tableColumn id="3080" xr3:uid="{EE34A04A-66E5-46AE-B2FB-14F2D408903F}" name="Column3077"/>
    <tableColumn id="3081" xr3:uid="{2733EBE0-F554-45E1-BF96-003F0A58F3B6}" name="Column3078"/>
    <tableColumn id="3082" xr3:uid="{9DAAF3BF-5503-44F3-BCFC-9E59FF066690}" name="Column3079"/>
    <tableColumn id="3083" xr3:uid="{0DC03CB7-D87D-435D-A84C-2A4E0AEE0763}" name="Column3080"/>
    <tableColumn id="3084" xr3:uid="{CD305F7F-9F93-442C-A83D-7083420A98FE}" name="Column3081"/>
    <tableColumn id="3085" xr3:uid="{D453C3E6-DA8C-4279-A897-FC6148B53EA2}" name="Column3082"/>
    <tableColumn id="3086" xr3:uid="{C1AFFF6D-5EB8-483D-B3A0-1EA7931D6D00}" name="Column3083"/>
    <tableColumn id="3087" xr3:uid="{5A62BB9E-A822-4A24-9C73-61C305504C1B}" name="Column3084"/>
    <tableColumn id="3088" xr3:uid="{CB997CBC-B774-4729-9898-AFEE4BF94497}" name="Column3085"/>
    <tableColumn id="3089" xr3:uid="{B76027FF-12D8-4DA7-A361-5DE4288BFF19}" name="Column3086"/>
    <tableColumn id="3090" xr3:uid="{A9FCAA51-4F5C-4EF8-A056-E7C8EFD752BD}" name="Column3087"/>
    <tableColumn id="3091" xr3:uid="{9200B42D-8FF1-4A02-A2EC-7219802EF723}" name="Column3088"/>
    <tableColumn id="3092" xr3:uid="{BDFC1FAE-01D8-4C0D-918F-296750D240FB}" name="Column3089"/>
    <tableColumn id="3093" xr3:uid="{66323AB6-A7C5-4185-B149-E91F0DAA4CBD}" name="Column3090"/>
    <tableColumn id="3094" xr3:uid="{BA62595A-F06B-4788-9A7E-32D824AFB333}" name="Column3091"/>
    <tableColumn id="3095" xr3:uid="{5510C6A0-220B-4CF5-A7C2-77F97DA87662}" name="Column3092"/>
    <tableColumn id="3096" xr3:uid="{89C8B1EB-0C94-46CB-B76B-E600066C7C56}" name="Column3093"/>
    <tableColumn id="3097" xr3:uid="{A17321AD-A83D-4B9B-8FAA-E8A23C3C8241}" name="Column3094"/>
    <tableColumn id="3098" xr3:uid="{D8012F23-B8D5-4FD6-AA1F-2332C182451C}" name="Column3095"/>
    <tableColumn id="3099" xr3:uid="{FA54EDEA-9092-493D-83C7-C862D146BC7C}" name="Column3096"/>
    <tableColumn id="3100" xr3:uid="{963410E2-29A5-48AE-865D-44DB401B9E0C}" name="Column3097"/>
    <tableColumn id="3101" xr3:uid="{27371B93-1B82-4A25-A212-92CB181E3337}" name="Column3098"/>
    <tableColumn id="3102" xr3:uid="{EA7E0D24-754B-47A3-9336-10CDA0498848}" name="Column3099"/>
    <tableColumn id="3103" xr3:uid="{94D1808B-49C8-41DA-BFCB-035F64118A2A}" name="Column3100"/>
    <tableColumn id="3104" xr3:uid="{DCE9CEA3-8541-45CF-A49C-7112AB400073}" name="Column3101"/>
    <tableColumn id="3105" xr3:uid="{CFCB545C-5928-4201-9EC6-044E1C7812B5}" name="Column3102"/>
    <tableColumn id="3106" xr3:uid="{6299C004-8E16-42BE-B69C-C686FCBF53CB}" name="Column3103"/>
    <tableColumn id="3107" xr3:uid="{BAD6816C-A423-430F-827B-E71DEF2F75C1}" name="Column3104"/>
    <tableColumn id="3108" xr3:uid="{709304BB-472D-4238-B4C1-65C5A610FF05}" name="Column3105"/>
    <tableColumn id="3109" xr3:uid="{88D65357-E49F-4E11-AC09-D45FB54EFC3C}" name="Column3106"/>
    <tableColumn id="3110" xr3:uid="{0B5E12ED-B23F-4C47-B9BA-1DBB8CB93129}" name="Column3107"/>
    <tableColumn id="3111" xr3:uid="{272A1A0E-5897-43E5-B354-E6709208CAB1}" name="Column3108"/>
    <tableColumn id="3112" xr3:uid="{B7A320ED-D75F-4D37-B974-0EAA96BD2AAB}" name="Column3109"/>
    <tableColumn id="3113" xr3:uid="{AFDF7306-5BD5-4DFB-BB12-2F7FE136C408}" name="Column3110"/>
    <tableColumn id="3114" xr3:uid="{2AF7B7CF-2507-4076-816B-BA3FA6F824E9}" name="Column3111"/>
    <tableColumn id="3115" xr3:uid="{73F170FA-99B5-4C27-80EA-6AAD6DF6A2DB}" name="Column3112"/>
    <tableColumn id="3116" xr3:uid="{6B2720FD-71A0-4704-B40F-8CFFDBDFB0FB}" name="Column3113"/>
    <tableColumn id="3117" xr3:uid="{F3D13268-616E-4152-87D1-71598BC665E3}" name="Column3114"/>
    <tableColumn id="3118" xr3:uid="{B6B4A555-5814-4AAF-9A18-C2849EFBE69D}" name="Column3115"/>
    <tableColumn id="3119" xr3:uid="{0D9CD7AF-06CB-4226-B09C-3CBD0AFE2492}" name="Column3116"/>
    <tableColumn id="3120" xr3:uid="{F7BCD7EC-ED53-4639-98A4-337EDC9ED3C7}" name="Column3117"/>
    <tableColumn id="3121" xr3:uid="{542E9F54-57C2-475C-86DF-008C869A481F}" name="Column3118"/>
    <tableColumn id="3122" xr3:uid="{2263C2D5-F9B7-4D30-BE63-DBAC0A3A212E}" name="Column3119"/>
    <tableColumn id="3123" xr3:uid="{2E1BA16B-6A02-417E-AD7B-DD0042A192AF}" name="Column3120"/>
    <tableColumn id="3124" xr3:uid="{1B90674B-7961-4AFA-AB61-1D3F3EF9B035}" name="Column3121"/>
    <tableColumn id="3125" xr3:uid="{A219398D-90A1-4337-BC7C-484C6CBBBDC6}" name="Column3122"/>
    <tableColumn id="3126" xr3:uid="{7D233FA0-744B-4C1B-A6E6-BCDDD51220DA}" name="Column3123"/>
    <tableColumn id="3127" xr3:uid="{F008C0E1-944F-4AA4-BE26-ACE20A425889}" name="Column3124"/>
    <tableColumn id="3128" xr3:uid="{7B2BEF60-E3E7-40CF-BC32-F2AF173C106E}" name="Column3125"/>
    <tableColumn id="3129" xr3:uid="{BF0C0872-F2F2-4300-ACC0-328841ABA610}" name="Column3126"/>
    <tableColumn id="3130" xr3:uid="{2BAEEEDD-D2B0-4336-8A4F-0503C54B912B}" name="Column3127"/>
    <tableColumn id="3131" xr3:uid="{90E9EF57-D1D8-44A5-B432-5CAB74C995F8}" name="Column3128"/>
    <tableColumn id="3132" xr3:uid="{85ABD668-5B1C-40AE-A68C-EDEDE273D9E1}" name="Column3129"/>
    <tableColumn id="3133" xr3:uid="{67FA11B4-6344-432B-8EA6-C9567719DC0E}" name="Column3130"/>
    <tableColumn id="3134" xr3:uid="{F2381A6A-F50C-47CB-AC50-97B41FBC0EE1}" name="Column3131"/>
    <tableColumn id="3135" xr3:uid="{5506927A-B74F-4A0D-9999-9F7DC4E90F9D}" name="Column3132"/>
    <tableColumn id="3136" xr3:uid="{337D836F-BF55-4E02-BB75-EA5B6CE5668B}" name="Column3133"/>
    <tableColumn id="3137" xr3:uid="{F6897D50-2BB7-4BC5-9D8F-76863F2A0707}" name="Column3134"/>
    <tableColumn id="3138" xr3:uid="{4F6A9C48-E349-4951-A0DE-FEEE998E99BD}" name="Column3135"/>
    <tableColumn id="3139" xr3:uid="{F49083FA-29A2-4CE9-B288-7FB2A577619D}" name="Column3136"/>
    <tableColumn id="3140" xr3:uid="{0A15BDCA-6D55-41CB-8685-F1D2209D1785}" name="Column3137"/>
    <tableColumn id="3141" xr3:uid="{C86E738A-8AA8-480B-95EF-A2626ABB57D6}" name="Column3138"/>
    <tableColumn id="3142" xr3:uid="{45E18ACE-0B55-4168-AE28-7F8192566804}" name="Column3139"/>
    <tableColumn id="3143" xr3:uid="{A50EC783-BDE3-4523-9E00-0E22C4FBC011}" name="Column3140"/>
    <tableColumn id="3144" xr3:uid="{3363AB3F-D25E-4E27-B799-6D601ED474FB}" name="Column3141"/>
    <tableColumn id="3145" xr3:uid="{DC0D91AF-0784-4A4D-A235-B3CE3BDF87D6}" name="Column3142"/>
    <tableColumn id="3146" xr3:uid="{BDBECBE9-35A0-4285-A279-12CA1E1836E7}" name="Column3143"/>
    <tableColumn id="3147" xr3:uid="{2E34A725-C845-439D-9696-AEE191D1696B}" name="Column3144"/>
    <tableColumn id="3148" xr3:uid="{4079D687-9FF7-4820-A789-74CE716EAC9A}" name="Column3145"/>
    <tableColumn id="3149" xr3:uid="{D4B660EA-C414-4455-84CE-8A79DEF25B1E}" name="Column3146"/>
    <tableColumn id="3150" xr3:uid="{8B32ACBF-4717-422E-A40D-78C8082D71E6}" name="Column3147"/>
    <tableColumn id="3151" xr3:uid="{0E5E0B7D-2A2D-4BDA-A827-60AE0F9A106F}" name="Column3148"/>
    <tableColumn id="3152" xr3:uid="{EBE57864-07AD-43CE-A17E-75416B453D0E}" name="Column3149"/>
    <tableColumn id="3153" xr3:uid="{DB158276-4C57-432D-8E6C-2B6DE4918571}" name="Column3150"/>
    <tableColumn id="3154" xr3:uid="{4F94725A-8E5D-46BA-912C-06214D92F788}" name="Column3151"/>
    <tableColumn id="3155" xr3:uid="{D5E73AC3-063A-4215-B6CD-592947B86C44}" name="Column3152"/>
    <tableColumn id="3156" xr3:uid="{219BF538-E777-45E4-922D-F2FC3CB4B6E7}" name="Column3153"/>
    <tableColumn id="3157" xr3:uid="{44A84DCE-DB6C-481C-9F33-55DC7370491A}" name="Column3154"/>
    <tableColumn id="3158" xr3:uid="{2D002E73-F98B-427C-BA40-45FBF49F3B40}" name="Column3155"/>
    <tableColumn id="3159" xr3:uid="{98FEC316-8E05-4381-B489-877CD058F1D3}" name="Column3156"/>
    <tableColumn id="3160" xr3:uid="{8A0AE594-7E5E-4895-8F01-465201C5570C}" name="Column3157"/>
    <tableColumn id="3161" xr3:uid="{907CD468-B6FA-4A2D-ACC8-BE184581B24E}" name="Column3158"/>
    <tableColumn id="3162" xr3:uid="{A597DC1A-605E-4821-A455-D7F5AC1ADD7A}" name="Column3159"/>
    <tableColumn id="3163" xr3:uid="{3844B408-0B6C-46CF-AF88-078BB9A2CBA0}" name="Column3160"/>
    <tableColumn id="3164" xr3:uid="{A5333787-8B55-43AD-8BCC-3CAD41FC9057}" name="Column3161"/>
    <tableColumn id="3165" xr3:uid="{70164673-92F7-4AD8-A786-50809DF9D931}" name="Column3162"/>
    <tableColumn id="3166" xr3:uid="{7C67AB81-59F1-4CE7-A2F4-57175CDBCEF4}" name="Column3163"/>
    <tableColumn id="3167" xr3:uid="{81788E2D-21D4-4461-B835-075FEA6F7E7A}" name="Column3164"/>
    <tableColumn id="3168" xr3:uid="{5161A77A-D6CB-4EB1-BC39-32A2448E8723}" name="Column3165"/>
    <tableColumn id="3169" xr3:uid="{B49FEFE7-D971-44F8-8CE4-0C5A1095A047}" name="Column3166"/>
    <tableColumn id="3170" xr3:uid="{A2FC659A-0279-4D1C-B8A6-B222083C20F6}" name="Column3167"/>
    <tableColumn id="3171" xr3:uid="{F11D41BB-DD79-4C23-A778-658F9AE9CDD7}" name="Column3168"/>
    <tableColumn id="3172" xr3:uid="{CEA1C11B-3611-4DAB-BE32-14CD5B263B84}" name="Column3169"/>
    <tableColumn id="3173" xr3:uid="{F7273799-4C2B-43D9-A7C3-EEE0C6F2AA66}" name="Column3170"/>
    <tableColumn id="3174" xr3:uid="{2FD9BCBE-FF59-4820-A3B8-E78BACE2B0B7}" name="Column3171"/>
    <tableColumn id="3175" xr3:uid="{FE8D40C1-3660-496D-A549-D17ACBF42602}" name="Column3172"/>
    <tableColumn id="3176" xr3:uid="{D9077FB3-58B1-4B02-A690-36CB3FB8A44B}" name="Column3173"/>
    <tableColumn id="3177" xr3:uid="{DFC4793F-9CE4-46E2-80D1-A1ACADA2AB98}" name="Column3174"/>
    <tableColumn id="3178" xr3:uid="{A092EB55-12C0-49FA-B3CF-6CCD5C6870E5}" name="Column3175"/>
    <tableColumn id="3179" xr3:uid="{6F3EEF47-8DBF-49FE-AF43-DC5762195930}" name="Column3176"/>
    <tableColumn id="3180" xr3:uid="{BDF07926-3A63-4431-9FB7-879B12DA1DAA}" name="Column3177"/>
    <tableColumn id="3181" xr3:uid="{FC893B6A-511B-49B2-8256-D6510E96E0F1}" name="Column3178"/>
    <tableColumn id="3182" xr3:uid="{A723620C-FCCC-453B-BAE6-0DF8918BB4D2}" name="Column3179"/>
    <tableColumn id="3183" xr3:uid="{D564663A-4D3A-4D4F-AF83-F909BBD9B913}" name="Column3180"/>
    <tableColumn id="3184" xr3:uid="{F8533822-BA45-448D-B77C-7F24E598E9D6}" name="Column3181"/>
    <tableColumn id="3185" xr3:uid="{EA00DD90-CEB9-448E-B648-46C6E45D847A}" name="Column3182"/>
    <tableColumn id="3186" xr3:uid="{C3760F90-9720-4C83-9A14-7F35837191F0}" name="Column3183"/>
    <tableColumn id="3187" xr3:uid="{23E26F85-5938-4C5F-953D-9F1A588BFBB7}" name="Column3184"/>
    <tableColumn id="3188" xr3:uid="{6616B4ED-AA86-4791-9AED-15B88EABE66F}" name="Column3185"/>
    <tableColumn id="3189" xr3:uid="{470BE0FA-C7D8-4C84-A9B5-EBB0460644EC}" name="Column3186"/>
    <tableColumn id="3190" xr3:uid="{BA3D4BC7-C35D-425C-BAEC-D3F7C5027E31}" name="Column3187"/>
    <tableColumn id="3191" xr3:uid="{A90BE421-E656-4DC8-9AD8-7EA28A7AE20E}" name="Column3188"/>
    <tableColumn id="3192" xr3:uid="{A93BA328-6267-45D8-8FEF-E0FD570D32C0}" name="Column3189"/>
    <tableColumn id="3193" xr3:uid="{1573EE6C-2467-4413-BA75-D4CD9588C2C8}" name="Column3190"/>
    <tableColumn id="3194" xr3:uid="{75648355-3B7F-492A-8F6A-458824B3D5BB}" name="Column3191"/>
    <tableColumn id="3195" xr3:uid="{FC1E6C84-BF60-4FD3-A9E1-EB702F661265}" name="Column3192"/>
    <tableColumn id="3196" xr3:uid="{DCAE36B3-5B5E-4BB6-B8EC-9047A6574FE4}" name="Column3193"/>
    <tableColumn id="3197" xr3:uid="{3AD645DC-E34E-4FBE-B77E-8DDC9144B7A9}" name="Column3194"/>
    <tableColumn id="3198" xr3:uid="{1E499374-F75D-4B86-856D-D554E5731563}" name="Column3195"/>
    <tableColumn id="3199" xr3:uid="{B5624B7C-36DC-41D2-9BFA-B98BE8B07F90}" name="Column3196"/>
    <tableColumn id="3200" xr3:uid="{E60AF315-2D96-4BF9-BEB9-D7B1214D9C74}" name="Column3197"/>
    <tableColumn id="3201" xr3:uid="{3604B2D0-5155-4759-959D-0D2639C0F7C6}" name="Column3198"/>
    <tableColumn id="3202" xr3:uid="{CD3CF15A-B0E8-4C32-8EFA-0103AABBCC11}" name="Column3199"/>
    <tableColumn id="3203" xr3:uid="{85399499-4006-4393-9F0A-DB1C39542F42}" name="Column3200"/>
    <tableColumn id="3204" xr3:uid="{11760F49-3F19-40D4-B308-6C83C6C1C9F9}" name="Column3201"/>
    <tableColumn id="3205" xr3:uid="{3D0860BE-2AE5-412A-815A-D427146DF769}" name="Column3202"/>
    <tableColumn id="3206" xr3:uid="{229B5E85-A696-456D-8A7A-A084600E6938}" name="Column3203"/>
    <tableColumn id="3207" xr3:uid="{5242F2F8-1E00-4846-8D3A-E0EEBB4931B1}" name="Column3204"/>
    <tableColumn id="3208" xr3:uid="{D54DCCED-C3FE-4F4B-8397-6C2C4D1298FF}" name="Column3205"/>
    <tableColumn id="3209" xr3:uid="{30BB5157-A027-40FA-8EE7-42921545C609}" name="Column3206"/>
    <tableColumn id="3210" xr3:uid="{D6973F1C-5DC3-4F6D-B2AA-975B4D552010}" name="Column3207"/>
    <tableColumn id="3211" xr3:uid="{42346B15-BC2E-4E13-8C0A-58D9804CA8D4}" name="Column3208"/>
    <tableColumn id="3212" xr3:uid="{A45D0A98-029C-4E96-BB33-2F8D896E66F0}" name="Column3209"/>
    <tableColumn id="3213" xr3:uid="{D72813B4-B0E7-4FC2-ADAF-C8A8D6319E49}" name="Column3210"/>
    <tableColumn id="3214" xr3:uid="{6AF44BB1-EAF5-49E3-9B6D-13071BE569FC}" name="Column3211"/>
    <tableColumn id="3215" xr3:uid="{E2F6D9F2-09CD-4B06-B58A-CE50B6656867}" name="Column3212"/>
    <tableColumn id="3216" xr3:uid="{CBD65F84-0D8D-481B-A77A-D8A853E21AAA}" name="Column3213"/>
    <tableColumn id="3217" xr3:uid="{F325C25C-262F-473D-8731-1CD3B4E67F99}" name="Column3214"/>
    <tableColumn id="3218" xr3:uid="{5A9FB675-0A25-442B-8EF6-D88F0533F971}" name="Column3215"/>
    <tableColumn id="3219" xr3:uid="{8B6B006F-2E77-44AB-AF00-E99A23211A55}" name="Column3216"/>
    <tableColumn id="3220" xr3:uid="{342718FF-662B-457E-9D7D-956D42AC1DD6}" name="Column3217"/>
    <tableColumn id="3221" xr3:uid="{1C15572C-7170-4AA6-8652-290FA057E5D7}" name="Column3218"/>
    <tableColumn id="3222" xr3:uid="{91FBA610-9B4C-4B07-AAEE-1AEC83C56913}" name="Column3219"/>
    <tableColumn id="3223" xr3:uid="{DB57D446-D15F-4098-AEED-8F4E51604221}" name="Column3220"/>
    <tableColumn id="3224" xr3:uid="{35E9F737-53D0-489D-868B-B0EE2B3B3CE0}" name="Column3221"/>
    <tableColumn id="3225" xr3:uid="{326132F9-7B30-4CAC-8107-46C6D99BFFC6}" name="Column3222"/>
    <tableColumn id="3226" xr3:uid="{23BFB8B6-D9DD-4B08-B02F-552BCFB19102}" name="Column3223"/>
    <tableColumn id="3227" xr3:uid="{E2C9D721-7A9F-4604-97F6-8CD997320DD7}" name="Column3224"/>
    <tableColumn id="3228" xr3:uid="{A0380851-6ABF-4E71-86E8-99315B0748C2}" name="Column3225"/>
    <tableColumn id="3229" xr3:uid="{681D655E-2474-427F-AD1D-867FABDACF16}" name="Column3226"/>
    <tableColumn id="3230" xr3:uid="{2A0BCA6E-83BA-4982-AA94-DFDA1292F4F3}" name="Column3227"/>
    <tableColumn id="3231" xr3:uid="{DBD3FC3A-D323-4CED-8E26-0EEA4CA6CEE6}" name="Column3228"/>
    <tableColumn id="3232" xr3:uid="{9B971741-F69C-4E2D-88F7-C86462C2E481}" name="Column3229"/>
    <tableColumn id="3233" xr3:uid="{2932DF86-A118-43BA-A41F-0DF59E4B31CD}" name="Column3230"/>
    <tableColumn id="3234" xr3:uid="{761B868F-BAC3-4E4F-AD8D-1ED3B1D1C8EB}" name="Column3231"/>
    <tableColumn id="3235" xr3:uid="{B67F2772-32D7-4D05-8632-6DF0F44A653F}" name="Column3232"/>
    <tableColumn id="3236" xr3:uid="{31A3DA73-EA7A-4810-8B4E-65AD7EB46E0E}" name="Column3233"/>
    <tableColumn id="3237" xr3:uid="{7EF7389E-6DAD-482B-82E3-FE2C73FCFD48}" name="Column3234"/>
    <tableColumn id="3238" xr3:uid="{C80D0829-DF79-44AF-B68B-64F5F96C0036}" name="Column3235"/>
    <tableColumn id="3239" xr3:uid="{3B4456C5-9EC7-452D-A04C-694A56AB5416}" name="Column3236"/>
    <tableColumn id="3240" xr3:uid="{CEE4311B-F463-484A-B725-489154613E88}" name="Column3237"/>
    <tableColumn id="3241" xr3:uid="{FA23DC13-8DD4-4736-9BAA-E8E49D5555A2}" name="Column3238"/>
    <tableColumn id="3242" xr3:uid="{09452C9D-C8C4-41BB-8AEB-AA0B77086887}" name="Column3239"/>
    <tableColumn id="3243" xr3:uid="{02770353-C271-4154-8997-755C851DFFA8}" name="Column3240"/>
    <tableColumn id="3244" xr3:uid="{F18C25C9-5A63-4B42-A106-C20BBA5EA41E}" name="Column3241"/>
    <tableColumn id="3245" xr3:uid="{E265ED79-C079-44A6-9E8D-D91B51019B91}" name="Column3242"/>
    <tableColumn id="3246" xr3:uid="{4F63F93B-D44C-4B3A-B400-EE1714BD843C}" name="Column3243"/>
    <tableColumn id="3247" xr3:uid="{A72A04F7-5168-4F4E-84D5-7908D60605E2}" name="Column3244"/>
    <tableColumn id="3248" xr3:uid="{F6855711-C37A-47C7-A628-EBFE19527E63}" name="Column3245"/>
    <tableColumn id="3249" xr3:uid="{2CF774BB-51AE-4859-B754-3EF536EEFC6F}" name="Column3246"/>
    <tableColumn id="3250" xr3:uid="{33DEBDB7-3313-442D-A927-0E79877F0194}" name="Column3247"/>
    <tableColumn id="3251" xr3:uid="{C968186F-BDA7-49B7-824F-9E7793913053}" name="Column3248"/>
    <tableColumn id="3252" xr3:uid="{32EB98C4-BBE3-41EF-A6B8-F7E85D26175C}" name="Column3249"/>
    <tableColumn id="3253" xr3:uid="{A7C40CF5-CEBC-4720-8890-FF3B83E306CE}" name="Column3250"/>
    <tableColumn id="3254" xr3:uid="{C7C6B11A-C025-499E-9845-000399B7DD45}" name="Column3251"/>
    <tableColumn id="3255" xr3:uid="{CBE2C1B4-B5DD-421D-9165-69063A014A72}" name="Column3252"/>
    <tableColumn id="3256" xr3:uid="{3A4678D4-27BC-46B4-A0C7-BA1A74809222}" name="Column3253"/>
    <tableColumn id="3257" xr3:uid="{B349ADAD-8E10-4225-A8DD-4B76B8B36BF1}" name="Column3254"/>
    <tableColumn id="3258" xr3:uid="{1A48975A-6157-46FE-A05E-700D222C89B0}" name="Column3255"/>
    <tableColumn id="3259" xr3:uid="{F4AABD1A-CE57-4D90-B241-0C0A1979D347}" name="Column3256"/>
    <tableColumn id="3260" xr3:uid="{F925C595-01A6-4420-B932-531BC5E9FE41}" name="Column3257"/>
    <tableColumn id="3261" xr3:uid="{22C9A310-91AA-490F-B8FB-14257A70F8AC}" name="Column3258"/>
    <tableColumn id="3262" xr3:uid="{0236BB8D-563E-4069-9F00-1E81DD971CAE}" name="Column3259"/>
    <tableColumn id="3263" xr3:uid="{6D0E3A74-FC48-4BD8-A6F3-F5D0EE174A41}" name="Column3260"/>
    <tableColumn id="3264" xr3:uid="{C221BC11-A1CE-45C4-9C54-9D9CA3E85A4C}" name="Column3261"/>
    <tableColumn id="3265" xr3:uid="{28D8B928-7492-4327-A169-6BDC159FAE27}" name="Column3262"/>
    <tableColumn id="3266" xr3:uid="{5FD5324B-A002-4A38-85FE-556B95962388}" name="Column3263"/>
    <tableColumn id="3267" xr3:uid="{37120F12-CA7A-4F19-9CC5-D4CA86D74B2E}" name="Column3264"/>
    <tableColumn id="3268" xr3:uid="{546E57CA-4C8A-4D64-9A85-0692857B764D}" name="Column3265"/>
    <tableColumn id="3269" xr3:uid="{CFC0AAC8-AE01-4C38-A5F2-02DE5ABEB37C}" name="Column3266"/>
    <tableColumn id="3270" xr3:uid="{49C0E251-5010-480E-A795-8827FA1828F9}" name="Column3267"/>
    <tableColumn id="3271" xr3:uid="{6BED9C43-3148-40E4-9361-3056813F6261}" name="Column3268"/>
    <tableColumn id="3272" xr3:uid="{6B5038AA-0679-4044-8E20-3822EF893A2F}" name="Column3269"/>
    <tableColumn id="3273" xr3:uid="{3E7D8479-A14F-4F04-861D-79B922C20C5E}" name="Column3270"/>
    <tableColumn id="3274" xr3:uid="{E4A76983-1DBB-4D37-96DD-52838AFEF4A7}" name="Column3271"/>
    <tableColumn id="3275" xr3:uid="{AE9CDADD-BD63-4632-BF0E-8BD616947DF5}" name="Column3272"/>
    <tableColumn id="3276" xr3:uid="{4BB461D4-0451-42D3-B31C-511A03E8E795}" name="Column3273"/>
    <tableColumn id="3277" xr3:uid="{54D17C97-2A32-4E09-883F-A7A732E69A42}" name="Column3274"/>
    <tableColumn id="3278" xr3:uid="{9B818445-49B1-4013-8F7B-8EE95AFAA1D1}" name="Column3275"/>
    <tableColumn id="3279" xr3:uid="{9A874FA1-9FDC-497E-B416-71D2F522222F}" name="Column3276"/>
    <tableColumn id="3280" xr3:uid="{D2CC768F-53DD-47EA-9AB0-4BA8D91A03EE}" name="Column3277"/>
    <tableColumn id="3281" xr3:uid="{4969093F-1D68-42D6-8839-88E5236BD13E}" name="Column3278"/>
    <tableColumn id="3282" xr3:uid="{52D6CDE1-DD76-4769-86F8-D9D031B4242E}" name="Column3279"/>
    <tableColumn id="3283" xr3:uid="{055D8DC7-E3E5-4914-9EA8-93CDA86C06B7}" name="Column3280"/>
    <tableColumn id="3284" xr3:uid="{E5AF87C0-8844-4F14-B8D2-9F39ED311088}" name="Column3281"/>
    <tableColumn id="3285" xr3:uid="{1270C8C4-4164-4C64-A976-09140B53F9BB}" name="Column3282"/>
    <tableColumn id="3286" xr3:uid="{9C8479DD-1BAC-4500-A9A2-A5EA81BF8951}" name="Column3283"/>
    <tableColumn id="3287" xr3:uid="{89B3A9DF-4979-4C68-918A-29D0408EEC29}" name="Column3284"/>
    <tableColumn id="3288" xr3:uid="{AA4E9D42-4463-428F-A50A-840CFDC0E223}" name="Column3285"/>
    <tableColumn id="3289" xr3:uid="{946A9C81-32B8-4111-9AF2-8318E4B3A5F9}" name="Column3286"/>
    <tableColumn id="3290" xr3:uid="{3ECF7851-D2D0-408F-A07F-4A3F29249ED1}" name="Column3287"/>
    <tableColumn id="3291" xr3:uid="{EE5B273C-678B-4ABF-87A8-6E3A8E4620A2}" name="Column3288"/>
    <tableColumn id="3292" xr3:uid="{B65C40B4-0B2E-416B-BA89-4DC401B6D264}" name="Column3289"/>
    <tableColumn id="3293" xr3:uid="{B7CFD021-737A-4ED8-9102-4CAE50036EBF}" name="Column3290"/>
    <tableColumn id="3294" xr3:uid="{B1682CEE-9E50-4354-A1F0-39EAD8658714}" name="Column3291"/>
    <tableColumn id="3295" xr3:uid="{87E05CC5-65F9-40FD-BBDC-F7D91B743E9C}" name="Column3292"/>
    <tableColumn id="3296" xr3:uid="{8AC1DDBC-5E2F-44E7-990B-729D6DF727E4}" name="Column3293"/>
    <tableColumn id="3297" xr3:uid="{2682C2C6-770E-4088-8411-9F05AADBBE20}" name="Column3294"/>
    <tableColumn id="3298" xr3:uid="{4170571C-06EF-4717-A7DC-CC2F562CE464}" name="Column3295"/>
    <tableColumn id="3299" xr3:uid="{5576F129-2A95-4046-A7D0-B437D60F591E}" name="Column3296"/>
    <tableColumn id="3300" xr3:uid="{C77A01E6-A4FC-479B-AEEC-7897C6FB8CA8}" name="Column3297"/>
    <tableColumn id="3301" xr3:uid="{C93C7CC9-3DD2-4B78-9F1D-FCEA42C932EF}" name="Column3298"/>
    <tableColumn id="3302" xr3:uid="{9CD34327-5ED7-4F1E-87F9-98CC7831201D}" name="Column3299"/>
    <tableColumn id="3303" xr3:uid="{A34B8A0A-0E6C-4C43-BEFD-538DF6CCBE29}" name="Column3300"/>
    <tableColumn id="3304" xr3:uid="{BFA6802C-6CED-43AE-85AC-FE6F9B330485}" name="Column3301"/>
    <tableColumn id="3305" xr3:uid="{E7FEF2B7-4774-484D-8CFA-0982647F7429}" name="Column3302"/>
    <tableColumn id="3306" xr3:uid="{8CEE27CA-B885-4DE2-9D2F-BCDEA559BF2D}" name="Column3303"/>
    <tableColumn id="3307" xr3:uid="{4F11B23A-253D-44D5-9E58-E93CAE9EE618}" name="Column3304"/>
    <tableColumn id="3308" xr3:uid="{914A39E1-45C2-40BA-87D8-08AB0C26A84D}" name="Column3305"/>
    <tableColumn id="3309" xr3:uid="{430B620B-C6B9-4206-B76E-04CDDC04C275}" name="Column3306"/>
    <tableColumn id="3310" xr3:uid="{F85F501B-0FF3-4D92-8340-A723619700D3}" name="Column3307"/>
    <tableColumn id="3311" xr3:uid="{4AB6BEEF-D84D-472E-A4B6-619A97DD0B36}" name="Column3308"/>
    <tableColumn id="3312" xr3:uid="{B8776192-A3DE-4AD0-9D85-22ECF15D1D36}" name="Column3309"/>
    <tableColumn id="3313" xr3:uid="{BA80AC50-C5FB-4B8E-9283-1A7587F458E5}" name="Column3310"/>
    <tableColumn id="3314" xr3:uid="{46D27E12-078B-44DC-A044-0ADCFF8B96F3}" name="Column3311"/>
    <tableColumn id="3315" xr3:uid="{884FB8FA-D6ED-4725-9738-E390AE433961}" name="Column3312"/>
    <tableColumn id="3316" xr3:uid="{98843E74-2993-4B8B-B769-F114F60A0800}" name="Column3313"/>
    <tableColumn id="3317" xr3:uid="{8C4A020C-1A86-4F42-94A6-86B5AE61CF9E}" name="Column3314"/>
    <tableColumn id="3318" xr3:uid="{BE0513FF-EE97-46AA-AEAC-3664BFE4032F}" name="Column3315"/>
    <tableColumn id="3319" xr3:uid="{2DFF6D64-71EA-4278-A8C1-9F88EC1DE3BC}" name="Column3316"/>
    <tableColumn id="3320" xr3:uid="{2FB5277F-C3E3-4886-B614-B74001060ED6}" name="Column3317"/>
    <tableColumn id="3321" xr3:uid="{922471EA-E6B3-4EAF-96A1-242195D4B1A5}" name="Column3318"/>
    <tableColumn id="3322" xr3:uid="{9982E4A4-7117-4268-89C0-372E4ADB8EAA}" name="Column3319"/>
    <tableColumn id="3323" xr3:uid="{F8AA7497-94F7-4430-A984-A1BB7311CC2E}" name="Column3320"/>
    <tableColumn id="3324" xr3:uid="{53352083-3D67-4255-8BC6-3D2EE357638D}" name="Column3321"/>
    <tableColumn id="3325" xr3:uid="{04E42C09-922B-4BBA-B118-D53516B2D1FA}" name="Column3322"/>
    <tableColumn id="3326" xr3:uid="{16AE0B0F-53CB-4B1E-8C89-0899C3B2C8F8}" name="Column3323"/>
    <tableColumn id="3327" xr3:uid="{3B7EEA58-2983-468C-A4EE-CB05472C4F0F}" name="Column3324"/>
    <tableColumn id="3328" xr3:uid="{4806B06E-5D3D-4087-85C0-5D5280C9BD14}" name="Column3325"/>
    <tableColumn id="3329" xr3:uid="{1B95F1F4-690A-4893-AFA0-FF6FF3E093CA}" name="Column3326"/>
    <tableColumn id="3330" xr3:uid="{B3328ABB-4F73-4FC2-B3FC-16086FA439EB}" name="Column3327"/>
    <tableColumn id="3331" xr3:uid="{415BFD69-61FA-41BD-B8C1-E33B54CD61A7}" name="Column3328"/>
    <tableColumn id="3332" xr3:uid="{05109BAC-ECBC-475C-A007-6F32E21F40EB}" name="Column3329"/>
    <tableColumn id="3333" xr3:uid="{18E042CE-64F6-44D0-BBE5-E2EF319148D8}" name="Column3330"/>
    <tableColumn id="3334" xr3:uid="{D6B1E1F7-15ED-4A21-9045-EDCC7E153BD8}" name="Column3331"/>
    <tableColumn id="3335" xr3:uid="{B5CA8B81-2E67-4A28-B2EE-2D081004F1BD}" name="Column3332"/>
    <tableColumn id="3336" xr3:uid="{084F1CD6-6618-4CF0-8F81-FB9309E4EF55}" name="Column3333"/>
    <tableColumn id="3337" xr3:uid="{4248532B-54EA-4E9F-87B8-89215A60D353}" name="Column3334"/>
    <tableColumn id="3338" xr3:uid="{540D6FF1-8BE8-4E3B-9EB3-AEFFE37C6CD9}" name="Column3335"/>
    <tableColumn id="3339" xr3:uid="{CB02AF9A-9545-46FC-A35C-47E9F91F5CFC}" name="Column3336"/>
    <tableColumn id="3340" xr3:uid="{08EB3713-F1E5-4841-B1D0-761BE7A5ADE3}" name="Column3337"/>
    <tableColumn id="3341" xr3:uid="{0FF264BD-1B00-4492-A02E-37073BFD648D}" name="Column3338"/>
    <tableColumn id="3342" xr3:uid="{C1EB29C9-4934-4D39-8950-28DBC34700FF}" name="Column3339"/>
    <tableColumn id="3343" xr3:uid="{D4C90AEE-E2CB-4B77-A3F0-4937D2562D2C}" name="Column3340"/>
    <tableColumn id="3344" xr3:uid="{0A52AF86-B431-41A3-9D51-A5717DAE672E}" name="Column3341"/>
    <tableColumn id="3345" xr3:uid="{F93A21BF-3088-4109-8C4A-3AFC221B22B5}" name="Column3342"/>
    <tableColumn id="3346" xr3:uid="{B82291D1-AE13-4CD6-ADD1-DF193B6B049F}" name="Column3343"/>
    <tableColumn id="3347" xr3:uid="{A102EB24-9EEC-4A89-9E3B-033C3C5F7B49}" name="Column3344"/>
    <tableColumn id="3348" xr3:uid="{90336420-983C-4568-BCAB-268218A611DF}" name="Column3345"/>
    <tableColumn id="3349" xr3:uid="{29ADD09B-A79E-47A3-9D8E-F2F52B84E1CD}" name="Column3346"/>
    <tableColumn id="3350" xr3:uid="{418ADEA5-7030-4F82-9DD9-4E24306B3BB8}" name="Column3347"/>
    <tableColumn id="3351" xr3:uid="{9F73453D-C258-4EE4-9269-12372DC47F83}" name="Column3348"/>
    <tableColumn id="3352" xr3:uid="{A2EF9430-67F8-48C4-849C-FAAE38956E28}" name="Column3349"/>
    <tableColumn id="3353" xr3:uid="{135C1272-1BDC-43D6-AC7B-0957E514D92D}" name="Column3350"/>
    <tableColumn id="3354" xr3:uid="{CAE0C0C8-DD0B-4375-B15A-AD04E88A2568}" name="Column3351"/>
    <tableColumn id="3355" xr3:uid="{53B4E06B-0CD0-40BD-A49C-ADD549A0A228}" name="Column3352"/>
    <tableColumn id="3356" xr3:uid="{90A4F681-1240-44DA-A83A-3220632C05FE}" name="Column3353"/>
    <tableColumn id="3357" xr3:uid="{1A4B68D0-4A95-44AE-8D9A-D55B61C1EDF2}" name="Column3354"/>
    <tableColumn id="3358" xr3:uid="{225D9DD3-03A3-4F35-A5CA-A93771264317}" name="Column3355"/>
    <tableColumn id="3359" xr3:uid="{6A75BC0D-556C-4144-A040-67B773077912}" name="Column3356"/>
    <tableColumn id="3360" xr3:uid="{32DB97F6-3597-4E55-9A49-99337A64B1D4}" name="Column3357"/>
    <tableColumn id="3361" xr3:uid="{5DCF18D4-6AC8-4A0B-84E6-82DAEBF1E6AF}" name="Column3358"/>
    <tableColumn id="3362" xr3:uid="{61B3AF1D-BEB1-4D58-806E-BE9A8BADF28B}" name="Column3359"/>
    <tableColumn id="3363" xr3:uid="{12700A21-4A10-4444-9858-43DF9F5F7BD9}" name="Column3360"/>
    <tableColumn id="3364" xr3:uid="{1AB28753-6313-4A31-9F21-AA9A88878B65}" name="Column3361"/>
    <tableColumn id="3365" xr3:uid="{D9B2B98E-06FF-4A70-BCD1-6354228E582D}" name="Column3362"/>
    <tableColumn id="3366" xr3:uid="{A44B1776-43E9-4EF9-BCC7-F08FA5486183}" name="Column3363"/>
    <tableColumn id="3367" xr3:uid="{5C12BDFB-C270-4758-A513-1FCC617FC407}" name="Column3364"/>
    <tableColumn id="3368" xr3:uid="{8C0A729D-6F03-4007-8BB7-4E4080C27FFA}" name="Column3365"/>
    <tableColumn id="3369" xr3:uid="{FD100156-67DF-4938-A171-DA42B81E7649}" name="Column3366"/>
    <tableColumn id="3370" xr3:uid="{3A011D17-E436-4D1D-A43A-273DE9043283}" name="Column3367"/>
    <tableColumn id="3371" xr3:uid="{6A04FC55-8E37-4251-9B76-22B91685980C}" name="Column3368"/>
    <tableColumn id="3372" xr3:uid="{085E18F1-B723-4E45-9B63-16CFFD3F054A}" name="Column3369"/>
    <tableColumn id="3373" xr3:uid="{525661CB-E9D4-442F-BF4A-609C336C08A1}" name="Column3370"/>
    <tableColumn id="3374" xr3:uid="{8F26E768-A21A-470B-BE30-75CA6794FAB2}" name="Column3371"/>
    <tableColumn id="3375" xr3:uid="{D86F7181-AB7C-4FBE-BF0C-DFCD3D22951C}" name="Column3372"/>
    <tableColumn id="3376" xr3:uid="{B52D3243-7125-4177-A8AA-FF4A5198E4C6}" name="Column3373"/>
    <tableColumn id="3377" xr3:uid="{4F1B93E5-9A2C-4186-9364-61DD466DFA73}" name="Column3374"/>
    <tableColumn id="3378" xr3:uid="{AC5B7335-70BE-4D6F-AD3F-E62D42C9278D}" name="Column3375"/>
    <tableColumn id="3379" xr3:uid="{C6CE310D-B4CB-4EE4-94EA-D36E9FB5DBA6}" name="Column3376"/>
    <tableColumn id="3380" xr3:uid="{88623572-F2DC-4DA8-BF4F-9AB06AA6952C}" name="Column3377"/>
    <tableColumn id="3381" xr3:uid="{D71FB132-E90A-4100-977B-CFD3514C2166}" name="Column3378"/>
    <tableColumn id="3382" xr3:uid="{13E1E2F2-FF65-4196-AA90-AC2D903832BC}" name="Column3379"/>
    <tableColumn id="3383" xr3:uid="{FA21570E-F4E9-4343-82C2-218B264A4C8D}" name="Column3380"/>
    <tableColumn id="3384" xr3:uid="{ABD3294B-E37E-4E57-A91A-F1E6DADDBD18}" name="Column3381"/>
    <tableColumn id="3385" xr3:uid="{437FF0B4-299B-4B96-9649-7786EA18EE61}" name="Column3382"/>
    <tableColumn id="3386" xr3:uid="{71D25197-7DAB-4968-8728-0C5BDD992DBA}" name="Column3383"/>
    <tableColumn id="3387" xr3:uid="{953BE615-40D1-4538-BBED-5E60607795E2}" name="Column3384"/>
    <tableColumn id="3388" xr3:uid="{98ADB229-38EE-464B-811D-E68E95EEEB0D}" name="Column3385"/>
    <tableColumn id="3389" xr3:uid="{8E4E0204-1E3F-4E4D-842D-788197BF32C1}" name="Column3386"/>
    <tableColumn id="3390" xr3:uid="{6C79515B-5A29-4783-9894-668CA5B67475}" name="Column3387"/>
    <tableColumn id="3391" xr3:uid="{F72A1167-C484-49DC-AB20-063F642DF842}" name="Column3388"/>
    <tableColumn id="3392" xr3:uid="{86FDF109-E64B-45EB-ADCF-1DC07A82B080}" name="Column3389"/>
    <tableColumn id="3393" xr3:uid="{BF1C0781-A27A-471F-9159-5A14045C3D3D}" name="Column3390"/>
    <tableColumn id="3394" xr3:uid="{A578D509-5692-4DD9-8DB5-3085F2440904}" name="Column3391"/>
    <tableColumn id="3395" xr3:uid="{6B522D99-17EA-4A4D-817F-4171BC45061A}" name="Column3392"/>
    <tableColumn id="3396" xr3:uid="{0DE37761-A6F3-4C0D-B402-F09DECE03C39}" name="Column3393"/>
    <tableColumn id="3397" xr3:uid="{CE2D8291-8586-4BCD-A56F-FB92D392025B}" name="Column3394"/>
    <tableColumn id="3398" xr3:uid="{8FB4ECDC-FEF5-4D3A-8474-60AE16A69A9F}" name="Column3395"/>
    <tableColumn id="3399" xr3:uid="{A0D2858D-4BC8-4995-89EB-6C413BB489D7}" name="Column3396"/>
    <tableColumn id="3400" xr3:uid="{C581160A-C03A-4A38-AEC6-C18D7D40DD4D}" name="Column3397"/>
    <tableColumn id="3401" xr3:uid="{A4D0DD35-A0BD-45D8-803C-904F7E1C5C5D}" name="Column3398"/>
    <tableColumn id="3402" xr3:uid="{81B13F6A-6AD9-40FC-A2A6-511A77A479E7}" name="Column3399"/>
    <tableColumn id="3403" xr3:uid="{09AACEB8-E156-495D-BD0B-B016881A5D9A}" name="Column3400"/>
    <tableColumn id="3404" xr3:uid="{343A1618-C172-4DB9-990F-05FB7D33E876}" name="Column3401"/>
    <tableColumn id="3405" xr3:uid="{9BBDC9FD-D01A-4F3A-BEEF-159D3075EBC0}" name="Column3402"/>
    <tableColumn id="3406" xr3:uid="{1A3D25E5-840E-4BA3-8F09-51111DD1A5E8}" name="Column3403"/>
    <tableColumn id="3407" xr3:uid="{CB717490-B8C3-4ECC-855F-F35B92190097}" name="Column3404"/>
    <tableColumn id="3408" xr3:uid="{B0C6A07C-A016-4844-B7E1-A6F36FBAFFF1}" name="Column3405"/>
    <tableColumn id="3409" xr3:uid="{68E11FC6-88D1-4FF3-A056-0BB24E3F1E36}" name="Column3406"/>
    <tableColumn id="3410" xr3:uid="{5450F29E-CA43-4524-8F13-B70CE6A17F48}" name="Column3407"/>
    <tableColumn id="3411" xr3:uid="{CC86B6F5-A574-42C3-BA59-A597B97A3909}" name="Column3408"/>
    <tableColumn id="3412" xr3:uid="{15585DF4-8E74-4124-9937-9DD350429FC6}" name="Column3409"/>
    <tableColumn id="3413" xr3:uid="{0D0ED093-0DC2-4FF4-81F3-0532AF91F9BF}" name="Column3410"/>
    <tableColumn id="3414" xr3:uid="{1436E7FC-0523-49A0-9F7B-8643136C103D}" name="Column3411"/>
    <tableColumn id="3415" xr3:uid="{F7BFDB67-646A-4486-94AD-57BB37717EE6}" name="Column3412"/>
    <tableColumn id="3416" xr3:uid="{71B4AB87-4E10-4E62-B537-5ECCBAFEC0F9}" name="Column3413"/>
    <tableColumn id="3417" xr3:uid="{C212BF04-34CC-4C9A-A023-822C3A5EF334}" name="Column3414"/>
    <tableColumn id="3418" xr3:uid="{267CC61F-8652-4090-AA9A-7EEF4701DA39}" name="Column3415"/>
    <tableColumn id="3419" xr3:uid="{06CB6018-9F1E-4A5D-B256-838E34625951}" name="Column3416"/>
    <tableColumn id="3420" xr3:uid="{CE1C9F71-9EA9-45D3-8F5A-5E02F3E966BB}" name="Column3417"/>
    <tableColumn id="3421" xr3:uid="{6279C3EF-0C6F-4FFB-8CC0-16D3BB100747}" name="Column3418"/>
    <tableColumn id="3422" xr3:uid="{6889DE5E-CA93-4C37-B2ED-5B49C35CD9CA}" name="Column3419"/>
    <tableColumn id="3423" xr3:uid="{D43DB764-CB42-46DE-B21F-565C5C539245}" name="Column3420"/>
    <tableColumn id="3424" xr3:uid="{AB7A2D9E-94D7-4D44-BFD1-E5498DECECE6}" name="Column3421"/>
    <tableColumn id="3425" xr3:uid="{8CA426C9-064B-4AAD-9585-861FA498240B}" name="Column3422"/>
    <tableColumn id="3426" xr3:uid="{E9613D24-8CC3-4778-8CE4-94E383D94361}" name="Column3423"/>
    <tableColumn id="3427" xr3:uid="{59FC7951-D1E9-4917-BCA8-EA77829C2F99}" name="Column3424"/>
    <tableColumn id="3428" xr3:uid="{CDEA29BB-AF70-4D0A-A201-83B5CC2B3AAC}" name="Column3425"/>
    <tableColumn id="3429" xr3:uid="{49E83985-28AB-4E67-8132-ACCCD64672FF}" name="Column3426"/>
    <tableColumn id="3430" xr3:uid="{CD2A5005-1286-4DCE-ABF1-FA822D39BABA}" name="Column3427"/>
    <tableColumn id="3431" xr3:uid="{E76A09F0-916B-4E49-B50E-B8888273FA04}" name="Column3428"/>
    <tableColumn id="3432" xr3:uid="{FD59BB3F-D68D-4CDE-B3DC-B6E37D5BE48F}" name="Column3429"/>
    <tableColumn id="3433" xr3:uid="{BCCED9BF-4840-4786-806C-7E276A1CFB43}" name="Column3430"/>
    <tableColumn id="3434" xr3:uid="{B1F649F7-EE9D-4F63-95A4-C0605BF615E2}" name="Column3431"/>
    <tableColumn id="3435" xr3:uid="{B812B361-460E-47FE-850B-C54B773A48AA}" name="Column3432"/>
    <tableColumn id="3436" xr3:uid="{060128F8-F750-41A3-BE29-1A0B576E4CC0}" name="Column3433"/>
    <tableColumn id="3437" xr3:uid="{32B10098-5BBC-4F14-BED9-037FEFF6AA21}" name="Column3434"/>
    <tableColumn id="3438" xr3:uid="{EA5FBFFE-72F2-45AD-9326-24E1E275CD67}" name="Column3435"/>
    <tableColumn id="3439" xr3:uid="{87205B1F-1237-4017-AF72-667D1C8951C3}" name="Column3436"/>
    <tableColumn id="3440" xr3:uid="{67CF0CA5-9EDD-4F74-9E0F-9ABD8EA5D661}" name="Column3437"/>
    <tableColumn id="3441" xr3:uid="{91838836-A90C-4704-971E-8A61F561AAC8}" name="Column3438"/>
    <tableColumn id="3442" xr3:uid="{7EE23510-9C3C-4F9A-B115-241537A8726D}" name="Column3439"/>
    <tableColumn id="3443" xr3:uid="{4452B076-DF45-454C-922D-6BEEE7CAB3CD}" name="Column3440"/>
    <tableColumn id="3444" xr3:uid="{F81647D2-E791-474D-A155-9585D3460EE1}" name="Column3441"/>
    <tableColumn id="3445" xr3:uid="{3C5900B1-F76F-4A1B-9D34-26C761126E96}" name="Column3442"/>
    <tableColumn id="3446" xr3:uid="{60C4427E-226F-41DD-8D54-7BB279170A68}" name="Column3443"/>
    <tableColumn id="3447" xr3:uid="{F7BA4615-EACE-4003-9519-ACA7CE23B5DD}" name="Column3444"/>
    <tableColumn id="3448" xr3:uid="{7D0BCA85-1CA9-4DEB-9914-8E12699CA62C}" name="Column3445"/>
    <tableColumn id="3449" xr3:uid="{47DE8507-DA0C-4495-9308-E8077DF46104}" name="Column3446"/>
    <tableColumn id="3450" xr3:uid="{6D6CB884-DA98-4AA8-BD8E-A9CD43D8DD1E}" name="Column3447"/>
    <tableColumn id="3451" xr3:uid="{E90BBFDF-875D-4DAB-B48A-9463787A03D0}" name="Column3448"/>
    <tableColumn id="3452" xr3:uid="{13AD82D8-A81C-4DCD-9489-5014BABE8F28}" name="Column3449"/>
    <tableColumn id="3453" xr3:uid="{F2125544-66A9-46C7-9D12-DDCAFB59CD24}" name="Column3450"/>
    <tableColumn id="3454" xr3:uid="{0F0D8BFD-A381-4F83-9803-B3C0CAB33BF2}" name="Column3451"/>
    <tableColumn id="3455" xr3:uid="{CA6494B6-A371-4967-984F-DFF17A1ABD39}" name="Column3452"/>
    <tableColumn id="3456" xr3:uid="{0AA422FD-2275-4EDD-83AD-85789D944ED3}" name="Column3453"/>
    <tableColumn id="3457" xr3:uid="{732F0D6F-7522-4EF8-9C31-CED42204FF2F}" name="Column3454"/>
    <tableColumn id="3458" xr3:uid="{8E8BFD30-2EAF-4C45-AE0F-79B8F56D8C0F}" name="Column3455"/>
    <tableColumn id="3459" xr3:uid="{8AEEEBA2-5B3A-4A14-A700-1109E8550CCA}" name="Column3456"/>
    <tableColumn id="3460" xr3:uid="{24C5ABC3-F23B-4D87-9722-88A1588A07F2}" name="Column3457"/>
    <tableColumn id="3461" xr3:uid="{4E0814C7-6589-406F-AB5E-64304F36E8B7}" name="Column3458"/>
    <tableColumn id="3462" xr3:uid="{DB259A58-7DD3-444D-B72A-5D1B0F5B487A}" name="Column3459"/>
    <tableColumn id="3463" xr3:uid="{DBF5174D-91C0-455E-A049-040C40698E49}" name="Column3460"/>
    <tableColumn id="3464" xr3:uid="{EF10555B-814A-4C81-8958-351593C9934D}" name="Column3461"/>
    <tableColumn id="3465" xr3:uid="{5FBD03EF-917A-469A-A88D-EF2DFC3357A9}" name="Column3462"/>
    <tableColumn id="3466" xr3:uid="{AA500088-0332-4F6D-B5EC-6B7F5A58FECE}" name="Column3463"/>
    <tableColumn id="3467" xr3:uid="{2FC9729C-5CA2-412D-997A-FEBC46D79B68}" name="Column3464"/>
    <tableColumn id="3468" xr3:uid="{AB9F056E-E785-45BC-9ABD-5F9A46C208ED}" name="Column3465"/>
    <tableColumn id="3469" xr3:uid="{E2B242FA-5CD4-47A8-9FFC-5867CF7063D2}" name="Column3466"/>
    <tableColumn id="3470" xr3:uid="{48AEB7D1-ED44-49B2-B674-93A9714C9496}" name="Column3467"/>
    <tableColumn id="3471" xr3:uid="{7EB2F77A-521D-451B-B00E-BAD2184F1BDC}" name="Column3468"/>
    <tableColumn id="3472" xr3:uid="{2C1FA522-6A8A-41A5-BD1C-A000851F0827}" name="Column3469"/>
    <tableColumn id="3473" xr3:uid="{EB44A76B-8AEF-4269-8D8A-85292953B0C6}" name="Column3470"/>
    <tableColumn id="3474" xr3:uid="{A4B382AC-14B4-4BEC-8CD7-CA52ECF65777}" name="Column3471"/>
    <tableColumn id="3475" xr3:uid="{AC99E9E3-AD9A-4ACC-84A1-68A9C7F893BB}" name="Column3472"/>
    <tableColumn id="3476" xr3:uid="{395000C1-CFF0-4036-AB23-5A27B074D290}" name="Column3473"/>
    <tableColumn id="3477" xr3:uid="{F8CB8AA8-EF6E-4A0A-8C7A-BBF0C2D9BF90}" name="Column3474"/>
    <tableColumn id="3478" xr3:uid="{F4D15043-BDB5-42D8-8C7E-E216F1B018CC}" name="Column3475"/>
    <tableColumn id="3479" xr3:uid="{4C94472F-48C1-4B82-8843-995903418F3C}" name="Column3476"/>
    <tableColumn id="3480" xr3:uid="{40680B28-AE8C-4219-9C0A-4C93DDD67DB3}" name="Column3477"/>
    <tableColumn id="3481" xr3:uid="{87FA2EA9-6D83-4663-B153-132A0D842DD5}" name="Column3478"/>
    <tableColumn id="3482" xr3:uid="{C053F28C-8200-4270-8FAC-4FB211C3FE80}" name="Column3479"/>
    <tableColumn id="3483" xr3:uid="{8CCCFC7C-2F74-40BC-B606-A047F7A1B834}" name="Column3480"/>
    <tableColumn id="3484" xr3:uid="{584DC551-57D5-4D5A-92A2-2EE3E83D5017}" name="Column3481"/>
    <tableColumn id="3485" xr3:uid="{5F5A933C-94ED-4222-B442-6608BB31330D}" name="Column3482"/>
    <tableColumn id="3486" xr3:uid="{C818D40A-8FFF-4C87-8959-B52A08695CEF}" name="Column3483"/>
    <tableColumn id="3487" xr3:uid="{6B7C38D4-9441-4233-ACEC-C3DB33900FEC}" name="Column3484"/>
    <tableColumn id="3488" xr3:uid="{7A740C2E-4C33-4613-A27E-EB5EE7ED2FED}" name="Column3485"/>
    <tableColumn id="3489" xr3:uid="{A5A822D6-1C38-46C8-B2A7-5B4ECEC8C1DC}" name="Column3486"/>
    <tableColumn id="3490" xr3:uid="{69CA6411-5D0A-454F-9669-6FD331E16383}" name="Column3487"/>
    <tableColumn id="3491" xr3:uid="{A2A17DEE-4005-4933-AA72-0FC39AA1F89C}" name="Column3488"/>
    <tableColumn id="3492" xr3:uid="{F65ACCEE-8AAB-4EDB-B342-5D450EC4C028}" name="Column3489"/>
    <tableColumn id="3493" xr3:uid="{0777B9A7-D986-4362-B32B-F9749D1F334D}" name="Column3490"/>
    <tableColumn id="3494" xr3:uid="{DD4AAF7A-4B59-4DFB-A819-0663E59735B7}" name="Column3491"/>
    <tableColumn id="3495" xr3:uid="{7A1AB3C5-35C0-4D88-BDD0-65AD6146A29A}" name="Column3492"/>
    <tableColumn id="3496" xr3:uid="{2A6652F4-B4BC-449F-91AD-FF5E9F9258FA}" name="Column3493"/>
    <tableColumn id="3497" xr3:uid="{47CCEF69-69DA-490C-9333-8D313E514E27}" name="Column3494"/>
    <tableColumn id="3498" xr3:uid="{E6F5B687-EE80-4835-B8D3-A0DE778BF87E}" name="Column3495"/>
    <tableColumn id="3499" xr3:uid="{9B52A6D7-6D90-4113-B4C9-5BC94368D20A}" name="Column3496"/>
    <tableColumn id="3500" xr3:uid="{6B12213F-54CE-4BAB-B2F2-346D92A22975}" name="Column3497"/>
    <tableColumn id="3501" xr3:uid="{C7B7C593-68BE-4460-8A4B-B9818EDD2634}" name="Column3498"/>
    <tableColumn id="3502" xr3:uid="{A1E26BEC-F685-4581-A348-90A18E58852B}" name="Column3499"/>
    <tableColumn id="3503" xr3:uid="{44D0748B-82BA-4BBA-95CD-816F17A6F5F0}" name="Column3500"/>
    <tableColumn id="3504" xr3:uid="{BF24CE91-80F9-4076-8682-6B7FC615D3DA}" name="Column3501"/>
    <tableColumn id="3505" xr3:uid="{6C8AB570-696E-4A16-9D58-A759DAF3A950}" name="Column3502"/>
    <tableColumn id="3506" xr3:uid="{308B6CA0-187E-4801-A840-57577D27DE7F}" name="Column3503"/>
    <tableColumn id="3507" xr3:uid="{DE7E933A-CEF7-4F42-8DEE-382CF4E81B3E}" name="Column3504"/>
    <tableColumn id="3508" xr3:uid="{FE6FBD2B-A69E-4226-A8DF-77F6CEB284BD}" name="Column3505"/>
    <tableColumn id="3509" xr3:uid="{D22601DC-E479-4D11-A6B7-F6053F982264}" name="Column3506"/>
    <tableColumn id="3510" xr3:uid="{91305E03-A0BF-46A8-8986-558A05A385E6}" name="Column3507"/>
    <tableColumn id="3511" xr3:uid="{A15A05D4-64E4-43E5-8799-015CB0504EF6}" name="Column3508"/>
    <tableColumn id="3512" xr3:uid="{F5E53672-6604-453B-8E63-470C77EE6475}" name="Column3509"/>
    <tableColumn id="3513" xr3:uid="{CCCD1FA6-341F-43CD-AF72-F293C2F16E53}" name="Column3510"/>
    <tableColumn id="3514" xr3:uid="{BA7741C6-FE0D-489E-B2A3-4FC73DB22571}" name="Column3511"/>
    <tableColumn id="3515" xr3:uid="{01AF729A-0872-4354-9B72-C83D2D6109FC}" name="Column3512"/>
    <tableColumn id="3516" xr3:uid="{16469EBB-598E-4C47-A0E6-C2EB419F5EF0}" name="Column3513"/>
    <tableColumn id="3517" xr3:uid="{6433FB79-02DC-48D3-9326-BD7CC6CFA952}" name="Column3514"/>
    <tableColumn id="3518" xr3:uid="{A3A66915-A9E2-475C-934C-C17EDB43F2AD}" name="Column3515"/>
    <tableColumn id="3519" xr3:uid="{F1F03EE1-A752-454B-A3C6-4B0DABD832AC}" name="Column3516"/>
    <tableColumn id="3520" xr3:uid="{ACF7481B-9D97-4F36-A7B4-8D6728E32C35}" name="Column3517"/>
    <tableColumn id="3521" xr3:uid="{8E89A542-14CC-4E29-8DC4-3E0C7153D732}" name="Column3518"/>
    <tableColumn id="3522" xr3:uid="{B1A3C232-5872-48DE-B495-62A85BF0E48A}" name="Column3519"/>
    <tableColumn id="3523" xr3:uid="{015DBF74-C431-4E3F-A1F7-C61BFF431808}" name="Column3520"/>
    <tableColumn id="3524" xr3:uid="{ABD3A7C1-28F4-44BD-83DF-93D31D86BC5B}" name="Column3521"/>
    <tableColumn id="3525" xr3:uid="{E84221BD-9A3C-4971-8AA8-03BB2CD2813D}" name="Column3522"/>
    <tableColumn id="3526" xr3:uid="{41CE41CC-D10F-4141-B0C1-79A0FD33FD96}" name="Column3523"/>
    <tableColumn id="3527" xr3:uid="{731F7317-89A8-413B-851C-21DDEF31531E}" name="Column3524"/>
    <tableColumn id="3528" xr3:uid="{21CC46B4-9B30-41FA-AF05-DEF54DD4C2A4}" name="Column3525"/>
    <tableColumn id="3529" xr3:uid="{C605B332-AFF8-4CA7-97F9-52B5F8D79A9C}" name="Column3526"/>
    <tableColumn id="3530" xr3:uid="{B375165D-8674-4870-A45E-08AB2CEC4F5B}" name="Column3527"/>
    <tableColumn id="3531" xr3:uid="{5AEAA937-D0F5-4C57-B456-47D658CC243A}" name="Column3528"/>
    <tableColumn id="3532" xr3:uid="{3BFB3D9F-FEDF-4446-B700-49D3A525CBC5}" name="Column3529"/>
    <tableColumn id="3533" xr3:uid="{36728B2D-DAA6-4AD9-9AAC-B06F82C435B5}" name="Column3530"/>
    <tableColumn id="3534" xr3:uid="{25BBBBA5-6487-45BE-BA38-F2EFC01B64A0}" name="Column3531"/>
    <tableColumn id="3535" xr3:uid="{78CC0EE6-4956-4041-9199-0F2D660EA92F}" name="Column3532"/>
    <tableColumn id="3536" xr3:uid="{1A43F3C8-54B2-4D0C-ADC8-EBA549D89E00}" name="Column3533"/>
    <tableColumn id="3537" xr3:uid="{3B81F625-071E-4C86-B21D-6E8A369D10AA}" name="Column3534"/>
    <tableColumn id="3538" xr3:uid="{02475124-8135-4036-A82B-60576A375BBC}" name="Column3535"/>
    <tableColumn id="3539" xr3:uid="{CE377701-ED55-4285-8329-D268BB5DA2A8}" name="Column3536"/>
    <tableColumn id="3540" xr3:uid="{5FB9B264-091E-4B07-B0D8-DB807FD57788}" name="Column3537"/>
    <tableColumn id="3541" xr3:uid="{DD5802CE-5501-4557-A32A-CCB5371627C9}" name="Column3538"/>
    <tableColumn id="3542" xr3:uid="{3DB26DD6-BC0B-40C3-8994-01F7FAB542D3}" name="Column3539"/>
    <tableColumn id="3543" xr3:uid="{BA7B10D3-34D4-4E6A-89F9-25D550B015CC}" name="Column3540"/>
    <tableColumn id="3544" xr3:uid="{C2560CD5-6D15-43A2-9AF9-F0C4C34E8AE8}" name="Column3541"/>
    <tableColumn id="3545" xr3:uid="{029C5221-8AD1-4846-B5E2-564DB4881A62}" name="Column3542"/>
    <tableColumn id="3546" xr3:uid="{4DBBE2A6-F251-4BD5-A396-0B8600A761AE}" name="Column3543"/>
    <tableColumn id="3547" xr3:uid="{E6B4F43F-2C71-4056-9BFF-C2AD612426B8}" name="Column3544"/>
    <tableColumn id="3548" xr3:uid="{120501BA-4E9A-4AC8-83E7-8002B1D7F461}" name="Column3545"/>
    <tableColumn id="3549" xr3:uid="{1A27F172-4BCC-4F0B-943D-660528195A39}" name="Column3546"/>
    <tableColumn id="3550" xr3:uid="{BA25832E-0F3D-4773-A5FE-83E1E04C0DC3}" name="Column3547"/>
    <tableColumn id="3551" xr3:uid="{6756309E-3A6C-48D6-BA2D-DE94DF241053}" name="Column3548"/>
    <tableColumn id="3552" xr3:uid="{CAB7379F-9CDE-417A-A856-2FE38437CCF0}" name="Column3549"/>
    <tableColumn id="3553" xr3:uid="{1F2B08B1-0EF6-4924-BA83-75F1B257B998}" name="Column3550"/>
    <tableColumn id="3554" xr3:uid="{5BA21B42-8164-4389-8DB4-9992E1519097}" name="Column3551"/>
    <tableColumn id="3555" xr3:uid="{EACF6847-921B-4B57-A0D8-EEDDAD44C224}" name="Column3552"/>
    <tableColumn id="3556" xr3:uid="{8AE8EDB4-0DE3-4AB7-9CE2-F1119238A611}" name="Column3553"/>
    <tableColumn id="3557" xr3:uid="{57F5FBA4-1869-4DCC-8965-26606074DF43}" name="Column3554"/>
    <tableColumn id="3558" xr3:uid="{D5748E4A-7F24-4F8F-9A1E-1CD5F7C740D8}" name="Column3555"/>
    <tableColumn id="3559" xr3:uid="{4AF62134-F0CE-4245-A392-A3EBAF1999FA}" name="Column3556"/>
    <tableColumn id="3560" xr3:uid="{8167FB69-8E25-42E5-8429-4EBEA2AEA737}" name="Column3557"/>
    <tableColumn id="3561" xr3:uid="{7DA9F16D-2B61-40FD-A204-AF1CB8ABA754}" name="Column3558"/>
    <tableColumn id="3562" xr3:uid="{B35B59D2-AA2A-44AE-81A9-E8A339D6C544}" name="Column3559"/>
    <tableColumn id="3563" xr3:uid="{CD492135-72C8-4E20-936A-0F1D3A66CF84}" name="Column3560"/>
    <tableColumn id="3564" xr3:uid="{1C48B420-DE9A-4A08-9D16-C1DAE0238760}" name="Column3561"/>
    <tableColumn id="3565" xr3:uid="{CBC6A6F0-AEBF-4B24-BD66-FFB675996AE4}" name="Column3562"/>
    <tableColumn id="3566" xr3:uid="{D6CAB33B-18DF-4FE9-8A7F-B8C52F104423}" name="Column3563"/>
    <tableColumn id="3567" xr3:uid="{9CFA3780-34F6-4291-94CF-C77C327707B0}" name="Column3564"/>
    <tableColumn id="3568" xr3:uid="{77052E58-EDD6-4189-A9B0-9F4E5F4B48B9}" name="Column3565"/>
    <tableColumn id="3569" xr3:uid="{42C23281-F946-40E5-8200-D49A5C8C27A7}" name="Column3566"/>
    <tableColumn id="3570" xr3:uid="{3F580236-E8F1-46EC-BCD3-17AE41FF2B1B}" name="Column3567"/>
    <tableColumn id="3571" xr3:uid="{E09F4357-817A-4D88-822B-434527CC28FA}" name="Column3568"/>
    <tableColumn id="3572" xr3:uid="{D23C7F24-92C2-4087-9A81-A55709DC83D8}" name="Column3569"/>
    <tableColumn id="3573" xr3:uid="{2A4B7D76-A3AE-4AC0-AFD5-C0565CF69BE3}" name="Column3570"/>
    <tableColumn id="3574" xr3:uid="{E8F186BA-399C-432D-B9BC-1A55C54EF4B0}" name="Column3571"/>
    <tableColumn id="3575" xr3:uid="{8227ED88-9BBF-4DA7-910B-B064E1D63029}" name="Column3572"/>
    <tableColumn id="3576" xr3:uid="{7C8F933A-E638-43FF-A268-BEB9785046CD}" name="Column3573"/>
    <tableColumn id="3577" xr3:uid="{72CB6E84-8DFE-46BF-8F17-B74DF48563DA}" name="Column3574"/>
    <tableColumn id="3578" xr3:uid="{47019C5D-94D7-4168-99EE-28090554285D}" name="Column3575"/>
    <tableColumn id="3579" xr3:uid="{3762E60C-E5AB-408F-8B67-BE7A423A713E}" name="Column3576"/>
    <tableColumn id="3580" xr3:uid="{E3361108-E6EB-4E02-96D0-1D0D12BE1697}" name="Column3577"/>
    <tableColumn id="3581" xr3:uid="{B25637DA-6D13-4C99-976B-10D175B582A5}" name="Column3578"/>
    <tableColumn id="3582" xr3:uid="{F8E105EE-63B0-4C11-8DEB-3A5BEE099E55}" name="Column3579"/>
    <tableColumn id="3583" xr3:uid="{7C484DE5-B691-4BA1-A64E-E4DD41DA41BF}" name="Column3580"/>
    <tableColumn id="3584" xr3:uid="{68EDA13C-80EC-405F-96C5-D5EC104D8F01}" name="Column3581"/>
    <tableColumn id="3585" xr3:uid="{3EE4D4EE-2109-48E9-B3A5-83AE79A8518A}" name="Column3582"/>
    <tableColumn id="3586" xr3:uid="{CDE4FDEF-8DDE-4A18-9B36-DA00595F6D09}" name="Column3583"/>
    <tableColumn id="3587" xr3:uid="{59B225A7-B4AD-48B4-8B19-669934785469}" name="Column3584"/>
    <tableColumn id="3588" xr3:uid="{94FA4D6B-9757-42FE-9450-5BD426D8B5C5}" name="Column3585"/>
    <tableColumn id="3589" xr3:uid="{EBB8B20A-ECE8-4CA3-AC66-4FB2FBCF5F19}" name="Column3586"/>
    <tableColumn id="3590" xr3:uid="{D3BACD97-EE87-40CB-A5D3-2F76C21E8BB9}" name="Column3587"/>
    <tableColumn id="3591" xr3:uid="{DB301A83-FC9E-42B8-AFB3-794387525595}" name="Column3588"/>
    <tableColumn id="3592" xr3:uid="{2B02FFB3-125D-4E73-8ABE-B0E50727839F}" name="Column3589"/>
    <tableColumn id="3593" xr3:uid="{60B46158-F2F7-4605-AF9E-72F3851BDFC6}" name="Column3590"/>
    <tableColumn id="3594" xr3:uid="{0210C970-5F58-4988-BF61-E50F150302C9}" name="Column3591"/>
    <tableColumn id="3595" xr3:uid="{60E8D04A-51FD-4E8B-A54C-1949FC6C3F54}" name="Column3592"/>
    <tableColumn id="3596" xr3:uid="{2136C3CC-65A1-4F51-86B9-8D84EEE6B2EA}" name="Column3593"/>
    <tableColumn id="3597" xr3:uid="{9EA3ADAF-BE61-48B0-81E5-82B2D5C330FC}" name="Column3594"/>
    <tableColumn id="3598" xr3:uid="{1013052C-45B8-4AFE-85A8-D8592AAB96AF}" name="Column3595"/>
    <tableColumn id="3599" xr3:uid="{2E409E4A-D4F8-49BD-AEB1-E6E7DEA3E057}" name="Column3596"/>
    <tableColumn id="3600" xr3:uid="{DDEF1C27-1529-4197-8493-A23D324CB971}" name="Column3597"/>
    <tableColumn id="3601" xr3:uid="{67535920-05E6-4765-83AD-9702F1604191}" name="Column3598"/>
    <tableColumn id="3602" xr3:uid="{87C8298C-86C5-4B8C-91E1-E82E53EEA4E6}" name="Column3599"/>
    <tableColumn id="3603" xr3:uid="{95388C56-B476-4826-AF87-25E13F13D0FE}" name="Column3600"/>
    <tableColumn id="3604" xr3:uid="{0315C07D-FE2E-422A-BBB8-FFF2B910CD14}" name="Column3601"/>
    <tableColumn id="3605" xr3:uid="{04779A11-1BEB-4901-8902-D22F6D0668AE}" name="Column3602"/>
    <tableColumn id="3606" xr3:uid="{92B794F3-B04F-4C85-98FB-19B2983EBB68}" name="Column3603"/>
    <tableColumn id="3607" xr3:uid="{20DEF4C3-793B-476E-AD42-F8D77456E716}" name="Column3604"/>
    <tableColumn id="3608" xr3:uid="{61EEE5E4-554E-42E4-B863-138E8C7C2D27}" name="Column3605"/>
    <tableColumn id="3609" xr3:uid="{1482DB1A-7C7F-4460-A51D-678CD96EC17F}" name="Column3606"/>
    <tableColumn id="3610" xr3:uid="{BCA991A9-EC7E-4E68-B199-31DB52AE4B21}" name="Column3607"/>
    <tableColumn id="3611" xr3:uid="{C9EF30B3-5FEC-401E-B7A3-2E46E2A35FE1}" name="Column3608"/>
    <tableColumn id="3612" xr3:uid="{D02002FF-8148-42CA-A2A0-4B444F5D8B7A}" name="Column3609"/>
    <tableColumn id="3613" xr3:uid="{0E5C000D-66D9-4DD8-918C-AB83B6DAFC66}" name="Column3610"/>
    <tableColumn id="3614" xr3:uid="{617DEAEF-A7CD-464C-A62E-1B81592E21E2}" name="Column3611"/>
    <tableColumn id="3615" xr3:uid="{6930594D-5616-4222-AF0E-A8C8368C005C}" name="Column3612"/>
    <tableColumn id="3616" xr3:uid="{7D63068C-A164-49F4-A110-20DCB7E1D9D9}" name="Column3613"/>
    <tableColumn id="3617" xr3:uid="{F51D66D1-8573-453A-92CD-EF9B5F3BB27F}" name="Column3614"/>
    <tableColumn id="3618" xr3:uid="{3802E3FD-2AEF-4A44-8E03-B2B1FEB45900}" name="Column3615"/>
    <tableColumn id="3619" xr3:uid="{D674DAA9-C635-4B39-ADE2-68109483D2F7}" name="Column3616"/>
    <tableColumn id="3620" xr3:uid="{4A88F622-36D5-422C-8846-181405B12508}" name="Column3617"/>
    <tableColumn id="3621" xr3:uid="{C7069179-744E-409E-9C68-1E72CF9A0512}" name="Column3618"/>
    <tableColumn id="3622" xr3:uid="{EBB8F66D-7B08-49C4-86C4-A18CEC138527}" name="Column3619"/>
    <tableColumn id="3623" xr3:uid="{C68C8D63-F05E-461F-A796-6468F3098A65}" name="Column3620"/>
    <tableColumn id="3624" xr3:uid="{97E40BDB-06B1-4195-9101-6C09C3E56CB6}" name="Column3621"/>
    <tableColumn id="3625" xr3:uid="{ED3AD31C-8859-468E-AEE1-27D2ACE0FFE0}" name="Column3622"/>
    <tableColumn id="3626" xr3:uid="{A5CA6096-F9FF-470B-AECB-D6038A2E569F}" name="Column3623"/>
    <tableColumn id="3627" xr3:uid="{9D3E6841-2BC3-46C0-9A92-9C4B8BCFA16A}" name="Column3624"/>
    <tableColumn id="3628" xr3:uid="{BE6C6E77-3DFB-4E95-A557-2E289FEFB292}" name="Column3625"/>
    <tableColumn id="3629" xr3:uid="{B126E401-986A-408E-AF2E-AEFA7C1CF2EB}" name="Column3626"/>
    <tableColumn id="3630" xr3:uid="{3E99E0C6-70F4-49A0-A4F0-954B2168D173}" name="Column3627"/>
    <tableColumn id="3631" xr3:uid="{50C3F674-4C43-407E-9EC0-0967FA8114EB}" name="Column3628"/>
    <tableColumn id="3632" xr3:uid="{9AFED473-96F8-464C-9D7E-70BB25ED9735}" name="Column3629"/>
    <tableColumn id="3633" xr3:uid="{F4E12129-4946-4D8C-B81B-E41E7CE46157}" name="Column3630"/>
    <tableColumn id="3634" xr3:uid="{BBB7A7A9-3512-4AB6-843C-3F311534249F}" name="Column3631"/>
    <tableColumn id="3635" xr3:uid="{B53A769F-3536-46C2-94E9-9D9326111A90}" name="Column3632"/>
    <tableColumn id="3636" xr3:uid="{89E8FC08-AFC7-4F9F-999F-416B517AA9DC}" name="Column3633"/>
    <tableColumn id="3637" xr3:uid="{A7E31A4D-236C-47F2-A8C4-5B591544B189}" name="Column3634"/>
    <tableColumn id="3638" xr3:uid="{9794DE7E-1C7B-4F99-8DB8-89D4931D34BD}" name="Column3635"/>
    <tableColumn id="3639" xr3:uid="{B2F2939D-02F8-4C8B-A6E9-9AD21D3AE38F}" name="Column3636"/>
    <tableColumn id="3640" xr3:uid="{14808A22-890A-4E9B-9CAD-2254CE627721}" name="Column3637"/>
    <tableColumn id="3641" xr3:uid="{9B41DD63-EB2E-4058-B154-4502AFDC99DF}" name="Column3638"/>
    <tableColumn id="3642" xr3:uid="{4BE558AD-CE90-4D0D-9EA8-775B2845233A}" name="Column3639"/>
    <tableColumn id="3643" xr3:uid="{887978CD-58BF-4579-9FD2-9E0CE4817BBD}" name="Column3640"/>
    <tableColumn id="3644" xr3:uid="{54A3D202-93AB-41F4-A5B2-11A7668026A9}" name="Column3641"/>
    <tableColumn id="3645" xr3:uid="{80D48D25-8CB3-4576-AFA7-E5F84BE0B116}" name="Column3642"/>
    <tableColumn id="3646" xr3:uid="{9C79E664-BE80-4D49-9F95-8BA4426925F9}" name="Column3643"/>
    <tableColumn id="3647" xr3:uid="{BE6D40DC-E7A2-4A1C-AE99-EE44ACC6BAEE}" name="Column3644"/>
    <tableColumn id="3648" xr3:uid="{ADF7D4B0-506C-4844-A038-3C63AE5A31E4}" name="Column3645"/>
    <tableColumn id="3649" xr3:uid="{A7999CAA-CF01-496B-825E-4C318A3D44EE}" name="Column3646"/>
    <tableColumn id="3650" xr3:uid="{429A06CD-4B9C-4E13-9DCE-7B2222CCCE7D}" name="Column3647"/>
    <tableColumn id="3651" xr3:uid="{498381D3-187F-4767-9EAE-CBE91A5D141A}" name="Column3648"/>
    <tableColumn id="3652" xr3:uid="{9CA755B9-D910-4B02-AC89-F88AF6C66A7C}" name="Column3649"/>
    <tableColumn id="3653" xr3:uid="{2FE24C4F-550D-40FD-81EA-19CE38E94FE7}" name="Column3650"/>
    <tableColumn id="3654" xr3:uid="{593244D5-0EF8-4C0C-A10D-1701DC61888B}" name="Column3651"/>
    <tableColumn id="3655" xr3:uid="{5FFB89CC-A4DD-489C-8F0C-E694E84496BC}" name="Column3652"/>
    <tableColumn id="3656" xr3:uid="{32A3160A-866E-41E1-BA6F-B1B5C56C1A67}" name="Column3653"/>
    <tableColumn id="3657" xr3:uid="{A86D509E-87A4-436F-BF03-1E67054862F5}" name="Column3654"/>
    <tableColumn id="3658" xr3:uid="{24597767-74BB-4CC6-AEA5-96DF6360BAEE}" name="Column3655"/>
    <tableColumn id="3659" xr3:uid="{4F74E5CF-48E9-429F-AAD0-8D7DE66D328D}" name="Column3656"/>
    <tableColumn id="3660" xr3:uid="{970240A7-6237-44F4-B43D-7282FABD3229}" name="Column3657"/>
    <tableColumn id="3661" xr3:uid="{E09A12F2-7E69-4473-AE90-AA7D2F7C1E73}" name="Column3658"/>
    <tableColumn id="3662" xr3:uid="{06F5273E-F5B5-4113-9051-620D2A34D5EB}" name="Column3659"/>
    <tableColumn id="3663" xr3:uid="{F0020129-553A-4C21-92CE-69348E0FF8F2}" name="Column3660"/>
    <tableColumn id="3664" xr3:uid="{44E159A5-9D97-4FC5-A533-EEDC4A8014E1}" name="Column3661"/>
    <tableColumn id="3665" xr3:uid="{FD37EBBA-16CA-4AC4-A06C-277BDF8C767B}" name="Column3662"/>
    <tableColumn id="3666" xr3:uid="{15C8D52F-9AF0-4657-8124-E32D73D0944D}" name="Column3663"/>
    <tableColumn id="3667" xr3:uid="{FEFA0DFF-B101-43F2-8389-A7626534EF9A}" name="Column3664"/>
    <tableColumn id="3668" xr3:uid="{597B1CA3-75A8-4EBC-AB60-11E129ED06CC}" name="Column3665"/>
    <tableColumn id="3669" xr3:uid="{F0466E61-327C-4418-B65A-21BB513F415A}" name="Column3666"/>
    <tableColumn id="3670" xr3:uid="{7E016ECC-E40E-4438-9FD8-24E4261025E2}" name="Column3667"/>
    <tableColumn id="3671" xr3:uid="{5254F534-1282-41BF-B30B-AB1168209B45}" name="Column3668"/>
    <tableColumn id="3672" xr3:uid="{268827A7-3F13-43E9-AFAC-AE0470DB0781}" name="Column3669"/>
    <tableColumn id="3673" xr3:uid="{7EA0213E-90DC-4471-BAAE-73EFC8DA2540}" name="Column3670"/>
    <tableColumn id="3674" xr3:uid="{0B574B7D-4A70-4FDC-B27D-5319B237BDE8}" name="Column3671"/>
    <tableColumn id="3675" xr3:uid="{35AD7094-A845-4352-AA45-628F433E936B}" name="Column3672"/>
    <tableColumn id="3676" xr3:uid="{ED0DFD71-2E7D-4649-8EB1-C222AD80C66B}" name="Column3673"/>
    <tableColumn id="3677" xr3:uid="{2DBF8F32-5748-4CE3-9AFA-3D52EB220FE1}" name="Column3674"/>
    <tableColumn id="3678" xr3:uid="{E13E341C-B26B-4552-9A5B-2CE860E45B68}" name="Column3675"/>
    <tableColumn id="3679" xr3:uid="{F0DF96A2-4A22-4D62-A555-0E0CAD54BA48}" name="Column3676"/>
    <tableColumn id="3680" xr3:uid="{B2B569CE-AC00-4E87-850C-C2311DA2A4D6}" name="Column3677"/>
    <tableColumn id="3681" xr3:uid="{6487D761-8E39-4F52-86DB-618959EA2E0B}" name="Column3678"/>
    <tableColumn id="3682" xr3:uid="{A6B208E1-AA57-4991-84C3-17917D92BDD8}" name="Column3679"/>
    <tableColumn id="3683" xr3:uid="{96F16F5D-F410-4C16-A7B5-5E804F7D4CBF}" name="Column3680"/>
    <tableColumn id="3684" xr3:uid="{B671DFC9-C02C-4A64-9F75-8DDBCEF45D08}" name="Column3681"/>
    <tableColumn id="3685" xr3:uid="{FDB182B2-28AD-441B-AA4A-C07F5A23A1FE}" name="Column3682"/>
    <tableColumn id="3686" xr3:uid="{C40223BF-3730-4A65-9405-E2059FC12D22}" name="Column3683"/>
    <tableColumn id="3687" xr3:uid="{DAE10CDF-484A-443F-A81C-7E27A2C83C83}" name="Column3684"/>
    <tableColumn id="3688" xr3:uid="{096829C1-169B-4C93-BBF4-20A735FBBA3A}" name="Column3685"/>
    <tableColumn id="3689" xr3:uid="{6D75B648-4B79-456D-BBFE-792A76349115}" name="Column3686"/>
    <tableColumn id="3690" xr3:uid="{CD410928-FFE2-4612-8B17-7C4C5CFA4415}" name="Column3687"/>
    <tableColumn id="3691" xr3:uid="{0B461FDC-6603-45FA-BFDE-B83B29B68AB0}" name="Column3688"/>
    <tableColumn id="3692" xr3:uid="{D50754CE-1EF2-4911-9452-5E041E923750}" name="Column3689"/>
    <tableColumn id="3693" xr3:uid="{F03491E6-DB7F-4EBF-947D-951856719E40}" name="Column3690"/>
    <tableColumn id="3694" xr3:uid="{571BDF7C-1510-45E2-BA41-CC4D6E1E139F}" name="Column3691"/>
    <tableColumn id="3695" xr3:uid="{EDD29A02-8CD8-4095-8E11-153030C29D85}" name="Column3692"/>
    <tableColumn id="3696" xr3:uid="{EBCC8654-1AEE-44AB-AFEE-D0E63A929556}" name="Column3693"/>
    <tableColumn id="3697" xr3:uid="{BFCB9FED-4B20-4E62-9CD7-2A5AD38F6CFA}" name="Column3694"/>
    <tableColumn id="3698" xr3:uid="{F4CA0470-25C7-4EE8-B972-3E230E6EFD58}" name="Column3695"/>
    <tableColumn id="3699" xr3:uid="{432EE572-0CFA-42FE-A684-CD642D67C8B6}" name="Column3696"/>
    <tableColumn id="3700" xr3:uid="{81BA768D-2B3D-4CDC-BB02-A136807BBE03}" name="Column3697"/>
    <tableColumn id="3701" xr3:uid="{BC4C8874-E237-4746-8C01-533E297D06CF}" name="Column3698"/>
    <tableColumn id="3702" xr3:uid="{4EC6740B-B418-4BBF-977E-D151147C338D}" name="Column3699"/>
    <tableColumn id="3703" xr3:uid="{75503C3D-E964-46A8-95E1-A22487F7F0EF}" name="Column3700"/>
    <tableColumn id="3704" xr3:uid="{1BCEB524-9FFD-4537-808E-1822571C45B7}" name="Column3701"/>
    <tableColumn id="3705" xr3:uid="{66B1C5CD-D529-456D-9A16-43C3B848A03E}" name="Column3702"/>
    <tableColumn id="3706" xr3:uid="{200E8D80-0873-4FA8-88A6-3DF107878289}" name="Column3703"/>
    <tableColumn id="3707" xr3:uid="{BD3A5FBF-B244-474C-A483-6CBAA1FF1142}" name="Column3704"/>
    <tableColumn id="3708" xr3:uid="{764D5248-FADC-40D7-9919-2DEF908A79BE}" name="Column3705"/>
    <tableColumn id="3709" xr3:uid="{E894237F-2B79-4595-BE3F-1E47B464012B}" name="Column3706"/>
    <tableColumn id="3710" xr3:uid="{8B88B6DE-1411-465A-8ABA-445ED014F05A}" name="Column3707"/>
    <tableColumn id="3711" xr3:uid="{EE30C4BF-CAC1-4E34-86A5-C786D225392E}" name="Column3708"/>
    <tableColumn id="3712" xr3:uid="{71C7A0AC-50C7-4D4F-8E6A-A4EDE31E5FEE}" name="Column3709"/>
    <tableColumn id="3713" xr3:uid="{B64AD80D-6AFA-4316-9659-2C5559BB72DC}" name="Column3710"/>
    <tableColumn id="3714" xr3:uid="{B456133C-A2FB-4E0C-84E7-C9C0662FB869}" name="Column3711"/>
    <tableColumn id="3715" xr3:uid="{62F8A8E7-85ED-4A99-A8C3-D0EFBB9821E4}" name="Column3712"/>
    <tableColumn id="3716" xr3:uid="{F23765D9-2775-4FFF-903C-46E418C01F2F}" name="Column3713"/>
    <tableColumn id="3717" xr3:uid="{995B56CD-54F3-4785-A57C-B2FE703CBFCB}" name="Column3714"/>
    <tableColumn id="3718" xr3:uid="{9EBD3063-D067-4F1A-86E9-4B9E38FBB9E6}" name="Column3715"/>
    <tableColumn id="3719" xr3:uid="{92DBA31E-7A8A-423D-A3E3-27646477E056}" name="Column3716"/>
    <tableColumn id="3720" xr3:uid="{2DFA3A62-9C96-4885-8BAC-08263DAB23E3}" name="Column3717"/>
    <tableColumn id="3721" xr3:uid="{2CEA969E-1B58-48B5-B787-1F40571DC2E9}" name="Column3718"/>
    <tableColumn id="3722" xr3:uid="{EA3C39D9-E03A-4773-B54C-148E5954E27E}" name="Column3719"/>
    <tableColumn id="3723" xr3:uid="{C2F50037-4926-492E-BC09-E8DD13B3BD91}" name="Column3720"/>
    <tableColumn id="3724" xr3:uid="{A394783F-EB84-4218-85BF-BC14B06C495E}" name="Column3721"/>
    <tableColumn id="3725" xr3:uid="{C45C18E0-5EA7-4799-983C-2431BB6D9CA6}" name="Column3722"/>
    <tableColumn id="3726" xr3:uid="{66A45232-7898-4609-A0A6-61FFFC860917}" name="Column3723"/>
    <tableColumn id="3727" xr3:uid="{4B15FE22-A0F1-427A-94AF-1B9EE68B4C8B}" name="Column3724"/>
    <tableColumn id="3728" xr3:uid="{C5FC1A85-3204-4B60-A802-9A4D3B7D67B2}" name="Column3725"/>
    <tableColumn id="3729" xr3:uid="{8D65769A-3238-4C22-AD23-199A32977C30}" name="Column3726"/>
    <tableColumn id="3730" xr3:uid="{4A053345-E9FE-40DA-BCEF-90E9CF39FE25}" name="Column3727"/>
    <tableColumn id="3731" xr3:uid="{B591E2AD-6106-4127-8BE2-D9555BAE78A3}" name="Column3728"/>
    <tableColumn id="3732" xr3:uid="{1EFAFE13-B8A1-4D37-B667-43EDC9541877}" name="Column3729"/>
    <tableColumn id="3733" xr3:uid="{9518AC6A-4642-4EE1-A33D-DAA8C5B24B75}" name="Column3730"/>
    <tableColumn id="3734" xr3:uid="{3F963C29-C4C4-4E87-96B5-AEADB6E39283}" name="Column3731"/>
    <tableColumn id="3735" xr3:uid="{355DFA52-DFE6-4BDE-9383-C353F237254F}" name="Column3732"/>
    <tableColumn id="3736" xr3:uid="{ED7C095C-2C64-428C-A1BB-7F9238A94F11}" name="Column3733"/>
    <tableColumn id="3737" xr3:uid="{4311E04C-B5D8-4F63-845E-1E2E2BEB9392}" name="Column3734"/>
    <tableColumn id="3738" xr3:uid="{11201998-AAAD-4F25-A110-A23996498ACE}" name="Column3735"/>
    <tableColumn id="3739" xr3:uid="{4380E16F-DA4F-43F0-A0B7-951F95A6703E}" name="Column3736"/>
    <tableColumn id="3740" xr3:uid="{F5E12646-A788-4EA8-836C-CFAD3C3F88D9}" name="Column3737"/>
    <tableColumn id="3741" xr3:uid="{F7BD4986-09E7-4F95-9DDF-78594888E058}" name="Column3738"/>
    <tableColumn id="3742" xr3:uid="{B5095A9E-A07B-4031-9A81-09FC7BAA6C04}" name="Column3739"/>
    <tableColumn id="3743" xr3:uid="{70DDE327-45D5-4320-8264-CDF270963B77}" name="Column3740"/>
    <tableColumn id="3744" xr3:uid="{807D6CE8-435A-4F78-B19C-684049988C70}" name="Column3741"/>
    <tableColumn id="3745" xr3:uid="{8812528B-664F-4250-BBF5-E50CD67DA580}" name="Column3742"/>
    <tableColumn id="3746" xr3:uid="{16896844-37A5-4090-BC74-A32486DB83DC}" name="Column3743"/>
    <tableColumn id="3747" xr3:uid="{BA57E15D-19C3-4E19-8123-98E911809FC8}" name="Column3744"/>
    <tableColumn id="3748" xr3:uid="{738EC4CA-AB2E-4419-A828-CC829AC4E23A}" name="Column3745"/>
    <tableColumn id="3749" xr3:uid="{6391EA52-3CA7-454F-A624-E12A117E7833}" name="Column3746"/>
    <tableColumn id="3750" xr3:uid="{A674F365-0B15-453F-98FC-C4511A3B33A9}" name="Column3747"/>
    <tableColumn id="3751" xr3:uid="{3D23BB77-CCEB-4B0C-BFA3-5B20B8774148}" name="Column3748"/>
    <tableColumn id="3752" xr3:uid="{26A003BD-95F1-411C-878C-0B3A502D5A72}" name="Column3749"/>
    <tableColumn id="3753" xr3:uid="{3A4C4989-49DD-499F-A5B7-DCD88D1A9E70}" name="Column3750"/>
    <tableColumn id="3754" xr3:uid="{DAFA09F4-5467-4F3C-ADCD-DFF4CCCC4E89}" name="Column3751"/>
    <tableColumn id="3755" xr3:uid="{05F72799-A1CC-4D1E-978E-8FB75F0B438D}" name="Column3752"/>
    <tableColumn id="3756" xr3:uid="{8B0B6901-BFD4-49D2-B619-FECD960FA13A}" name="Column3753"/>
    <tableColumn id="3757" xr3:uid="{7ECE6EB2-6D65-4C43-AE4F-3C5505440AA8}" name="Column3754"/>
    <tableColumn id="3758" xr3:uid="{85448AF6-9B7A-4B8B-A4B1-3E144584F7D6}" name="Column3755"/>
    <tableColumn id="3759" xr3:uid="{762B2D3D-C41D-4E17-8C0E-A52F527C520C}" name="Column3756"/>
    <tableColumn id="3760" xr3:uid="{013091AC-85D5-44DC-93FC-4BF21544FED5}" name="Column3757"/>
    <tableColumn id="3761" xr3:uid="{3E6E2456-2A45-428B-9229-0B2702B5F20D}" name="Column3758"/>
    <tableColumn id="3762" xr3:uid="{6303347E-7ADE-4BB7-83A6-29CF8271419A}" name="Column3759"/>
    <tableColumn id="3763" xr3:uid="{9A6463CB-5D93-43BF-B988-A793FD61942D}" name="Column3760"/>
    <tableColumn id="3764" xr3:uid="{6BF10CA6-D58D-4AF3-B717-025D911BA6B5}" name="Column3761"/>
    <tableColumn id="3765" xr3:uid="{715CAC7D-A661-412D-8A8F-55CDC3570183}" name="Column3762"/>
    <tableColumn id="3766" xr3:uid="{6ADC4E9E-D374-4BFD-A514-CB239F06961D}" name="Column3763"/>
    <tableColumn id="3767" xr3:uid="{173F1F31-FFDB-43C0-865D-FCB4B726B570}" name="Column3764"/>
    <tableColumn id="3768" xr3:uid="{B0418234-B156-4BCF-9DD4-C1E13D040E0B}" name="Column3765"/>
    <tableColumn id="3769" xr3:uid="{A168E923-7A2B-453C-9D62-8EDA67BD66CC}" name="Column3766"/>
    <tableColumn id="3770" xr3:uid="{8740AA2A-F13C-4B38-86DF-72448EF0FBD2}" name="Column3767"/>
    <tableColumn id="3771" xr3:uid="{2EE46129-DBB2-43A8-A923-0607B2FF4395}" name="Column3768"/>
    <tableColumn id="3772" xr3:uid="{D0450659-A13B-4037-AAF7-5D771D6907F3}" name="Column3769"/>
    <tableColumn id="3773" xr3:uid="{92AD72D0-490F-4B50-ADC0-7BA4F8800BCA}" name="Column3770"/>
    <tableColumn id="3774" xr3:uid="{3B8A6B1A-039B-4525-B48C-AA0A269F330C}" name="Column3771"/>
    <tableColumn id="3775" xr3:uid="{F47D95B3-8802-4C99-8E5D-A0A1EE0381E1}" name="Column3772"/>
    <tableColumn id="3776" xr3:uid="{7EF1AF26-E7B8-409C-81D7-14952FE27AD9}" name="Column3773"/>
    <tableColumn id="3777" xr3:uid="{78CF659E-653B-4832-8048-EF708BA5F480}" name="Column3774"/>
    <tableColumn id="3778" xr3:uid="{0E3E77AC-C2DF-4B86-9908-E6A38F816F0F}" name="Column3775"/>
    <tableColumn id="3779" xr3:uid="{11737A5B-080F-48F7-BD93-BE9FF883131E}" name="Column3776"/>
    <tableColumn id="3780" xr3:uid="{D6D542EA-E092-4611-B69E-A61AD529A51A}" name="Column3777"/>
    <tableColumn id="3781" xr3:uid="{12501447-11A8-4CDA-B480-1BE057A34B66}" name="Column3778"/>
    <tableColumn id="3782" xr3:uid="{6DB1BEFD-57AB-4464-8A6D-3545AD055CDC}" name="Column3779"/>
    <tableColumn id="3783" xr3:uid="{472E4C0C-38B8-4A02-80A1-1C774E7796B8}" name="Column3780"/>
    <tableColumn id="3784" xr3:uid="{616AB2D4-4909-430F-AD29-7E6646B06593}" name="Column3781"/>
    <tableColumn id="3785" xr3:uid="{85832719-42E3-4196-BF05-D0209F6F5448}" name="Column3782"/>
    <tableColumn id="3786" xr3:uid="{A31AB903-4AA6-4BEB-8A04-59302B20EE12}" name="Column3783"/>
    <tableColumn id="3787" xr3:uid="{526CDD31-E27B-48BE-B267-4A36C257C703}" name="Column3784"/>
    <tableColumn id="3788" xr3:uid="{DCE8A7F9-47AC-47DF-AC85-52C862849FF8}" name="Column3785"/>
    <tableColumn id="3789" xr3:uid="{22CA916A-34FD-4EA4-A02B-2E3033DBEA94}" name="Column3786"/>
    <tableColumn id="3790" xr3:uid="{6DDE0FAF-A0C1-4B0B-966F-FC3905C63B51}" name="Column3787"/>
    <tableColumn id="3791" xr3:uid="{808E08DE-326E-462D-99D1-32519AA53267}" name="Column3788"/>
    <tableColumn id="3792" xr3:uid="{B7BCBEFA-B957-4776-8832-1142749C1336}" name="Column3789"/>
    <tableColumn id="3793" xr3:uid="{E2CBC16F-9FA0-4EB6-9C19-27A543AF2FC2}" name="Column3790"/>
    <tableColumn id="3794" xr3:uid="{CB245CBC-6FB3-4F50-8ABA-251A0107E461}" name="Column3791"/>
    <tableColumn id="3795" xr3:uid="{868DF878-C8B7-4143-8B1A-59828BA9F2E1}" name="Column3792"/>
    <tableColumn id="3796" xr3:uid="{91A8318F-4BCD-4B43-9EA1-8B02ABF45E1D}" name="Column3793"/>
    <tableColumn id="3797" xr3:uid="{EE192AAF-AFC8-4B99-B127-8C4AD85443D5}" name="Column3794"/>
    <tableColumn id="3798" xr3:uid="{51EAE2DA-A3E9-4B0A-AA96-FB1224A16F1E}" name="Column3795"/>
    <tableColumn id="3799" xr3:uid="{1BB9386B-38D6-4653-AF26-AC6F74E3E8BD}" name="Column3796"/>
    <tableColumn id="3800" xr3:uid="{10FDA1DF-AB21-41B5-9C94-49DAE13A98D4}" name="Column3797"/>
    <tableColumn id="3801" xr3:uid="{075BE210-FF67-44DF-8A3A-56D11B9559BF}" name="Column3798"/>
    <tableColumn id="3802" xr3:uid="{11813E5D-B034-42C0-A4DD-92A8872AD53F}" name="Column3799"/>
    <tableColumn id="3803" xr3:uid="{36EDD88D-0182-43B1-8794-AE5B17A86698}" name="Column3800"/>
    <tableColumn id="3804" xr3:uid="{717C0A7D-A9C9-4A9D-B3CB-E66B1088EB83}" name="Column3801"/>
    <tableColumn id="3805" xr3:uid="{2E46B34F-CEED-4546-9A23-E34C3FD14F48}" name="Column3802"/>
    <tableColumn id="3806" xr3:uid="{71207E52-1C4A-40C8-B388-0740111A6B45}" name="Column3803"/>
    <tableColumn id="3807" xr3:uid="{8266ABA2-346F-4989-88D7-D474D60978D7}" name="Column3804"/>
    <tableColumn id="3808" xr3:uid="{12DB577C-90F6-4250-8E53-D7158F21D6C9}" name="Column3805"/>
    <tableColumn id="3809" xr3:uid="{3309A186-E5A5-424F-8E96-B8AD1D890D1A}" name="Column3806"/>
    <tableColumn id="3810" xr3:uid="{12DD5668-6829-45F1-A2F8-F516637667C5}" name="Column3807"/>
    <tableColumn id="3811" xr3:uid="{0EE68DD6-74F9-4136-8466-535296837708}" name="Column3808"/>
    <tableColumn id="3812" xr3:uid="{5C43DC93-B61C-4947-B2A5-DD8BFDC46BFD}" name="Column3809"/>
    <tableColumn id="3813" xr3:uid="{24762658-DB40-4D1D-ADCD-BC7FEA7D9F3D}" name="Column3810"/>
    <tableColumn id="3814" xr3:uid="{0FD8B379-8818-4D7B-933A-78C766758678}" name="Column3811"/>
    <tableColumn id="3815" xr3:uid="{2E2802B4-7CA3-42BA-BAFE-FE4777F59D22}" name="Column3812"/>
    <tableColumn id="3816" xr3:uid="{4B03DB79-009F-48B5-9890-22D6F454732C}" name="Column3813"/>
    <tableColumn id="3817" xr3:uid="{C2324EFA-4766-4EEB-82B6-F2CCB646E5CB}" name="Column3814"/>
    <tableColumn id="3818" xr3:uid="{C988F2BF-0419-4904-B1E7-9A8422711C39}" name="Column3815"/>
    <tableColumn id="3819" xr3:uid="{CA8B9E85-4246-4BC7-B2C7-A572EC120577}" name="Column3816"/>
    <tableColumn id="3820" xr3:uid="{4F677B9B-6E70-45A9-B494-4B7322557BB9}" name="Column3817"/>
    <tableColumn id="3821" xr3:uid="{7ED5F546-AEA6-4638-B01D-3CAF4AC8DFB8}" name="Column3818"/>
    <tableColumn id="3822" xr3:uid="{28AEC629-E133-430C-92C6-D976EBD69A56}" name="Column3819"/>
    <tableColumn id="3823" xr3:uid="{52C3D6EF-E529-4749-8FF4-F649201CDAE6}" name="Column3820"/>
    <tableColumn id="3824" xr3:uid="{1DA927E2-6523-406E-86DF-73ECDFE5ABC5}" name="Column3821"/>
    <tableColumn id="3825" xr3:uid="{A8246D97-1468-441F-A2AE-4972A7B388AE}" name="Column3822"/>
    <tableColumn id="3826" xr3:uid="{A556EC9C-FE4F-45EA-8CC5-CC1231EB8F90}" name="Column3823"/>
    <tableColumn id="3827" xr3:uid="{BFC31D81-38BF-4AB9-9B97-BC05B8D45C3B}" name="Column3824"/>
    <tableColumn id="3828" xr3:uid="{4F2A475E-58FB-477D-99D5-0F37DA71BAB0}" name="Column3825"/>
    <tableColumn id="3829" xr3:uid="{09C46D18-48D9-4139-9378-25C697AA4342}" name="Column3826"/>
    <tableColumn id="3830" xr3:uid="{68456D83-D43C-4BEF-9C4B-14C89D53DCF7}" name="Column3827"/>
    <tableColumn id="3831" xr3:uid="{91576F47-4F31-4457-88DD-CF06035A485D}" name="Column3828"/>
    <tableColumn id="3832" xr3:uid="{1B8E6E58-67FB-4320-8334-3BA8FFEBE48A}" name="Column3829"/>
    <tableColumn id="3833" xr3:uid="{7C0E71D8-A408-4300-BD1A-9EEC87632E7A}" name="Column3830"/>
    <tableColumn id="3834" xr3:uid="{F7E9CC07-8D74-47BC-9384-1BD3A040D7D7}" name="Column3831"/>
    <tableColumn id="3835" xr3:uid="{DD219503-1055-4E9F-BF18-104601CAC69D}" name="Column3832"/>
    <tableColumn id="3836" xr3:uid="{EEC4F283-5A90-46BA-B4F1-8EA739FCF137}" name="Column3833"/>
    <tableColumn id="3837" xr3:uid="{0B877198-7E12-4C55-8E43-AF5AD531B549}" name="Column3834"/>
    <tableColumn id="3838" xr3:uid="{31725157-89B4-4BAB-A678-F7712AF7D7AD}" name="Column3835"/>
    <tableColumn id="3839" xr3:uid="{B6FF1FC3-648B-4EAD-A891-A9B0A31B5C1C}" name="Column3836"/>
    <tableColumn id="3840" xr3:uid="{B117D9D0-6936-4D01-97F7-0C43229A9C84}" name="Column3837"/>
    <tableColumn id="3841" xr3:uid="{FFD13CFA-AF6E-4731-AF42-7C54C17201E7}" name="Column3838"/>
    <tableColumn id="3842" xr3:uid="{953F6486-7E44-4208-AC99-875233673F7D}" name="Column3839"/>
    <tableColumn id="3843" xr3:uid="{51BCBC90-329E-4434-8716-9B890CAC9981}" name="Column3840"/>
    <tableColumn id="3844" xr3:uid="{D2777EA6-9C34-4EB4-B818-3C02D3C4E9C4}" name="Column3841"/>
    <tableColumn id="3845" xr3:uid="{579A8F60-D158-4594-AF06-921071E65283}" name="Column3842"/>
    <tableColumn id="3846" xr3:uid="{0E392A5C-5368-4E75-9DB0-3653D864393A}" name="Column3843"/>
    <tableColumn id="3847" xr3:uid="{5D26D54D-DD80-4FCC-BB1D-9CA512019B98}" name="Column3844"/>
    <tableColumn id="3848" xr3:uid="{09B43733-FA06-43EF-811C-C31B544FAC33}" name="Column3845"/>
    <tableColumn id="3849" xr3:uid="{097F4778-5B62-402E-B08F-648D8B363032}" name="Column3846"/>
    <tableColumn id="3850" xr3:uid="{7300D21D-A2F8-433E-A2A6-15819C020BCD}" name="Column3847"/>
    <tableColumn id="3851" xr3:uid="{80EC02C8-664D-4240-8E5F-960290D75605}" name="Column3848"/>
    <tableColumn id="3852" xr3:uid="{844284FD-5CCA-44DF-839B-6D3214E82A2D}" name="Column3849"/>
    <tableColumn id="3853" xr3:uid="{DE7123D5-8C19-4FEE-9FB0-56796845A6A0}" name="Column3850"/>
    <tableColumn id="3854" xr3:uid="{ADBB4553-8A26-4869-B4FD-C6F904FD1CF8}" name="Column3851"/>
    <tableColumn id="3855" xr3:uid="{3A408082-4BA1-4B81-B25B-8F6D5F431FF5}" name="Column3852"/>
    <tableColumn id="3856" xr3:uid="{F4E04494-25D1-4301-AB21-41AFA9BBA067}" name="Column3853"/>
    <tableColumn id="3857" xr3:uid="{43D44D21-72F9-4A76-B251-2E7A72426BB1}" name="Column3854"/>
    <tableColumn id="3858" xr3:uid="{2B25DD7D-F2F1-4508-8C1E-461265D474B3}" name="Column3855"/>
    <tableColumn id="3859" xr3:uid="{A95F942D-C0AB-4A50-8827-C975B4D1F77E}" name="Column3856"/>
    <tableColumn id="3860" xr3:uid="{BE779416-E390-4F4B-ACC2-AAC637589ED3}" name="Column3857"/>
    <tableColumn id="3861" xr3:uid="{008F5542-26B2-44C4-BE34-144711A758CB}" name="Column3858"/>
    <tableColumn id="3862" xr3:uid="{3E94903A-6FFA-4634-B3B3-65A458463E6C}" name="Column3859"/>
    <tableColumn id="3863" xr3:uid="{9CB7D62D-D750-41EF-B916-3FB02F4920DB}" name="Column3860"/>
    <tableColumn id="3864" xr3:uid="{BE20B077-BCB5-4FE2-BD6D-D61440472B3D}" name="Column3861"/>
    <tableColumn id="3865" xr3:uid="{844BDCAB-6453-437B-AC0A-4CCEAB0789EF}" name="Column3862"/>
    <tableColumn id="3866" xr3:uid="{F9E30BAD-CF4A-4326-8327-20F5F906DAD0}" name="Column3863"/>
    <tableColumn id="3867" xr3:uid="{70C3644C-7ECE-416B-836C-ACCBF21CA6BB}" name="Column3864"/>
    <tableColumn id="3868" xr3:uid="{ADBCA350-0BDE-44A2-9BD3-C3B39D88AD25}" name="Column3865"/>
    <tableColumn id="3869" xr3:uid="{CDBAEF4A-AA94-4016-B076-B8C01491E8F6}" name="Column3866"/>
    <tableColumn id="3870" xr3:uid="{7700E8EC-3CF5-49A6-89CE-0D24CC4D4284}" name="Column3867"/>
    <tableColumn id="3871" xr3:uid="{9972798C-CBA0-439E-AB83-4CAE1E3AD5F0}" name="Column3868"/>
    <tableColumn id="3872" xr3:uid="{612A1755-FED0-4737-A0D5-26078364441D}" name="Column3869"/>
    <tableColumn id="3873" xr3:uid="{DDCCCD80-69EE-47C8-B527-0B3EAB8F2564}" name="Column3870"/>
    <tableColumn id="3874" xr3:uid="{FAC00F49-6F48-401A-8E32-2D7343B19118}" name="Column3871"/>
    <tableColumn id="3875" xr3:uid="{2B28BF5D-922A-4F89-BB00-B2EFE41E90DB}" name="Column3872"/>
    <tableColumn id="3876" xr3:uid="{E30196B3-AC4E-449C-A72C-E4689D04989A}" name="Column3873"/>
    <tableColumn id="3877" xr3:uid="{ED106519-C99E-4DBD-A743-7BF363059BE2}" name="Column3874"/>
    <tableColumn id="3878" xr3:uid="{ADA4F7E9-A0FD-4516-84B5-849D363E8F33}" name="Column3875"/>
    <tableColumn id="3879" xr3:uid="{E315A721-41AD-4EF6-8C32-7FD3A29B2EAC}" name="Column3876"/>
    <tableColumn id="3880" xr3:uid="{94625DFA-D075-4619-817D-1B8833016A38}" name="Column3877"/>
    <tableColumn id="3881" xr3:uid="{5469FFD0-9E56-4E0F-9E43-8CD9DA50FE01}" name="Column3878"/>
    <tableColumn id="3882" xr3:uid="{9B79A047-099D-41C0-A5FE-F50F9AE551DF}" name="Column3879"/>
    <tableColumn id="3883" xr3:uid="{C440EB39-08B8-43FC-B79A-F3D96363B7A4}" name="Column3880"/>
    <tableColumn id="3884" xr3:uid="{F72410A0-5A11-43C9-9726-DD2588354C8C}" name="Column3881"/>
    <tableColumn id="3885" xr3:uid="{60AEF3E9-3229-4F36-A47F-47A5180BD6B3}" name="Column3882"/>
    <tableColumn id="3886" xr3:uid="{0B9F4644-4C9A-4609-A69A-046C7DBFB039}" name="Column3883"/>
    <tableColumn id="3887" xr3:uid="{154E45BC-596A-44B5-93CF-BCAFBF59586B}" name="Column3884"/>
    <tableColumn id="3888" xr3:uid="{DFDECCAD-F09C-4429-B7C8-8ED73C37677C}" name="Column3885"/>
    <tableColumn id="3889" xr3:uid="{C9623AF0-9607-4F49-BF14-83CE2CA0FD8D}" name="Column3886"/>
    <tableColumn id="3890" xr3:uid="{3841ADB7-3C49-4E30-855E-4974F008A5B3}" name="Column3887"/>
    <tableColumn id="3891" xr3:uid="{7B221C9D-47A3-4322-B1A3-C15FC630A8A2}" name="Column3888"/>
    <tableColumn id="3892" xr3:uid="{ABDB4B2A-FA40-47CF-8CC0-534683052783}" name="Column3889"/>
    <tableColumn id="3893" xr3:uid="{9074959C-81C4-4E56-990C-EE19BC0CA3EE}" name="Column3890"/>
    <tableColumn id="3894" xr3:uid="{32C8129C-6937-45B5-BAAC-808D41E82CBB}" name="Column3891"/>
    <tableColumn id="3895" xr3:uid="{024993A7-0D90-4EA2-AA5E-D1566266E367}" name="Column3892"/>
    <tableColumn id="3896" xr3:uid="{A15094F8-2833-42D6-973C-2FDC4105CA08}" name="Column3893"/>
    <tableColumn id="3897" xr3:uid="{3C278FA3-199D-4CA1-8C7E-661FA8B8C5B2}" name="Column3894"/>
    <tableColumn id="3898" xr3:uid="{23273D1B-E667-4128-9A86-8D83B0FB71FD}" name="Column3895"/>
    <tableColumn id="3899" xr3:uid="{51CA424A-742E-49FA-96D6-C78BBBBD24FB}" name="Column3896"/>
    <tableColumn id="3900" xr3:uid="{1980E7A2-D30D-451C-90E2-2A122223CC07}" name="Column3897"/>
    <tableColumn id="3901" xr3:uid="{6497461B-3813-46ED-8D78-55423E2EBB3A}" name="Column3898"/>
    <tableColumn id="3902" xr3:uid="{6799F125-0068-4CE0-92D7-E4CEEC577D8E}" name="Column3899"/>
    <tableColumn id="3903" xr3:uid="{639D1786-CC57-42B8-898D-AF7ED37A017A}" name="Column3900"/>
    <tableColumn id="3904" xr3:uid="{CE56006E-4A8F-4FB9-A42C-BF0D0D125FDB}" name="Column3901"/>
    <tableColumn id="3905" xr3:uid="{4CE2883F-E04E-414F-9819-64FDF50BB4D4}" name="Column3902"/>
    <tableColumn id="3906" xr3:uid="{CB74EB9C-8CC5-460B-8229-56C56585DD2F}" name="Column3903"/>
    <tableColumn id="3907" xr3:uid="{DBD420A4-B9B1-4CFF-8505-716091BD2B37}" name="Column3904"/>
    <tableColumn id="3908" xr3:uid="{C7866F0F-3BBE-477D-AE4C-B981530A305C}" name="Column3905"/>
    <tableColumn id="3909" xr3:uid="{41D7BC0C-C74B-462B-A0A2-C41E683541F5}" name="Column3906"/>
    <tableColumn id="3910" xr3:uid="{0F6734B5-84DB-4990-A807-8993C093542D}" name="Column3907"/>
    <tableColumn id="3911" xr3:uid="{A90102A9-C936-433E-934A-3CE91271B35F}" name="Column3908"/>
    <tableColumn id="3912" xr3:uid="{58E1A0A9-1AAB-48D2-8269-9DBF6C18010B}" name="Column3909"/>
    <tableColumn id="3913" xr3:uid="{26F26079-C61E-40B7-A0C6-ECDE1B8C7E29}" name="Column3910"/>
    <tableColumn id="3914" xr3:uid="{3EEBF8E8-6A7B-464F-9886-6E2A879C416E}" name="Column3911"/>
    <tableColumn id="3915" xr3:uid="{250FA186-7C62-48AB-8211-3A66A8279A46}" name="Column3912"/>
    <tableColumn id="3916" xr3:uid="{AE454B31-A6B5-449E-A9E5-950E6AAE7472}" name="Column3913"/>
    <tableColumn id="3917" xr3:uid="{85F35618-8A3D-42EE-B84B-EA36432DFEE6}" name="Column3914"/>
    <tableColumn id="3918" xr3:uid="{8F486634-C592-4597-AFC8-7A1DE65CDF48}" name="Column3915"/>
    <tableColumn id="3919" xr3:uid="{46F88BCB-C20B-4965-99D5-4E0E0AD3D278}" name="Column3916"/>
    <tableColumn id="3920" xr3:uid="{302572DC-F99A-4D59-BF96-BA09192AD9BE}" name="Column3917"/>
    <tableColumn id="3921" xr3:uid="{92C928F1-6949-4EA4-81FB-7FE1A541D4D4}" name="Column3918"/>
    <tableColumn id="3922" xr3:uid="{CEFD3A83-033D-4DA8-9B72-B2C64174301F}" name="Column3919"/>
    <tableColumn id="3923" xr3:uid="{02532680-2212-4BC2-A144-B22223EDBD39}" name="Column3920"/>
    <tableColumn id="3924" xr3:uid="{6243F4E5-9710-435D-9F76-FC8F47A1D555}" name="Column3921"/>
    <tableColumn id="3925" xr3:uid="{D7E1C893-CBEA-4615-95C0-235427F41721}" name="Column3922"/>
    <tableColumn id="3926" xr3:uid="{540BAFC1-70BA-49B3-B71F-4E829D70AE92}" name="Column3923"/>
    <tableColumn id="3927" xr3:uid="{712CE4DA-8027-4C9B-8DB2-18181C6AAA5F}" name="Column3924"/>
    <tableColumn id="3928" xr3:uid="{6E006B8D-0C0F-4E55-836D-181B3FD86B64}" name="Column3925"/>
    <tableColumn id="3929" xr3:uid="{6671C0C6-BB61-4AD6-ADF2-19C50FCE9E3E}" name="Column3926"/>
    <tableColumn id="3930" xr3:uid="{642D1ED9-71CC-4B08-92F3-D533D6F86EB4}" name="Column3927"/>
    <tableColumn id="3931" xr3:uid="{2F4E0C35-8D31-43A3-B497-C10B5F26DA1A}" name="Column3928"/>
    <tableColumn id="3932" xr3:uid="{5929F1B0-5850-4871-A04A-A39DCDC9B7E0}" name="Column3929"/>
    <tableColumn id="3933" xr3:uid="{AC656C38-63C7-4C8F-9CE6-07E7D3907952}" name="Column3930"/>
    <tableColumn id="3934" xr3:uid="{B3813F41-2F67-45A4-B708-2946240B54B4}" name="Column3931"/>
    <tableColumn id="3935" xr3:uid="{421FA670-1F0B-4A6D-B08D-3F5660BADBAB}" name="Column3932"/>
    <tableColumn id="3936" xr3:uid="{C77A620A-70BE-49FE-9EF9-B008C0EC6801}" name="Column3933"/>
    <tableColumn id="3937" xr3:uid="{70252A41-6623-4CB1-A43A-0BF8F32288F2}" name="Column3934"/>
    <tableColumn id="3938" xr3:uid="{0D60754A-BE9B-4843-B1AB-9A68FD4BBDB8}" name="Column3935"/>
    <tableColumn id="3939" xr3:uid="{3CF3BCDE-DE22-4EC8-B25C-BA2BB96EB951}" name="Column3936"/>
    <tableColumn id="3940" xr3:uid="{0A23F149-F5CB-4DB6-BB33-B5C2ED3A2359}" name="Column3937"/>
    <tableColumn id="3941" xr3:uid="{C88B8C6C-E953-49F5-B947-424BB6CBE343}" name="Column3938"/>
    <tableColumn id="3942" xr3:uid="{7045429A-4984-4488-B161-EBED8DDF86CA}" name="Column3939"/>
    <tableColumn id="3943" xr3:uid="{0A94378D-9B62-4E9F-9D36-12CD674B7F5E}" name="Column3940"/>
    <tableColumn id="3944" xr3:uid="{D6424A4B-4878-476D-B632-B244F1EF76AB}" name="Column3941"/>
    <tableColumn id="3945" xr3:uid="{912970AC-6F5E-4FD3-8B25-A903791CA187}" name="Column3942"/>
    <tableColumn id="3946" xr3:uid="{0085709F-17D6-46F6-B76C-AA01B1ED3062}" name="Column3943"/>
    <tableColumn id="3947" xr3:uid="{B5A13635-FC68-433B-ACF9-5B6A542C806C}" name="Column3944"/>
    <tableColumn id="3948" xr3:uid="{3E8FDB01-A905-49D3-878F-CE0A00C152E2}" name="Column3945"/>
    <tableColumn id="3949" xr3:uid="{63C7191E-DDD6-4A70-AAC5-A81AB434B9F3}" name="Column3946"/>
    <tableColumn id="3950" xr3:uid="{3D8516C3-03AF-4922-AD73-EF44497C9355}" name="Column3947"/>
    <tableColumn id="3951" xr3:uid="{61B95A7F-BC7E-40A8-8244-AB7720B24AE8}" name="Column3948"/>
    <tableColumn id="3952" xr3:uid="{AF16B2FF-ED08-46A7-8087-6F4AFE10DFE5}" name="Column3949"/>
    <tableColumn id="3953" xr3:uid="{3E0A6074-A5F5-49EA-A29B-2C7D8A2B5973}" name="Column3950"/>
    <tableColumn id="3954" xr3:uid="{7FDCCB49-9260-4114-9CD1-28A74C119C0D}" name="Column3951"/>
    <tableColumn id="3955" xr3:uid="{DEF6130B-2B13-4CB3-BA90-7737D3CB19D7}" name="Column3952"/>
    <tableColumn id="3956" xr3:uid="{2CE6E789-3440-4419-98AB-0E1A1EEA7053}" name="Column3953"/>
    <tableColumn id="3957" xr3:uid="{44864B11-6E0D-4BDA-BE23-86A53A47BE7C}" name="Column3954"/>
    <tableColumn id="3958" xr3:uid="{95E2BCB7-3FC7-4ACE-995E-5E0071707558}" name="Column3955"/>
    <tableColumn id="3959" xr3:uid="{34620D17-76AC-47C2-916B-70F5AA10653C}" name="Column3956"/>
    <tableColumn id="3960" xr3:uid="{C13A2E0B-01F3-4AB6-B6F5-CCE4A49F3EA8}" name="Column3957"/>
    <tableColumn id="3961" xr3:uid="{12FAA8A5-935B-45E2-8B7C-EBD4F330BCC2}" name="Column3958"/>
    <tableColumn id="3962" xr3:uid="{07B69928-FFE3-469F-B810-8FE7C048D7DC}" name="Column3959"/>
    <tableColumn id="3963" xr3:uid="{556F6329-0232-4B2A-8975-DEE8A040697D}" name="Column3960"/>
    <tableColumn id="3964" xr3:uid="{39B50AAD-20C6-43F3-8AAF-9CA1A10D2B61}" name="Column3961"/>
    <tableColumn id="3965" xr3:uid="{FBC19A98-DACC-48DE-B5E5-A9179F63F3B9}" name="Column3962"/>
    <tableColumn id="3966" xr3:uid="{F03507EC-6677-4E1E-84DF-35AA71F0E90A}" name="Column3963"/>
    <tableColumn id="3967" xr3:uid="{8DF6E128-F275-4682-9012-A83DFF8F652B}" name="Column3964"/>
    <tableColumn id="3968" xr3:uid="{16D3338E-EAF0-4B29-BCC6-A2A81E1067B2}" name="Column3965"/>
    <tableColumn id="3969" xr3:uid="{FB4E7F4E-B4B6-430E-BCB6-04D135D1EBA5}" name="Column3966"/>
    <tableColumn id="3970" xr3:uid="{0B1FF677-1817-40D8-A177-304D07EC53BA}" name="Column3967"/>
    <tableColumn id="3971" xr3:uid="{1618CAF1-9619-48F7-AC9D-BCABC6CF2416}" name="Column3968"/>
    <tableColumn id="3972" xr3:uid="{FCAB30D2-D225-453D-B74C-440DC3817B18}" name="Column3969"/>
    <tableColumn id="3973" xr3:uid="{D71E97FA-DA84-40D1-B20F-B39774A77EAF}" name="Column3970"/>
    <tableColumn id="3974" xr3:uid="{7365E6B7-197E-42C6-9887-39BFC47C0B6F}" name="Column3971"/>
    <tableColumn id="3975" xr3:uid="{A01526F4-6CC4-404D-97E4-0F2F615720EB}" name="Column3972"/>
    <tableColumn id="3976" xr3:uid="{D6114DAD-BC66-46BA-A7BB-B4E4DAEB5622}" name="Column3973"/>
    <tableColumn id="3977" xr3:uid="{04868EF9-A973-4ED8-ADD2-7DE666E8393C}" name="Column3974"/>
    <tableColumn id="3978" xr3:uid="{9CA0CDD9-5032-4515-A23A-7C58851BF1DB}" name="Column3975"/>
    <tableColumn id="3979" xr3:uid="{D06CFF79-C4B4-4D87-96D5-A97BEFABF984}" name="Column3976"/>
    <tableColumn id="3980" xr3:uid="{DE61F33A-061F-4476-9B5A-DB3D6E87BE2E}" name="Column3977"/>
    <tableColumn id="3981" xr3:uid="{10E5CAFD-FEA9-4D78-B879-0E6C393D84C6}" name="Column3978"/>
    <tableColumn id="3982" xr3:uid="{5AF0FF3B-6A15-4A2B-B398-3C24051E2265}" name="Column3979"/>
    <tableColumn id="3983" xr3:uid="{9791BD00-0910-45A3-9F6D-906F72EDFB38}" name="Column3980"/>
    <tableColumn id="3984" xr3:uid="{CEF0ED02-3D5D-466A-928E-F54F7B1BC989}" name="Column3981"/>
    <tableColumn id="3985" xr3:uid="{CB35003C-EBC5-4A7A-9F47-AFE2D45C3307}" name="Column3982"/>
    <tableColumn id="3986" xr3:uid="{A4D8F89F-D1BD-492A-8232-2880CABC9C28}" name="Column3983"/>
    <tableColumn id="3987" xr3:uid="{9B29DBB0-2A8B-43BE-B201-E66759DCA801}" name="Column3984"/>
    <tableColumn id="3988" xr3:uid="{C1B847BF-C9F1-4EB5-AFAD-DF6DAD280E75}" name="Column3985"/>
    <tableColumn id="3989" xr3:uid="{FA1D93BD-E9A8-4F0C-97F8-B9A5B516BA3C}" name="Column3986"/>
    <tableColumn id="3990" xr3:uid="{FA6ECBF0-ED43-45C9-A722-D6218A42177A}" name="Column3987"/>
    <tableColumn id="3991" xr3:uid="{FCD6AC0A-E415-4A41-B09D-5FCF33398EBC}" name="Column3988"/>
    <tableColumn id="3992" xr3:uid="{A02B4BA7-DE94-4983-A3D5-96EE17CB3D14}" name="Column3989"/>
    <tableColumn id="3993" xr3:uid="{C88CB292-DF06-4DAA-9DFA-BF776C261CF0}" name="Column3990"/>
    <tableColumn id="3994" xr3:uid="{86A27E36-0B06-4452-A029-63E957942839}" name="Column3991"/>
    <tableColumn id="3995" xr3:uid="{DB189481-EE09-49CE-AF26-3E8F9D3A75FE}" name="Column3992"/>
    <tableColumn id="3996" xr3:uid="{6ECBC995-BEC5-4517-A74B-710175FE88FD}" name="Column3993"/>
    <tableColumn id="3997" xr3:uid="{5FAF0822-B582-4E9A-BDE5-FE93C869BB15}" name="Column3994"/>
    <tableColumn id="3998" xr3:uid="{B9A7AFD5-34C2-4C5A-889A-660AD993122F}" name="Column3995"/>
    <tableColumn id="3999" xr3:uid="{BC6743AE-8A10-477A-80BB-C05E6205C871}" name="Column3996"/>
    <tableColumn id="4000" xr3:uid="{6F58F2B1-1952-41CB-9C4E-4F3DDDB608D0}" name="Column3997"/>
    <tableColumn id="4001" xr3:uid="{230AE9D4-13DB-4E22-B37C-4C19BA8622E0}" name="Column3998"/>
    <tableColumn id="4002" xr3:uid="{A38A6451-FDD4-41C5-B532-B7918CEA5C3D}" name="Column3999"/>
    <tableColumn id="4003" xr3:uid="{F4DAF330-186B-4150-AB95-03867CF3DA78}" name="Column4000"/>
    <tableColumn id="4004" xr3:uid="{77B43A32-B4D0-4918-B7A2-D5EE6647F570}" name="Column4001"/>
    <tableColumn id="4005" xr3:uid="{6DC8FA42-5C44-45D2-890B-381842470C1F}" name="Column4002"/>
    <tableColumn id="4006" xr3:uid="{90E6DFDC-54D4-47FB-A68C-656454481ADC}" name="Column4003"/>
    <tableColumn id="4007" xr3:uid="{F4EBC1A3-1840-44DD-BAFA-0744A855BADB}" name="Column4004"/>
    <tableColumn id="4008" xr3:uid="{EDD1210D-8440-4A9D-B154-FA802143B90D}" name="Column4005"/>
    <tableColumn id="4009" xr3:uid="{384FBFCC-D9E8-453A-BA9F-572F85F3A72D}" name="Column4006"/>
    <tableColumn id="4010" xr3:uid="{2CBE18FC-ECC0-492E-AF8C-48F705948351}" name="Column4007"/>
    <tableColumn id="4011" xr3:uid="{F4144F4D-AF22-48F0-8FCE-66238731EAAF}" name="Column4008"/>
    <tableColumn id="4012" xr3:uid="{8B7A15E2-9D3F-4CD2-A35E-BCD52DF50700}" name="Column4009"/>
    <tableColumn id="4013" xr3:uid="{7CA8B018-866A-4345-A89A-4F65184257F7}" name="Column4010"/>
    <tableColumn id="4014" xr3:uid="{119DB420-4B5A-445E-AC4C-16CDCFF73763}" name="Column4011"/>
    <tableColumn id="4015" xr3:uid="{379A68D2-E053-492F-8525-B33F64DAA393}" name="Column4012"/>
    <tableColumn id="4016" xr3:uid="{304B90CA-99DA-4987-87EF-60FBBC97FE0F}" name="Column4013"/>
    <tableColumn id="4017" xr3:uid="{CD1D7B0E-BD7D-4AD7-A6C6-90CB18E13BF7}" name="Column4014"/>
    <tableColumn id="4018" xr3:uid="{444DF4A7-D325-44CE-A096-50365DA913C1}" name="Column4015"/>
    <tableColumn id="4019" xr3:uid="{C422AFFA-B128-41C7-836E-61098982F353}" name="Column4016"/>
    <tableColumn id="4020" xr3:uid="{4A0655A5-94EE-4490-A90E-B2BAC25EC2E6}" name="Column4017"/>
    <tableColumn id="4021" xr3:uid="{F43A4C9E-E461-4138-B81F-EBB629F8CE3C}" name="Column4018"/>
    <tableColumn id="4022" xr3:uid="{0653B0C5-9A9A-4D83-B13B-EFA8FA47306E}" name="Column4019"/>
    <tableColumn id="4023" xr3:uid="{389BC304-1FFB-47F4-B1DC-8928CDA0A937}" name="Column4020"/>
    <tableColumn id="4024" xr3:uid="{776A5DA0-6AEA-4586-8159-B857DDEA49CA}" name="Column4021"/>
    <tableColumn id="4025" xr3:uid="{336C6985-E084-4352-A4BF-6E06EC09BA0C}" name="Column4022"/>
    <tableColumn id="4026" xr3:uid="{7B4F9129-B1D5-4410-8490-482EF6CEDF46}" name="Column4023"/>
    <tableColumn id="4027" xr3:uid="{B5096EB6-5B8A-44D5-A363-0CB1021E2929}" name="Column4024"/>
    <tableColumn id="4028" xr3:uid="{C9EC715F-0242-4BA3-B023-CCA8C0DABC1B}" name="Column4025"/>
    <tableColumn id="4029" xr3:uid="{8FD36015-DA54-46A2-B8AB-DF799834D377}" name="Column4026"/>
    <tableColumn id="4030" xr3:uid="{E69AF7A4-7071-4E04-8A0E-422C76CE2D70}" name="Column4027"/>
    <tableColumn id="4031" xr3:uid="{0E653AE3-BA5A-4173-A680-EFA81944EAC6}" name="Column4028"/>
    <tableColumn id="4032" xr3:uid="{1F70F03C-1B55-4C7D-B82E-B0322E395319}" name="Column4029"/>
    <tableColumn id="4033" xr3:uid="{8984A9AE-A1D5-45A6-B412-43FC71F1C870}" name="Column4030"/>
    <tableColumn id="4034" xr3:uid="{0CD1603B-D89E-4D5D-807E-9A313CDA66FB}" name="Column4031"/>
    <tableColumn id="4035" xr3:uid="{BF80E67F-DE03-451B-BDA9-9BBA64294FE7}" name="Column4032"/>
    <tableColumn id="4036" xr3:uid="{E3FDB3D4-48D2-453D-917A-20A01A37B465}" name="Column4033"/>
    <tableColumn id="4037" xr3:uid="{F578EAD9-1211-495B-8493-7A44F140D806}" name="Column4034"/>
    <tableColumn id="4038" xr3:uid="{DA704642-E6CA-4ED6-A335-BFE4BEE59B23}" name="Column4035"/>
    <tableColumn id="4039" xr3:uid="{4BD45748-2DF8-42E6-85AA-8AEA68CF5354}" name="Column4036"/>
    <tableColumn id="4040" xr3:uid="{3BC47D51-AF15-4705-A94F-A008F690001A}" name="Column4037"/>
    <tableColumn id="4041" xr3:uid="{D69922EA-32FB-406F-877C-85D0889E160E}" name="Column4038"/>
    <tableColumn id="4042" xr3:uid="{64B34FC1-9457-4725-8EA9-3E261B3C2145}" name="Column4039"/>
    <tableColumn id="4043" xr3:uid="{17A5C08C-BFCA-4B82-B464-C5DC9FAB367F}" name="Column4040"/>
    <tableColumn id="4044" xr3:uid="{994DAB9C-5861-4DD1-A827-57EDA3D5551D}" name="Column4041"/>
    <tableColumn id="4045" xr3:uid="{5DC26BB4-7BB3-4705-AD15-F7E38CD81326}" name="Column4042"/>
    <tableColumn id="4046" xr3:uid="{59F7AA1B-1F12-4FA5-A311-337CE071F247}" name="Column4043"/>
    <tableColumn id="4047" xr3:uid="{B788E60F-1A5A-411D-B1CA-7573F9A888C4}" name="Column4044"/>
    <tableColumn id="4048" xr3:uid="{129BB1C9-EAFF-4919-ACB1-17B8A9134479}" name="Column4045"/>
    <tableColumn id="4049" xr3:uid="{D4CB9E01-F576-400E-B1E7-4570BF9F37F9}" name="Column4046"/>
    <tableColumn id="4050" xr3:uid="{FC56958E-D78F-425B-A051-B251659F9209}" name="Column4047"/>
    <tableColumn id="4051" xr3:uid="{90DDCAC6-5EED-4273-B24F-6297D79B7DBD}" name="Column4048"/>
    <tableColumn id="4052" xr3:uid="{6B6EC54B-1445-41FF-8470-B9AB89BB753E}" name="Column4049"/>
    <tableColumn id="4053" xr3:uid="{6978CDB0-E166-47CA-A2F4-EFB56160C1DD}" name="Column4050"/>
    <tableColumn id="4054" xr3:uid="{867E5BB8-05BC-4D33-A002-0A46F3D0CD1F}" name="Column4051"/>
    <tableColumn id="4055" xr3:uid="{F92D216C-1CE3-46DC-B5FA-4EFA5A24271A}" name="Column4052"/>
    <tableColumn id="4056" xr3:uid="{3578FAC1-4D6E-4366-BBF2-5A1808595DF4}" name="Column4053"/>
    <tableColumn id="4057" xr3:uid="{4EEC3B9B-006B-4829-94AD-025A5501483D}" name="Column4054"/>
    <tableColumn id="4058" xr3:uid="{0AA5AFBD-51FB-4625-B8DB-D006AB4DE36E}" name="Column4055"/>
    <tableColumn id="4059" xr3:uid="{1D0C769E-9C8C-49D4-8921-FF99428AB186}" name="Column4056"/>
    <tableColumn id="4060" xr3:uid="{BC7F3B17-B35A-41B4-9B26-F3E63FD48955}" name="Column4057"/>
    <tableColumn id="4061" xr3:uid="{509F5CBB-2164-4401-8AA7-2066EDE59C87}" name="Column4058"/>
    <tableColumn id="4062" xr3:uid="{32EF6A24-A5B1-4EAF-AE42-6669E50A7808}" name="Column4059"/>
    <tableColumn id="4063" xr3:uid="{49796E68-7AE6-4C2D-B478-719D95E82D69}" name="Column4060"/>
    <tableColumn id="4064" xr3:uid="{E7DADD8F-3607-4BDF-8D33-FE45B3D6316B}" name="Column4061"/>
    <tableColumn id="4065" xr3:uid="{046B2458-BF22-40A3-9A69-5CA6B2D341B8}" name="Column4062"/>
    <tableColumn id="4066" xr3:uid="{5D8A2FE8-C3E1-4E50-B96A-6C1384FF441A}" name="Column4063"/>
    <tableColumn id="4067" xr3:uid="{46CADBE6-8350-4442-9D4E-E85287560653}" name="Column4064"/>
    <tableColumn id="4068" xr3:uid="{290099EA-9D01-4AD8-98E2-1619FF4410A7}" name="Column4065"/>
    <tableColumn id="4069" xr3:uid="{73AC4BB1-AB1A-49AE-9173-39F7F746C445}" name="Column4066"/>
    <tableColumn id="4070" xr3:uid="{B238602F-6316-4E09-A37D-73DEFBE5771F}" name="Column4067"/>
    <tableColumn id="4071" xr3:uid="{335682CC-45E0-4CE5-976A-231FDA87847D}" name="Column4068"/>
    <tableColumn id="4072" xr3:uid="{85A51793-CD0D-4550-80C5-BD27C74DE420}" name="Column4069"/>
    <tableColumn id="4073" xr3:uid="{F216D5AF-6A10-4D92-87EE-2F1488B4DBFF}" name="Column4070"/>
    <tableColumn id="4074" xr3:uid="{3BB9A6D9-E540-43EE-A3B7-EDCA841983A9}" name="Column4071"/>
    <tableColumn id="4075" xr3:uid="{FEE7D7A7-BA48-40D6-9A86-4CB837C361E4}" name="Column4072"/>
    <tableColumn id="4076" xr3:uid="{D37A4D54-DE28-4C80-995E-49E8A061575C}" name="Column4073"/>
    <tableColumn id="4077" xr3:uid="{A67C20C9-2BAD-4E43-956D-73F6B0C6098A}" name="Column4074"/>
    <tableColumn id="4078" xr3:uid="{E785B857-E8DB-48FB-AC2B-38C6E8289BFB}" name="Column4075"/>
    <tableColumn id="4079" xr3:uid="{08575ECB-BF74-441D-9418-C06400C4BEC1}" name="Column4076"/>
    <tableColumn id="4080" xr3:uid="{E551F1DB-4D9E-4FBB-A43E-ECB4D2710D8F}" name="Column4077"/>
    <tableColumn id="4081" xr3:uid="{BA24B07B-7B63-401F-8FC8-952AED73C266}" name="Column4078"/>
    <tableColumn id="4082" xr3:uid="{6FFB9AAA-8BCF-43B9-9DCF-72E8A1DED3B7}" name="Column4079"/>
    <tableColumn id="4083" xr3:uid="{B2C0E4EF-47DF-4854-A46C-CA305CD6DFF9}" name="Column4080"/>
    <tableColumn id="4084" xr3:uid="{E619538A-A26C-40BE-A5F5-90265C826E75}" name="Column4081"/>
    <tableColumn id="4085" xr3:uid="{1C1F0CF0-CBF8-4D0E-B222-1660931284B4}" name="Column4082"/>
    <tableColumn id="4086" xr3:uid="{8E5DA764-B4EE-45DE-B5FC-CE505DC65B5B}" name="Column4083"/>
    <tableColumn id="4087" xr3:uid="{00FFF21E-107F-4AA8-9CDF-31B127FE5DCC}" name="Column4084"/>
    <tableColumn id="4088" xr3:uid="{F2AF1707-0CBD-4F9E-A8A3-705F84A9BA41}" name="Column4085"/>
    <tableColumn id="4089" xr3:uid="{51605929-88A0-4C10-B527-2A33ED14B3D4}" name="Column4086"/>
    <tableColumn id="4090" xr3:uid="{23B72434-B871-4D82-9D13-490C6604DC87}" name="Column4087"/>
    <tableColumn id="4091" xr3:uid="{8840E192-69AE-4313-91F3-1B0040640EB1}" name="Column4088"/>
    <tableColumn id="4092" xr3:uid="{307C3F64-0FE7-41AB-A9C8-0015924C901E}" name="Column4089"/>
    <tableColumn id="4093" xr3:uid="{1E3268A4-9D95-45E8-9672-B8EFA530337C}" name="Column4090"/>
    <tableColumn id="4094" xr3:uid="{0A9BE8C9-16EE-47E1-B7F6-7A369A947B44}" name="Column4091"/>
    <tableColumn id="4095" xr3:uid="{CD0DE8D2-179F-4DFE-8233-B26C2BBCA3CE}" name="Column4092"/>
    <tableColumn id="4096" xr3:uid="{8987988F-F744-4D2E-99D0-821B7090757C}" name="Column4093"/>
    <tableColumn id="4097" xr3:uid="{355906F7-236A-4241-B335-0B15D8835FCA}" name="Column4094"/>
    <tableColumn id="4098" xr3:uid="{F4AEB2AF-194A-4B86-B899-2025363E10F3}" name="Column4095"/>
    <tableColumn id="4099" xr3:uid="{462CA431-BCEB-4B7E-BC86-77CE75CF6776}" name="Column4096"/>
    <tableColumn id="4100" xr3:uid="{6B47C9FF-0A2E-446A-AE6F-E0B0394F0A32}" name="Column4097"/>
    <tableColumn id="4101" xr3:uid="{DB889F79-7C5A-4EFA-A03D-45B59940AC0C}" name="Column4098"/>
    <tableColumn id="4102" xr3:uid="{799EDE41-AF16-45E8-A590-402AD34639AD}" name="Column4099"/>
    <tableColumn id="4103" xr3:uid="{6104873B-79C8-4C11-9C46-85E62BB4416B}" name="Column4100"/>
    <tableColumn id="4104" xr3:uid="{FE25FCCA-2B34-45F7-9D2E-D17F5E17BE08}" name="Column4101"/>
    <tableColumn id="4105" xr3:uid="{32573C82-004B-416D-87C0-315EF9E75F3D}" name="Column4102"/>
    <tableColumn id="4106" xr3:uid="{098BDC81-5F66-465F-945D-7FA743CDDBE6}" name="Column4103"/>
    <tableColumn id="4107" xr3:uid="{A9F82752-1D6F-4108-9ADC-971C9D503BE7}" name="Column4104"/>
    <tableColumn id="4108" xr3:uid="{68795293-CB73-4DFA-9D23-60ACE74E3396}" name="Column4105"/>
    <tableColumn id="4109" xr3:uid="{1263F421-F138-4C71-8C40-29C245A6854B}" name="Column4106"/>
    <tableColumn id="4110" xr3:uid="{9CA95A84-355B-4602-9DC7-23E9207EDA76}" name="Column4107"/>
    <tableColumn id="4111" xr3:uid="{2E80328F-FDC7-4A18-A6FE-D949C33416F3}" name="Column4108"/>
    <tableColumn id="4112" xr3:uid="{9E87EE18-0069-4BFF-8C5A-5720A9F086D3}" name="Column4109"/>
    <tableColumn id="4113" xr3:uid="{5D27F2B5-829A-4B3A-84B0-B81082732C07}" name="Column4110"/>
    <tableColumn id="4114" xr3:uid="{343AA9F0-8305-4053-9317-19CFD34F4AFB}" name="Column4111"/>
    <tableColumn id="4115" xr3:uid="{1171B201-4F00-4B56-974F-7A5B48211179}" name="Column4112"/>
    <tableColumn id="4116" xr3:uid="{9F908484-F3BE-46B2-AF13-C34856EBEFDF}" name="Column4113"/>
    <tableColumn id="4117" xr3:uid="{55549E05-20A8-4A7D-8625-7811B45D7E44}" name="Column4114"/>
    <tableColumn id="4118" xr3:uid="{59019337-E0EF-4F72-BE27-A8550F8D9276}" name="Column4115"/>
    <tableColumn id="4119" xr3:uid="{D17D8C54-C09C-4618-8A15-6C79714ED7E4}" name="Column4116"/>
    <tableColumn id="4120" xr3:uid="{0717B186-AA06-4537-93C4-411790BCD369}" name="Column4117"/>
    <tableColumn id="4121" xr3:uid="{F26AB2DC-154C-4925-A9DB-1377444E4306}" name="Column4118"/>
    <tableColumn id="4122" xr3:uid="{71747153-FE6A-4236-8C53-7CCCA990EAB8}" name="Column4119"/>
    <tableColumn id="4123" xr3:uid="{E288AD82-5E02-4114-AEE3-4A42FFAFE018}" name="Column4120"/>
    <tableColumn id="4124" xr3:uid="{573612F6-BC1A-44AB-AC1D-D33F86EB920D}" name="Column4121"/>
    <tableColumn id="4125" xr3:uid="{396A7049-EE48-4447-A04B-23ECF5CFB4C6}" name="Column4122"/>
    <tableColumn id="4126" xr3:uid="{93908CF0-3048-4329-88E0-B1A23CDA3D54}" name="Column4123"/>
    <tableColumn id="4127" xr3:uid="{A96C4A44-2A09-44F6-A0B8-2CEE37FCCD36}" name="Column4124"/>
    <tableColumn id="4128" xr3:uid="{E16FD3C8-E183-47EF-96B9-EEC9B2C73AEB}" name="Column4125"/>
    <tableColumn id="4129" xr3:uid="{8E8DA65A-1DFC-46C4-ABC2-9B571CBF9BE7}" name="Column4126"/>
    <tableColumn id="4130" xr3:uid="{6F71341F-D99C-465B-A40E-56E2480D292D}" name="Column4127"/>
    <tableColumn id="4131" xr3:uid="{5A085D0C-C29C-4944-9BEB-582586029491}" name="Column4128"/>
    <tableColumn id="4132" xr3:uid="{2AE60B27-4C4D-46F5-8642-96EF7119DB97}" name="Column4129"/>
    <tableColumn id="4133" xr3:uid="{F37E3ADC-5107-4105-8721-B8CD4629C284}" name="Column4130"/>
    <tableColumn id="4134" xr3:uid="{3C81B77D-D32C-479F-A555-A90ECE7A3AEC}" name="Column4131"/>
    <tableColumn id="4135" xr3:uid="{C1663E33-294A-449B-9787-842EB054DC3D}" name="Column4132"/>
    <tableColumn id="4136" xr3:uid="{9C9D951E-D2A5-4F75-9FED-D961AFD17549}" name="Column4133"/>
    <tableColumn id="4137" xr3:uid="{49816BAB-B0A2-481B-AA18-32042E6E4545}" name="Column4134"/>
    <tableColumn id="4138" xr3:uid="{85E05424-D8EC-4032-951E-03E9DE75F6DD}" name="Column4135"/>
    <tableColumn id="4139" xr3:uid="{5AF7D419-A2F7-4274-8899-A2ABFABC8044}" name="Column4136"/>
    <tableColumn id="4140" xr3:uid="{5EF3C036-EB21-4663-9238-582FE54235ED}" name="Column4137"/>
    <tableColumn id="4141" xr3:uid="{447BA9B3-6502-4227-AD56-F99292197AAA}" name="Column4138"/>
    <tableColumn id="4142" xr3:uid="{998E6B65-5190-4B93-A837-143A876BC15A}" name="Column4139"/>
    <tableColumn id="4143" xr3:uid="{D1BE4ACA-8B73-4D16-BB74-D54F28DB20CE}" name="Column4140"/>
    <tableColumn id="4144" xr3:uid="{AEB29E4A-84CC-415C-8E4B-EE3D863AA417}" name="Column4141"/>
    <tableColumn id="4145" xr3:uid="{1011238D-2C01-4D99-B9F4-7E64362F7E6E}" name="Column4142"/>
    <tableColumn id="4146" xr3:uid="{6891F888-D015-40A8-BCDD-8B91942E2245}" name="Column4143"/>
    <tableColumn id="4147" xr3:uid="{66BE281A-0B58-4E16-98A2-61B7C5DF7BA2}" name="Column4144"/>
    <tableColumn id="4148" xr3:uid="{946E5387-5880-486B-B7D1-E9064D849E8E}" name="Column4145"/>
    <tableColumn id="4149" xr3:uid="{19BC0492-9B7D-4983-8DE7-DAC967A28901}" name="Column4146"/>
    <tableColumn id="4150" xr3:uid="{90671232-ABCD-483E-B70C-659588118CB6}" name="Column4147"/>
    <tableColumn id="4151" xr3:uid="{EBCF2A88-BBF9-458B-8231-4C02C4C147D7}" name="Column4148"/>
    <tableColumn id="4152" xr3:uid="{A516A113-E5C1-4D56-98BE-05C97DC4934D}" name="Column4149"/>
    <tableColumn id="4153" xr3:uid="{0F42B254-7BD7-4EE9-AE09-ABE65CDC4A01}" name="Column4150"/>
    <tableColumn id="4154" xr3:uid="{B1F1FEBC-81C9-4423-880E-422DE02224D2}" name="Column4151"/>
    <tableColumn id="4155" xr3:uid="{E448F9A3-302C-4682-9E88-C1E57B8B249B}" name="Column4152"/>
    <tableColumn id="4156" xr3:uid="{F29E3EE1-E99A-4AE6-B2C3-681A3C9B1136}" name="Column4153"/>
    <tableColumn id="4157" xr3:uid="{EFC6AF7D-D4EF-48A5-A668-32891BA2A4E6}" name="Column4154"/>
    <tableColumn id="4158" xr3:uid="{AF8C0FA7-153B-44CE-940C-DE109F015824}" name="Column4155"/>
    <tableColumn id="4159" xr3:uid="{41536329-8D6C-485B-8492-BFD35A1E1A60}" name="Column4156"/>
    <tableColumn id="4160" xr3:uid="{CCE70B64-27CD-4D2F-BBC9-82BC35C81F79}" name="Column4157"/>
    <tableColumn id="4161" xr3:uid="{ED88161E-1D4C-4C4E-BFE4-0D65CEF04AD5}" name="Column4158"/>
    <tableColumn id="4162" xr3:uid="{8A252C57-8528-45F7-AE1C-706B0388005F}" name="Column4159"/>
    <tableColumn id="4163" xr3:uid="{F0302395-8829-4E9A-BF8D-1DEA2836B884}" name="Column4160"/>
    <tableColumn id="4164" xr3:uid="{2C9368BE-9776-4F07-AA6C-863AFED2C5C6}" name="Column4161"/>
    <tableColumn id="4165" xr3:uid="{647313B4-0CF1-4E5C-87B7-0C5F10A5A6BE}" name="Column4162"/>
    <tableColumn id="4166" xr3:uid="{D1DD2B13-D7DE-4469-B6B6-783529F67B07}" name="Column4163"/>
    <tableColumn id="4167" xr3:uid="{3D643216-C5EA-44A3-AD2C-7E1E2B7A0548}" name="Column4164"/>
    <tableColumn id="4168" xr3:uid="{8DF17BE7-0246-424C-A244-74671CB6930E}" name="Column4165"/>
    <tableColumn id="4169" xr3:uid="{A112327F-5D75-437C-975A-96F4171DAB89}" name="Column4166"/>
    <tableColumn id="4170" xr3:uid="{A2813F8C-398C-4347-BDAA-9E56706953BB}" name="Column4167"/>
    <tableColumn id="4171" xr3:uid="{EF7487F3-E5EE-4582-8FAD-09A43F2A5830}" name="Column4168"/>
    <tableColumn id="4172" xr3:uid="{295BE7CB-1779-45D6-9140-FB732737968E}" name="Column4169"/>
    <tableColumn id="4173" xr3:uid="{D944FC4F-7D1F-4D45-A8E6-ED038AD7BC79}" name="Column4170"/>
    <tableColumn id="4174" xr3:uid="{C5BB1C37-50CB-4208-95AF-25075BF14A31}" name="Column4171"/>
    <tableColumn id="4175" xr3:uid="{FD5C460F-CD5A-4280-9252-5C6E6980280B}" name="Column4172"/>
    <tableColumn id="4176" xr3:uid="{996D6F58-F286-4F82-9420-91EEF72AE950}" name="Column4173"/>
    <tableColumn id="4177" xr3:uid="{E93DA45E-835F-4662-9567-B2B78E19EA33}" name="Column4174"/>
    <tableColumn id="4178" xr3:uid="{98975C80-C08C-4ADF-9237-1840F9B9740B}" name="Column4175"/>
    <tableColumn id="4179" xr3:uid="{7AD6579A-50B1-4507-87DD-C6382F0A610E}" name="Column4176"/>
    <tableColumn id="4180" xr3:uid="{8E6274CB-2F5F-4585-9A39-7C9CA4825EB3}" name="Column4177"/>
    <tableColumn id="4181" xr3:uid="{F0EBFDCE-FAE6-4F84-8644-781BB71AF22D}" name="Column4178"/>
    <tableColumn id="4182" xr3:uid="{0A83106C-6503-4C22-B74E-515FF846B741}" name="Column4179"/>
    <tableColumn id="4183" xr3:uid="{1AB428E7-8303-42AA-8B27-EE9A74749A7A}" name="Column4180"/>
    <tableColumn id="4184" xr3:uid="{BE6ABA63-D6F4-4068-B212-FF460D652A00}" name="Column4181"/>
    <tableColumn id="4185" xr3:uid="{AB11B719-E010-4619-93EA-95CC13C21C94}" name="Column4182"/>
    <tableColumn id="4186" xr3:uid="{96C69A27-F0BC-4684-B1DB-AEE5C34C0502}" name="Column4183"/>
    <tableColumn id="4187" xr3:uid="{3F8EA687-EF9B-4722-9422-9D681EE0838F}" name="Column4184"/>
    <tableColumn id="4188" xr3:uid="{7F4D4CC7-5F06-4F2A-A35E-249D5FCF789C}" name="Column4185"/>
    <tableColumn id="4189" xr3:uid="{FD481BB5-235E-441F-8679-8E94E00956D4}" name="Column4186"/>
    <tableColumn id="4190" xr3:uid="{FF89A9A3-B462-4B0C-9009-0A0B92BBC472}" name="Column4187"/>
    <tableColumn id="4191" xr3:uid="{E62B5D0E-B17A-4BE2-B599-7A189D1E6540}" name="Column4188"/>
    <tableColumn id="4192" xr3:uid="{BA9959DA-38F0-4BA0-A9E3-5FE5567C3E83}" name="Column4189"/>
    <tableColumn id="4193" xr3:uid="{28B1C63E-A94B-40FB-9EFB-EEDCC38945B9}" name="Column4190"/>
    <tableColumn id="4194" xr3:uid="{595BCF39-89DF-4081-A3FC-D740378B66DC}" name="Column4191"/>
    <tableColumn id="4195" xr3:uid="{33AA7D19-7F8C-4094-AA2E-8D1308A99DE0}" name="Column4192"/>
    <tableColumn id="4196" xr3:uid="{83A14EB4-FC6F-4847-B5A9-B7DC3B9A1840}" name="Column4193"/>
    <tableColumn id="4197" xr3:uid="{E1C378F2-89CE-4A78-BE07-B87A642E46FA}" name="Column4194"/>
    <tableColumn id="4198" xr3:uid="{831FE8FF-6C1F-4C5B-87D2-F06022430986}" name="Column4195"/>
    <tableColumn id="4199" xr3:uid="{8A941A1B-BFC8-4713-85E9-15F0D0713C7D}" name="Column4196"/>
    <tableColumn id="4200" xr3:uid="{99D5281F-153E-448B-803A-85200D68D1B3}" name="Column4197"/>
    <tableColumn id="4201" xr3:uid="{1C1E158B-8406-4D5C-87A5-C85D38C5B927}" name="Column4198"/>
    <tableColumn id="4202" xr3:uid="{1E2ACE6F-A172-4388-AE16-C3951190C4DE}" name="Column4199"/>
    <tableColumn id="4203" xr3:uid="{942A73A5-7571-4B82-8F84-1819634549B6}" name="Column4200"/>
    <tableColumn id="4204" xr3:uid="{104FA26C-25CE-4C28-84D0-ECC921B7A6A5}" name="Column4201"/>
    <tableColumn id="4205" xr3:uid="{1FA0D807-2679-499A-B7EE-39EB60152FA5}" name="Column4202"/>
    <tableColumn id="4206" xr3:uid="{5CF0A32B-A015-47CC-A2E5-E99A96CB2552}" name="Column4203"/>
    <tableColumn id="4207" xr3:uid="{E75AFDE0-B71B-42B3-8FB7-DCD76A9618D3}" name="Column4204"/>
    <tableColumn id="4208" xr3:uid="{EE8E232B-EB63-464A-9A70-F8EE63E16E39}" name="Column4205"/>
    <tableColumn id="4209" xr3:uid="{FE4F5272-0EB4-4F4F-8537-5C08E136B4F6}" name="Column4206"/>
    <tableColumn id="4210" xr3:uid="{B5357231-B7D2-4F55-942F-308017B214E8}" name="Column4207"/>
    <tableColumn id="4211" xr3:uid="{B8F6AF12-CAF8-462A-9EFD-5D05DF4F2371}" name="Column4208"/>
    <tableColumn id="4212" xr3:uid="{0D8DF452-F7B2-43EE-9811-EFF80F35849B}" name="Column4209"/>
    <tableColumn id="4213" xr3:uid="{6961F358-36E9-4587-BB01-F7EAF52CBD85}" name="Column4210"/>
    <tableColumn id="4214" xr3:uid="{754C2FC3-BB2E-42C0-881C-4A9257DC6962}" name="Column4211"/>
    <tableColumn id="4215" xr3:uid="{10378172-44BE-41D7-9CC9-E123EA28F07F}" name="Column4212"/>
    <tableColumn id="4216" xr3:uid="{ED1599A5-2163-446B-B740-328D80F3CCC1}" name="Column4213"/>
    <tableColumn id="4217" xr3:uid="{58136C03-C61C-4533-AC78-C414DB7CE33C}" name="Column4214"/>
    <tableColumn id="4218" xr3:uid="{A2B98C59-EB10-4C13-B340-4C68E0960B1E}" name="Column4215"/>
    <tableColumn id="4219" xr3:uid="{E17E972C-947B-4AB8-8221-8EA3DA84B3FC}" name="Column4216"/>
    <tableColumn id="4220" xr3:uid="{2883DE55-47D1-461C-9BC1-4FA53F105324}" name="Column4217"/>
    <tableColumn id="4221" xr3:uid="{176C850B-FAF4-4222-A432-C07DBEF0D2E0}" name="Column4218"/>
    <tableColumn id="4222" xr3:uid="{1B605FD0-ED5A-4450-91B3-A4397D4A791A}" name="Column4219"/>
    <tableColumn id="4223" xr3:uid="{8B3D66D8-E0E3-4436-B679-A6161CF4A5C6}" name="Column4220"/>
    <tableColumn id="4224" xr3:uid="{CE4B5151-0793-4F13-8E87-5B97428B3ECE}" name="Column4221"/>
    <tableColumn id="4225" xr3:uid="{3A2100E1-EC54-45B1-9D18-F773F671A0A3}" name="Column4222"/>
    <tableColumn id="4226" xr3:uid="{3A567975-008A-40DA-9AE1-457BB38C1474}" name="Column4223"/>
    <tableColumn id="4227" xr3:uid="{DE940E04-633D-4975-9AB1-19AC342D432B}" name="Column4224"/>
    <tableColumn id="4228" xr3:uid="{E139687D-BAB1-4659-845D-721E47E7DAA7}" name="Column4225"/>
    <tableColumn id="4229" xr3:uid="{5E105060-DA93-4466-ABE7-E0F0C636A94B}" name="Column4226"/>
    <tableColumn id="4230" xr3:uid="{6BAF1EBA-8A08-4A28-B0F7-5659FA8ECDBE}" name="Column4227"/>
    <tableColumn id="4231" xr3:uid="{0BA553BC-841D-4D95-89D5-A9DB2DA265AF}" name="Column4228"/>
    <tableColumn id="4232" xr3:uid="{A8CD7D36-D964-42A2-B956-A55DC9332CF2}" name="Column4229"/>
    <tableColumn id="4233" xr3:uid="{E31BFE2A-14C0-436E-AB89-71A58923744A}" name="Column4230"/>
    <tableColumn id="4234" xr3:uid="{3D4A7667-C80C-4E99-A833-52D9B19BCF3E}" name="Column4231"/>
    <tableColumn id="4235" xr3:uid="{5885F971-EB33-4599-8099-4362AB9943C0}" name="Column4232"/>
    <tableColumn id="4236" xr3:uid="{C8B91186-E703-44DC-AAC9-1129F3930678}" name="Column4233"/>
    <tableColumn id="4237" xr3:uid="{0D660E50-7CB9-458D-BD74-110AD20E8335}" name="Column4234"/>
    <tableColumn id="4238" xr3:uid="{8F4B2EA6-ADBA-45C8-9E4E-F5CE11DFFE2E}" name="Column4235"/>
    <tableColumn id="4239" xr3:uid="{60CDB221-A6F6-4CF0-B1C4-41F5D0E567F5}" name="Column4236"/>
    <tableColumn id="4240" xr3:uid="{A636CC90-6BCD-4B00-876D-2D7CAA8ABD9B}" name="Column4237"/>
    <tableColumn id="4241" xr3:uid="{D51557F2-0ABB-49E3-B925-71E58937D045}" name="Column4238"/>
    <tableColumn id="4242" xr3:uid="{C63F4373-D09B-4E0A-B0E2-D7CB11162B8C}" name="Column4239"/>
    <tableColumn id="4243" xr3:uid="{32C74CDA-DF8E-46E0-A212-78603888D663}" name="Column4240"/>
    <tableColumn id="4244" xr3:uid="{36BC3D58-4054-45DC-8EF4-4C7F1911B104}" name="Column4241"/>
    <tableColumn id="4245" xr3:uid="{DF3BD236-A69F-4598-BA2A-9BD737C8C2A3}" name="Column4242"/>
    <tableColumn id="4246" xr3:uid="{0614C11C-8F23-489A-8720-2AA5AD7EFE59}" name="Column4243"/>
    <tableColumn id="4247" xr3:uid="{6976F624-1C8E-4038-8F5F-8D8014E7EA25}" name="Column4244"/>
    <tableColumn id="4248" xr3:uid="{E386BDC2-9173-4F4B-9085-1900B1C0BFC4}" name="Column4245"/>
    <tableColumn id="4249" xr3:uid="{A920AA60-7B3B-4202-A712-7C0B7F98C204}" name="Column4246"/>
    <tableColumn id="4250" xr3:uid="{80D2E5A0-C978-47AD-AEB2-B87A984B18E0}" name="Column4247"/>
    <tableColumn id="4251" xr3:uid="{85421DF7-3452-4616-9ADB-9B7795886F2C}" name="Column4248"/>
    <tableColumn id="4252" xr3:uid="{47E510CC-26A3-452D-9FA3-E5A51819F8B6}" name="Column4249"/>
    <tableColumn id="4253" xr3:uid="{BD706BB8-1AD7-4B43-991A-C4170DD83EEF}" name="Column4250"/>
    <tableColumn id="4254" xr3:uid="{A946B8AC-7CB8-40B9-B4CF-6BD0786E9CF1}" name="Column4251"/>
    <tableColumn id="4255" xr3:uid="{8ABD06A6-4A8B-4227-A337-2868AE58CB3E}" name="Column4252"/>
    <tableColumn id="4256" xr3:uid="{1410500D-D3A8-4796-9764-5897B15463EC}" name="Column4253"/>
    <tableColumn id="4257" xr3:uid="{CB63D584-E9C9-4954-AEEA-F9E0A90AA518}" name="Column4254"/>
    <tableColumn id="4258" xr3:uid="{52B0E424-6CA6-480E-ABFF-F48ECB70A154}" name="Column4255"/>
    <tableColumn id="4259" xr3:uid="{2FAEAB26-A22E-4E90-B8CE-66531D8D9A6B}" name="Column4256"/>
    <tableColumn id="4260" xr3:uid="{D50321BD-F5B7-4548-85B1-394F0EEBE723}" name="Column4257"/>
    <tableColumn id="4261" xr3:uid="{A3B9F7FA-1840-42DC-AEAF-0AFA7B4D1965}" name="Column4258"/>
    <tableColumn id="4262" xr3:uid="{801853B6-FAA4-47D2-9E69-3E74F0BDDC17}" name="Column4259"/>
    <tableColumn id="4263" xr3:uid="{A7A8FC88-E292-429F-AFAE-7CD0A5E9FE7C}" name="Column4260"/>
    <tableColumn id="4264" xr3:uid="{C3253AEA-C84F-4B8F-9C49-488ACB7CE698}" name="Column4261"/>
    <tableColumn id="4265" xr3:uid="{9AC4915A-0EFF-4E9B-98C6-4F0CC14A3C48}" name="Column4262"/>
    <tableColumn id="4266" xr3:uid="{0E91C8B6-88BF-4681-A6A0-07C3FF32E5B7}" name="Column4263"/>
    <tableColumn id="4267" xr3:uid="{AF45E7ED-45CE-4C30-BFBC-53AB18A7B735}" name="Column4264"/>
    <tableColumn id="4268" xr3:uid="{3BAE100D-2CCE-4FD1-B36E-3C5CE3619C05}" name="Column4265"/>
    <tableColumn id="4269" xr3:uid="{B8F99528-205F-4B42-AD0C-5410A80E9748}" name="Column4266"/>
    <tableColumn id="4270" xr3:uid="{A073514D-286E-4DA2-9924-D9AE6D7FB9EE}" name="Column4267"/>
    <tableColumn id="4271" xr3:uid="{2E8B8B06-E1E5-48D9-B76F-1C8DDAFCD95F}" name="Column4268"/>
    <tableColumn id="4272" xr3:uid="{DC4B564A-4C11-4FAD-826B-2922CDF33993}" name="Column4269"/>
    <tableColumn id="4273" xr3:uid="{9F75D258-932B-4B1F-99FD-2DABCC70340F}" name="Column4270"/>
    <tableColumn id="4274" xr3:uid="{AE045CAF-F630-4B21-8EA2-39D9D0979162}" name="Column4271"/>
    <tableColumn id="4275" xr3:uid="{22996714-69C3-43A2-B1EA-F376CD4D6CAD}" name="Column4272"/>
    <tableColumn id="4276" xr3:uid="{AF846BE7-8644-40D8-983F-BD663E920C56}" name="Column4273"/>
    <tableColumn id="4277" xr3:uid="{06817EC0-E7D4-49D9-A9DB-3B87F3D8AB9E}" name="Column4274"/>
    <tableColumn id="4278" xr3:uid="{7B1A46AC-34B5-4387-A76D-F85C23DB334F}" name="Column4275"/>
    <tableColumn id="4279" xr3:uid="{2C60A486-A554-45DA-8D30-33201724ABB0}" name="Column4276"/>
    <tableColumn id="4280" xr3:uid="{30745814-601B-4CC8-A83E-9079F0F1E703}" name="Column4277"/>
    <tableColumn id="4281" xr3:uid="{278A6871-7B7F-4107-A47A-684204CC40C4}" name="Column4278"/>
    <tableColumn id="4282" xr3:uid="{A99B37FF-86A4-46BF-8B27-563737D5450F}" name="Column4279"/>
    <tableColumn id="4283" xr3:uid="{B35CDEB9-50EE-4676-84F4-D806D9F01BD6}" name="Column4280"/>
    <tableColumn id="4284" xr3:uid="{90C1CAD7-964E-41FF-8108-3ED53E4CDF12}" name="Column4281"/>
    <tableColumn id="4285" xr3:uid="{BB2B61AC-1633-41D3-A85D-C42E69415823}" name="Column4282"/>
    <tableColumn id="4286" xr3:uid="{EA6936E9-8EDE-4E72-BA30-6F89E52FD55E}" name="Column4283"/>
    <tableColumn id="4287" xr3:uid="{67652974-C435-4A1D-8DED-1DAF2A207E61}" name="Column4284"/>
    <tableColumn id="4288" xr3:uid="{F06C4421-BB2F-4A91-862C-91DA861B0BB1}" name="Column4285"/>
    <tableColumn id="4289" xr3:uid="{7012ECC8-B83A-4405-A411-64B1D49288EB}" name="Column4286"/>
    <tableColumn id="4290" xr3:uid="{684D8A67-D4B4-42A0-9D6A-7A72AB63104A}" name="Column4287"/>
    <tableColumn id="4291" xr3:uid="{0411D47A-8B55-4F86-AB0A-584F2F1D34C3}" name="Column4288"/>
    <tableColumn id="4292" xr3:uid="{EDF81EC2-C07E-438D-B298-0C053C67F8CA}" name="Column4289"/>
    <tableColumn id="4293" xr3:uid="{95136EB8-D861-4000-89B1-EB9BAF1BF514}" name="Column4290"/>
    <tableColumn id="4294" xr3:uid="{201306F6-6096-47AB-A9C3-A9430C7611C9}" name="Column4291"/>
    <tableColumn id="4295" xr3:uid="{DC83ECE1-D465-450C-A221-F50DB9D88F86}" name="Column4292"/>
    <tableColumn id="4296" xr3:uid="{4304EC1F-3B5A-4651-AD2B-EACA16F16C6D}" name="Column4293"/>
    <tableColumn id="4297" xr3:uid="{D7E76854-809E-4BAC-92CE-43ADF4476982}" name="Column4294"/>
    <tableColumn id="4298" xr3:uid="{A3F9FFE6-C215-4CE0-8E36-58E16C0C3C35}" name="Column4295"/>
    <tableColumn id="4299" xr3:uid="{A5E1ADCF-429B-404B-B0FF-40644DA9D8BB}" name="Column4296"/>
    <tableColumn id="4300" xr3:uid="{B70FE673-2687-4B3E-B2CB-065696FA8452}" name="Column4297"/>
    <tableColumn id="4301" xr3:uid="{FF55536D-08DB-48BC-A9FD-593B446FB2D3}" name="Column4298"/>
    <tableColumn id="4302" xr3:uid="{65A30560-3398-45B4-AE15-68B7FE16D9C3}" name="Column4299"/>
    <tableColumn id="4303" xr3:uid="{8837B989-42DB-452D-A3FE-90D26E3CC2B1}" name="Column4300"/>
    <tableColumn id="4304" xr3:uid="{03BCBB7F-2FA1-4724-9AC7-9C4097D4F845}" name="Column4301"/>
    <tableColumn id="4305" xr3:uid="{ECB56FEA-F014-4335-9066-5ED7E8E04221}" name="Column4302"/>
    <tableColumn id="4306" xr3:uid="{54CC23FD-5287-44D7-81C2-78C1E634A7F9}" name="Column4303"/>
    <tableColumn id="4307" xr3:uid="{2FD2631D-A145-4FFC-B219-5913448DC738}" name="Column4304"/>
    <tableColumn id="4308" xr3:uid="{25BD7C1E-62B4-4585-A33B-A419E60E733C}" name="Column4305"/>
    <tableColumn id="4309" xr3:uid="{EB6BDD48-8858-4B63-83E7-D3290058874C}" name="Column4306"/>
    <tableColumn id="4310" xr3:uid="{2FB2DDB7-CA32-4100-ACB4-D796B11A749B}" name="Column4307"/>
    <tableColumn id="4311" xr3:uid="{AD3E25B1-97F6-4E8F-ACCA-D51B99257DA1}" name="Column4308"/>
    <tableColumn id="4312" xr3:uid="{6E272AFB-D529-48C5-BD8D-2DA559203F3F}" name="Column4309"/>
    <tableColumn id="4313" xr3:uid="{2D4B5750-54B7-4049-B26A-22504AB7B4CA}" name="Column4310"/>
    <tableColumn id="4314" xr3:uid="{446587E2-5F50-40FF-A18A-658A608852A0}" name="Column4311"/>
    <tableColumn id="4315" xr3:uid="{88A3E5F1-6370-4BE2-BACB-AF1A489889B2}" name="Column4312"/>
    <tableColumn id="4316" xr3:uid="{17B50378-D5AD-4C7F-BF63-55B34608B3BD}" name="Column4313"/>
    <tableColumn id="4317" xr3:uid="{8E689C81-46E7-405B-9633-E609D2E7E1C7}" name="Column4314"/>
    <tableColumn id="4318" xr3:uid="{92DB1AD8-3206-467D-85CE-A49C140A8775}" name="Column4315"/>
    <tableColumn id="4319" xr3:uid="{10CCA600-7AF4-45E5-BE34-6C7E19E33195}" name="Column4316"/>
    <tableColumn id="4320" xr3:uid="{DDC3F431-F304-47EC-949A-CBF0703F3117}" name="Column4317"/>
    <tableColumn id="4321" xr3:uid="{D34E8A4B-7D85-4F06-90C3-D93CE5095D99}" name="Column4318"/>
    <tableColumn id="4322" xr3:uid="{DB03F18B-D0EB-4B40-A176-E972574ED39D}" name="Column4319"/>
    <tableColumn id="4323" xr3:uid="{8BEE5F16-67EB-459B-85B1-E9080D8F720F}" name="Column4320"/>
    <tableColumn id="4324" xr3:uid="{BC75F7DA-04C6-4337-B5B5-DF1553E3E919}" name="Column4321"/>
    <tableColumn id="4325" xr3:uid="{1072B5CA-F081-4CD4-86A2-78C5954D1FCE}" name="Column4322"/>
    <tableColumn id="4326" xr3:uid="{E5473D4B-6A99-41E5-9217-6B82FDD6332A}" name="Column4323"/>
    <tableColumn id="4327" xr3:uid="{800A269B-4736-494F-9AE0-0A1F54B983D4}" name="Column4324"/>
    <tableColumn id="4328" xr3:uid="{23F246C4-64AC-4E56-9BBF-D81C0D32315F}" name="Column4325"/>
    <tableColumn id="4329" xr3:uid="{BF1DC03F-920E-443A-BD7F-69B0D04727CB}" name="Column4326"/>
    <tableColumn id="4330" xr3:uid="{083C09F2-5467-49BF-A2DE-669A55C17431}" name="Column4327"/>
    <tableColumn id="4331" xr3:uid="{D0A66CB9-E9BC-4803-9401-B20468CC74EC}" name="Column4328"/>
    <tableColumn id="4332" xr3:uid="{BBC5C4AF-5265-46D6-8F76-29C028BF3ED4}" name="Column4329"/>
    <tableColumn id="4333" xr3:uid="{30DCE5AA-EB1B-454D-B2FC-FD8357CFFB31}" name="Column4330"/>
    <tableColumn id="4334" xr3:uid="{07D2CB8F-ABE6-41FC-A4E3-CCE9981ABD2D}" name="Column4331"/>
    <tableColumn id="4335" xr3:uid="{AB71940E-A90B-4037-B163-CF46A5DE3B0F}" name="Column4332"/>
    <tableColumn id="4336" xr3:uid="{AB092DC5-DFED-4595-A323-6FF4567D2A93}" name="Column4333"/>
    <tableColumn id="4337" xr3:uid="{81D49ACD-9186-4190-94BD-73DBF6586878}" name="Column4334"/>
    <tableColumn id="4338" xr3:uid="{7C47E446-BB33-4113-A2BF-56E0DA8D9FCA}" name="Column4335"/>
    <tableColumn id="4339" xr3:uid="{8FA7A009-15B7-4A48-B471-627416A7C1D8}" name="Column4336"/>
    <tableColumn id="4340" xr3:uid="{259DE5B0-9388-4D9B-9B43-5F1F193C580E}" name="Column4337"/>
    <tableColumn id="4341" xr3:uid="{5FA21033-9952-486A-8709-118903CDFBED}" name="Column4338"/>
    <tableColumn id="4342" xr3:uid="{A946DE79-B827-460E-A10A-202FEEA1EF7A}" name="Column4339"/>
    <tableColumn id="4343" xr3:uid="{0251A96B-EFBA-48C1-B4CB-2A21F6420B99}" name="Column4340"/>
    <tableColumn id="4344" xr3:uid="{98F40C67-7053-4571-8BD2-816601B0DEBD}" name="Column4341"/>
    <tableColumn id="4345" xr3:uid="{806AC95E-4E6D-47C8-9E8C-ECB0212E2894}" name="Column4342"/>
    <tableColumn id="4346" xr3:uid="{7456A74B-B4CC-43D5-BBE2-ACF8393481E1}" name="Column4343"/>
    <tableColumn id="4347" xr3:uid="{6D2517D8-042E-492B-A68B-97A810680752}" name="Column4344"/>
    <tableColumn id="4348" xr3:uid="{1F10350B-9753-42CE-B80D-C34B7F97EE9C}" name="Column4345"/>
    <tableColumn id="4349" xr3:uid="{2F9BFF6D-52D0-4656-8C43-62459082EAE4}" name="Column4346"/>
    <tableColumn id="4350" xr3:uid="{6DAD6D76-6D30-4ACD-840E-8F03D3CF6E29}" name="Column4347"/>
    <tableColumn id="4351" xr3:uid="{5893E8AB-22B0-4F73-8517-64205EAE5E2F}" name="Column4348"/>
    <tableColumn id="4352" xr3:uid="{618D2F31-FF74-426B-B2B8-7950A0D5C16E}" name="Column4349"/>
    <tableColumn id="4353" xr3:uid="{6657FDC6-0A37-4E5F-ABFC-F9967DCF1E4A}" name="Column4350"/>
    <tableColumn id="4354" xr3:uid="{C9D150F8-20A8-4118-8EED-BD4FDDE2A825}" name="Column4351"/>
    <tableColumn id="4355" xr3:uid="{4C806163-312E-457A-9EEC-D8FABE1FD5ED}" name="Column4352"/>
    <tableColumn id="4356" xr3:uid="{2EAE2BFB-1019-4EC1-B0A2-03E0C9481DE6}" name="Column4353"/>
    <tableColumn id="4357" xr3:uid="{928B52DF-B5C8-4BE6-94FE-66B49A461E08}" name="Column4354"/>
    <tableColumn id="4358" xr3:uid="{5C3D599A-3AE7-4013-8DFF-92549CA2786B}" name="Column4355"/>
    <tableColumn id="4359" xr3:uid="{2375C35A-ABAD-4046-95C1-6FBD42C5D4E7}" name="Column4356"/>
    <tableColumn id="4360" xr3:uid="{58B171E7-E864-4ACD-8025-2BD80D77F927}" name="Column4357"/>
    <tableColumn id="4361" xr3:uid="{505F2780-2D4A-456B-BFAC-90A8FB42D93B}" name="Column4358"/>
    <tableColumn id="4362" xr3:uid="{60832280-7854-4563-9BC2-AD87BF719BA9}" name="Column4359"/>
    <tableColumn id="4363" xr3:uid="{88B1AF13-6DA7-417C-964D-5243D89DE460}" name="Column4360"/>
    <tableColumn id="4364" xr3:uid="{8DE7FE55-7F2C-4B00-A2CE-5946CB1DA2A3}" name="Column4361"/>
    <tableColumn id="4365" xr3:uid="{EC002C68-7018-4849-B678-95DECD0E273E}" name="Column4362"/>
    <tableColumn id="4366" xr3:uid="{05830C52-B971-4DAE-92CF-B2AE774E9D96}" name="Column4363"/>
    <tableColumn id="4367" xr3:uid="{8F827853-6FD4-43A0-990F-8B5F64E0E8BC}" name="Column4364"/>
    <tableColumn id="4368" xr3:uid="{BD2CBECA-A604-4BB5-A066-B3B2C6932E32}" name="Column4365"/>
    <tableColumn id="4369" xr3:uid="{A7E898F6-7BC0-4D75-93ED-2201CBCB8E1F}" name="Column4366"/>
    <tableColumn id="4370" xr3:uid="{E883A375-52B9-4BBB-B7E8-8202DA419699}" name="Column4367"/>
    <tableColumn id="4371" xr3:uid="{9F16A17E-72D9-49F1-B0E1-5C68F708258E}" name="Column4368"/>
    <tableColumn id="4372" xr3:uid="{A6F5B6E9-B0DF-4806-80E5-21887D56C468}" name="Column4369"/>
    <tableColumn id="4373" xr3:uid="{FDC439CC-122C-4E13-91CE-28765866C900}" name="Column4370"/>
    <tableColumn id="4374" xr3:uid="{0B4C2EC4-30F3-4AA0-A660-41DCC7D9B69C}" name="Column4371"/>
    <tableColumn id="4375" xr3:uid="{E623EEF6-DEFE-4C0C-A5E1-EC7E1E088678}" name="Column4372"/>
    <tableColumn id="4376" xr3:uid="{351FA0C6-FB6B-497C-A049-8756C25F2AC7}" name="Column4373"/>
    <tableColumn id="4377" xr3:uid="{1EFBF4BB-06E9-4D84-894D-A3B2BD77B6EB}" name="Column4374"/>
    <tableColumn id="4378" xr3:uid="{EEED4E0D-15A0-41FF-AB85-48576B3891DD}" name="Column4375"/>
    <tableColumn id="4379" xr3:uid="{406ED74A-D88D-4777-8759-1FA965EAF253}" name="Column4376"/>
    <tableColumn id="4380" xr3:uid="{34105F53-958B-46BB-B4B9-8A60A2B7025A}" name="Column4377"/>
    <tableColumn id="4381" xr3:uid="{DBDC993E-8031-41E5-B450-A6DFD48BB0D5}" name="Column4378"/>
    <tableColumn id="4382" xr3:uid="{40E9BE0A-8A53-4AD8-8F7B-3BF0313B34DE}" name="Column4379"/>
    <tableColumn id="4383" xr3:uid="{D9C2C2C0-8EF7-4CDE-9505-E6126FBAE9DC}" name="Column4380"/>
    <tableColumn id="4384" xr3:uid="{347D6F1A-3306-4CB1-955E-235C1B706727}" name="Column4381"/>
    <tableColumn id="4385" xr3:uid="{2AE1A13C-75F3-4F6B-A817-8B96AA4F9374}" name="Column4382"/>
    <tableColumn id="4386" xr3:uid="{56DFC39E-2F73-4D6B-9A9B-7FBBC2EC3E9B}" name="Column4383"/>
    <tableColumn id="4387" xr3:uid="{B848D153-F40B-4E8D-9D77-002DAFC12219}" name="Column4384"/>
    <tableColumn id="4388" xr3:uid="{A5A770F9-2028-4B2E-AD82-E44FCB15AF50}" name="Column4385"/>
    <tableColumn id="4389" xr3:uid="{31D3A0DD-206C-46CF-9E76-21F192F2CC90}" name="Column4386"/>
    <tableColumn id="4390" xr3:uid="{EA245752-3F17-46D2-8314-CA34BBB069EA}" name="Column4387"/>
    <tableColumn id="4391" xr3:uid="{35CE7788-AF08-4E4E-BD43-5AAA1CCC728C}" name="Column4388"/>
    <tableColumn id="4392" xr3:uid="{42A69B52-F74E-42C8-B29F-2ED936767448}" name="Column4389"/>
    <tableColumn id="4393" xr3:uid="{AE0EEEAD-1C81-4F92-9C5B-A46CD26B5371}" name="Column4390"/>
    <tableColumn id="4394" xr3:uid="{71C606CD-A518-47B6-A3E5-602130E6A633}" name="Column4391"/>
    <tableColumn id="4395" xr3:uid="{CCB3FB95-404C-4083-A97E-E703FFD29E4D}" name="Column4392"/>
    <tableColumn id="4396" xr3:uid="{B372F4A8-83C4-482D-B478-0274D8EF9340}" name="Column4393"/>
    <tableColumn id="4397" xr3:uid="{CCE13FC5-894F-4FAC-B301-77B5FC5CA4E1}" name="Column4394"/>
    <tableColumn id="4398" xr3:uid="{5A83F0E4-1173-4735-B4F0-C21ECE0942F1}" name="Column4395"/>
    <tableColumn id="4399" xr3:uid="{22B6AAB4-966C-4FD4-BB93-FF315632A16B}" name="Column4396"/>
    <tableColumn id="4400" xr3:uid="{F55D3ABB-5361-43A2-A78C-D7E4A8986A0D}" name="Column4397"/>
    <tableColumn id="4401" xr3:uid="{EAD2871D-005A-4CD4-AD10-6326BAAC3A5D}" name="Column4398"/>
    <tableColumn id="4402" xr3:uid="{C476EAAD-BD1D-457A-8719-FC226967A789}" name="Column4399"/>
    <tableColumn id="4403" xr3:uid="{3C63E161-FBE8-4208-86C3-10633880D2CB}" name="Column4400"/>
    <tableColumn id="4404" xr3:uid="{20F22449-3EF7-4D07-A8B7-1A62BBE52D0D}" name="Column4401"/>
    <tableColumn id="4405" xr3:uid="{FFE0BED8-1348-45C9-8D0D-5636B7B646A4}" name="Column4402"/>
    <tableColumn id="4406" xr3:uid="{BAAAC466-8AA2-4ADB-9A95-6BC2DC4D9442}" name="Column4403"/>
    <tableColumn id="4407" xr3:uid="{5FA67AB3-128C-43F8-BF36-EEB325E17A3D}" name="Column4404"/>
    <tableColumn id="4408" xr3:uid="{4F80501E-E5FE-466E-80F7-E3B591B75458}" name="Column4405"/>
    <tableColumn id="4409" xr3:uid="{F86E5404-4A80-42EC-9EC1-25BA9A162DFD}" name="Column4406"/>
    <tableColumn id="4410" xr3:uid="{65E4FAE5-FEC9-4DFB-9F2B-349B192FC9A4}" name="Column4407"/>
    <tableColumn id="4411" xr3:uid="{7CD70A1E-3B35-4D2D-877B-0DF3D0FF9C3D}" name="Column4408"/>
    <tableColumn id="4412" xr3:uid="{616315EB-1157-44B5-A9B4-CCB720B6C745}" name="Column4409"/>
    <tableColumn id="4413" xr3:uid="{AC21B22A-C62A-41EB-AC9F-0C5CCD2E993B}" name="Column4410"/>
    <tableColumn id="4414" xr3:uid="{054BD2A6-3FF4-4C77-82DE-44A401288814}" name="Column4411"/>
    <tableColumn id="4415" xr3:uid="{B33B60F0-B1F8-490E-9343-52DE57622379}" name="Column4412"/>
    <tableColumn id="4416" xr3:uid="{492E9AC8-FABE-453D-B14F-E0C227D9BCBC}" name="Column4413"/>
    <tableColumn id="4417" xr3:uid="{FCEC0BDF-E9EF-4644-9527-05D0C0081519}" name="Column4414"/>
    <tableColumn id="4418" xr3:uid="{7859E7A4-374A-4628-B795-A2B2B0B58C4C}" name="Column4415"/>
    <tableColumn id="4419" xr3:uid="{44159EA9-0A03-4809-A8F0-72DA337AB9A1}" name="Column4416"/>
    <tableColumn id="4420" xr3:uid="{262A7ED6-59B8-46CA-85C1-B1F12F33A0F2}" name="Column4417"/>
    <tableColumn id="4421" xr3:uid="{E41F2046-0D4A-4FC1-B9F6-5ED4AD3321DD}" name="Column4418"/>
    <tableColumn id="4422" xr3:uid="{A68A2B24-0DC0-4FD1-BC51-66B7CEC7AB52}" name="Column4419"/>
    <tableColumn id="4423" xr3:uid="{06B387F5-70CD-4639-850A-B67677E54249}" name="Column4420"/>
    <tableColumn id="4424" xr3:uid="{632C0A15-12CC-4304-B28F-623B12B6123A}" name="Column4421"/>
    <tableColumn id="4425" xr3:uid="{EC602A5F-F743-4766-8186-0A4CFDA33124}" name="Column4422"/>
    <tableColumn id="4426" xr3:uid="{7885A43B-0BF7-4372-A98E-211A6D67B452}" name="Column4423"/>
    <tableColumn id="4427" xr3:uid="{7D8E1C28-9FED-4466-85B7-B51FF1C65664}" name="Column4424"/>
    <tableColumn id="4428" xr3:uid="{6DBFCE41-8C54-437E-820A-CC667692A4C2}" name="Column4425"/>
    <tableColumn id="4429" xr3:uid="{068D2730-C9C7-47EF-A431-16367A6E0F2B}" name="Column4426"/>
    <tableColumn id="4430" xr3:uid="{1000CC71-0915-4735-AAB3-95130AEC446F}" name="Column4427"/>
    <tableColumn id="4431" xr3:uid="{3479149A-7EAF-4736-9F4D-F2593E4C4ABC}" name="Column4428"/>
    <tableColumn id="4432" xr3:uid="{693DCDFD-883E-4E08-BC6A-6715ECC586E4}" name="Column4429"/>
    <tableColumn id="4433" xr3:uid="{E4D6CF7E-49E1-4FE2-9CA0-D7AFC7B6FB6C}" name="Column4430"/>
    <tableColumn id="4434" xr3:uid="{0C6F6CDF-4D47-41D8-8D6B-AD60CF9BEB69}" name="Column4431"/>
    <tableColumn id="4435" xr3:uid="{0407C89A-A41C-420A-8762-8F0DF283B8B5}" name="Column4432"/>
    <tableColumn id="4436" xr3:uid="{E751073B-7932-4C91-AFAD-BDA8FDD6C8CF}" name="Column4433"/>
    <tableColumn id="4437" xr3:uid="{9CC2CAEF-7648-4878-804D-550CAC7386F6}" name="Column4434"/>
    <tableColumn id="4438" xr3:uid="{FC55A079-8346-4B9B-BABF-0ECAE7C7D909}" name="Column4435"/>
    <tableColumn id="4439" xr3:uid="{40CFE60A-562C-47EC-A3C1-9DC641F61784}" name="Column4436"/>
    <tableColumn id="4440" xr3:uid="{5414CAAD-52BC-4C8E-B551-B28DE67B8EEE}" name="Column4437"/>
    <tableColumn id="4441" xr3:uid="{F4DC595C-B032-44B2-8344-A1E3BD3F7DE4}" name="Column4438"/>
    <tableColumn id="4442" xr3:uid="{20DAF147-9E3E-4F88-BA8E-55371569F505}" name="Column4439"/>
    <tableColumn id="4443" xr3:uid="{647699C7-C89D-4B05-A5EE-52BF37F21727}" name="Column4440"/>
    <tableColumn id="4444" xr3:uid="{FD27C2BD-96CE-42D4-B9DD-80F4C9B5A32F}" name="Column4441"/>
    <tableColumn id="4445" xr3:uid="{E9EA7FA2-7828-42B2-A27B-FE01953497C9}" name="Column4442"/>
    <tableColumn id="4446" xr3:uid="{42D9DBE3-37D8-4A0A-A62A-AC1A8114F4A1}" name="Column4443"/>
    <tableColumn id="4447" xr3:uid="{D941309D-12AF-4E01-BA5A-4B3371DDBF8F}" name="Column4444"/>
    <tableColumn id="4448" xr3:uid="{19D923D6-AC21-4F42-96E7-A7FF891EEF5D}" name="Column4445"/>
    <tableColumn id="4449" xr3:uid="{0DC1B269-69ED-47E1-8ECA-B3F5853280B8}" name="Column4446"/>
    <tableColumn id="4450" xr3:uid="{0EAA96BA-9437-4114-894A-1BFAA834D966}" name="Column4447"/>
    <tableColumn id="4451" xr3:uid="{CDD953F5-816B-4249-A786-3C60E9A277EC}" name="Column4448"/>
    <tableColumn id="4452" xr3:uid="{AAFD2420-EA7E-4B01-984C-A5DAD7BA6757}" name="Column4449"/>
    <tableColumn id="4453" xr3:uid="{F8918A3B-BC04-4183-A52F-050305A75AB4}" name="Column4450"/>
    <tableColumn id="4454" xr3:uid="{9F1BABED-365D-4702-87E4-EF0325E2FE0E}" name="Column4451"/>
    <tableColumn id="4455" xr3:uid="{55C852B3-59D5-4416-8F10-06CBC3CF74EB}" name="Column4452"/>
    <tableColumn id="4456" xr3:uid="{4C239059-7806-4862-BE48-9FBC0AAB558A}" name="Column4453"/>
    <tableColumn id="4457" xr3:uid="{16A951BF-E9AD-4557-8814-5F56E2003D91}" name="Column4454"/>
    <tableColumn id="4458" xr3:uid="{4D8055BB-6AE2-475C-AA02-7B3DC4D67581}" name="Column4455"/>
    <tableColumn id="4459" xr3:uid="{47E8F055-DC51-496F-8462-F54407854F14}" name="Column4456"/>
    <tableColumn id="4460" xr3:uid="{955564A0-7874-42B2-BE94-03A9AE8946AC}" name="Column4457"/>
    <tableColumn id="4461" xr3:uid="{2AD49F42-81EF-4C55-857E-DF52D62B33F6}" name="Column4458"/>
    <tableColumn id="4462" xr3:uid="{EAD3C7A2-F87B-48E2-9973-5077B592985C}" name="Column4459"/>
    <tableColumn id="4463" xr3:uid="{29B39592-CA51-43AB-AE5B-E4B2EDE8F44F}" name="Column4460"/>
    <tableColumn id="4464" xr3:uid="{E8FE5110-021F-4D9F-8128-D0D7BF69F9CE}" name="Column4461"/>
    <tableColumn id="4465" xr3:uid="{D4ABF495-1056-48EC-9678-269076B505BD}" name="Column4462"/>
    <tableColumn id="4466" xr3:uid="{268C9CA2-F702-4388-AEEA-906E38408201}" name="Column4463"/>
    <tableColumn id="4467" xr3:uid="{F7B90932-8151-4B68-ABA7-B4518BD87159}" name="Column4464"/>
    <tableColumn id="4468" xr3:uid="{0C989D48-687F-4496-ADC9-1A4F7B4E8ECA}" name="Column4465"/>
    <tableColumn id="4469" xr3:uid="{4A6F7D54-D954-4422-808E-AF15315A3C19}" name="Column4466"/>
    <tableColumn id="4470" xr3:uid="{F94F79F9-6E9B-4587-ACCA-E6DBB4A76364}" name="Column4467"/>
    <tableColumn id="4471" xr3:uid="{C1CF4531-8898-407B-AC07-506D4D76EA75}" name="Column4468"/>
    <tableColumn id="4472" xr3:uid="{C98559C1-984C-40A1-A877-B202DD47DA9F}" name="Column4469"/>
    <tableColumn id="4473" xr3:uid="{C73B8065-D06C-4460-A6B6-8A610EE2249E}" name="Column4470"/>
    <tableColumn id="4474" xr3:uid="{A3D28EBF-698B-4B65-A27D-B6898D4D9321}" name="Column4471"/>
    <tableColumn id="4475" xr3:uid="{1A38CD2A-DC8E-4A9D-AAB3-B1F390069BFE}" name="Column4472"/>
    <tableColumn id="4476" xr3:uid="{7C67C3FB-CDF1-4A00-8A15-455B2247E640}" name="Column4473"/>
    <tableColumn id="4477" xr3:uid="{D80D5EC1-2B0C-48D6-9301-806F5A5AEEDE}" name="Column4474"/>
    <tableColumn id="4478" xr3:uid="{8EE3F962-8373-4603-8810-17665E9EF741}" name="Column4475"/>
    <tableColumn id="4479" xr3:uid="{1E841826-3539-42BF-AF4B-FFB1162170C4}" name="Column4476"/>
    <tableColumn id="4480" xr3:uid="{10384576-3867-446C-9C54-412EC0B515D4}" name="Column4477"/>
    <tableColumn id="4481" xr3:uid="{0B706C8E-807B-4A55-82E8-18AF3F92268F}" name="Column4478"/>
    <tableColumn id="4482" xr3:uid="{2B7ADBC0-F731-4ECD-8298-E129F6B8CB23}" name="Column4479"/>
    <tableColumn id="4483" xr3:uid="{58D49EDE-CA29-4876-B28A-747E57DD22E3}" name="Column4480"/>
    <tableColumn id="4484" xr3:uid="{A29B6960-1F16-4D4A-9D72-4BC61425D814}" name="Column4481"/>
    <tableColumn id="4485" xr3:uid="{C311AFC4-B0F3-42D9-A785-7634B552D3FD}" name="Column4482"/>
    <tableColumn id="4486" xr3:uid="{45345F52-7B23-4AE7-A3DE-0D689B7C67B1}" name="Column4483"/>
    <tableColumn id="4487" xr3:uid="{B12C870C-759D-46B7-BACF-774BB60C6D95}" name="Column4484"/>
    <tableColumn id="4488" xr3:uid="{70FFFE38-2667-4071-A025-A6B866991BCC}" name="Column4485"/>
    <tableColumn id="4489" xr3:uid="{65BAB946-587E-4BD9-A6CA-632BFEBBABC1}" name="Column4486"/>
    <tableColumn id="4490" xr3:uid="{32DCFF25-6821-4BA6-8CD7-7C9C17719F8F}" name="Column4487"/>
    <tableColumn id="4491" xr3:uid="{003449D0-F23A-4648-894B-20BDCF98BCCD}" name="Column4488"/>
    <tableColumn id="4492" xr3:uid="{F8E7BFA2-251C-4CC7-B417-9F641AEAF4B1}" name="Column4489"/>
    <tableColumn id="4493" xr3:uid="{424DD545-967E-4BFA-BAD3-DFFFC11A413F}" name="Column4490"/>
    <tableColumn id="4494" xr3:uid="{60AE5105-36BD-410D-8D94-5388BC93A073}" name="Column4491"/>
    <tableColumn id="4495" xr3:uid="{5BFBB311-0E5E-452A-BC84-94C084925627}" name="Column4492"/>
    <tableColumn id="4496" xr3:uid="{7CA2E542-BF40-4C1C-BD3E-89E61A09DDD1}" name="Column4493"/>
    <tableColumn id="4497" xr3:uid="{047F418F-D9FC-44FD-A320-98A7659DF079}" name="Column4494"/>
    <tableColumn id="4498" xr3:uid="{BB7AEBA0-09DF-4649-A938-56BC709A9C7B}" name="Column4495"/>
    <tableColumn id="4499" xr3:uid="{9CCFE900-342E-4119-9A9F-718EC27E8334}" name="Column4496"/>
    <tableColumn id="4500" xr3:uid="{E85FD049-3041-4D89-8A67-2DFDC511A5A5}" name="Column4497"/>
    <tableColumn id="4501" xr3:uid="{D9EC0100-5CC8-414C-8727-73DCA46CF5C2}" name="Column4498"/>
    <tableColumn id="4502" xr3:uid="{4D831E20-AB21-497E-8151-725F226046D9}" name="Column4499"/>
    <tableColumn id="4503" xr3:uid="{747D1C89-CB38-4346-AA04-C60F3486CA8D}" name="Column4500"/>
    <tableColumn id="4504" xr3:uid="{46B28892-3185-44F5-8DAD-DF5CDBF59C9C}" name="Column4501"/>
    <tableColumn id="4505" xr3:uid="{6AC91BF9-DB14-44F5-A490-4CB8BD1FD469}" name="Column4502"/>
    <tableColumn id="4506" xr3:uid="{312F1F36-0492-4A06-A61E-A08112E9F1B3}" name="Column4503"/>
    <tableColumn id="4507" xr3:uid="{181F9910-9273-403D-A321-03F0889AAB2C}" name="Column4504"/>
    <tableColumn id="4508" xr3:uid="{E9BC07B2-F382-4581-BFC1-E3D6328832B4}" name="Column4505"/>
    <tableColumn id="4509" xr3:uid="{B34FB841-E891-48B9-BAE5-2D1C2295FBBB}" name="Column4506"/>
    <tableColumn id="4510" xr3:uid="{1BAE784A-E4C6-4DA9-B195-5DBEDC8E0B44}" name="Column4507"/>
    <tableColumn id="4511" xr3:uid="{BEF8DF28-5992-4C58-9D00-81B8D59EEB99}" name="Column4508"/>
    <tableColumn id="4512" xr3:uid="{184B7C81-36EE-4C68-9512-0EDC8638C8AC}" name="Column4509"/>
    <tableColumn id="4513" xr3:uid="{1569FA1D-8A11-4CCA-8AA0-2993B9E92155}" name="Column4510"/>
    <tableColumn id="4514" xr3:uid="{AE5E1B96-8634-4E6D-BB0A-BBE7A7CD3044}" name="Column4511"/>
    <tableColumn id="4515" xr3:uid="{86A37803-2B60-4054-AEBA-784415A18AD6}" name="Column4512"/>
    <tableColumn id="4516" xr3:uid="{B04F9715-CA92-4E45-8262-9BACD7EDEBD2}" name="Column4513"/>
    <tableColumn id="4517" xr3:uid="{3E5BF2E7-3F62-44FF-83B1-8F640CCD6A20}" name="Column4514"/>
    <tableColumn id="4518" xr3:uid="{E35E17CC-BACE-45F5-9E7F-DDCC279B7CA9}" name="Column4515"/>
    <tableColumn id="4519" xr3:uid="{33F95B7F-1519-43D3-8BEC-F5B08EDC7102}" name="Column4516"/>
    <tableColumn id="4520" xr3:uid="{CD070345-8F13-465A-8A23-0573528AEE13}" name="Column4517"/>
    <tableColumn id="4521" xr3:uid="{DCD9D5FB-5820-4DD3-A5EE-7566A8E23F39}" name="Column4518"/>
    <tableColumn id="4522" xr3:uid="{0D41E250-D86C-474D-BCC2-D38E05B85AF8}" name="Column4519"/>
    <tableColumn id="4523" xr3:uid="{99AC2693-5A3D-4D6D-84CA-62D6DA2E59EC}" name="Column4520"/>
    <tableColumn id="4524" xr3:uid="{4A00F9BC-839B-424E-B8A6-3FDA2F6D3A53}" name="Column4521"/>
    <tableColumn id="4525" xr3:uid="{87FA6099-1B3A-4A59-97AB-BD76694A73C9}" name="Column4522"/>
    <tableColumn id="4526" xr3:uid="{34293F1D-16E3-4ABB-A1DF-DE3A94BE1F2F}" name="Column4523"/>
    <tableColumn id="4527" xr3:uid="{21AFC744-027C-488D-B5D7-97BCB2107B77}" name="Column4524"/>
    <tableColumn id="4528" xr3:uid="{F3E15CBC-7FFC-4041-BB65-9E2C683A2AF9}" name="Column4525"/>
    <tableColumn id="4529" xr3:uid="{7FC146EE-7C22-4235-B4B1-8083A9EC9AD4}" name="Column4526"/>
    <tableColumn id="4530" xr3:uid="{A7591573-8A97-40D2-AA48-3D71F5253F62}" name="Column4527"/>
    <tableColumn id="4531" xr3:uid="{7E662DDC-662B-4747-AD39-4CCED9EA6306}" name="Column4528"/>
    <tableColumn id="4532" xr3:uid="{F9E6964A-3AA6-45B3-89D8-718C54A63057}" name="Column4529"/>
    <tableColumn id="4533" xr3:uid="{D22B57DB-3EBF-4A0E-8803-FF39E00BE26A}" name="Column4530"/>
    <tableColumn id="4534" xr3:uid="{04F9CA9F-3C75-4EF0-BAA1-9468B125CD73}" name="Column4531"/>
    <tableColumn id="4535" xr3:uid="{9DC8BE44-4C9F-400D-80BC-03CD959348F4}" name="Column4532"/>
    <tableColumn id="4536" xr3:uid="{42467AC4-B98E-4122-A819-259029785B39}" name="Column4533"/>
    <tableColumn id="4537" xr3:uid="{87C78BB4-A97D-4FE0-936E-875395A2255C}" name="Column4534"/>
    <tableColumn id="4538" xr3:uid="{6F2C8CEC-9104-482C-85C8-D7A840B1871B}" name="Column4535"/>
    <tableColumn id="4539" xr3:uid="{DB712178-3B34-4AE8-9072-C3A6AAA1FCD7}" name="Column4536"/>
    <tableColumn id="4540" xr3:uid="{C72569AC-28C7-4FB2-B9FF-C2969953DF67}" name="Column4537"/>
    <tableColumn id="4541" xr3:uid="{64F9BBD8-92ED-44A2-96DE-76E0A6881756}" name="Column4538"/>
    <tableColumn id="4542" xr3:uid="{BDCD676F-377D-4E16-99E5-2B50437A9051}" name="Column4539"/>
    <tableColumn id="4543" xr3:uid="{96BC2B28-08BE-4FE6-9203-B1CDE6407F8A}" name="Column4540"/>
    <tableColumn id="4544" xr3:uid="{BACB3D37-02B8-4B87-9A6E-81DEB97CC0F0}" name="Column4541"/>
    <tableColumn id="4545" xr3:uid="{E06CC8E7-6669-42F4-BE9A-F9BF7C993FF0}" name="Column4542"/>
    <tableColumn id="4546" xr3:uid="{10B6C527-E837-472F-9F37-83FDDA3330A0}" name="Column4543"/>
    <tableColumn id="4547" xr3:uid="{533E9CD7-592B-47BE-BE1E-765852C19D31}" name="Column4544"/>
    <tableColumn id="4548" xr3:uid="{A4997D42-1379-40C0-9BAE-206D6236FF86}" name="Column4545"/>
    <tableColumn id="4549" xr3:uid="{4CA4F65A-AFB9-41AE-912B-328C4E1498DC}" name="Column4546"/>
    <tableColumn id="4550" xr3:uid="{774587ED-156C-4B13-A2E6-4BFA5511F6FD}" name="Column4547"/>
    <tableColumn id="4551" xr3:uid="{FB1562B6-8A03-4301-9ECF-B9BAE3A79F11}" name="Column4548"/>
    <tableColumn id="4552" xr3:uid="{0747660B-7DFB-47B3-A81D-158D6C0619B3}" name="Column4549"/>
    <tableColumn id="4553" xr3:uid="{1B32BA30-7936-4559-9B36-19D04A0B7D3C}" name="Column4550"/>
    <tableColumn id="4554" xr3:uid="{E245D2CB-84BA-45B5-BE32-1F42992186F3}" name="Column4551"/>
    <tableColumn id="4555" xr3:uid="{2EBFE37E-71D2-493C-A33D-E5C96010A924}" name="Column4552"/>
    <tableColumn id="4556" xr3:uid="{594AE4EF-84A0-4739-829D-CBCB365CEF37}" name="Column4553"/>
    <tableColumn id="4557" xr3:uid="{93C2F8F2-515E-472E-BA3C-CDD407591391}" name="Column4554"/>
    <tableColumn id="4558" xr3:uid="{62884442-6EB5-4A7F-AC22-CC4EB9DBB9CE}" name="Column4555"/>
    <tableColumn id="4559" xr3:uid="{95E3DC68-EC57-4A3D-BE53-7B143B987951}" name="Column4556"/>
    <tableColumn id="4560" xr3:uid="{AD85B5E3-6D87-46BB-96F8-6FDA63A4EFF7}" name="Column4557"/>
    <tableColumn id="4561" xr3:uid="{28D8FA9D-49C4-4BE1-AC2E-C955CD4434CD}" name="Column4558"/>
    <tableColumn id="4562" xr3:uid="{97814F7B-B112-4115-8053-DD1241AA377E}" name="Column4559"/>
    <tableColumn id="4563" xr3:uid="{82B05C02-7D8C-4678-8D70-9251C63328B2}" name="Column4560"/>
    <tableColumn id="4564" xr3:uid="{6534B9B8-EC42-4DC4-B23A-925193E236A3}" name="Column4561"/>
    <tableColumn id="4565" xr3:uid="{895C6481-C86B-43DC-B255-80FC1CE9946D}" name="Column4562"/>
    <tableColumn id="4566" xr3:uid="{D20EC63D-13C0-413A-90AA-E5A9D0BFBB9C}" name="Column4563"/>
    <tableColumn id="4567" xr3:uid="{A730F388-D4CE-4597-A201-F308A8A3C036}" name="Column4564"/>
    <tableColumn id="4568" xr3:uid="{526F1FB4-7759-4E74-96D6-0DD145B515D6}" name="Column4565"/>
    <tableColumn id="4569" xr3:uid="{ECD62C7F-1F46-4D00-97EF-FC5B50E6E5C6}" name="Column4566"/>
    <tableColumn id="4570" xr3:uid="{C505245E-B220-458C-BBE3-904FBAAF1E63}" name="Column4567"/>
    <tableColumn id="4571" xr3:uid="{F91822EE-9C0E-4471-B43A-98F0715C1F60}" name="Column4568"/>
    <tableColumn id="4572" xr3:uid="{9FEA1E58-BBE0-4413-A9C0-8BFA16EC400C}" name="Column4569"/>
    <tableColumn id="4573" xr3:uid="{3182E279-D00A-4DB7-AC96-A8D8C7657385}" name="Column4570"/>
    <tableColumn id="4574" xr3:uid="{F44AA9DA-126E-4708-A88E-876E56BCD60F}" name="Column4571"/>
    <tableColumn id="4575" xr3:uid="{8EBF3B43-046E-4CE6-8F75-FAB538FDD34B}" name="Column4572"/>
    <tableColumn id="4576" xr3:uid="{4E3B2941-D9C9-48E3-A778-5FD66F4E5F6A}" name="Column4573"/>
    <tableColumn id="4577" xr3:uid="{BFCEBCEA-2226-4B4F-8E62-997587028924}" name="Column4574"/>
    <tableColumn id="4578" xr3:uid="{E8F337EF-07B9-4E36-8911-4234B3DBEA73}" name="Column4575"/>
    <tableColumn id="4579" xr3:uid="{2BF981D0-C604-4F62-8329-DA9F6B639D66}" name="Column4576"/>
    <tableColumn id="4580" xr3:uid="{74DF6386-B282-4120-8A65-72DFB6A8A6C5}" name="Column4577"/>
    <tableColumn id="4581" xr3:uid="{396ACBD0-55A7-4A4B-9891-98810953EA2D}" name="Column4578"/>
    <tableColumn id="4582" xr3:uid="{72E60AF2-AEE0-44D8-9514-916EA88F39EF}" name="Column4579"/>
    <tableColumn id="4583" xr3:uid="{C97243DD-5775-42C4-8F58-61F12BD1A10F}" name="Column4580"/>
    <tableColumn id="4584" xr3:uid="{BD1DD4C3-2824-4656-9282-DFAD83F0FAC0}" name="Column4581"/>
    <tableColumn id="4585" xr3:uid="{AF9594F1-C59F-41C3-9BAF-BFA7455B5C3A}" name="Column4582"/>
    <tableColumn id="4586" xr3:uid="{A9770AF0-8176-4A68-A57A-CA3F04AB45FF}" name="Column4583"/>
    <tableColumn id="4587" xr3:uid="{B024BA11-38A4-4400-9326-C4ADB7A063B8}" name="Column4584"/>
    <tableColumn id="4588" xr3:uid="{C6B6764F-5A2E-419E-92B2-967ED221EAE5}" name="Column4585"/>
    <tableColumn id="4589" xr3:uid="{123766DF-EC67-46E2-8CF4-EF37B42178DE}" name="Column4586"/>
    <tableColumn id="4590" xr3:uid="{C6D77497-0EE6-49D2-A913-16621FCBE13A}" name="Column4587"/>
    <tableColumn id="4591" xr3:uid="{A6AA6CC1-9802-4BE1-ADC2-2C130F7F7DEA}" name="Column4588"/>
    <tableColumn id="4592" xr3:uid="{E28A0D28-2146-47E5-9AC4-59D678B48740}" name="Column4589"/>
    <tableColumn id="4593" xr3:uid="{AF363B60-07BD-4485-BDBB-FEE2EFA189C7}" name="Column4590"/>
    <tableColumn id="4594" xr3:uid="{0126C406-E344-45AE-A910-E8D200CA9A83}" name="Column4591"/>
    <tableColumn id="4595" xr3:uid="{61AEC802-ED60-44C4-93E4-1C1062BC52CB}" name="Column4592"/>
    <tableColumn id="4596" xr3:uid="{0788A29A-75A4-43C2-8B91-EF436BD3B27E}" name="Column4593"/>
    <tableColumn id="4597" xr3:uid="{A05BF041-D6CB-48D7-987E-35A6FD84167C}" name="Column4594"/>
    <tableColumn id="4598" xr3:uid="{A8536218-30E7-4304-9BE4-270B5CCDFA97}" name="Column4595"/>
    <tableColumn id="4599" xr3:uid="{F731BFA3-1F58-47F0-A95D-E34D3E0826E4}" name="Column4596"/>
    <tableColumn id="4600" xr3:uid="{AC2E6432-4F39-4242-B697-F64761D519E4}" name="Column4597"/>
    <tableColumn id="4601" xr3:uid="{4FAB9669-641B-4DD0-9D11-1E95DC71D9C6}" name="Column4598"/>
    <tableColumn id="4602" xr3:uid="{633E0B82-00E2-435E-9F85-A54013D5B353}" name="Column4599"/>
    <tableColumn id="4603" xr3:uid="{3D12AA02-0D20-49A5-BEC8-6E9ED21ADF76}" name="Column4600"/>
    <tableColumn id="4604" xr3:uid="{2D3F09DA-7976-4844-9A3A-A199D1256E90}" name="Column4601"/>
    <tableColumn id="4605" xr3:uid="{91CC4D87-E6AC-4A2F-A910-E873FAE13D9C}" name="Column4602"/>
    <tableColumn id="4606" xr3:uid="{CF19A98F-B90D-4937-816C-62E4AAD3D863}" name="Column4603"/>
    <tableColumn id="4607" xr3:uid="{458C22AB-B389-41CE-93FB-16FB26016BC6}" name="Column4604"/>
    <tableColumn id="4608" xr3:uid="{6065CADB-C791-4CB8-BFAB-1F8C843B90E7}" name="Column4605"/>
    <tableColumn id="4609" xr3:uid="{DDBF8B6D-CDF7-493F-98E0-49F96FF64605}" name="Column4606"/>
    <tableColumn id="4610" xr3:uid="{310025D4-2398-4FDB-81E8-087C30B73432}" name="Column4607"/>
    <tableColumn id="4611" xr3:uid="{05014D1C-9CB3-4423-9783-FDD421A60F64}" name="Column4608"/>
    <tableColumn id="4612" xr3:uid="{638BCEF4-FADC-4218-8FAB-7FB8CCE4A911}" name="Column4609"/>
    <tableColumn id="4613" xr3:uid="{4F3507DD-9030-451C-AFF2-932997C8CE26}" name="Column4610"/>
    <tableColumn id="4614" xr3:uid="{7FAB4573-E477-4A37-A267-DB2C06C98C71}" name="Column4611"/>
    <tableColumn id="4615" xr3:uid="{61EC31E8-BB8D-472E-89F9-EF466D8C4876}" name="Column4612"/>
    <tableColumn id="4616" xr3:uid="{9A8EF569-8734-4C5D-B87E-8826EB1C4490}" name="Column4613"/>
    <tableColumn id="4617" xr3:uid="{E8C85B9C-5707-4C93-BC99-2993B954BC2B}" name="Column4614"/>
    <tableColumn id="4618" xr3:uid="{8CBD0CAB-5A06-4144-99ED-58D171A40917}" name="Column4615"/>
    <tableColumn id="4619" xr3:uid="{DFA2AF5E-F3CD-4BB5-AC72-3C6506EE0B8F}" name="Column4616"/>
    <tableColumn id="4620" xr3:uid="{AC31B699-589A-4C61-9779-35F8B5C8D9DA}" name="Column4617"/>
    <tableColumn id="4621" xr3:uid="{574AD678-CEE8-4C6D-8814-25DDEEF4E61C}" name="Column4618"/>
    <tableColumn id="4622" xr3:uid="{FAB828BD-3816-4F7A-AAB5-705F0E3FDDB2}" name="Column4619"/>
    <tableColumn id="4623" xr3:uid="{04117B4F-4986-4250-9CC0-25308B52807D}" name="Column4620"/>
    <tableColumn id="4624" xr3:uid="{6E1DAE36-A225-4632-8B06-1E74B6F35369}" name="Column4621"/>
    <tableColumn id="4625" xr3:uid="{F0447B49-A2D1-4FCB-A009-90FA2B21AC96}" name="Column4622"/>
    <tableColumn id="4626" xr3:uid="{57CE6FDC-654D-431F-92D2-431332C8A58F}" name="Column4623"/>
    <tableColumn id="4627" xr3:uid="{8841BAA7-CB87-4A30-AF46-9F7801DE8EF4}" name="Column4624"/>
    <tableColumn id="4628" xr3:uid="{D8DF2573-C701-4D36-8DEB-D92E45FEB7D7}" name="Column4625"/>
    <tableColumn id="4629" xr3:uid="{79DBC566-8C83-42A0-9BCE-AC4126D432F5}" name="Column4626"/>
    <tableColumn id="4630" xr3:uid="{32955BF8-AD75-4B72-A5D8-58AB6433E0EC}" name="Column4627"/>
    <tableColumn id="4631" xr3:uid="{06F192E7-551B-4341-A8BF-280810506B95}" name="Column4628"/>
    <tableColumn id="4632" xr3:uid="{06C65093-FBA5-42E5-B9C9-3347AF30629F}" name="Column4629"/>
    <tableColumn id="4633" xr3:uid="{608E0E88-66BD-4BD1-9FA8-61B70D3A9AA5}" name="Column4630"/>
    <tableColumn id="4634" xr3:uid="{CAA52B5A-9282-4209-A63E-47E531467881}" name="Column4631"/>
    <tableColumn id="4635" xr3:uid="{52496403-9EFF-46AE-9C67-0C30DDECC56B}" name="Column4632"/>
    <tableColumn id="4636" xr3:uid="{2C2CB532-D807-48C8-9D39-AA349FCD2E19}" name="Column4633"/>
    <tableColumn id="4637" xr3:uid="{9B41BEF1-FFD7-4070-96AC-E34D305C7A06}" name="Column4634"/>
    <tableColumn id="4638" xr3:uid="{9C1CEA01-4519-409A-B682-36B0EB525607}" name="Column4635"/>
    <tableColumn id="4639" xr3:uid="{4BD92492-D310-4F62-B00B-CFC5E039E955}" name="Column4636"/>
    <tableColumn id="4640" xr3:uid="{31E375DE-1FD3-4FE7-B7A3-41C6FBAD1B85}" name="Column4637"/>
    <tableColumn id="4641" xr3:uid="{13AD6C4D-E6CD-4CB5-86D7-B414423B51E6}" name="Column4638"/>
    <tableColumn id="4642" xr3:uid="{88D9606E-FBD9-47D4-A903-4524616E6EC0}" name="Column4639"/>
    <tableColumn id="4643" xr3:uid="{ACB9F513-3EB8-4BF5-B1CD-AF673690C13A}" name="Column4640"/>
    <tableColumn id="4644" xr3:uid="{B9394A72-4EB2-4C79-9539-BD24750E2C38}" name="Column4641"/>
    <tableColumn id="4645" xr3:uid="{F0321E17-21FC-414C-9BF1-1854316D0FCD}" name="Column4642"/>
    <tableColumn id="4646" xr3:uid="{D438C00D-3A27-48BE-9245-D10663234EC5}" name="Column4643"/>
    <tableColumn id="4647" xr3:uid="{231009A4-E09D-4502-AC16-7439E3294A08}" name="Column4644"/>
    <tableColumn id="4648" xr3:uid="{75E4FDC7-54F6-4563-8B1F-315C400E2D53}" name="Column4645"/>
    <tableColumn id="4649" xr3:uid="{B74F4596-C10D-420E-9699-03F786A51DBF}" name="Column4646"/>
    <tableColumn id="4650" xr3:uid="{385ED825-C02F-4670-90EA-E52D58C75756}" name="Column4647"/>
    <tableColumn id="4651" xr3:uid="{F8DAA65D-9AD7-43D9-97F9-12DAB16AB084}" name="Column4648"/>
    <tableColumn id="4652" xr3:uid="{2E3BCEA7-43D1-4801-9AAE-7603A950E59C}" name="Column4649"/>
    <tableColumn id="4653" xr3:uid="{CA11F9BC-6CBC-499A-BFB4-C14C635E3F59}" name="Column4650"/>
    <tableColumn id="4654" xr3:uid="{6B24DAEA-9E81-44C8-B89A-F40BC44405EC}" name="Column4651"/>
    <tableColumn id="4655" xr3:uid="{4122E112-5413-44F8-8054-B58EF3776D23}" name="Column4652"/>
    <tableColumn id="4656" xr3:uid="{3912337C-96CD-4AC7-AEB7-3B2B9F9F3D2F}" name="Column4653"/>
    <tableColumn id="4657" xr3:uid="{BC2A7972-9664-4367-A87D-F361A0B39625}" name="Column4654"/>
    <tableColumn id="4658" xr3:uid="{D7FE9B00-0F33-4512-8AD0-C5707FBEF6E1}" name="Column4655"/>
    <tableColumn id="4659" xr3:uid="{E75ECE53-17D0-45B0-9010-F9ACF5FBA391}" name="Column4656"/>
    <tableColumn id="4660" xr3:uid="{16B42A31-E48D-4CEF-8AE7-108472E6DF1F}" name="Column4657"/>
    <tableColumn id="4661" xr3:uid="{50FB1182-0975-4864-9E64-9929AF1058F6}" name="Column4658"/>
    <tableColumn id="4662" xr3:uid="{E0B7873D-3924-4E68-B52A-C6F1DC87E68C}" name="Column4659"/>
    <tableColumn id="4663" xr3:uid="{D6FB2DA2-8E64-43FC-B133-4875C0FA9D10}" name="Column4660"/>
    <tableColumn id="4664" xr3:uid="{D841E21E-A31F-45C0-BECD-285E385117E2}" name="Column4661"/>
    <tableColumn id="4665" xr3:uid="{C3E3D2E9-1411-449A-9664-FDA00C1F13FF}" name="Column4662"/>
    <tableColumn id="4666" xr3:uid="{EA1A01F0-5710-47A6-AFCC-6F64468F300C}" name="Column4663"/>
    <tableColumn id="4667" xr3:uid="{73DAB327-29BE-484C-9311-FD17644FECB0}" name="Column4664"/>
    <tableColumn id="4668" xr3:uid="{687D19C2-93E1-481B-B98F-433A37107E28}" name="Column4665"/>
    <tableColumn id="4669" xr3:uid="{5D908B7D-04DC-4A1F-ABA5-2A5DE50A85EB}" name="Column4666"/>
    <tableColumn id="4670" xr3:uid="{08A4B12B-9F45-44D1-8EA0-9119225B3E7D}" name="Column4667"/>
    <tableColumn id="4671" xr3:uid="{907F30B2-0A4D-45F7-9D58-E6D240047670}" name="Column4668"/>
    <tableColumn id="4672" xr3:uid="{B1811BCF-D27E-457E-A74B-95C340943B03}" name="Column4669"/>
    <tableColumn id="4673" xr3:uid="{F3E4CD30-1E18-461E-B272-C6FEDB79B797}" name="Column4670"/>
    <tableColumn id="4674" xr3:uid="{124DE9D0-5F42-4429-A169-7BDAF0525924}" name="Column4671"/>
    <tableColumn id="4675" xr3:uid="{CA6E0F70-7B80-49CD-B911-0CCC41BA90F9}" name="Column4672"/>
    <tableColumn id="4676" xr3:uid="{ECBEAC90-5B51-4533-BDE1-5AEF0E4CDB77}" name="Column4673"/>
    <tableColumn id="4677" xr3:uid="{8E60E512-509F-4690-8549-D0D29D412630}" name="Column4674"/>
    <tableColumn id="4678" xr3:uid="{FED2A4FD-D74B-4FDC-BD33-94E5FC14826F}" name="Column4675"/>
    <tableColumn id="4679" xr3:uid="{77AA30C3-3E9A-45AB-A8DE-77595EB3DC23}" name="Column4676"/>
    <tableColumn id="4680" xr3:uid="{869AF61A-E5F3-40FE-84F5-AD3AED3513E5}" name="Column4677"/>
    <tableColumn id="4681" xr3:uid="{3B3DECB5-859C-47EA-A040-D3E7259C479C}" name="Column4678"/>
    <tableColumn id="4682" xr3:uid="{0DAFCF4F-5380-4019-8040-91EB9D44AEE2}" name="Column4679"/>
    <tableColumn id="4683" xr3:uid="{5B08458D-6BC0-4510-AE40-CCB0DB0079E7}" name="Column4680"/>
    <tableColumn id="4684" xr3:uid="{3FD6A18A-D103-431A-9517-9CCD59B03042}" name="Column4681"/>
    <tableColumn id="4685" xr3:uid="{E52DE08D-07B4-453F-91AC-95E918BD7651}" name="Column4682"/>
    <tableColumn id="4686" xr3:uid="{FC9830D5-07C6-486F-B37A-A007FAC5634C}" name="Column4683"/>
    <tableColumn id="4687" xr3:uid="{E7272281-FDCB-4EAB-AC04-C646A93AF2D5}" name="Column4684"/>
    <tableColumn id="4688" xr3:uid="{309CF42B-9977-4E02-B91B-CA55476331DA}" name="Column4685"/>
    <tableColumn id="4689" xr3:uid="{FC5556DC-2172-437B-933F-71BA3C5A6FE8}" name="Column4686"/>
    <tableColumn id="4690" xr3:uid="{50B10197-A33D-40EC-B9E5-B448EEBD831F}" name="Column4687"/>
    <tableColumn id="4691" xr3:uid="{16BDA045-4EFE-47FB-87DC-415D50EB8338}" name="Column4688"/>
    <tableColumn id="4692" xr3:uid="{0902A82F-29BA-415E-893F-F64FF580F3ED}" name="Column4689"/>
    <tableColumn id="4693" xr3:uid="{DFEB3798-F4FC-435B-98A1-69B833FEE807}" name="Column4690"/>
    <tableColumn id="4694" xr3:uid="{C9D05368-D532-4DC3-BAA8-5D7002140634}" name="Column4691"/>
    <tableColumn id="4695" xr3:uid="{7C0D72DD-BDB9-4923-A200-2E6A9634C66A}" name="Column4692"/>
    <tableColumn id="4696" xr3:uid="{4975AFC6-5071-4D19-B59B-2FC1442B0B01}" name="Column4693"/>
    <tableColumn id="4697" xr3:uid="{8B5289BA-ADA0-4239-81C5-1EB0E23F8E04}" name="Column4694"/>
    <tableColumn id="4698" xr3:uid="{5CF72F58-B9B1-4FE7-9220-7FB33332B203}" name="Column4695"/>
    <tableColumn id="4699" xr3:uid="{BB91F4C9-6652-4569-BF71-F28790D4E469}" name="Column4696"/>
    <tableColumn id="4700" xr3:uid="{6D826074-C5F2-462A-BF99-4A802E15432B}" name="Column4697"/>
    <tableColumn id="4701" xr3:uid="{EF68D416-D943-474F-8D81-BF582486F805}" name="Column4698"/>
    <tableColumn id="4702" xr3:uid="{A3B7004C-BC73-450A-8955-0CE68EB601A4}" name="Column4699"/>
    <tableColumn id="4703" xr3:uid="{71B4213F-7644-41F3-8C54-1FBDBD7333C3}" name="Column4700"/>
    <tableColumn id="4704" xr3:uid="{1993BFDD-A3BB-4585-92C8-25E9B0C0D4F6}" name="Column4701"/>
    <tableColumn id="4705" xr3:uid="{412F318A-312C-43B8-9EDE-4BA57D446B07}" name="Column4702"/>
    <tableColumn id="4706" xr3:uid="{E750166D-9A52-4D51-9EA3-D237329E8A6E}" name="Column4703"/>
    <tableColumn id="4707" xr3:uid="{5ECF0CC4-7732-4F91-9A88-3C03AA046B8C}" name="Column4704"/>
    <tableColumn id="4708" xr3:uid="{58D49121-37BC-49C0-92C3-CC25C22DB6D6}" name="Column4705"/>
    <tableColumn id="4709" xr3:uid="{0659E27C-A700-409D-B831-B69B00167B23}" name="Column4706"/>
    <tableColumn id="4710" xr3:uid="{29711040-FF40-437E-8D4D-9B9D66A2DE9D}" name="Column4707"/>
    <tableColumn id="4711" xr3:uid="{A4D6AD92-1363-45A0-8619-24FB367E9864}" name="Column4708"/>
    <tableColumn id="4712" xr3:uid="{954AE631-AA3E-4618-8614-F8D476BBD57B}" name="Column4709"/>
    <tableColumn id="4713" xr3:uid="{AEB99937-BB1A-480F-8889-868E1B4B7B04}" name="Column4710"/>
    <tableColumn id="4714" xr3:uid="{DF2FA428-5732-407A-AC37-D6E787DA174B}" name="Column4711"/>
    <tableColumn id="4715" xr3:uid="{56E08A54-2B27-4B3E-B375-F716093F9022}" name="Column4712"/>
    <tableColumn id="4716" xr3:uid="{13A4A946-35DA-4DC2-9B90-81FD6D020653}" name="Column4713"/>
    <tableColumn id="4717" xr3:uid="{A6F3BCF7-3441-4241-9DD4-921A06645A29}" name="Column4714"/>
    <tableColumn id="4718" xr3:uid="{98CBFE9C-E40C-41B5-974E-57073B60DF6F}" name="Column4715"/>
    <tableColumn id="4719" xr3:uid="{90C4CFC7-3B48-4ECB-8B3C-51C8FE874043}" name="Column4716"/>
    <tableColumn id="4720" xr3:uid="{EE4365B4-3E71-4290-82E7-FE29AC4A3AB5}" name="Column4717"/>
    <tableColumn id="4721" xr3:uid="{48EBF8D8-CC13-4925-A1F0-06D788D41CAC}" name="Column4718"/>
    <tableColumn id="4722" xr3:uid="{AA6977B9-B150-4069-B7A6-72B2B04A8FB7}" name="Column4719"/>
    <tableColumn id="4723" xr3:uid="{28A7C82F-39C4-40C8-B894-F38E3526FCD7}" name="Column4720"/>
    <tableColumn id="4724" xr3:uid="{AC27E3F2-44E4-41CF-9D9F-E1D247227495}" name="Column4721"/>
    <tableColumn id="4725" xr3:uid="{C6B6FF4B-1588-403D-9CAE-6C1D2199551F}" name="Column4722"/>
    <tableColumn id="4726" xr3:uid="{6C1E22BB-7E31-4C91-9F0E-81F84F61DEEA}" name="Column4723"/>
    <tableColumn id="4727" xr3:uid="{8B1C3E3D-EFB8-4C60-B781-098B5D42B39C}" name="Column4724"/>
    <tableColumn id="4728" xr3:uid="{82859082-9A7E-42DF-BB42-3BAD686063FF}" name="Column4725"/>
    <tableColumn id="4729" xr3:uid="{7608286A-BF0C-47E3-A046-AFE22255C3C8}" name="Column4726"/>
    <tableColumn id="4730" xr3:uid="{BC4ECC25-2502-47C1-A44F-A9D37A9A7CAB}" name="Column4727"/>
    <tableColumn id="4731" xr3:uid="{AB8DD0B3-651A-4132-B118-7D1594D80375}" name="Column4728"/>
    <tableColumn id="4732" xr3:uid="{CB0CCD64-1195-4509-8706-C9B21D35F702}" name="Column4729"/>
    <tableColumn id="4733" xr3:uid="{10093FF3-D4F1-44D2-B64B-8D487042529D}" name="Column4730"/>
    <tableColumn id="4734" xr3:uid="{96FCBC09-1D89-441A-AFB0-58CAEFA1886D}" name="Column4731"/>
    <tableColumn id="4735" xr3:uid="{355263FE-392F-4831-B4AE-9ECEF8124299}" name="Column4732"/>
    <tableColumn id="4736" xr3:uid="{619701A7-5890-4830-8577-903AAF8DAF6C}" name="Column4733"/>
    <tableColumn id="4737" xr3:uid="{E4FD1072-8212-4915-8443-76688F73F5F2}" name="Column4734"/>
    <tableColumn id="4738" xr3:uid="{1F3B2A1F-2499-4129-9E3D-B5AC36DE6316}" name="Column4735"/>
    <tableColumn id="4739" xr3:uid="{BDD46FCC-53AE-4D12-B76E-D2EEE10E6FC0}" name="Column4736"/>
    <tableColumn id="4740" xr3:uid="{968E841E-D544-49EE-937B-08302F60DCE7}" name="Column4737"/>
    <tableColumn id="4741" xr3:uid="{DFE7536B-3EFF-4BB0-9ADF-10FBF89B22C0}" name="Column4738"/>
    <tableColumn id="4742" xr3:uid="{D191EF9C-C4E4-4AA1-989F-88C006162B95}" name="Column4739"/>
    <tableColumn id="4743" xr3:uid="{02137298-819A-45E4-8C35-E224E3BB73CE}" name="Column4740"/>
    <tableColumn id="4744" xr3:uid="{5D8667C4-B65C-4F4D-ACE6-2FB802011AB3}" name="Column4741"/>
    <tableColumn id="4745" xr3:uid="{BEF370D2-68B0-49D2-BF3D-61296C7F745E}" name="Column4742"/>
    <tableColumn id="4746" xr3:uid="{E11273D7-AAF7-49AF-A0CD-E3F54A3A8D7B}" name="Column4743"/>
    <tableColumn id="4747" xr3:uid="{2EBCCFCE-8C53-417F-A14D-0296EBAFACA3}" name="Column4744"/>
    <tableColumn id="4748" xr3:uid="{38E7776A-6CE3-43F4-AC80-ECCEA86DA406}" name="Column4745"/>
    <tableColumn id="4749" xr3:uid="{C5DECB98-6DC8-4B1C-B6F6-D79EE228FDEE}" name="Column4746"/>
    <tableColumn id="4750" xr3:uid="{8D3191BF-0D23-4270-AA88-1892448CF6FC}" name="Column4747"/>
    <tableColumn id="4751" xr3:uid="{46060E34-D93D-497E-8BF9-70E59F0A8251}" name="Column4748"/>
    <tableColumn id="4752" xr3:uid="{F17CCF3A-7683-4164-BA9C-36D9AC822703}" name="Column4749"/>
    <tableColumn id="4753" xr3:uid="{63B7987E-3A69-4DE1-8BF9-9E11B8418E95}" name="Column4750"/>
    <tableColumn id="4754" xr3:uid="{BC21B179-3555-483D-B018-222D80D5406F}" name="Column4751"/>
    <tableColumn id="4755" xr3:uid="{FD824DA7-DF3B-4EB1-A24D-0942F976238C}" name="Column4752"/>
    <tableColumn id="4756" xr3:uid="{8CBF08C2-F48C-4AD5-B6EF-C387D99C7DD8}" name="Column4753"/>
    <tableColumn id="4757" xr3:uid="{6AFEB998-95EA-4D0B-AD96-587E84598D2A}" name="Column4754"/>
    <tableColumn id="4758" xr3:uid="{D66FFD8D-DD78-4F53-A753-8E131337AA13}" name="Column4755"/>
    <tableColumn id="4759" xr3:uid="{A374E5C6-25D7-49EE-AE8A-7B243E64F704}" name="Column4756"/>
    <tableColumn id="4760" xr3:uid="{0B26E509-2450-4868-A557-DEEA445FDC97}" name="Column4757"/>
    <tableColumn id="4761" xr3:uid="{00047B77-C103-4250-B7DE-51A938947896}" name="Column4758"/>
    <tableColumn id="4762" xr3:uid="{0AF77133-CF33-40B6-8587-9471A7C76BBE}" name="Column4759"/>
    <tableColumn id="4763" xr3:uid="{4AF7F5BD-7C27-4BE4-B06F-77BA571D2272}" name="Column4760"/>
    <tableColumn id="4764" xr3:uid="{95AF3AAC-2A3F-4CF8-A855-B6790CDD47AB}" name="Column4761"/>
    <tableColumn id="4765" xr3:uid="{224FDA28-B370-4391-8E7F-307CB50F5964}" name="Column4762"/>
    <tableColumn id="4766" xr3:uid="{3B02CB0F-A1E3-4995-A8D9-BF21F436CB3C}" name="Column4763"/>
    <tableColumn id="4767" xr3:uid="{52A380AF-AEC1-4326-B212-32D62EBADCBD}" name="Column4764"/>
    <tableColumn id="4768" xr3:uid="{3D01BB40-8106-44AB-AB3A-427974E39993}" name="Column4765"/>
    <tableColumn id="4769" xr3:uid="{2C8C4EEE-C633-4F41-8C94-839704CB6667}" name="Column4766"/>
    <tableColumn id="4770" xr3:uid="{7BBF4F58-748F-4EB0-BFFA-2460201780B5}" name="Column4767"/>
    <tableColumn id="4771" xr3:uid="{42D24AE2-F175-405C-95F4-FC7B5FCC8320}" name="Column4768"/>
    <tableColumn id="4772" xr3:uid="{7C28A0C6-3127-467B-BE45-4BAC68D6D76A}" name="Column4769"/>
    <tableColumn id="4773" xr3:uid="{F8480B9A-942A-443A-8FA5-F461BCF21285}" name="Column4770"/>
    <tableColumn id="4774" xr3:uid="{42BE77D6-1AD9-4D54-A509-8F8BDD5EA7D6}" name="Column4771"/>
    <tableColumn id="4775" xr3:uid="{1586EBE6-1879-422E-BA28-B89DBD556022}" name="Column4772"/>
    <tableColumn id="4776" xr3:uid="{E8BB8B49-B823-4410-B840-26D676C500EE}" name="Column4773"/>
    <tableColumn id="4777" xr3:uid="{6CEFF375-5253-401A-A5C9-4B8B90EE683A}" name="Column4774"/>
    <tableColumn id="4778" xr3:uid="{4C1084D3-799C-4CFE-AE8F-E77FD0F02DE7}" name="Column4775"/>
    <tableColumn id="4779" xr3:uid="{0553ECB5-CE54-4F53-A9BB-84938C7AFB0E}" name="Column4776"/>
    <tableColumn id="4780" xr3:uid="{30402D45-6810-42F0-908B-CB087A9668BA}" name="Column4777"/>
    <tableColumn id="4781" xr3:uid="{6A158C57-BDE8-4FC3-9459-2DF1E015FD7E}" name="Column4778"/>
    <tableColumn id="4782" xr3:uid="{1BA15B96-2D93-44CD-AB11-7335C31FF0E2}" name="Column4779"/>
    <tableColumn id="4783" xr3:uid="{84269BE6-03CC-4930-BF11-1CDB2ED93C9C}" name="Column4780"/>
    <tableColumn id="4784" xr3:uid="{9959832B-718A-404D-8DCC-ABB124AFBC1E}" name="Column4781"/>
    <tableColumn id="4785" xr3:uid="{51016353-DA4C-44F5-A5DD-362F92A828A0}" name="Column4782"/>
    <tableColumn id="4786" xr3:uid="{BCEC9A10-83A5-4C18-A93D-2176E27EE9E1}" name="Column4783"/>
    <tableColumn id="4787" xr3:uid="{07025930-61FD-45D8-BDBB-049EC3523A78}" name="Column4784"/>
    <tableColumn id="4788" xr3:uid="{AF613F7F-0E35-41DE-9F33-8F21E54B3294}" name="Column4785"/>
    <tableColumn id="4789" xr3:uid="{3D530C70-22CE-4150-A835-51D8B096B16E}" name="Column4786"/>
    <tableColumn id="4790" xr3:uid="{19F16865-7996-4903-8291-8AC375CF7E5C}" name="Column4787"/>
    <tableColumn id="4791" xr3:uid="{B68E4A8F-6FBF-4200-A825-54E63FD533C5}" name="Column4788"/>
    <tableColumn id="4792" xr3:uid="{9418CACB-84FF-4429-9F65-C7C867144583}" name="Column4789"/>
    <tableColumn id="4793" xr3:uid="{2203B5AA-F95F-40A7-A161-0718551EDF83}" name="Column4790"/>
    <tableColumn id="4794" xr3:uid="{65316C23-5498-44C6-BEAB-A546B79F88AA}" name="Column4791"/>
    <tableColumn id="4795" xr3:uid="{505E1B34-11E9-41A5-87F6-A22E30097A77}" name="Column4792"/>
    <tableColumn id="4796" xr3:uid="{2CAB0214-C87A-43EF-81CD-25A9335D29C9}" name="Column4793"/>
    <tableColumn id="4797" xr3:uid="{E4F94772-C5B7-4CA7-983B-C0D8AC2A31A9}" name="Column4794"/>
    <tableColumn id="4798" xr3:uid="{43A61F84-F65A-4FE3-B753-716739360E56}" name="Column4795"/>
    <tableColumn id="4799" xr3:uid="{3B4F5714-A7AA-4ACF-995D-DA18F956C8D4}" name="Column4796"/>
    <tableColumn id="4800" xr3:uid="{BB7EAD21-5549-4978-AB28-2654948DB7DE}" name="Column4797"/>
    <tableColumn id="4801" xr3:uid="{A06572D0-AEDD-48D5-B518-9DC32DF5447B}" name="Column4798"/>
    <tableColumn id="4802" xr3:uid="{368E99FA-E9C9-49D4-9390-0EBA1F76D6C8}" name="Column4799"/>
    <tableColumn id="4803" xr3:uid="{976B8645-B90E-4AD0-97AF-91CB294EACBA}" name="Column4800"/>
    <tableColumn id="4804" xr3:uid="{435A9193-69CF-42AD-8B55-5891F0FCFC4C}" name="Column4801"/>
    <tableColumn id="4805" xr3:uid="{DF7E1155-656A-4592-B9D9-FB24BA0BEEA3}" name="Column4802"/>
    <tableColumn id="4806" xr3:uid="{D419BCDB-8FC0-4BD7-A46F-82B9F65E5258}" name="Column4803"/>
    <tableColumn id="4807" xr3:uid="{FF52C224-A0DB-4738-A390-DE779A370FC0}" name="Column4804"/>
    <tableColumn id="4808" xr3:uid="{85A5ECC3-8D02-45A6-B472-890250A852EB}" name="Column4805"/>
    <tableColumn id="4809" xr3:uid="{B2353B8D-5563-41B2-B1EE-80827ABDABCC}" name="Column4806"/>
    <tableColumn id="4810" xr3:uid="{51FE75B5-9F7C-4E94-A13B-76199A7B8188}" name="Column4807"/>
    <tableColumn id="4811" xr3:uid="{994B5181-B38B-4A29-B0A5-A4A4CAD3F24A}" name="Column4808"/>
    <tableColumn id="4812" xr3:uid="{AC51316B-9F51-47CC-A54A-2C609843F8F8}" name="Column4809"/>
    <tableColumn id="4813" xr3:uid="{32A78E8C-BA9C-49A1-BB11-5743C55DCFBC}" name="Column4810"/>
    <tableColumn id="4814" xr3:uid="{87470CE5-5E31-4C38-B78B-A1E17433F689}" name="Column4811"/>
    <tableColumn id="4815" xr3:uid="{3A7FE784-08DE-40B5-B494-951870CD603A}" name="Column4812"/>
    <tableColumn id="4816" xr3:uid="{FBDF732F-9967-4B98-837B-4D855E94075A}" name="Column4813"/>
    <tableColumn id="4817" xr3:uid="{5DDFFD92-4149-435A-83DD-1707C8479E6F}" name="Column4814"/>
    <tableColumn id="4818" xr3:uid="{B8E5D203-28C8-4F99-ABC6-12E3AA98828F}" name="Column4815"/>
    <tableColumn id="4819" xr3:uid="{2C90EA23-86D8-42FC-92D0-CD2A9DEA4BA1}" name="Column4816"/>
    <tableColumn id="4820" xr3:uid="{788EEFD9-4CFC-45DB-8F2C-0FDEFC33A20B}" name="Column4817"/>
    <tableColumn id="4821" xr3:uid="{E8B76E31-4909-4283-A814-BA419C8746A4}" name="Column4818"/>
    <tableColumn id="4822" xr3:uid="{0CBD829E-C185-4F7A-85DC-B2E906E56110}" name="Column4819"/>
    <tableColumn id="4823" xr3:uid="{D2B7F032-D599-4A26-9A0C-5D532E9FDFCA}" name="Column4820"/>
    <tableColumn id="4824" xr3:uid="{A92D5812-2812-4110-A483-2770E9F7DFA1}" name="Column4821"/>
    <tableColumn id="4825" xr3:uid="{5ADDF3E5-3AB0-4A7C-8CD6-7E237BF0227C}" name="Column4822"/>
    <tableColumn id="4826" xr3:uid="{A2534AEF-3718-407F-A3BB-CE29EFDBEB20}" name="Column4823"/>
    <tableColumn id="4827" xr3:uid="{82B0D563-0E23-4257-AA2C-AFF4DD829B87}" name="Column4824"/>
    <tableColumn id="4828" xr3:uid="{587A7146-99F5-4C83-BA4F-2F059128C28B}" name="Column4825"/>
    <tableColumn id="4829" xr3:uid="{FBB0547B-69A9-4F05-85AA-BF691DDD6034}" name="Column4826"/>
    <tableColumn id="4830" xr3:uid="{9F7B193B-9B07-43CA-9B1E-C831F3B72E18}" name="Column4827"/>
    <tableColumn id="4831" xr3:uid="{3B54BE1A-1B1A-447E-BD0D-66B41E2A1885}" name="Column4828"/>
    <tableColumn id="4832" xr3:uid="{273D3E39-3A81-4A6A-9A83-30F6D6B81833}" name="Column4829"/>
    <tableColumn id="4833" xr3:uid="{B9105233-54A4-4655-96B1-3D1D1CB0BF5D}" name="Column4830"/>
    <tableColumn id="4834" xr3:uid="{5D64C2B2-A7D0-476B-B44E-618FC4E08F9C}" name="Column4831"/>
    <tableColumn id="4835" xr3:uid="{75C1E062-CFE7-4EA6-8120-42B22DC2A23E}" name="Column4832"/>
    <tableColumn id="4836" xr3:uid="{21AC428E-81D3-4760-9C0D-AF337B46237E}" name="Column4833"/>
    <tableColumn id="4837" xr3:uid="{CA021B05-6714-4023-908A-632DD9BE94A2}" name="Column4834"/>
    <tableColumn id="4838" xr3:uid="{40FB1FF6-46E6-4E6C-8587-110CAC8F2F83}" name="Column4835"/>
    <tableColumn id="4839" xr3:uid="{96D8CB05-3EEF-4D3E-95E9-099EE6AD3DFE}" name="Column4836"/>
    <tableColumn id="4840" xr3:uid="{71F659D8-90B9-4CB1-8F5E-2BF037DC602F}" name="Column4837"/>
    <tableColumn id="4841" xr3:uid="{C4E92DE5-5ABD-47D8-B3EC-7DE2AB78B50E}" name="Column4838"/>
    <tableColumn id="4842" xr3:uid="{797D4341-3E75-45C9-98C2-86BE8F6A7255}" name="Column4839"/>
    <tableColumn id="4843" xr3:uid="{AE3F5CC4-BA3F-45FB-9750-CA910C52BEAF}" name="Column4840"/>
    <tableColumn id="4844" xr3:uid="{A9BE181D-D7E5-4ED0-9598-236EE4483A10}" name="Column4841"/>
    <tableColumn id="4845" xr3:uid="{2B725DF2-6808-4CF2-B7FA-2C6571A04EBA}" name="Column4842"/>
    <tableColumn id="4846" xr3:uid="{2372D89D-E4BE-4DB3-A926-23F06E550189}" name="Column4843"/>
    <tableColumn id="4847" xr3:uid="{08F99EB3-3B2D-4F62-928C-4C4EEF8D7611}" name="Column4844"/>
    <tableColumn id="4848" xr3:uid="{27E614EC-73B4-44FC-97E9-937E5F2DEA9E}" name="Column4845"/>
    <tableColumn id="4849" xr3:uid="{0F4080EA-E419-491A-A6E8-EA47730871B8}" name="Column4846"/>
    <tableColumn id="4850" xr3:uid="{131DCB49-21B2-4478-BF2E-9F9A585BE38E}" name="Column4847"/>
    <tableColumn id="4851" xr3:uid="{1F28A4E4-9552-491E-BFCD-E6DB96A17027}" name="Column4848"/>
    <tableColumn id="4852" xr3:uid="{9742DE2C-09D3-4740-8871-6BE0CD4D662C}" name="Column4849"/>
    <tableColumn id="4853" xr3:uid="{FBA67B33-6A22-4D88-93D9-C1583DD79C1A}" name="Column4850"/>
    <tableColumn id="4854" xr3:uid="{B96D28BC-FA5F-464C-90B7-28488DEBF797}" name="Column4851"/>
    <tableColumn id="4855" xr3:uid="{AB315B0A-7861-44EA-8FE6-616927A9EF28}" name="Column4852"/>
    <tableColumn id="4856" xr3:uid="{3977DF7B-4228-4E37-9180-0C20E698717C}" name="Column4853"/>
    <tableColumn id="4857" xr3:uid="{701B5DB8-B3AA-4ACF-9B9C-C36738D5AF64}" name="Column4854"/>
    <tableColumn id="4858" xr3:uid="{04D1C14E-E2C1-4F31-8BF7-342C83849DE3}" name="Column4855"/>
    <tableColumn id="4859" xr3:uid="{7CBFE0A9-1793-446E-932A-566A77D20E17}" name="Column4856"/>
    <tableColumn id="4860" xr3:uid="{F8688020-7534-4465-84F9-526D06148D1C}" name="Column4857"/>
    <tableColumn id="4861" xr3:uid="{90CC444D-1E69-42E4-9851-49A07DE1CED2}" name="Column4858"/>
    <tableColumn id="4862" xr3:uid="{EFA858AC-897C-462F-BEF6-3719949B0C2E}" name="Column4859"/>
    <tableColumn id="4863" xr3:uid="{DFB01A51-4723-4966-9BC7-1AEEC1ACDEB1}" name="Column4860"/>
    <tableColumn id="4864" xr3:uid="{FF084408-E809-4406-A249-3BE61664B546}" name="Column4861"/>
    <tableColumn id="4865" xr3:uid="{2084B3D3-2996-492E-84D6-5D1423E6E6C6}" name="Column4862"/>
    <tableColumn id="4866" xr3:uid="{48FEBBED-A1C3-49B5-BBDD-A706E0EC568A}" name="Column4863"/>
    <tableColumn id="4867" xr3:uid="{D4596C41-8B37-459F-82D5-4CFF5770FB16}" name="Column4864"/>
    <tableColumn id="4868" xr3:uid="{E4FE150E-1566-4A96-BC45-94170CE81E4E}" name="Column4865"/>
    <tableColumn id="4869" xr3:uid="{5DC1382E-4DDE-466C-8D70-C9ECD90E0BEF}" name="Column4866"/>
    <tableColumn id="4870" xr3:uid="{C60E0E9D-4EEC-4C0D-9058-D13164AEF4EB}" name="Column4867"/>
    <tableColumn id="4871" xr3:uid="{BF927DC8-E72F-44A0-9389-39C9BF37DAF0}" name="Column4868"/>
    <tableColumn id="4872" xr3:uid="{D2786924-E14F-4744-8A5E-1188E9113DC1}" name="Column4869"/>
    <tableColumn id="4873" xr3:uid="{40AADD6A-8345-495B-9528-D969ED650661}" name="Column4870"/>
    <tableColumn id="4874" xr3:uid="{53468886-F500-4883-9049-64C485704208}" name="Column4871"/>
    <tableColumn id="4875" xr3:uid="{DECE59D9-7BDE-4D45-85CD-73F930AF8537}" name="Column4872"/>
    <tableColumn id="4876" xr3:uid="{A7B7F9A8-4F11-462A-9AE8-479EAFCC1648}" name="Column4873"/>
    <tableColumn id="4877" xr3:uid="{CF77D21A-E656-418D-9081-2939D8220FA5}" name="Column4874"/>
    <tableColumn id="4878" xr3:uid="{251AB684-CE14-4BF0-A19F-CBCE521C8AAA}" name="Column4875"/>
    <tableColumn id="4879" xr3:uid="{B79BD359-FBA9-449B-9B0D-00A9677015EB}" name="Column4876"/>
    <tableColumn id="4880" xr3:uid="{E9A66095-B2B4-49AF-B3B2-99B21BCA3328}" name="Column4877"/>
    <tableColumn id="4881" xr3:uid="{B2DF115C-A02E-485A-B153-878842F68F4B}" name="Column4878"/>
    <tableColumn id="4882" xr3:uid="{4DFBF7DE-A241-45C1-A7A1-E758F7D4D1C7}" name="Column4879"/>
    <tableColumn id="4883" xr3:uid="{C1126F1F-550E-45A7-B759-A14EACA217CB}" name="Column4880"/>
    <tableColumn id="4884" xr3:uid="{EE24728D-9E6A-400C-A48B-5F5508C23913}" name="Column4881"/>
    <tableColumn id="4885" xr3:uid="{D792B80D-282E-4DC2-9DBC-F77B2D0B32C9}" name="Column4882"/>
    <tableColumn id="4886" xr3:uid="{7C3806B6-929D-4651-839B-E5C43D0690AD}" name="Column4883"/>
    <tableColumn id="4887" xr3:uid="{461A32EB-B568-4BFC-98F7-48A0D890CDA0}" name="Column4884"/>
    <tableColumn id="4888" xr3:uid="{1B0E4927-7C00-40A6-91DB-A0266DAD7B04}" name="Column4885"/>
    <tableColumn id="4889" xr3:uid="{BF5826D7-7D9F-4666-95E4-FBC6DD120F21}" name="Column4886"/>
    <tableColumn id="4890" xr3:uid="{3E75FAE7-1110-4B27-B2DF-FF5942EE9133}" name="Column4887"/>
    <tableColumn id="4891" xr3:uid="{2548317D-AE35-47E1-BF94-90A1E54BE5E1}" name="Column4888"/>
    <tableColumn id="4892" xr3:uid="{4FBBF32E-446E-4D8B-94E6-CA623AF63B00}" name="Column4889"/>
    <tableColumn id="4893" xr3:uid="{9E4EAA10-8DFC-4D05-B638-AEEA9B25655E}" name="Column4890"/>
    <tableColumn id="4894" xr3:uid="{5DFE4EEA-6D37-4DE1-80D6-75FE1368E754}" name="Column4891"/>
    <tableColumn id="4895" xr3:uid="{AC475B23-ED96-4954-897D-09AC4AEDAF6C}" name="Column4892"/>
    <tableColumn id="4896" xr3:uid="{CD4EE7F4-07D3-4141-A0F6-BCB5CAA45347}" name="Column4893"/>
    <tableColumn id="4897" xr3:uid="{35FD932C-5DB6-4885-9A8A-93D186E7C745}" name="Column4894"/>
    <tableColumn id="4898" xr3:uid="{1328BE5B-AAB2-4900-B766-E25F8388436C}" name="Column4895"/>
    <tableColumn id="4899" xr3:uid="{DF42E1CC-A458-4B44-90FC-DCF5A116964B}" name="Column4896"/>
    <tableColumn id="4900" xr3:uid="{99A49052-596C-4CED-811E-CB671C5D2C9D}" name="Column4897"/>
    <tableColumn id="4901" xr3:uid="{BECA715A-4591-47F4-B988-E8E5E8C71B73}" name="Column4898"/>
    <tableColumn id="4902" xr3:uid="{AD4830D0-2472-466D-97BC-A2EE1B355A61}" name="Column4899"/>
    <tableColumn id="4903" xr3:uid="{8FAD8A4C-AF67-445D-B8D2-DEE14CF89251}" name="Column4900"/>
    <tableColumn id="4904" xr3:uid="{947248BB-022A-45B6-8478-1525E41E9B00}" name="Column4901"/>
    <tableColumn id="4905" xr3:uid="{772F67C4-60E5-458C-BC35-E5EFF26F3976}" name="Column4902"/>
    <tableColumn id="4906" xr3:uid="{EAE87D03-CBF6-4F08-AFC0-E41A44E94287}" name="Column4903"/>
    <tableColumn id="4907" xr3:uid="{947BDD17-7ADF-461B-A44E-3617DA819E3D}" name="Column4904"/>
    <tableColumn id="4908" xr3:uid="{B9D1D4C3-4445-4AB6-827E-D95042DDD94F}" name="Column4905"/>
    <tableColumn id="4909" xr3:uid="{B4822017-7D70-4D57-831B-08B86DDC151E}" name="Column4906"/>
    <tableColumn id="4910" xr3:uid="{24DFDFF2-6642-4098-940A-29363F336CE2}" name="Column4907"/>
    <tableColumn id="4911" xr3:uid="{E05A1927-8CF1-40A4-9DE0-C376FA83B435}" name="Column4908"/>
    <tableColumn id="4912" xr3:uid="{C4767DDB-7C82-415B-9512-4FE01CBC0DA9}" name="Column4909"/>
    <tableColumn id="4913" xr3:uid="{E8BE6553-4770-426A-AE9B-686F83725887}" name="Column4910"/>
    <tableColumn id="4914" xr3:uid="{13CC7DBD-463F-4DCB-989D-E470918A2780}" name="Column4911"/>
    <tableColumn id="4915" xr3:uid="{5AEE367A-0E6C-441D-B0C8-07954A99B12C}" name="Column4912"/>
    <tableColumn id="4916" xr3:uid="{05DB2F8A-3C71-4BE5-BC16-329614EEA537}" name="Column4913"/>
    <tableColumn id="4917" xr3:uid="{EA1134D1-C019-42D9-B44B-26C695E59C42}" name="Column4914"/>
    <tableColumn id="4918" xr3:uid="{D4C57C40-2B21-48F4-961B-FB6FABC9A713}" name="Column4915"/>
    <tableColumn id="4919" xr3:uid="{98715D0D-2A3D-4EB9-BC83-D6E730B7D910}" name="Column4916"/>
    <tableColumn id="4920" xr3:uid="{9746DBEB-2053-4941-8CD9-0649999D4540}" name="Column4917"/>
    <tableColumn id="4921" xr3:uid="{A9D63BC3-950E-41E9-95CE-5E3BB0F74765}" name="Column4918"/>
    <tableColumn id="4922" xr3:uid="{9D45163C-80F7-4D7D-8B94-4B5DD060A5E2}" name="Column4919"/>
    <tableColumn id="4923" xr3:uid="{EABEFB9C-9808-420B-A915-71D33571EC22}" name="Column4920"/>
    <tableColumn id="4924" xr3:uid="{A08B72F4-4899-45ED-841B-D12E5622EE8E}" name="Column4921"/>
    <tableColumn id="4925" xr3:uid="{36DFA212-7BD8-4F83-B936-79A3C7303F17}" name="Column4922"/>
    <tableColumn id="4926" xr3:uid="{404D8912-C0B6-4F07-B55F-B13F0920EC52}" name="Column4923"/>
    <tableColumn id="4927" xr3:uid="{B820B9C7-00B3-4FB6-8415-8E952F92792A}" name="Column4924"/>
    <tableColumn id="4928" xr3:uid="{028D212B-D4F6-4155-A361-307BE562D915}" name="Column4925"/>
    <tableColumn id="4929" xr3:uid="{61F1A85F-8572-4FEF-9086-8514225D97C7}" name="Column4926"/>
    <tableColumn id="4930" xr3:uid="{486CF918-47A1-4624-BC5E-68A4C39CA86B}" name="Column4927"/>
    <tableColumn id="4931" xr3:uid="{3A9413AF-B9D9-4AE6-8A67-7BE98B71D822}" name="Column4928"/>
    <tableColumn id="4932" xr3:uid="{2FF4A8BE-578C-41D7-B0D2-C8399D21A4A4}" name="Column4929"/>
    <tableColumn id="4933" xr3:uid="{C962673F-CD40-409E-88F5-EC3B4172DC17}" name="Column4930"/>
    <tableColumn id="4934" xr3:uid="{E7DB69B1-F6B1-4D86-8AD5-389D0EC664F9}" name="Column4931"/>
    <tableColumn id="4935" xr3:uid="{15D609B5-B425-4B71-A339-1423B2DD1195}" name="Column4932"/>
    <tableColumn id="4936" xr3:uid="{33D68525-EB4B-4AD9-A7A0-E230521CB005}" name="Column4933"/>
    <tableColumn id="4937" xr3:uid="{9F5B40C9-2A97-4BAD-A9B8-A5A709D464A8}" name="Column4934"/>
    <tableColumn id="4938" xr3:uid="{045857C5-D971-4AD7-863C-EA74BCD7F2D6}" name="Column4935"/>
    <tableColumn id="4939" xr3:uid="{B30E68E0-9E4F-4386-9188-9737C964B997}" name="Column4936"/>
    <tableColumn id="4940" xr3:uid="{60C9CFE0-5FE3-49C8-BCA1-7E29692CEA13}" name="Column4937"/>
    <tableColumn id="4941" xr3:uid="{9BBC1274-2653-4E34-A271-26B2E37C09E5}" name="Column4938"/>
    <tableColumn id="4942" xr3:uid="{9F40FC39-7A93-4A55-9AC8-9D84271D5372}" name="Column4939"/>
    <tableColumn id="4943" xr3:uid="{28E24B08-A09A-42DD-A0AE-E21072F6ECCF}" name="Column4940"/>
    <tableColumn id="4944" xr3:uid="{AFF0028C-9677-4FB0-B166-DA3123879987}" name="Column4941"/>
    <tableColumn id="4945" xr3:uid="{E9C43ACB-160E-4728-92D7-8F95AAAD5539}" name="Column4942"/>
    <tableColumn id="4946" xr3:uid="{8873F1A2-D60C-4BC1-AB8F-7449AD63719A}" name="Column4943"/>
    <tableColumn id="4947" xr3:uid="{E6199F10-8011-48A3-B9C9-F05A3475D0AC}" name="Column4944"/>
    <tableColumn id="4948" xr3:uid="{8C65A218-B284-4347-8D61-4D265F7A79B2}" name="Column4945"/>
    <tableColumn id="4949" xr3:uid="{6F979B87-C594-43F7-A6DD-9CC874B39D60}" name="Column4946"/>
    <tableColumn id="4950" xr3:uid="{16F8D93E-48B6-4F18-A63F-1A00BE592635}" name="Column4947"/>
    <tableColumn id="4951" xr3:uid="{00B67D33-AFCA-40E6-9C76-6C980D558116}" name="Column4948"/>
    <tableColumn id="4952" xr3:uid="{239F818B-86FD-4C1A-BE10-1296BDED16AB}" name="Column4949"/>
    <tableColumn id="4953" xr3:uid="{2C4084C0-FF41-4A0D-9814-6D907A2C624B}" name="Column4950"/>
    <tableColumn id="4954" xr3:uid="{F9CFE813-EB54-4187-9DE0-B095924A4A5D}" name="Column4951"/>
    <tableColumn id="4955" xr3:uid="{3E011DA9-7BF8-4038-8EA1-41AFF8339A38}" name="Column4952"/>
    <tableColumn id="4956" xr3:uid="{95AEA969-2B9E-4D1D-AE6C-813D1CDE9C1C}" name="Column4953"/>
    <tableColumn id="4957" xr3:uid="{A9058BDB-A9C8-4370-B7EF-116CC5A85943}" name="Column4954"/>
    <tableColumn id="4958" xr3:uid="{9D9BAE03-3D96-43C4-8CBB-C5B238E490D6}" name="Column4955"/>
    <tableColumn id="4959" xr3:uid="{DBAC844D-C63D-4CD3-BF5C-E2C7338B01D7}" name="Column4956"/>
    <tableColumn id="4960" xr3:uid="{1FEDDA0D-61B2-430E-B06E-DCB6D0E48DC8}" name="Column4957"/>
    <tableColumn id="4961" xr3:uid="{7750140D-2245-4F64-83EE-145BA34DFCB9}" name="Column4958"/>
    <tableColumn id="4962" xr3:uid="{4E85CA36-8179-4155-AD70-CF244FBB1DE0}" name="Column4959"/>
    <tableColumn id="4963" xr3:uid="{8FCA2628-8241-486C-ACB5-D1AB4C11BACB}" name="Column4960"/>
    <tableColumn id="4964" xr3:uid="{687BE32F-901F-4866-B43C-40BAA94AA938}" name="Column4961"/>
    <tableColumn id="4965" xr3:uid="{A8C08DCE-DE28-4404-A199-CFE545886A09}" name="Column4962"/>
    <tableColumn id="4966" xr3:uid="{4ED70CFB-E7A9-4976-98DB-9CBC4405706A}" name="Column4963"/>
    <tableColumn id="4967" xr3:uid="{80F90EA8-1F65-42C2-B8AC-4DEA46441DF2}" name="Column4964"/>
    <tableColumn id="4968" xr3:uid="{3642E15F-F5EC-425F-90BE-546F0847F4F5}" name="Column4965"/>
    <tableColumn id="4969" xr3:uid="{76B3E40B-F612-4718-B8DB-F13178DBD19A}" name="Column4966"/>
    <tableColumn id="4970" xr3:uid="{09EED1AC-029B-4585-B001-E6E5E8736BA7}" name="Column4967"/>
    <tableColumn id="4971" xr3:uid="{2152DAA3-AC26-49C1-9C5A-A1EFA3215613}" name="Column4968"/>
    <tableColumn id="4972" xr3:uid="{85B854CA-5D32-4756-A0E9-3AD0019601B6}" name="Column4969"/>
    <tableColumn id="4973" xr3:uid="{2377EAE9-D0E4-4F3E-950F-F3930B2913B0}" name="Column4970"/>
    <tableColumn id="4974" xr3:uid="{019CCC27-AD42-4AB0-A7C0-A72F5BD2724B}" name="Column4971"/>
    <tableColumn id="4975" xr3:uid="{0A07CE06-8152-4B09-8B9F-803F0D90E6B4}" name="Column4972"/>
    <tableColumn id="4976" xr3:uid="{1312ACC0-081C-463C-BDD6-C5A8E9B4E9D2}" name="Column4973"/>
    <tableColumn id="4977" xr3:uid="{D2F4DF8E-C9ED-46E4-89C0-194527BC9CF4}" name="Column4974"/>
    <tableColumn id="4978" xr3:uid="{3F4DF83F-A0D4-4AAA-B7CF-9AE49A762B2E}" name="Column4975"/>
    <tableColumn id="4979" xr3:uid="{65669553-4E28-42FB-BB6B-CA41117DFE3D}" name="Column4976"/>
    <tableColumn id="4980" xr3:uid="{F6E39FEB-795A-44E1-805C-D3315BED18D7}" name="Column4977"/>
    <tableColumn id="4981" xr3:uid="{EC0A51C8-444B-4058-8B4A-BDB9E16457F8}" name="Column4978"/>
    <tableColumn id="4982" xr3:uid="{BBC28720-227E-41D3-B7B9-E61E85B03070}" name="Column4979"/>
    <tableColumn id="4983" xr3:uid="{0A3DF35E-CB80-493D-B169-2DF8F285A0BA}" name="Column4980"/>
    <tableColumn id="4984" xr3:uid="{CFBA3E76-EF02-4B1B-882E-4B6157F40FAA}" name="Column4981"/>
    <tableColumn id="4985" xr3:uid="{8B00ABFB-0E02-400D-BE6D-27339FD216B7}" name="Column4982"/>
    <tableColumn id="4986" xr3:uid="{7C801914-D602-419C-AAC1-57FD93C9AA8F}" name="Column4983"/>
    <tableColumn id="4987" xr3:uid="{E2A416B8-5791-4B66-A3F9-7DA0ADDD6451}" name="Column4984"/>
    <tableColumn id="4988" xr3:uid="{746C5320-FD7A-4A62-9320-AE5513EEEFC1}" name="Column4985"/>
    <tableColumn id="4989" xr3:uid="{3317E04C-DFCD-4057-A921-577438BAB9FA}" name="Column4986"/>
    <tableColumn id="4990" xr3:uid="{DAB9D2B8-FF2F-4AF5-AB0B-37AC86B4115C}" name="Column4987"/>
    <tableColumn id="4991" xr3:uid="{3CE37108-DE2D-44CA-A88A-D0A9A92AAD55}" name="Column4988"/>
    <tableColumn id="4992" xr3:uid="{CFDD4BB1-6EDF-4E35-BCC5-B0E4DAB0B8D1}" name="Column4989"/>
    <tableColumn id="4993" xr3:uid="{7A63D937-82B2-416E-87AE-922FA0C6FA4D}" name="Column4990"/>
    <tableColumn id="4994" xr3:uid="{50EAD7A6-ECB3-46E5-BEBD-0829E22FA246}" name="Column4991"/>
    <tableColumn id="4995" xr3:uid="{ECDE5119-B054-4849-BF9C-71CF6EFBDAF8}" name="Column4992"/>
    <tableColumn id="4996" xr3:uid="{411A431D-F260-4F78-A868-F2EE28C9BF9F}" name="Column4993"/>
    <tableColumn id="4997" xr3:uid="{F20C7A3B-6BF3-4477-9ABC-BB8725086EA2}" name="Column4994"/>
    <tableColumn id="4998" xr3:uid="{670D748A-F901-47E1-BDC5-AA25C1B7F635}" name="Column4995"/>
    <tableColumn id="4999" xr3:uid="{902DEA44-ACFC-47C4-B142-5D802217DD31}" name="Column4996"/>
    <tableColumn id="5000" xr3:uid="{E5CC59D5-F14F-4BF4-890A-EC69C5DA65CD}" name="Column4997"/>
    <tableColumn id="5001" xr3:uid="{AB424EA6-E9C7-4889-9EDD-FF642394B2FE}" name="Column4998"/>
    <tableColumn id="5002" xr3:uid="{C62927EA-775C-4F15-B167-565106929B5B}" name="Column4999"/>
    <tableColumn id="5003" xr3:uid="{1ACF5307-B7E3-4416-B27D-65BE0DE1C3B7}" name="Column5000"/>
    <tableColumn id="5004" xr3:uid="{A592EE1A-FCAC-4EF7-8A50-0161BB1425A0}" name="Column5001"/>
    <tableColumn id="5005" xr3:uid="{871E0110-D2DF-4B1E-96F9-2F7E8578D592}" name="Column5002"/>
    <tableColumn id="5006" xr3:uid="{45A9DBD2-FF16-4299-A931-940E4A17EAD2}" name="Column5003"/>
    <tableColumn id="5007" xr3:uid="{40CEF234-84FF-4C29-A627-1B48F9FB4132}" name="Column5004"/>
    <tableColumn id="5008" xr3:uid="{5EEAE5C2-DEB8-4417-B8B7-D9E72BBA6533}" name="Column5005"/>
    <tableColumn id="5009" xr3:uid="{AE32626A-43D0-469F-AC68-B6A250450AD2}" name="Column5006"/>
    <tableColumn id="5010" xr3:uid="{9FB09E7A-55EB-4D83-A948-AA6A5F683713}" name="Column5007"/>
    <tableColumn id="5011" xr3:uid="{3FDDDC68-692B-47FC-BE9C-CB368AB0706F}" name="Column5008"/>
    <tableColumn id="5012" xr3:uid="{A20357BE-1DB5-40D1-90BB-75F6547F0640}" name="Column5009"/>
    <tableColumn id="5013" xr3:uid="{DC35FC5E-DE52-48F6-9DDB-0B5D2DCCE9F9}" name="Column5010"/>
    <tableColumn id="5014" xr3:uid="{DA5FF32E-35BD-4CFA-B277-2CB3C7455BC1}" name="Column5011"/>
    <tableColumn id="5015" xr3:uid="{879C5DA3-7CB2-4CBE-9DE2-FB1AC93EEA6F}" name="Column5012"/>
    <tableColumn id="5016" xr3:uid="{CD621CE3-1FC2-4A20-8439-24CAF36A8F2E}" name="Column5013"/>
    <tableColumn id="5017" xr3:uid="{BEEB04EA-6CD7-4AF5-9B6F-F097C5BE232A}" name="Column5014"/>
    <tableColumn id="5018" xr3:uid="{6211DFBB-D464-4BDC-86E3-F1EC871FA04F}" name="Column5015"/>
    <tableColumn id="5019" xr3:uid="{2E69D5F6-D53E-4FCE-B8B3-380968312AFA}" name="Column5016"/>
    <tableColumn id="5020" xr3:uid="{893D7273-5995-4FB5-B7A2-2FEEF0B45477}" name="Column5017"/>
    <tableColumn id="5021" xr3:uid="{1CA0E901-31BE-4B1A-AA3D-795E32F5CE97}" name="Column5018"/>
    <tableColumn id="5022" xr3:uid="{EEF9282C-19D7-4E45-A8C9-28B595F534F0}" name="Column5019"/>
    <tableColumn id="5023" xr3:uid="{207EBB5E-BF67-4C71-B4F3-141B771AD660}" name="Column5020"/>
    <tableColumn id="5024" xr3:uid="{42C588E9-7989-4334-8D31-D84336DB1FA8}" name="Column5021"/>
    <tableColumn id="5025" xr3:uid="{C0729C6D-1F3C-4FF4-988B-C14C4A33E040}" name="Column5022"/>
    <tableColumn id="5026" xr3:uid="{C2D8F8BC-89B2-4888-8A22-D3EECD1D8A7E}" name="Column5023"/>
    <tableColumn id="5027" xr3:uid="{A37E703B-92A9-4B5B-8485-5F432D94105D}" name="Column5024"/>
    <tableColumn id="5028" xr3:uid="{50760C08-E857-459C-B554-93D9C62935F3}" name="Column5025"/>
    <tableColumn id="5029" xr3:uid="{536C1071-BC19-4964-9BD8-D5B6539A42B7}" name="Column5026"/>
    <tableColumn id="5030" xr3:uid="{BE99FB32-E06D-4456-85B2-2E0D281F2062}" name="Column5027"/>
    <tableColumn id="5031" xr3:uid="{5512B8AC-1804-4D08-ACF5-84A327A04B72}" name="Column5028"/>
    <tableColumn id="5032" xr3:uid="{51B08615-4938-4B14-97C5-689A87BB3C78}" name="Column5029"/>
    <tableColumn id="5033" xr3:uid="{3E3B8BF4-65C1-4D94-A9E2-382BEC81124E}" name="Column5030"/>
    <tableColumn id="5034" xr3:uid="{6E25E909-7049-4B11-A5C6-AD58C0906D34}" name="Column5031"/>
    <tableColumn id="5035" xr3:uid="{AB789C3F-6BE9-46BD-A486-C8F40FA07D00}" name="Column5032"/>
    <tableColumn id="5036" xr3:uid="{32FC5837-EC71-40B5-8AA1-41161A2616D6}" name="Column5033"/>
    <tableColumn id="5037" xr3:uid="{0682A869-3DEF-4B91-967A-772CDA3D1F36}" name="Column5034"/>
    <tableColumn id="5038" xr3:uid="{623A3945-1C58-4255-8D39-479E6DA73090}" name="Column5035"/>
    <tableColumn id="5039" xr3:uid="{CAB69B05-277F-4E3F-930C-A5FF4CA01551}" name="Column5036"/>
    <tableColumn id="5040" xr3:uid="{4557E9C2-EF34-45AF-8418-FB15F3746062}" name="Column5037"/>
    <tableColumn id="5041" xr3:uid="{3ECBDE69-13C5-47A2-8632-53E58B662943}" name="Column5038"/>
    <tableColumn id="5042" xr3:uid="{66D3D9EE-485A-4052-9847-FFF36502D34E}" name="Column5039"/>
    <tableColumn id="5043" xr3:uid="{9FA36C4B-2671-4E54-9640-CABD56875876}" name="Column5040"/>
    <tableColumn id="5044" xr3:uid="{633CC279-2D0A-4069-A8C3-223C2E313F8E}" name="Column5041"/>
    <tableColumn id="5045" xr3:uid="{7FEF7B15-5951-42B1-93C6-9EE556FC7261}" name="Column5042"/>
    <tableColumn id="5046" xr3:uid="{D3EBDF74-262C-43BC-BC2C-6C143CE3FC5F}" name="Column5043"/>
    <tableColumn id="5047" xr3:uid="{5A7AADB1-D430-4D1B-9CEF-A98C3478C8D8}" name="Column5044"/>
    <tableColumn id="5048" xr3:uid="{1E966CCD-7EA5-4FBE-AB66-0BFEFE667EFC}" name="Column5045"/>
    <tableColumn id="5049" xr3:uid="{56EA0F36-5367-4C62-854F-03409D662363}" name="Column5046"/>
    <tableColumn id="5050" xr3:uid="{71B807C5-62B8-4FF5-A8EF-FEC75D80CBE1}" name="Column5047"/>
    <tableColumn id="5051" xr3:uid="{5EFDBE55-9129-4F12-A56E-3FA53A204FA9}" name="Column5048"/>
    <tableColumn id="5052" xr3:uid="{654F7024-7AAD-439C-A000-2369F13CE01C}" name="Column5049"/>
    <tableColumn id="5053" xr3:uid="{4AE1D24A-8A00-4F37-A497-4DE2ACD3F65A}" name="Column5050"/>
    <tableColumn id="5054" xr3:uid="{5CCD6A24-C663-4B2E-882F-3219349C528F}" name="Column5051"/>
    <tableColumn id="5055" xr3:uid="{B42640FE-A842-4B1B-942C-A190C072339A}" name="Column5052"/>
    <tableColumn id="5056" xr3:uid="{8124C790-10C3-4514-A03E-0B907860D7D5}" name="Column5053"/>
    <tableColumn id="5057" xr3:uid="{954DE7A5-7083-4C04-B9A9-B19402E341B7}" name="Column5054"/>
    <tableColumn id="5058" xr3:uid="{D0F7D287-455E-4C98-8900-E6B9AD5F4D13}" name="Column5055"/>
    <tableColumn id="5059" xr3:uid="{FDF83AD4-F4A5-4D74-A1BF-B9CBDF4BE074}" name="Column5056"/>
    <tableColumn id="5060" xr3:uid="{63256EBB-8745-4319-9ED2-DD72C05F8FCD}" name="Column5057"/>
    <tableColumn id="5061" xr3:uid="{30DA947E-950C-48FD-926F-92AAF5EE3ADB}" name="Column5058"/>
    <tableColumn id="5062" xr3:uid="{AC1031A3-B0A1-478D-A45E-430F68737CA3}" name="Column5059"/>
    <tableColumn id="5063" xr3:uid="{A08CEFB2-5619-4D8A-BCE7-B04EA2707154}" name="Column5060"/>
    <tableColumn id="5064" xr3:uid="{CD586F4E-4786-4FCB-B8E0-D99F46386A4D}" name="Column5061"/>
    <tableColumn id="5065" xr3:uid="{921495D7-94DA-41C8-8735-D655062FE08A}" name="Column5062"/>
    <tableColumn id="5066" xr3:uid="{91BC2BF8-EFE2-4312-A0F2-6B436280896A}" name="Column5063"/>
    <tableColumn id="5067" xr3:uid="{615BF1AA-2361-4998-8174-DDA5CC34F0EE}" name="Column5064"/>
    <tableColumn id="5068" xr3:uid="{43E739D2-2186-47FA-93BE-CB586AD12B34}" name="Column5065"/>
    <tableColumn id="5069" xr3:uid="{0017DA62-780E-434A-889B-89BE7B04605A}" name="Column5066"/>
    <tableColumn id="5070" xr3:uid="{4466A5A0-5C07-41DE-BCD7-C95C9FCBE3AD}" name="Column5067"/>
    <tableColumn id="5071" xr3:uid="{9E0EBEF6-6122-4994-9DA9-AA2560D0AAD9}" name="Column5068"/>
    <tableColumn id="5072" xr3:uid="{B923B90A-3B1A-40EB-8CBF-7C69196143C4}" name="Column5069"/>
    <tableColumn id="5073" xr3:uid="{B69064C9-B8E2-48F9-9061-4F4BECA37775}" name="Column5070"/>
    <tableColumn id="5074" xr3:uid="{1A3C3B38-7630-45C7-B5CB-94764732BBA2}" name="Column5071"/>
    <tableColumn id="5075" xr3:uid="{E558F272-F0F8-474F-8C08-0F549F2CC6F4}" name="Column5072"/>
    <tableColumn id="5076" xr3:uid="{0165204E-4505-4DB8-8873-62CA7DEA30BA}" name="Column5073"/>
    <tableColumn id="5077" xr3:uid="{A1055CA0-9453-4AF0-807A-97ED61B91E51}" name="Column5074"/>
    <tableColumn id="5078" xr3:uid="{2A3D1B93-E820-4676-B9C4-8961795030F7}" name="Column5075"/>
    <tableColumn id="5079" xr3:uid="{FBCC6FC6-E2B8-457C-86DA-290FFE01F371}" name="Column5076"/>
    <tableColumn id="5080" xr3:uid="{E6FAA604-28B3-4136-8736-B1B1B3A4E8ED}" name="Column5077"/>
    <tableColumn id="5081" xr3:uid="{DD48A203-11BF-46D2-938F-F0F14EBBAA79}" name="Column5078"/>
    <tableColumn id="5082" xr3:uid="{683EDB40-D54A-42A7-B643-21204E0B0891}" name="Column5079"/>
    <tableColumn id="5083" xr3:uid="{17808B90-1D39-43D5-A842-749C1AD4DF3B}" name="Column5080"/>
    <tableColumn id="5084" xr3:uid="{3979DB87-9E08-47C4-A382-7EE640F692B5}" name="Column5081"/>
    <tableColumn id="5085" xr3:uid="{63505A85-144F-4287-84D8-8DE9D630C8CC}" name="Column5082"/>
    <tableColumn id="5086" xr3:uid="{62936E1F-3E9D-4301-9E05-AD02753696D3}" name="Column5083"/>
    <tableColumn id="5087" xr3:uid="{D820DDEC-4C10-47FC-BC4E-DAD8452071BD}" name="Column5084"/>
    <tableColumn id="5088" xr3:uid="{E3978325-44AC-4B57-9525-BF8A36D7DB77}" name="Column5085"/>
    <tableColumn id="5089" xr3:uid="{5437E8A1-02C7-4DEB-8835-50F64219CCBA}" name="Column5086"/>
    <tableColumn id="5090" xr3:uid="{13791F2B-094F-4133-899B-25772F7C5695}" name="Column5087"/>
    <tableColumn id="5091" xr3:uid="{3BED5D58-BBBE-4F59-B85C-C03B33E63456}" name="Column5088"/>
    <tableColumn id="5092" xr3:uid="{B4BC8F8E-AF53-4603-AED8-1FC7E171933E}" name="Column5089"/>
    <tableColumn id="5093" xr3:uid="{FFDB4C69-EB4F-436E-A712-E5D58196FE6F}" name="Column5090"/>
    <tableColumn id="5094" xr3:uid="{CA02FD04-2DC8-4690-A110-2664A53E91FA}" name="Column5091"/>
    <tableColumn id="5095" xr3:uid="{210336FE-3441-494E-A503-A80D3DC6059E}" name="Column5092"/>
    <tableColumn id="5096" xr3:uid="{0EB80F1A-8DD6-492D-AD55-EC842396C789}" name="Column5093"/>
    <tableColumn id="5097" xr3:uid="{D0BA2E48-EBEC-4186-964F-C3031F119B02}" name="Column5094"/>
    <tableColumn id="5098" xr3:uid="{775711C4-FB81-4AF5-BE40-AC7D35C44DFF}" name="Column5095"/>
    <tableColumn id="5099" xr3:uid="{21913ACE-1409-46D0-8215-CB0B94FB61F5}" name="Column5096"/>
    <tableColumn id="5100" xr3:uid="{72BEB011-B676-4A93-8970-834908076464}" name="Column5097"/>
    <tableColumn id="5101" xr3:uid="{9B0AEE0A-F73B-4322-A850-BB371DC0DD49}" name="Column5098"/>
    <tableColumn id="5102" xr3:uid="{BD3FE64C-5ABB-47C7-96BE-38676FA2930B}" name="Column5099"/>
    <tableColumn id="5103" xr3:uid="{10E33BA7-E802-413C-96D9-8254EB8A3A9D}" name="Column5100"/>
    <tableColumn id="5104" xr3:uid="{E78472DD-F98C-42DE-94A3-B51C571A4660}" name="Column5101"/>
    <tableColumn id="5105" xr3:uid="{7CEF8ACA-CEEA-4216-853D-8C744A2DE307}" name="Column5102"/>
    <tableColumn id="5106" xr3:uid="{3937F275-5D0F-441B-AA7B-F845AAC2EED2}" name="Column5103"/>
    <tableColumn id="5107" xr3:uid="{1644F591-CDFD-42F1-AC23-2E9C7F98A803}" name="Column5104"/>
    <tableColumn id="5108" xr3:uid="{ADA869FA-D215-46A7-B448-0840D70B759B}" name="Column5105"/>
    <tableColumn id="5109" xr3:uid="{0D0F651F-5041-4A48-B279-24B0A0E9C195}" name="Column5106"/>
    <tableColumn id="5110" xr3:uid="{9B8597B2-1928-4EEB-A000-5153E188D292}" name="Column5107"/>
    <tableColumn id="5111" xr3:uid="{A8DB3451-84BC-43AB-9917-564F60616D5C}" name="Column5108"/>
    <tableColumn id="5112" xr3:uid="{A2A874DE-FA72-4096-B597-C805BD4E207D}" name="Column5109"/>
    <tableColumn id="5113" xr3:uid="{67DAB9C2-4129-4C48-98A1-E3A815EAD96F}" name="Column5110"/>
    <tableColumn id="5114" xr3:uid="{C82BB56F-6298-4DC3-9B0D-2EFC9F75B914}" name="Column5111"/>
    <tableColumn id="5115" xr3:uid="{25A71358-7577-44F9-B44D-9015B2FA9369}" name="Column5112"/>
    <tableColumn id="5116" xr3:uid="{E8C1E87E-854E-45D2-90D7-4C0514934149}" name="Column5113"/>
    <tableColumn id="5117" xr3:uid="{EB3C1871-4178-4BAB-86DB-6A3F630C7B53}" name="Column5114"/>
    <tableColumn id="5118" xr3:uid="{EB81B356-D343-453D-B52D-2D769C9D337B}" name="Column5115"/>
    <tableColumn id="5119" xr3:uid="{1DF02D65-7AFC-4129-B031-3899127EEBD5}" name="Column5116"/>
    <tableColumn id="5120" xr3:uid="{9428D5D6-9E04-4665-9F47-41384D7602F1}" name="Column5117"/>
    <tableColumn id="5121" xr3:uid="{CD87CB5D-CA0C-468A-8B69-BAC44D1B1B83}" name="Column5118"/>
    <tableColumn id="5122" xr3:uid="{AAB9D408-ACC8-46C0-8169-D6BD5E88B59F}" name="Column5119"/>
    <tableColumn id="5123" xr3:uid="{CBEE7CDC-CF7E-4D75-A648-9A6D501D5E55}" name="Column5120"/>
    <tableColumn id="5124" xr3:uid="{ABCA9E2D-857F-4DE3-9DD8-1D1019A27955}" name="Column5121"/>
    <tableColumn id="5125" xr3:uid="{17834879-3B95-47B0-9FD5-9EB0957814FC}" name="Column5122"/>
    <tableColumn id="5126" xr3:uid="{8EB56CF4-04DE-4558-99EC-C0BE2C96BB9D}" name="Column5123"/>
    <tableColumn id="5127" xr3:uid="{B09FBE41-1CE6-4512-B519-EA69EC8F7116}" name="Column5124"/>
    <tableColumn id="5128" xr3:uid="{52BE1A48-1C52-4888-A86F-4EE01729D2CA}" name="Column5125"/>
    <tableColumn id="5129" xr3:uid="{65435150-165C-4F8F-95B4-D39E7D3522F7}" name="Column5126"/>
    <tableColumn id="5130" xr3:uid="{70E53D45-4A70-4772-8C3C-5A596538642A}" name="Column5127"/>
    <tableColumn id="5131" xr3:uid="{A94FDCBC-35BA-45C7-A742-CC28EDA4FB8E}" name="Column5128"/>
    <tableColumn id="5132" xr3:uid="{C476DE8A-2C68-4709-B415-6E1749792317}" name="Column5129"/>
    <tableColumn id="5133" xr3:uid="{AA8E85CD-058F-48BF-99FF-101379CBF907}" name="Column5130"/>
    <tableColumn id="5134" xr3:uid="{5B0F8AFF-1262-4CBF-A8D5-9793ECE7C36B}" name="Column5131"/>
    <tableColumn id="5135" xr3:uid="{FE6CAA37-7931-4F02-8095-C7904D105190}" name="Column5132"/>
    <tableColumn id="5136" xr3:uid="{C52E8804-790A-47A9-986C-5830FB32CD1C}" name="Column5133"/>
    <tableColumn id="5137" xr3:uid="{03430E10-F47E-46ED-A432-BD5AD9BD0A52}" name="Column5134"/>
    <tableColumn id="5138" xr3:uid="{B511D4EA-60D1-4CFE-988C-10F4DEB69CE8}" name="Column5135"/>
    <tableColumn id="5139" xr3:uid="{BB26E516-FA8B-4B42-B9FD-0F694B03D8C1}" name="Column5136"/>
    <tableColumn id="5140" xr3:uid="{32423FF7-8DC6-458D-9D86-7041775C49A2}" name="Column5137"/>
    <tableColumn id="5141" xr3:uid="{94A87DD1-0DF6-492F-959A-B9DC837130D3}" name="Column5138"/>
    <tableColumn id="5142" xr3:uid="{DFA5172B-2832-4998-9D57-D8E87E196D75}" name="Column5139"/>
    <tableColumn id="5143" xr3:uid="{EB087E56-392F-41DD-9DF6-BF410693863F}" name="Column5140"/>
    <tableColumn id="5144" xr3:uid="{B0ABC576-83CB-4C38-B90B-DB313CB823F6}" name="Column5141"/>
    <tableColumn id="5145" xr3:uid="{10DD94E5-A6E9-4B90-9768-2E663AB41D84}" name="Column5142"/>
    <tableColumn id="5146" xr3:uid="{8AE0CB32-C27B-4861-8427-533F74A805A1}" name="Column5143"/>
    <tableColumn id="5147" xr3:uid="{C9534A88-CBC5-439A-A996-5314D31159F6}" name="Column5144"/>
    <tableColumn id="5148" xr3:uid="{E76AB9FA-2AE2-438B-8ACF-AA3DE89E8C1A}" name="Column5145"/>
    <tableColumn id="5149" xr3:uid="{F1074D07-DB23-4B49-94EE-1C45346C52C9}" name="Column5146"/>
    <tableColumn id="5150" xr3:uid="{38982030-2575-4106-892D-BFA682993115}" name="Column5147"/>
    <tableColumn id="5151" xr3:uid="{C6BF242C-9830-45C4-9089-4992CD992578}" name="Column5148"/>
    <tableColumn id="5152" xr3:uid="{FCDE19CB-1AE2-4DB8-9F62-B32CE8D93791}" name="Column5149"/>
    <tableColumn id="5153" xr3:uid="{649A28E4-1191-4934-A130-B4E863D0F891}" name="Column5150"/>
    <tableColumn id="5154" xr3:uid="{D345BEB6-F96E-4DDE-907D-A0C59B57F714}" name="Column5151"/>
    <tableColumn id="5155" xr3:uid="{721B3D40-5747-4D63-A463-9D7C39A610CD}" name="Column5152"/>
    <tableColumn id="5156" xr3:uid="{29A05787-067E-47FA-BB22-0E1608533782}" name="Column5153"/>
    <tableColumn id="5157" xr3:uid="{DEB1F21B-376C-4B9D-A31B-38D91043E5A9}" name="Column5154"/>
    <tableColumn id="5158" xr3:uid="{29068D2F-3CD3-4240-99F3-D2CB6D10F367}" name="Column5155"/>
    <tableColumn id="5159" xr3:uid="{009F550D-A634-484D-8711-64181621F41C}" name="Column5156"/>
    <tableColumn id="5160" xr3:uid="{5D524166-B36D-4869-94F0-267C6BCC8C14}" name="Column5157"/>
    <tableColumn id="5161" xr3:uid="{C42FF36B-ED19-4F06-8D24-5329EEE369F0}" name="Column5158"/>
    <tableColumn id="5162" xr3:uid="{51A2E8F6-3C98-40F0-9E17-58FC82A568B9}" name="Column5159"/>
    <tableColumn id="5163" xr3:uid="{D01D954D-8182-456B-BD97-15C11250D65B}" name="Column5160"/>
    <tableColumn id="5164" xr3:uid="{2B4B8656-26DF-4F14-9AC2-353830E01B25}" name="Column5161"/>
    <tableColumn id="5165" xr3:uid="{BCE2C0CA-9454-4D5D-8C16-FAC86E9BCB26}" name="Column5162"/>
    <tableColumn id="5166" xr3:uid="{62FA6F89-7E2D-46BD-87E0-E85F8645E174}" name="Column5163"/>
    <tableColumn id="5167" xr3:uid="{DFA4E455-4A9B-4636-8A56-A9120BFE0AD6}" name="Column5164"/>
    <tableColumn id="5168" xr3:uid="{2626F2CC-82CA-40AA-8D6C-4567741C5B28}" name="Column5165"/>
    <tableColumn id="5169" xr3:uid="{EEB2963E-E5E8-4060-8A9F-87686B2EF001}" name="Column5166"/>
    <tableColumn id="5170" xr3:uid="{D98E5617-14E7-42C1-955D-7E75308714EE}" name="Column5167"/>
    <tableColumn id="5171" xr3:uid="{58BCDD04-B529-4396-96DB-30F443B82AB7}" name="Column5168"/>
    <tableColumn id="5172" xr3:uid="{881320DA-62F3-454A-BE5C-FA064061825F}" name="Column5169"/>
    <tableColumn id="5173" xr3:uid="{869929A6-690E-4F49-AE39-2061B5681734}" name="Column5170"/>
    <tableColumn id="5174" xr3:uid="{9A46D656-4A61-4F59-8C36-E5FF278AB7B0}" name="Column5171"/>
    <tableColumn id="5175" xr3:uid="{39B9DD5D-F6DB-4CFC-BB3C-A046EE43F98B}" name="Column5172"/>
    <tableColumn id="5176" xr3:uid="{24858CFD-838A-48EF-9FFB-6472AA8FDCD9}" name="Column5173"/>
    <tableColumn id="5177" xr3:uid="{8C7CE411-3547-4DFA-8DC6-CFD251E14D97}" name="Column5174"/>
    <tableColumn id="5178" xr3:uid="{229614F3-887B-46BF-98D3-335F9DCE8E48}" name="Column5175"/>
    <tableColumn id="5179" xr3:uid="{8A2AB9AB-B04B-4241-93A7-6F162AC5DF8F}" name="Column5176"/>
    <tableColumn id="5180" xr3:uid="{A3D541DB-5297-4991-9A2D-4EAE980F3C03}" name="Column5177"/>
    <tableColumn id="5181" xr3:uid="{D60D995A-9FAA-44BB-B4DC-2E1673829D27}" name="Column5178"/>
    <tableColumn id="5182" xr3:uid="{05EB2108-D64D-4D63-82DE-E90656C3F2F9}" name="Column5179"/>
    <tableColumn id="5183" xr3:uid="{37C444C4-4912-4A1D-93F6-1D26C694BCF1}" name="Column5180"/>
    <tableColumn id="5184" xr3:uid="{638020F7-9158-4A1E-BBCE-14623891AE55}" name="Column5181"/>
    <tableColumn id="5185" xr3:uid="{7C134EF8-56BB-4220-A2CE-7EC6E12089A7}" name="Column5182"/>
    <tableColumn id="5186" xr3:uid="{9E6103F5-2FB0-427F-95C7-08B8BFD5FB5D}" name="Column5183"/>
    <tableColumn id="5187" xr3:uid="{33C5E37E-F273-4F58-82A2-0C94D3A31850}" name="Column5184"/>
    <tableColumn id="5188" xr3:uid="{FF8F2508-4B66-406D-B70E-E6E5CD8AE876}" name="Column5185"/>
    <tableColumn id="5189" xr3:uid="{143AE867-E973-435A-B179-8F15F5D48518}" name="Column5186"/>
    <tableColumn id="5190" xr3:uid="{509BCCED-E1A4-4FA1-9B2D-3F5C937C35E4}" name="Column5187"/>
    <tableColumn id="5191" xr3:uid="{3E5745B4-D584-4818-8A4B-2EA5EDD8380D}" name="Column5188"/>
    <tableColumn id="5192" xr3:uid="{75E9B09E-A4D0-41D1-A4BC-62DF1C930AB1}" name="Column5189"/>
    <tableColumn id="5193" xr3:uid="{25380A9A-1505-4E4E-A106-EB5EF0468F34}" name="Column5190"/>
    <tableColumn id="5194" xr3:uid="{6A5C6FDF-6465-482A-A8C6-D66E82FC5534}" name="Column5191"/>
    <tableColumn id="5195" xr3:uid="{E6AD591B-8912-489D-9A8B-699552B4CD35}" name="Column5192"/>
    <tableColumn id="5196" xr3:uid="{C7E5A474-ECB5-442F-A351-8A265F1A3EBF}" name="Column5193"/>
    <tableColumn id="5197" xr3:uid="{F1F5D065-2847-45D5-81E3-87D4091B4985}" name="Column5194"/>
    <tableColumn id="5198" xr3:uid="{A488EC68-4CDB-4CEA-A1B6-11D07B10813B}" name="Column5195"/>
    <tableColumn id="5199" xr3:uid="{A98DB42F-AB2B-4100-BF09-4ECF18E6E20D}" name="Column5196"/>
    <tableColumn id="5200" xr3:uid="{CA12B867-8752-4B90-B07A-442903A2D24C}" name="Column5197"/>
    <tableColumn id="5201" xr3:uid="{EE18C866-15BE-4AC4-B8DD-EA0D7DDF603E}" name="Column5198"/>
    <tableColumn id="5202" xr3:uid="{AC36F49D-6DE0-4D58-8721-41B3B6D6835C}" name="Column5199"/>
    <tableColumn id="5203" xr3:uid="{BFDAD05B-7744-403A-BFE1-C72F93858ED9}" name="Column5200"/>
    <tableColumn id="5204" xr3:uid="{C66F3FD3-0430-4A2F-8806-EF90FB1C1A39}" name="Column5201"/>
    <tableColumn id="5205" xr3:uid="{59821270-93C2-4825-B90B-CB71FF48D5AE}" name="Column5202"/>
    <tableColumn id="5206" xr3:uid="{E64D0EFD-F5A6-48C3-A29A-FFB102DA7E8B}" name="Column5203"/>
    <tableColumn id="5207" xr3:uid="{474626C1-DB18-4B12-B8A4-84A3B1A69173}" name="Column5204"/>
    <tableColumn id="5208" xr3:uid="{C65B63AA-451A-4C6C-9941-8DFE974CF143}" name="Column5205"/>
    <tableColumn id="5209" xr3:uid="{D73FF598-D74C-4ABC-B166-9CF9F8FD53C2}" name="Column5206"/>
    <tableColumn id="5210" xr3:uid="{12E2583C-019C-4724-B39E-2CB7D20EA25C}" name="Column5207"/>
    <tableColumn id="5211" xr3:uid="{68A0AF6C-C2AB-49AA-8048-10A41788E92B}" name="Column5208"/>
    <tableColumn id="5212" xr3:uid="{9702D149-8764-4D94-9DBF-DFE7516F045D}" name="Column5209"/>
    <tableColumn id="5213" xr3:uid="{77B8E104-464B-4315-9316-30AD81F201E4}" name="Column5210"/>
    <tableColumn id="5214" xr3:uid="{AE060AAA-25DC-461D-8A04-BBE7390D6ECB}" name="Column5211"/>
    <tableColumn id="5215" xr3:uid="{05AFA35A-AA8B-4039-A24B-367DAD12CC11}" name="Column5212"/>
    <tableColumn id="5216" xr3:uid="{260260FC-034F-4F00-B2E1-0E277B9CBF2A}" name="Column5213"/>
    <tableColumn id="5217" xr3:uid="{E41A2CB3-E52B-4F20-9450-8B65AD29F169}" name="Column5214"/>
    <tableColumn id="5218" xr3:uid="{55733BE9-7E70-4598-8B01-BD9B0F73BDAA}" name="Column5215"/>
    <tableColumn id="5219" xr3:uid="{47359AF6-4EA2-4A6A-9B48-4D0322F4FF1F}" name="Column5216"/>
    <tableColumn id="5220" xr3:uid="{A13C8DB4-4EEA-45E2-AD14-9E8A4CBD640B}" name="Column5217"/>
    <tableColumn id="5221" xr3:uid="{A4FFEBB3-77A1-4A07-9A35-EDF8CFD1B540}" name="Column5218"/>
    <tableColumn id="5222" xr3:uid="{DDB31D25-7E44-454A-8C54-54673185571C}" name="Column5219"/>
    <tableColumn id="5223" xr3:uid="{DAE63714-74A6-4D89-AA4E-8FBEDBA3E352}" name="Column5220"/>
    <tableColumn id="5224" xr3:uid="{F9E1E820-235F-442E-9524-8BF5EE45478D}" name="Column5221"/>
    <tableColumn id="5225" xr3:uid="{FC263E35-A463-4B9A-8D9B-2B928C86FAB7}" name="Column5222"/>
    <tableColumn id="5226" xr3:uid="{4EF2758A-0369-4D7A-B4DE-CF91C33E0369}" name="Column5223"/>
    <tableColumn id="5227" xr3:uid="{7480FD00-F33B-4685-9C48-9F6ACAEDD307}" name="Column5224"/>
    <tableColumn id="5228" xr3:uid="{03390DFB-2034-4B02-9366-EB51109E73AB}" name="Column5225"/>
    <tableColumn id="5229" xr3:uid="{FDD5A5BC-0572-4D77-8760-180BBCF0E453}" name="Column5226"/>
    <tableColumn id="5230" xr3:uid="{21E19387-72D4-4C00-BE4B-199D4C2BBA29}" name="Column5227"/>
    <tableColumn id="5231" xr3:uid="{105147BF-BBE1-44F2-B6B4-754E16DCE824}" name="Column5228"/>
    <tableColumn id="5232" xr3:uid="{A0A5B82B-FBD0-446C-A45B-417C97472395}" name="Column5229"/>
    <tableColumn id="5233" xr3:uid="{C90B1D27-BE56-499D-801D-3B516520E104}" name="Column5230"/>
    <tableColumn id="5234" xr3:uid="{0C62EBEE-1BB0-4E89-888B-F053C2D723ED}" name="Column5231"/>
    <tableColumn id="5235" xr3:uid="{BDDB27FA-B395-477C-B7EE-6E21DE0D9967}" name="Column5232"/>
    <tableColumn id="5236" xr3:uid="{D2D88E2B-0FDB-4125-BA14-D8B237D5F1BF}" name="Column5233"/>
    <tableColumn id="5237" xr3:uid="{C8E5FD12-4101-4E8E-883C-F7A1E2DCF535}" name="Column5234"/>
    <tableColumn id="5238" xr3:uid="{346C1859-EC58-4875-A3D7-C4058FC787C3}" name="Column5235"/>
    <tableColumn id="5239" xr3:uid="{E660CD6F-6E13-4A35-81C7-0D03A1BDC0DF}" name="Column5236"/>
    <tableColumn id="5240" xr3:uid="{41BD1D2E-1D71-4D51-BC6E-E3B43D71958F}" name="Column5237"/>
    <tableColumn id="5241" xr3:uid="{C52E4FAE-FC07-49CB-B1A1-338EF47EEDBE}" name="Column5238"/>
    <tableColumn id="5242" xr3:uid="{74734557-D210-4E6F-939B-64F9E5737B40}" name="Column5239"/>
    <tableColumn id="5243" xr3:uid="{B2118547-BF99-4B1E-B384-561FFD7030AD}" name="Column5240"/>
    <tableColumn id="5244" xr3:uid="{EE9F2508-D87E-4136-AB36-94B86D5DF6AB}" name="Column5241"/>
    <tableColumn id="5245" xr3:uid="{807708EB-2DF4-4FF1-9C98-BCBF8FEC05EF}" name="Column5242"/>
    <tableColumn id="5246" xr3:uid="{D1034336-9B4C-4ECD-8763-37453165254C}" name="Column5243"/>
    <tableColumn id="5247" xr3:uid="{FAF3BC3F-5C4B-441F-B6C0-2CA77092934E}" name="Column5244"/>
    <tableColumn id="5248" xr3:uid="{0E5165F2-429F-405C-A9FD-03E77C0C8BC4}" name="Column5245"/>
    <tableColumn id="5249" xr3:uid="{9B0A5680-5C27-41CF-B6D7-576ADBB6A0FA}" name="Column5246"/>
    <tableColumn id="5250" xr3:uid="{8C761EF3-ACA0-4587-A3A7-298B8ED84279}" name="Column5247"/>
    <tableColumn id="5251" xr3:uid="{7DD75E24-E473-43CF-A074-083F9ECC9D77}" name="Column5248"/>
    <tableColumn id="5252" xr3:uid="{4D73D2EB-2A1E-4E5A-B68F-0694DC49D857}" name="Column5249"/>
    <tableColumn id="5253" xr3:uid="{4F12C857-3826-40E3-8CB0-CF73EAB86967}" name="Column5250"/>
    <tableColumn id="5254" xr3:uid="{50276132-209E-4AE6-89EB-7F4DECB6FB96}" name="Column5251"/>
    <tableColumn id="5255" xr3:uid="{1EF927D3-6211-4526-854B-4EECB227C949}" name="Column5252"/>
    <tableColumn id="5256" xr3:uid="{561CBE56-E567-49B7-A76A-432568A555FC}" name="Column5253"/>
    <tableColumn id="5257" xr3:uid="{C04BFF9D-C734-40CC-ABD6-EB19974F8953}" name="Column5254"/>
    <tableColumn id="5258" xr3:uid="{CFB43E33-BF7B-4A88-AC56-6274DC2BCA35}" name="Column5255"/>
    <tableColumn id="5259" xr3:uid="{ADAF3FDA-630B-4492-AE78-62FB60EA06BD}" name="Column5256"/>
    <tableColumn id="5260" xr3:uid="{10044E77-FF03-4B4F-98F5-9DFE476D150C}" name="Column5257"/>
    <tableColumn id="5261" xr3:uid="{B867A0C7-ED45-41B9-9A25-392FA9C86393}" name="Column5258"/>
    <tableColumn id="5262" xr3:uid="{5FEA6205-3FA7-4A0C-814A-E2696ACD51AF}" name="Column5259"/>
    <tableColumn id="5263" xr3:uid="{3F3BAF9D-F36C-450D-94FD-D47467C94E6C}" name="Column5260"/>
    <tableColumn id="5264" xr3:uid="{07C178DF-F7DF-4182-8179-EBAB40642C3A}" name="Column5261"/>
    <tableColumn id="5265" xr3:uid="{D2B8CAC8-9A39-40C4-A447-7AAFD5234AEB}" name="Column5262"/>
    <tableColumn id="5266" xr3:uid="{F2556D05-8E88-41A6-A5CE-6AF26EE971E4}" name="Column5263"/>
    <tableColumn id="5267" xr3:uid="{ABC24696-9344-476D-A99C-3139FB4AEEDE}" name="Column5264"/>
    <tableColumn id="5268" xr3:uid="{1CCE76F6-3648-40B1-85E7-D51DADD4864F}" name="Column5265"/>
    <tableColumn id="5269" xr3:uid="{0C0FEC29-07B7-4932-A9A2-494381DDD523}" name="Column5266"/>
    <tableColumn id="5270" xr3:uid="{5768A485-DCF5-4F31-ACE7-D0F9651B083D}" name="Column5267"/>
    <tableColumn id="5271" xr3:uid="{41EBC783-FCE4-4823-9FF7-3E5FD3FA255B}" name="Column5268"/>
    <tableColumn id="5272" xr3:uid="{E81FAB70-542F-4369-9B91-5E82481564E2}" name="Column5269"/>
    <tableColumn id="5273" xr3:uid="{51907DE5-3424-4DBA-B404-3D2F8694D3D3}" name="Column5270"/>
    <tableColumn id="5274" xr3:uid="{66270568-A1BE-4AB1-9C1B-E3A1409FCE25}" name="Column5271"/>
    <tableColumn id="5275" xr3:uid="{39377B7D-FACB-476F-91DD-4C7DD76BC2F7}" name="Column5272"/>
    <tableColumn id="5276" xr3:uid="{C64FB3A8-8FFE-497F-A68E-1D4F41CCB9B8}" name="Column5273"/>
    <tableColumn id="5277" xr3:uid="{90B3A286-2D8C-48F9-B510-F16B3AA4CC37}" name="Column5274"/>
    <tableColumn id="5278" xr3:uid="{40918DF5-8968-4F90-B64C-ECCF0D31B5B1}" name="Column5275"/>
    <tableColumn id="5279" xr3:uid="{E087BACC-3D83-4F6C-A711-EBA3FE21CA53}" name="Column5276"/>
    <tableColumn id="5280" xr3:uid="{A46071C0-389B-4D84-9A98-54E17346860E}" name="Column5277"/>
    <tableColumn id="5281" xr3:uid="{0A06979C-E1D9-4707-8132-97A354BAB84D}" name="Column5278"/>
    <tableColumn id="5282" xr3:uid="{6502B6D4-65B4-4B0E-998A-D619F71B23DF}" name="Column5279"/>
    <tableColumn id="5283" xr3:uid="{63FAD169-1DD7-4F1B-ADAE-ADF2CE3CD8DD}" name="Column5280"/>
    <tableColumn id="5284" xr3:uid="{BF923DF3-3AF7-4E2B-8F8C-F09BCD86C3F9}" name="Column5281"/>
    <tableColumn id="5285" xr3:uid="{6F6CAC02-33EB-4C0D-8BE8-8D1BE06E2AA1}" name="Column5282"/>
    <tableColumn id="5286" xr3:uid="{E3E2E4B5-7FD0-4DC2-B1BB-B04D2E506F0B}" name="Column5283"/>
    <tableColumn id="5287" xr3:uid="{F69A2FBF-D6AC-49C9-846C-71C02D077383}" name="Column5284"/>
    <tableColumn id="5288" xr3:uid="{C766C223-3E17-4CCA-8276-01AC0BE4C254}" name="Column5285"/>
    <tableColumn id="5289" xr3:uid="{6E958853-50CE-467B-AF4B-03F0C37D76A3}" name="Column5286"/>
    <tableColumn id="5290" xr3:uid="{01291F9B-1696-4ED7-B0FD-69CC9AC7CF52}" name="Column5287"/>
    <tableColumn id="5291" xr3:uid="{AFE5D8F6-AF4A-4B06-B1A4-6BA45BC9ADDA}" name="Column5288"/>
    <tableColumn id="5292" xr3:uid="{83D6005D-748F-4A6F-8F4C-4F20DEC940B0}" name="Column5289"/>
    <tableColumn id="5293" xr3:uid="{B11698F6-67DC-4FF7-89E1-7C6DE0A4A344}" name="Column5290"/>
    <tableColumn id="5294" xr3:uid="{92EC2EEB-7A82-40DA-9AAB-5ED9DCB061BD}" name="Column5291"/>
    <tableColumn id="5295" xr3:uid="{11718FE1-B257-40A4-8E20-155DFE2C8D54}" name="Column5292"/>
    <tableColumn id="5296" xr3:uid="{802835D7-510B-4F81-98DE-ECF28846CDD6}" name="Column5293"/>
    <tableColumn id="5297" xr3:uid="{AAF7FC46-B33F-4D13-824F-23C32AF1C327}" name="Column5294"/>
    <tableColumn id="5298" xr3:uid="{9CC94294-1F60-41C1-AD89-3AD9450D3066}" name="Column5295"/>
    <tableColumn id="5299" xr3:uid="{BBB4A2C9-B9F4-42A0-A192-E77F8B6D1BF8}" name="Column5296"/>
    <tableColumn id="5300" xr3:uid="{556C6FEE-2C2C-45FD-970A-8D7D1AA45554}" name="Column5297"/>
    <tableColumn id="5301" xr3:uid="{CCB5B119-E02D-497E-85D0-969E643DCF36}" name="Column5298"/>
    <tableColumn id="5302" xr3:uid="{5B361E81-76EA-4A16-82E9-9ACEF189F8A7}" name="Column5299"/>
    <tableColumn id="5303" xr3:uid="{F2E5907A-ABC4-4A52-A056-95CD0957537D}" name="Column5300"/>
    <tableColumn id="5304" xr3:uid="{90C14B73-85A7-4CCE-AF0F-BEA11C298521}" name="Column5301"/>
    <tableColumn id="5305" xr3:uid="{360B2ACE-5F82-435C-8D67-C683661528EB}" name="Column5302"/>
    <tableColumn id="5306" xr3:uid="{6B537BD8-355E-47A6-A4FF-1DDEC22CE1B7}" name="Column5303"/>
    <tableColumn id="5307" xr3:uid="{35B8FEA4-6DE5-47E6-BC55-642E0F255968}" name="Column5304"/>
    <tableColumn id="5308" xr3:uid="{8BED154F-8874-40A4-BB99-8ADF7D4C2843}" name="Column5305"/>
    <tableColumn id="5309" xr3:uid="{2A39A653-F1E1-4548-B6C0-26505615DD5E}" name="Column5306"/>
    <tableColumn id="5310" xr3:uid="{AF1297B5-5075-486C-91B9-9A3B1364A233}" name="Column5307"/>
    <tableColumn id="5311" xr3:uid="{285A2267-7F56-4EF1-98B7-828D666B2314}" name="Column5308"/>
    <tableColumn id="5312" xr3:uid="{76FD7FFA-EC6B-4EFC-B906-F804DC1BF459}" name="Column5309"/>
    <tableColumn id="5313" xr3:uid="{EEC23D53-8144-44E2-AE12-C7B72A47ECCC}" name="Column5310"/>
    <tableColumn id="5314" xr3:uid="{A30C97C5-3DFA-4E13-B794-F981B8EE9677}" name="Column5311"/>
    <tableColumn id="5315" xr3:uid="{7DDEC7F6-5B32-4EBB-96AA-D6545EA862DB}" name="Column5312"/>
    <tableColumn id="5316" xr3:uid="{109960DD-6CB4-4B21-940F-825D09A5F752}" name="Column5313"/>
    <tableColumn id="5317" xr3:uid="{9BA41E31-AFA9-4DFE-A147-BEE849B991C9}" name="Column5314"/>
    <tableColumn id="5318" xr3:uid="{498ABC8D-2C85-4B71-B359-B656C654F68E}" name="Column5315"/>
    <tableColumn id="5319" xr3:uid="{91E1534A-E6C9-4738-AC5E-79D787643718}" name="Column5316"/>
    <tableColumn id="5320" xr3:uid="{6DF59914-2408-4A8C-8922-9E631918F346}" name="Column5317"/>
    <tableColumn id="5321" xr3:uid="{24C329AB-6127-404E-88F6-A925EB3B8EDE}" name="Column5318"/>
    <tableColumn id="5322" xr3:uid="{A4836C94-2EBC-4679-80BD-033A33430C0B}" name="Column5319"/>
    <tableColumn id="5323" xr3:uid="{74EEC888-61E8-47FF-9BF2-CD0CDCF2DC60}" name="Column5320"/>
    <tableColumn id="5324" xr3:uid="{AEE97024-4B7F-4752-B429-0F6C117FA912}" name="Column5321"/>
    <tableColumn id="5325" xr3:uid="{6E6968C5-FBFF-4031-AA8E-F51706A8821D}" name="Column5322"/>
    <tableColumn id="5326" xr3:uid="{C8DA6152-99BB-4703-A30F-B04DAC62ACB1}" name="Column5323"/>
    <tableColumn id="5327" xr3:uid="{5886E4E8-8F37-49C1-8FE0-E982E907F773}" name="Column5324"/>
    <tableColumn id="5328" xr3:uid="{B8917E32-13EB-49C8-8988-49894D02DC37}" name="Column5325"/>
    <tableColumn id="5329" xr3:uid="{1BA79567-7A46-4FB7-A3BC-CE4DCF08E6A6}" name="Column5326"/>
    <tableColumn id="5330" xr3:uid="{A52A7E8A-2B56-47B6-A053-60BC5296778D}" name="Column5327"/>
    <tableColumn id="5331" xr3:uid="{CBEFF5BD-A766-4C17-8F8A-80C96A5D45E5}" name="Column5328"/>
    <tableColumn id="5332" xr3:uid="{85748F30-AA95-4660-8E4B-88D3A4C1F0D3}" name="Column5329"/>
    <tableColumn id="5333" xr3:uid="{54725983-2971-4484-9B52-91BB6683A589}" name="Column5330"/>
    <tableColumn id="5334" xr3:uid="{DC782F9A-B8B7-45C1-A39D-E44C93180157}" name="Column5331"/>
    <tableColumn id="5335" xr3:uid="{3AABAD92-944E-46E0-BC04-5AD0BD34C6A5}" name="Column5332"/>
    <tableColumn id="5336" xr3:uid="{64BF13C8-AEFF-4A34-BB8F-7C23193CD666}" name="Column5333"/>
    <tableColumn id="5337" xr3:uid="{69BC725B-6329-4B9F-8138-D1EA39E7ED74}" name="Column5334"/>
    <tableColumn id="5338" xr3:uid="{35741E4E-A30E-48FD-914A-986E346FC18F}" name="Column5335"/>
    <tableColumn id="5339" xr3:uid="{3DFAE516-F6E7-4B30-BDE3-91F459DAA8C8}" name="Column5336"/>
    <tableColumn id="5340" xr3:uid="{12CDBD3C-DCE6-4265-9424-FB860113B104}" name="Column5337"/>
    <tableColumn id="5341" xr3:uid="{95C9C4F5-7A43-4990-9BAB-92B38ACDC948}" name="Column5338"/>
    <tableColumn id="5342" xr3:uid="{6C26C2EA-A036-4C1F-B515-35B3F10EBE01}" name="Column5339"/>
    <tableColumn id="5343" xr3:uid="{752D61D7-5C76-4110-B983-6A3A17CE96FA}" name="Column5340"/>
    <tableColumn id="5344" xr3:uid="{FBAAD380-1EB7-4A56-9A4D-B5DC4F2BF53E}" name="Column5341"/>
    <tableColumn id="5345" xr3:uid="{E45E15E8-B23C-47EF-BC0D-075C4D961C48}" name="Column5342"/>
    <tableColumn id="5346" xr3:uid="{E37B3738-5AEC-4CF8-A4A6-AA21D4C38DA3}" name="Column5343"/>
    <tableColumn id="5347" xr3:uid="{C43ED52A-7940-4D75-8EA6-35193C6BB48F}" name="Column5344"/>
    <tableColumn id="5348" xr3:uid="{7C40CF72-D764-4FEE-9522-BF1FDBCADB47}" name="Column5345"/>
    <tableColumn id="5349" xr3:uid="{DA9B9F80-B836-4700-A734-17E89E883E74}" name="Column5346"/>
    <tableColumn id="5350" xr3:uid="{9583B4BD-ACB7-4FAD-B47B-A700B80252E0}" name="Column5347"/>
    <tableColumn id="5351" xr3:uid="{E5982E36-D07C-4CFB-A4C9-E2C64858BC67}" name="Column5348"/>
    <tableColumn id="5352" xr3:uid="{2A140D8E-6CE5-429C-928C-C24B9C8F7508}" name="Column5349"/>
    <tableColumn id="5353" xr3:uid="{5BBB9437-0529-4CC3-866D-212A70F6DCA0}" name="Column5350"/>
    <tableColumn id="5354" xr3:uid="{3141CB46-D17E-4B7B-BDEE-D61E356B2FA8}" name="Column5351"/>
    <tableColumn id="5355" xr3:uid="{9F6EC0CD-4733-4B50-A82A-152193306BB2}" name="Column5352"/>
    <tableColumn id="5356" xr3:uid="{FA26FF6E-BAFF-4853-ACD3-42F9D6EE4DE1}" name="Column5353"/>
    <tableColumn id="5357" xr3:uid="{AF40B430-F01B-4D78-A0F6-BB2677296A9D}" name="Column5354"/>
    <tableColumn id="5358" xr3:uid="{53308EED-9B05-453A-9A05-5FC5B787AD32}" name="Column5355"/>
    <tableColumn id="5359" xr3:uid="{CC459D45-A5DB-4D98-9BB2-8AB982AF7B10}" name="Column5356"/>
    <tableColumn id="5360" xr3:uid="{68D59BFD-F3E3-4242-A1C6-DA2A4B5DE97F}" name="Column5357"/>
    <tableColumn id="5361" xr3:uid="{8F830797-76A6-44F6-BD67-DD97A607CBB3}" name="Column5358"/>
    <tableColumn id="5362" xr3:uid="{5BEA3551-23E5-471A-9531-6EF28FF0150C}" name="Column5359"/>
    <tableColumn id="5363" xr3:uid="{60C6F9B6-2AF7-4575-B15B-B33646766C53}" name="Column5360"/>
    <tableColumn id="5364" xr3:uid="{22653237-D045-4A10-9605-A3B188FEA00E}" name="Column5361"/>
    <tableColumn id="5365" xr3:uid="{6F9F2333-3670-44AC-8B2C-2A0014DD1026}" name="Column5362"/>
    <tableColumn id="5366" xr3:uid="{7F643C71-AEB3-4A04-A352-E9F68210E05E}" name="Column5363"/>
    <tableColumn id="5367" xr3:uid="{1DE189DE-6639-4357-B1CF-113B0C6695A2}" name="Column5364"/>
    <tableColumn id="5368" xr3:uid="{E8BD4AE6-474B-4FC5-8EB9-3DFE32F815E9}" name="Column5365"/>
    <tableColumn id="5369" xr3:uid="{FE51BFD2-D173-424C-829E-026A2BAF0A59}" name="Column5366"/>
    <tableColumn id="5370" xr3:uid="{FB436E3F-D19E-4A37-B246-F70FCE1C866B}" name="Column5367"/>
    <tableColumn id="5371" xr3:uid="{B399D663-F4A3-485A-91BD-87A2C7049225}" name="Column5368"/>
    <tableColumn id="5372" xr3:uid="{C06DB52C-B153-4E3D-B91A-18559EFE4246}" name="Column5369"/>
    <tableColumn id="5373" xr3:uid="{99FE8692-91F1-4618-9A38-098A132CCDBB}" name="Column5370"/>
    <tableColumn id="5374" xr3:uid="{D3A29D85-5820-464B-8175-DD6E1E91AFAF}" name="Column5371"/>
    <tableColumn id="5375" xr3:uid="{6123789B-0C41-4BC1-9A75-43EACC1C85DC}" name="Column5372"/>
    <tableColumn id="5376" xr3:uid="{563674C5-08DF-4F2C-8494-A5C1F2430637}" name="Column5373"/>
    <tableColumn id="5377" xr3:uid="{55F24C69-6BC2-4B39-AF73-948023ED0A82}" name="Column5374"/>
    <tableColumn id="5378" xr3:uid="{DAC66178-2BCF-443A-B3C6-CD4CFA37DCF3}" name="Column5375"/>
    <tableColumn id="5379" xr3:uid="{0E921A12-FFF6-42C6-A01E-19860156AEE2}" name="Column5376"/>
    <tableColumn id="5380" xr3:uid="{BE3E7064-2800-4657-B28F-59F214DC0E01}" name="Column5377"/>
    <tableColumn id="5381" xr3:uid="{639D0E2A-784E-47BB-B55D-2BF871D0B24F}" name="Column5378"/>
    <tableColumn id="5382" xr3:uid="{F0A046F6-CC42-46F5-898A-EF72459AFD7E}" name="Column5379"/>
    <tableColumn id="5383" xr3:uid="{6C78F1AD-3C04-4BB5-AD5B-8437B1CDB1C4}" name="Column5380"/>
    <tableColumn id="5384" xr3:uid="{091E5FF1-27AA-48D2-BF6A-01205E5EEDFB}" name="Column5381"/>
    <tableColumn id="5385" xr3:uid="{EA6E5C35-858F-416E-83F6-83D7597F7851}" name="Column5382"/>
    <tableColumn id="5386" xr3:uid="{A5E5DCEA-8E9C-4BF6-BAC9-0A036BA7E210}" name="Column5383"/>
    <tableColumn id="5387" xr3:uid="{BA6B70B2-29C5-4635-A234-456A496EFD37}" name="Column5384"/>
    <tableColumn id="5388" xr3:uid="{B8F78184-0680-49A9-8888-A46E9CAC6EE3}" name="Column5385"/>
    <tableColumn id="5389" xr3:uid="{FD423F99-1B4B-4CAD-BF71-910E0F82DBEC}" name="Column5386"/>
    <tableColumn id="5390" xr3:uid="{3C8024D4-3877-4A4D-AE84-97627F90BAC0}" name="Column5387"/>
    <tableColumn id="5391" xr3:uid="{AFF14FF6-45ED-4DA7-8743-B4D42E88AE7E}" name="Column5388"/>
    <tableColumn id="5392" xr3:uid="{2B6D7901-6330-4291-945E-35ECE5E5A976}" name="Column5389"/>
    <tableColumn id="5393" xr3:uid="{856BD1EC-BF55-4C69-88A1-7F70FED7308B}" name="Column5390"/>
    <tableColumn id="5394" xr3:uid="{229DA5ED-3827-476E-9097-A387174EF182}" name="Column5391"/>
    <tableColumn id="5395" xr3:uid="{14154F22-BACB-464C-A71C-5A3FA30C86DC}" name="Column5392"/>
    <tableColumn id="5396" xr3:uid="{870A72B6-C934-438E-B83F-3DB9363839FF}" name="Column5393"/>
    <tableColumn id="5397" xr3:uid="{D18E2D34-AF11-4860-97DB-2A3CF8A01FF1}" name="Column5394"/>
    <tableColumn id="5398" xr3:uid="{1CA151BA-6D7B-403D-8254-4EE4B51E8932}" name="Column5395"/>
    <tableColumn id="5399" xr3:uid="{77560938-E502-454B-8F6F-2ECCE32474C7}" name="Column5396"/>
    <tableColumn id="5400" xr3:uid="{7ABA5BF8-8854-4670-89FC-8F6628ADFB00}" name="Column5397"/>
    <tableColumn id="5401" xr3:uid="{9457729C-73CD-4B40-B398-6A54E3570F99}" name="Column5398"/>
    <tableColumn id="5402" xr3:uid="{F70761B2-0223-4B85-9572-39E47724BFDE}" name="Column5399"/>
    <tableColumn id="5403" xr3:uid="{740A0825-5683-4F7A-8C07-34EAC8CD1EA8}" name="Column5400"/>
    <tableColumn id="5404" xr3:uid="{893BD885-755B-4B96-8D80-BE29E56CACE0}" name="Column5401"/>
    <tableColumn id="5405" xr3:uid="{F08C63BE-4539-4E03-B635-6AF973569F93}" name="Column5402"/>
    <tableColumn id="5406" xr3:uid="{C290CE8B-4663-49DC-8FFE-917070B10D5C}" name="Column5403"/>
    <tableColumn id="5407" xr3:uid="{BECDF39F-AAB9-4F16-8F63-3105B5E30F3E}" name="Column5404"/>
    <tableColumn id="5408" xr3:uid="{B16A5286-BD12-47D6-B04A-BE55A13FA179}" name="Column5405"/>
    <tableColumn id="5409" xr3:uid="{6235309B-5785-4643-80B1-4660B41C9B54}" name="Column5406"/>
    <tableColumn id="5410" xr3:uid="{0B5FB80B-928F-4EC3-BA40-79D01FFE1A06}" name="Column5407"/>
    <tableColumn id="5411" xr3:uid="{88CF15BB-D077-4FAB-B0F9-644A05FEF903}" name="Column5408"/>
    <tableColumn id="5412" xr3:uid="{3124EF27-EA27-47DC-8A70-03C2879695BC}" name="Column5409"/>
    <tableColumn id="5413" xr3:uid="{43529556-AC06-494D-B420-462C95EB50A6}" name="Column5410"/>
    <tableColumn id="5414" xr3:uid="{A19492B2-D130-44B0-BEFB-2539F6818684}" name="Column5411"/>
    <tableColumn id="5415" xr3:uid="{C26C5BF4-AC33-4137-9832-61AE63D1F54C}" name="Column5412"/>
    <tableColumn id="5416" xr3:uid="{0298E9BE-9D4E-4514-A944-982375311A07}" name="Column5413"/>
    <tableColumn id="5417" xr3:uid="{C5885441-4341-4B7E-B450-E319A6A9EB43}" name="Column5414"/>
    <tableColumn id="5418" xr3:uid="{41C67247-E9B7-4E23-BD9D-502946D214F9}" name="Column5415"/>
    <tableColumn id="5419" xr3:uid="{67A6C4D7-28B5-4113-A348-C30AD3347805}" name="Column5416"/>
    <tableColumn id="5420" xr3:uid="{8814E4A3-AC05-4CF7-8A7A-CDDA16CB839F}" name="Column5417"/>
    <tableColumn id="5421" xr3:uid="{A8370F6D-F412-4CC9-B42D-0FF4A9EFB0F7}" name="Column5418"/>
    <tableColumn id="5422" xr3:uid="{EDCFEA78-152A-4877-A889-194D77144200}" name="Column5419"/>
    <tableColumn id="5423" xr3:uid="{E1A6A992-526D-4340-93DE-B6750EE19109}" name="Column5420"/>
    <tableColumn id="5424" xr3:uid="{847E3F49-F5B8-4911-A25D-4C0599F062A1}" name="Column5421"/>
    <tableColumn id="5425" xr3:uid="{7A8E1E20-A176-4A79-93DD-D22B1FA609F7}" name="Column5422"/>
    <tableColumn id="5426" xr3:uid="{0A8ED0B7-3750-4864-BA0A-C834662566F9}" name="Column5423"/>
    <tableColumn id="5427" xr3:uid="{C1A162E5-E4D5-42AF-A306-25EF830AFBE1}" name="Column5424"/>
    <tableColumn id="5428" xr3:uid="{B320C8CA-9AD2-4E2E-8074-D0B0294C20BA}" name="Column5425"/>
    <tableColumn id="5429" xr3:uid="{70095287-F591-4E47-91BC-E4656176F08D}" name="Column5426"/>
    <tableColumn id="5430" xr3:uid="{902D7E2A-F08F-4A96-8ED4-D37F56F489B2}" name="Column5427"/>
    <tableColumn id="5431" xr3:uid="{23CD6139-BFBE-467E-8CEF-792DB3C06FF6}" name="Column5428"/>
    <tableColumn id="5432" xr3:uid="{7743C6EC-756C-4497-A6D9-3E64295D0AFE}" name="Column5429"/>
    <tableColumn id="5433" xr3:uid="{16A84573-2759-4AAA-9D3F-094705D4AFA7}" name="Column5430"/>
    <tableColumn id="5434" xr3:uid="{34B3AE43-801F-45E2-8076-4376FD4A663B}" name="Column5431"/>
    <tableColumn id="5435" xr3:uid="{E7262BB9-47CA-42E6-9A4F-E205AF7FD169}" name="Column5432"/>
    <tableColumn id="5436" xr3:uid="{DCABAB62-C617-4B2B-911C-BEE155DB435C}" name="Column5433"/>
    <tableColumn id="5437" xr3:uid="{B4810669-B12F-4457-8201-B72DF04A62DD}" name="Column5434"/>
    <tableColumn id="5438" xr3:uid="{6B2B88E6-BE04-414D-8467-D6A48E211B4F}" name="Column5435"/>
    <tableColumn id="5439" xr3:uid="{9E4E1E11-312B-4929-B21F-C3801B41A39F}" name="Column5436"/>
    <tableColumn id="5440" xr3:uid="{35AFD4A0-08D0-4538-B61A-AD5265E5470B}" name="Column5437"/>
    <tableColumn id="5441" xr3:uid="{55FACF76-5E6D-42F5-969B-1E246EF4641D}" name="Column5438"/>
    <tableColumn id="5442" xr3:uid="{773D9F66-D51D-4129-8738-66D4FD62D299}" name="Column5439"/>
    <tableColumn id="5443" xr3:uid="{E1EB79A0-72B9-4718-817B-4782CB54F3AD}" name="Column5440"/>
    <tableColumn id="5444" xr3:uid="{C066BE4C-468A-48E8-BC56-1772CB13B4E0}" name="Column5441"/>
    <tableColumn id="5445" xr3:uid="{50555E49-CB49-4F6B-99B7-802E5A41C603}" name="Column5442"/>
    <tableColumn id="5446" xr3:uid="{85A93EB2-FFE1-453B-97EA-8062D2A3DE1E}" name="Column5443"/>
    <tableColumn id="5447" xr3:uid="{67E4D88A-B56A-45FD-9792-6B06B2043F66}" name="Column5444"/>
    <tableColumn id="5448" xr3:uid="{8E595901-FE28-4180-8CA2-C3078027D39E}" name="Column5445"/>
    <tableColumn id="5449" xr3:uid="{D535AD9D-8F9B-44F7-B116-99CACB1E6A16}" name="Column5446"/>
    <tableColumn id="5450" xr3:uid="{03B1281B-0676-4A77-BF5C-CE1E525F85F1}" name="Column5447"/>
    <tableColumn id="5451" xr3:uid="{EE75DFC0-ECBE-4D92-B931-128040A68270}" name="Column5448"/>
    <tableColumn id="5452" xr3:uid="{F760E908-AE90-49FE-9E58-68E7C39E56D7}" name="Column5449"/>
    <tableColumn id="5453" xr3:uid="{B0EEA5C3-3DAB-4B7E-8531-D509AC7F4DE7}" name="Column5450"/>
    <tableColumn id="5454" xr3:uid="{09B4E9DB-77F2-4CF0-A293-AB5AB82B02A2}" name="Column5451"/>
    <tableColumn id="5455" xr3:uid="{B5A84CFE-1FD2-42DD-BCA6-645159C2DA09}" name="Column5452"/>
    <tableColumn id="5456" xr3:uid="{81E00841-B1BE-4058-BF2D-23C0B8B30097}" name="Column5453"/>
    <tableColumn id="5457" xr3:uid="{81F0AF8E-1A63-4F3E-AE82-4201A94A8998}" name="Column5454"/>
    <tableColumn id="5458" xr3:uid="{3D3E33B7-344C-4643-A4BF-2402F658E122}" name="Column5455"/>
    <tableColumn id="5459" xr3:uid="{255D7A6D-F530-4B33-82A3-BE8A58F61933}" name="Column5456"/>
    <tableColumn id="5460" xr3:uid="{B0454173-2AAF-44A1-9AEF-83EE918A3153}" name="Column5457"/>
    <tableColumn id="5461" xr3:uid="{151EA1D2-6EA7-4AEA-9207-474170B309F7}" name="Column5458"/>
    <tableColumn id="5462" xr3:uid="{0CB775FD-479C-4E5A-93CE-412BAA6FE94C}" name="Column5459"/>
    <tableColumn id="5463" xr3:uid="{4806BE80-5D06-46BC-BE4A-EDB23A3E7E1D}" name="Column5460"/>
    <tableColumn id="5464" xr3:uid="{CF37FC50-D379-4EDB-89E3-B6EDE1D67478}" name="Column5461"/>
    <tableColumn id="5465" xr3:uid="{09227483-809A-416B-B6AD-C86C29100B64}" name="Column5462"/>
    <tableColumn id="5466" xr3:uid="{10F45529-69D4-410E-9CCB-35AE79EAF427}" name="Column5463"/>
    <tableColumn id="5467" xr3:uid="{643E925D-CD29-41B9-AE4D-E2F5C1E6C39C}" name="Column5464"/>
    <tableColumn id="5468" xr3:uid="{B2B48FE2-CEE2-49EF-A2A6-C67EEFA27F3C}" name="Column5465"/>
    <tableColumn id="5469" xr3:uid="{09D6890A-5631-4623-8BF2-21A42205AE23}" name="Column5466"/>
    <tableColumn id="5470" xr3:uid="{F3110BA3-9AB2-4283-9CAD-E0D4BFD97FED}" name="Column5467"/>
    <tableColumn id="5471" xr3:uid="{C6D67674-D0FF-405B-BFF1-7075074DEFE3}" name="Column5468"/>
    <tableColumn id="5472" xr3:uid="{398443BA-750B-4FFA-878B-346CB1A90CCF}" name="Column5469"/>
    <tableColumn id="5473" xr3:uid="{988304E8-121C-4D94-9A86-7ACF0CF6B5A7}" name="Column5470"/>
    <tableColumn id="5474" xr3:uid="{C82C8EFD-1EC4-420C-9067-F65DF3B9FE72}" name="Column5471"/>
    <tableColumn id="5475" xr3:uid="{D0355C61-A28C-450B-8682-E195DF174A2B}" name="Column5472"/>
    <tableColumn id="5476" xr3:uid="{2A48603C-6E46-4C88-A905-5790E6DD2C7B}" name="Column5473"/>
    <tableColumn id="5477" xr3:uid="{AE882F98-CAF9-4EC4-8651-4C9856C00DB7}" name="Column5474"/>
    <tableColumn id="5478" xr3:uid="{6315F878-6AEC-41A1-A091-23AEF0102FFD}" name="Column5475"/>
    <tableColumn id="5479" xr3:uid="{5C898BA1-6E1A-4A20-8954-56A54D9BB467}" name="Column5476"/>
    <tableColumn id="5480" xr3:uid="{4AB55D4A-20A1-4CA4-AB2A-A7EFEC7EB445}" name="Column5477"/>
    <tableColumn id="5481" xr3:uid="{5F11B96D-759F-4BD8-BDBE-7B42D6537B0F}" name="Column5478"/>
    <tableColumn id="5482" xr3:uid="{9496BFEF-F906-484F-A3DA-79BEEAFBBA27}" name="Column5479"/>
    <tableColumn id="5483" xr3:uid="{83BA688B-78C1-4040-BAC2-13EA389CADAA}" name="Column5480"/>
    <tableColumn id="5484" xr3:uid="{CF9D522A-9F15-40C1-B514-BC9729AE27BA}" name="Column5481"/>
    <tableColumn id="5485" xr3:uid="{79DC33C2-FCE6-408A-A78D-3B6556C86B16}" name="Column5482"/>
    <tableColumn id="5486" xr3:uid="{2072A697-7E3A-4E92-A424-FAB9711E3EEE}" name="Column5483"/>
    <tableColumn id="5487" xr3:uid="{4361F29C-F925-484A-848B-34D88610DE83}" name="Column5484"/>
    <tableColumn id="5488" xr3:uid="{87D75AB6-C26B-400B-8DDA-94B008003692}" name="Column5485"/>
    <tableColumn id="5489" xr3:uid="{98063D6F-BD78-4F9E-9313-027BC3E2E97E}" name="Column5486"/>
    <tableColumn id="5490" xr3:uid="{17F97703-2750-49DA-8670-90120A5AD1CB}" name="Column5487"/>
    <tableColumn id="5491" xr3:uid="{2479E163-9544-4334-8C2B-65A0346FFC4C}" name="Column5488"/>
    <tableColumn id="5492" xr3:uid="{6EE4DDB1-022C-4ADE-BBBE-72720AC5E183}" name="Column5489"/>
    <tableColumn id="5493" xr3:uid="{5AB858D3-F646-435C-A3E1-DCAEEBD28F2F}" name="Column5490"/>
    <tableColumn id="5494" xr3:uid="{C48ECAF4-B926-40D5-8ED5-7E39E2CA36C5}" name="Column5491"/>
    <tableColumn id="5495" xr3:uid="{E2CFE680-F9CA-4A6F-AF23-DD3B02765E11}" name="Column5492"/>
    <tableColumn id="5496" xr3:uid="{DF2BB778-F681-4EC3-8F76-448A7FB4DA1B}" name="Column5493"/>
    <tableColumn id="5497" xr3:uid="{3FFBBCC6-2275-4460-9247-DD70B5CD5C82}" name="Column5494"/>
    <tableColumn id="5498" xr3:uid="{35EC2F1B-5BCF-4872-B20C-0316265D906B}" name="Column5495"/>
    <tableColumn id="5499" xr3:uid="{C8EEF9D4-7F50-467D-82F9-82F51C0C6A88}" name="Column5496"/>
    <tableColumn id="5500" xr3:uid="{37651616-96F3-4D42-825B-9EAACCECC17B}" name="Column5497"/>
    <tableColumn id="5501" xr3:uid="{745D20D2-2830-4179-9083-9552DDE3F0F4}" name="Column5498"/>
    <tableColumn id="5502" xr3:uid="{CE4D489B-EF5D-4FBA-AFCC-A18B5040F7E9}" name="Column5499"/>
    <tableColumn id="5503" xr3:uid="{B1FEB9FA-582B-4926-89D4-8E4D8DAAB29E}" name="Column5500"/>
    <tableColumn id="5504" xr3:uid="{C52DBCB2-E9EA-4080-81C0-F058A4DAE32A}" name="Column5501"/>
    <tableColumn id="5505" xr3:uid="{22B5F415-DF2D-48C0-8779-0D09AAC2A2E7}" name="Column5502"/>
    <tableColumn id="5506" xr3:uid="{DCE294B4-81A3-4445-8985-0F2F7913B7BD}" name="Column5503"/>
    <tableColumn id="5507" xr3:uid="{FF733E6D-74EB-4BE2-B230-D1BACE696859}" name="Column5504"/>
    <tableColumn id="5508" xr3:uid="{547A649D-EBF1-441E-936B-1FC681DDF490}" name="Column5505"/>
    <tableColumn id="5509" xr3:uid="{D2E6AC78-3ABC-4ACE-85EC-BF9060BBDE44}" name="Column5506"/>
    <tableColumn id="5510" xr3:uid="{90E50773-A7B5-4001-89C5-45CA15C75DE0}" name="Column5507"/>
    <tableColumn id="5511" xr3:uid="{48E337FB-CA2B-491F-8148-BF40732D347D}" name="Column5508"/>
    <tableColumn id="5512" xr3:uid="{849CC6B9-BBAD-4AE9-A9A2-756EFEA260D1}" name="Column5509"/>
    <tableColumn id="5513" xr3:uid="{DC3A6565-711D-4FE9-8747-D90D9DBFBBA7}" name="Column5510"/>
    <tableColumn id="5514" xr3:uid="{4A76290C-B916-4265-9306-9D4953077457}" name="Column5511"/>
    <tableColumn id="5515" xr3:uid="{7BAF165C-E460-4485-9FF9-48267EDCEA5F}" name="Column5512"/>
    <tableColumn id="5516" xr3:uid="{FE029A48-A498-40A2-8015-F877A79A3F8F}" name="Column5513"/>
    <tableColumn id="5517" xr3:uid="{E366CDB4-0388-4358-BE33-563DFF50CFF3}" name="Column5514"/>
    <tableColumn id="5518" xr3:uid="{118F8D2F-B590-46E1-B280-32F5063D0090}" name="Column5515"/>
    <tableColumn id="5519" xr3:uid="{FE6287DF-1043-4E04-9BBD-D88E8E86C4DF}" name="Column5516"/>
    <tableColumn id="5520" xr3:uid="{C00C0F29-4AE0-4BAC-9DEE-1DDF45B896AB}" name="Column5517"/>
    <tableColumn id="5521" xr3:uid="{32D8DD16-A7C2-4187-ACB4-2F2BAB0B03A9}" name="Column5518"/>
    <tableColumn id="5522" xr3:uid="{800FBB68-24B7-4592-B09E-2CDF8E518DB3}" name="Column5519"/>
    <tableColumn id="5523" xr3:uid="{3587EA4E-A47A-4FB0-846D-456B3F1F94C4}" name="Column5520"/>
    <tableColumn id="5524" xr3:uid="{C96C4F94-6F96-41C4-955B-ADCF36843163}" name="Column5521"/>
    <tableColumn id="5525" xr3:uid="{5ACDB1AA-A63E-467F-9D84-73E562CDF960}" name="Column5522"/>
    <tableColumn id="5526" xr3:uid="{F84715B2-1988-48D4-B1B3-DF7C6964AB61}" name="Column5523"/>
    <tableColumn id="5527" xr3:uid="{B391FF3C-0FA0-4532-B925-9034120DF493}" name="Column5524"/>
    <tableColumn id="5528" xr3:uid="{65B8F6A5-CFA6-4B0F-9A1C-018D95908B4E}" name="Column5525"/>
    <tableColumn id="5529" xr3:uid="{051F7E5F-D250-4D08-BE23-FE6209B720CB}" name="Column5526"/>
    <tableColumn id="5530" xr3:uid="{221A91B2-7DE9-469A-8AC9-D0D440821BE7}" name="Column5527"/>
    <tableColumn id="5531" xr3:uid="{4272755E-7E4A-47B8-A371-AF8041F43488}" name="Column5528"/>
    <tableColumn id="5532" xr3:uid="{34EC7E0E-E09D-438C-997D-A43F6B21870B}" name="Column5529"/>
    <tableColumn id="5533" xr3:uid="{A2FDC4EA-2DBE-4D1C-A3E4-3F375D809D05}" name="Column5530"/>
    <tableColumn id="5534" xr3:uid="{7F3BB53B-B55E-4B17-9F88-82874E7B4B33}" name="Column5531"/>
    <tableColumn id="5535" xr3:uid="{77910B71-F2D9-49B6-AEF2-CA6E859AEB62}" name="Column5532"/>
    <tableColumn id="5536" xr3:uid="{70CC703A-64BF-40D1-B8A3-DCF800F9B5D2}" name="Column5533"/>
    <tableColumn id="5537" xr3:uid="{FB4BD01E-D1AD-4910-AEEF-9AFA3148D5A6}" name="Column5534"/>
    <tableColumn id="5538" xr3:uid="{8A9EB90F-F687-4AAD-84EB-489ECC777AFC}" name="Column5535"/>
    <tableColumn id="5539" xr3:uid="{E9B98E3A-79E1-46CD-BC08-D02FA4280FAF}" name="Column5536"/>
    <tableColumn id="5540" xr3:uid="{46E7F543-28B6-468D-8283-CE83E37E3E22}" name="Column5537"/>
    <tableColumn id="5541" xr3:uid="{6E864779-0FE4-4498-933E-BC724CCEF623}" name="Column5538"/>
    <tableColumn id="5542" xr3:uid="{B481114C-2DF8-407D-9342-68C605D8C828}" name="Column5539"/>
    <tableColumn id="5543" xr3:uid="{7CC2CBEA-C22C-4344-8214-515A759A7650}" name="Column5540"/>
    <tableColumn id="5544" xr3:uid="{2347A1BE-3D75-4261-8CE7-679D2AD06DC7}" name="Column5541"/>
    <tableColumn id="5545" xr3:uid="{1DE694E0-2F3D-4DF6-B9D8-B78D1359361D}" name="Column5542"/>
    <tableColumn id="5546" xr3:uid="{CEB9996E-4750-4D34-A350-3B169B523307}" name="Column5543"/>
    <tableColumn id="5547" xr3:uid="{447B1F43-C155-4CFB-A3AD-5F705689C1D3}" name="Column5544"/>
    <tableColumn id="5548" xr3:uid="{0921EE9C-0FD9-44FD-AD32-21358ADBE96D}" name="Column5545"/>
    <tableColumn id="5549" xr3:uid="{D61FC6B7-66A9-4841-B15D-23EEEDF93046}" name="Column5546"/>
    <tableColumn id="5550" xr3:uid="{0DA14A02-1348-4CB6-9975-B3BABEA38314}" name="Column5547"/>
    <tableColumn id="5551" xr3:uid="{3FD49F51-766A-4218-9429-4D7338C96DDB}" name="Column5548"/>
    <tableColumn id="5552" xr3:uid="{B3B442AB-724D-44FB-9CEB-0156C415BC03}" name="Column5549"/>
    <tableColumn id="5553" xr3:uid="{926B75F3-0EF3-457E-B72E-908861551B6F}" name="Column5550"/>
    <tableColumn id="5554" xr3:uid="{D8AE40B9-04DA-4CCF-8782-093F8DE7E83D}" name="Column5551"/>
    <tableColumn id="5555" xr3:uid="{A54E25A6-D9E7-4D26-9A3E-D0BD318C105B}" name="Column5552"/>
    <tableColumn id="5556" xr3:uid="{6E42CD78-1707-4F2E-9BAB-1BB2E26401CC}" name="Column5553"/>
    <tableColumn id="5557" xr3:uid="{EDEA239A-44E2-4E51-839C-F66FA514BB4A}" name="Column5554"/>
    <tableColumn id="5558" xr3:uid="{90FB144F-A3BB-45C8-A870-06DD76D47362}" name="Column5555"/>
    <tableColumn id="5559" xr3:uid="{3077B7BC-ED95-40B9-8A17-D17E7E285323}" name="Column5556"/>
    <tableColumn id="5560" xr3:uid="{2AA7EA67-DDBB-476F-BDCA-8393E494A7DA}" name="Column5557"/>
    <tableColumn id="5561" xr3:uid="{C51BAEC6-530E-44D8-897C-FEEC4351F19F}" name="Column5558"/>
    <tableColumn id="5562" xr3:uid="{B3DC39A0-178B-4025-AB73-6640E7D12380}" name="Column5559"/>
    <tableColumn id="5563" xr3:uid="{0A2FCB38-1F57-4A25-A9E8-91EB8A99E6CC}" name="Column5560"/>
    <tableColumn id="5564" xr3:uid="{1F6DA981-F2DF-4410-A7B6-DFDE18EDA538}" name="Column5561"/>
    <tableColumn id="5565" xr3:uid="{2049E809-95E8-4861-8349-254B0FE45E71}" name="Column5562"/>
    <tableColumn id="5566" xr3:uid="{C94D765C-6A5A-4A94-A5FB-BB91266563B9}" name="Column5563"/>
    <tableColumn id="5567" xr3:uid="{F61ABD39-22AE-4609-BF0E-F5CD80F5C136}" name="Column5564"/>
    <tableColumn id="5568" xr3:uid="{D9D1B458-6C90-4393-88A0-24058FE212F7}" name="Column5565"/>
    <tableColumn id="5569" xr3:uid="{5028B84D-848F-4A51-8D3D-1880CA999E94}" name="Column5566"/>
    <tableColumn id="5570" xr3:uid="{653A560A-E770-4028-95D9-7377212EA1E3}" name="Column5567"/>
    <tableColumn id="5571" xr3:uid="{78F273D3-76E5-4508-9350-76087E637F05}" name="Column5568"/>
    <tableColumn id="5572" xr3:uid="{364A919F-58B4-4D57-A753-459A66AEACAB}" name="Column5569"/>
    <tableColumn id="5573" xr3:uid="{7E747B53-F1D5-43A3-B4C3-AE4CA0F18011}" name="Column5570"/>
    <tableColumn id="5574" xr3:uid="{87DAF5A3-0F5C-4B4B-8A91-41B755629177}" name="Column5571"/>
    <tableColumn id="5575" xr3:uid="{99E0343C-573B-40E5-8FB1-DC820D91BF94}" name="Column5572"/>
    <tableColumn id="5576" xr3:uid="{EED5C3BB-C88B-44B9-897D-6EEB00D5E5AF}" name="Column5573"/>
    <tableColumn id="5577" xr3:uid="{CFCB8F00-8B17-4FF6-A91F-7A2DC058F306}" name="Column5574"/>
    <tableColumn id="5578" xr3:uid="{8E6ED57C-27F0-498F-BE1C-F89D8156668F}" name="Column5575"/>
    <tableColumn id="5579" xr3:uid="{DF0114F7-BEDA-46DD-8EE9-AA72416BE944}" name="Column5576"/>
    <tableColumn id="5580" xr3:uid="{55AEA7A9-EA8B-4669-8A98-66346FF1B610}" name="Column5577"/>
    <tableColumn id="5581" xr3:uid="{20FEE451-9B9A-4A57-ADCE-6CCC2159CE53}" name="Column5578"/>
    <tableColumn id="5582" xr3:uid="{B84C3B5E-B229-4514-B878-2B1091722790}" name="Column5579"/>
    <tableColumn id="5583" xr3:uid="{7C04F062-9309-4D76-81FA-6480DD8F8464}" name="Column5580"/>
    <tableColumn id="5584" xr3:uid="{423EACD3-5E73-466F-8854-45ED38D7013B}" name="Column5581"/>
    <tableColumn id="5585" xr3:uid="{755C0B01-9650-4E31-8A4B-04C8854618D5}" name="Column5582"/>
    <tableColumn id="5586" xr3:uid="{63493474-A443-499B-AA72-31535798AF89}" name="Column5583"/>
    <tableColumn id="5587" xr3:uid="{1A0619C3-B895-4459-9DF7-A3B000A558E0}" name="Column5584"/>
    <tableColumn id="5588" xr3:uid="{090782D8-A33F-45FD-A350-4AFE2F524679}" name="Column5585"/>
    <tableColumn id="5589" xr3:uid="{25B2D206-0E7F-4847-A3EC-D387DDEAC967}" name="Column5586"/>
    <tableColumn id="5590" xr3:uid="{7711C508-F979-43F0-ACF3-EA812E3E044B}" name="Column5587"/>
    <tableColumn id="5591" xr3:uid="{FAC58671-B2FF-4E83-9378-76350E61FDFF}" name="Column5588"/>
    <tableColumn id="5592" xr3:uid="{8DFC2C20-DD2B-4763-A232-72244878175A}" name="Column5589"/>
    <tableColumn id="5593" xr3:uid="{A01FCE7C-5903-4360-AA36-9F3D5DA85A13}" name="Column5590"/>
    <tableColumn id="5594" xr3:uid="{13028E1E-5720-4B80-A1A3-EFD9A6F328FC}" name="Column5591"/>
    <tableColumn id="5595" xr3:uid="{391518A1-CAB2-4A3A-88CA-243007516469}" name="Column5592"/>
    <tableColumn id="5596" xr3:uid="{B3941E1D-075F-4341-98C1-CE1F2514EE57}" name="Column5593"/>
    <tableColumn id="5597" xr3:uid="{2003E5EE-E69B-40BD-9C10-2C4F58E229ED}" name="Column5594"/>
    <tableColumn id="5598" xr3:uid="{7FBC1B72-06C1-49F2-A30D-6443E29DF96D}" name="Column5595"/>
    <tableColumn id="5599" xr3:uid="{DF2FCB9C-FD94-41B5-9654-07CE0342367A}" name="Column5596"/>
    <tableColumn id="5600" xr3:uid="{2E6DAADB-53E4-491D-8BE0-F377C98E8495}" name="Column5597"/>
    <tableColumn id="5601" xr3:uid="{44BF14CA-4F31-419C-8211-F5D9B8FDC69F}" name="Column5598"/>
    <tableColumn id="5602" xr3:uid="{E30D45C3-8620-4EE3-BDDA-0875E51F15A2}" name="Column5599"/>
    <tableColumn id="5603" xr3:uid="{471CA2B2-2FE4-4FD8-BED0-F0D918285521}" name="Column5600"/>
    <tableColumn id="5604" xr3:uid="{587DEDDB-4EB8-47AE-A091-FEFEF08CB695}" name="Column5601"/>
    <tableColumn id="5605" xr3:uid="{10687ECB-499D-4966-BAC0-3F6410597883}" name="Column5602"/>
    <tableColumn id="5606" xr3:uid="{CFC7D0B5-A97C-446D-998D-FD65622F8822}" name="Column5603"/>
    <tableColumn id="5607" xr3:uid="{65F3ACBC-8A61-4EB3-B8A1-595CED5A7057}" name="Column5604"/>
    <tableColumn id="5608" xr3:uid="{1B03FD7A-2DFC-4613-ACDD-C93ADB78982A}" name="Column5605"/>
    <tableColumn id="5609" xr3:uid="{8DF91D8F-F6DB-4235-A5F4-FF2BED562AC1}" name="Column5606"/>
    <tableColumn id="5610" xr3:uid="{FD517C77-D052-481D-8774-6AE83A626E26}" name="Column5607"/>
    <tableColumn id="5611" xr3:uid="{890E042D-7B48-4C7B-87EB-908FC30F7C89}" name="Column5608"/>
    <tableColumn id="5612" xr3:uid="{2F873C3B-50AA-451C-9F00-ABE4468B90F7}" name="Column5609"/>
    <tableColumn id="5613" xr3:uid="{191FCD64-B96F-40AF-9EF8-2FEC2A35B217}" name="Column5610"/>
    <tableColumn id="5614" xr3:uid="{6138DA54-D158-4109-8410-4C3635B78CAB}" name="Column5611"/>
    <tableColumn id="5615" xr3:uid="{83DAEAF5-648B-40D9-8650-ECA1186F7CB5}" name="Column5612"/>
    <tableColumn id="5616" xr3:uid="{2E216275-1612-4FD9-9FE3-41A533D51E5E}" name="Column5613"/>
    <tableColumn id="5617" xr3:uid="{2964B80F-5916-4B26-B2B9-421077F8620A}" name="Column5614"/>
    <tableColumn id="5618" xr3:uid="{90204666-73F0-451B-ADB9-B784EEAFB316}" name="Column5615"/>
    <tableColumn id="5619" xr3:uid="{5B6A5025-A1CE-4266-9AC2-C6D1E6B2171B}" name="Column5616"/>
    <tableColumn id="5620" xr3:uid="{DBB7D93F-0BC3-4271-B41A-AAFCEE282D6C}" name="Column5617"/>
    <tableColumn id="5621" xr3:uid="{6D8F7E92-C499-4D49-A7E7-46ED023DAA4B}" name="Column5618"/>
    <tableColumn id="5622" xr3:uid="{CE1CC52F-0110-43FE-96F3-A4EA38B0DCE2}" name="Column5619"/>
    <tableColumn id="5623" xr3:uid="{A381CE9D-7388-4F53-B48B-BA11D445E3A9}" name="Column5620"/>
    <tableColumn id="5624" xr3:uid="{C545BCB3-372A-4999-824E-C200B6253BE9}" name="Column5621"/>
    <tableColumn id="5625" xr3:uid="{62A64DC1-E12E-4B9B-A814-07CCE9B1684D}" name="Column5622"/>
    <tableColumn id="5626" xr3:uid="{E9898B0C-CF7D-48D1-8F5F-D30C43611FD5}" name="Column5623"/>
    <tableColumn id="5627" xr3:uid="{4417D075-FAEF-4E5D-9361-7FAD42D25BC7}" name="Column5624"/>
    <tableColumn id="5628" xr3:uid="{B07036C0-3BED-4472-8075-E68016C9F5DB}" name="Column5625"/>
    <tableColumn id="5629" xr3:uid="{FA57C78B-5292-4031-9D97-D04062882293}" name="Column5626"/>
    <tableColumn id="5630" xr3:uid="{7D194779-4E66-44E5-8224-A1CC5F6DB46A}" name="Column5627"/>
    <tableColumn id="5631" xr3:uid="{1C2659F8-0356-40DD-A761-FAE0D63B30CC}" name="Column5628"/>
    <tableColumn id="5632" xr3:uid="{836195A9-9C96-4AE4-9EB4-5BB485C652CE}" name="Column5629"/>
    <tableColumn id="5633" xr3:uid="{AA9D06A1-8E9B-4C76-A8FE-96D33CD5F214}" name="Column5630"/>
    <tableColumn id="5634" xr3:uid="{B7636992-021F-4995-B56E-4DF84AA6762A}" name="Column5631"/>
    <tableColumn id="5635" xr3:uid="{1C817C62-8BB0-43E0-8D5B-69077B8CFD21}" name="Column5632"/>
    <tableColumn id="5636" xr3:uid="{23DC7CBB-9735-4B3F-AE9A-A6309C0C02D4}" name="Column5633"/>
    <tableColumn id="5637" xr3:uid="{CEE70849-3B55-4819-99C9-F7156E0ADFB8}" name="Column5634"/>
    <tableColumn id="5638" xr3:uid="{D905B287-AACB-4B85-9C63-FF3749F6400C}" name="Column5635"/>
    <tableColumn id="5639" xr3:uid="{7448EAB8-00E3-4684-A8AE-26CC2D320246}" name="Column5636"/>
    <tableColumn id="5640" xr3:uid="{CDA5CAC8-5BA8-4C60-93D7-3B2B1D8E51A1}" name="Column5637"/>
    <tableColumn id="5641" xr3:uid="{7A64C46E-7006-4245-B7F0-443C200AEC8D}" name="Column5638"/>
    <tableColumn id="5642" xr3:uid="{5965DD18-6057-43CE-9DAD-7B5BC3E47BEF}" name="Column5639"/>
    <tableColumn id="5643" xr3:uid="{7D7670DA-BDD3-42E6-B7B3-335E0FF1269D}" name="Column5640"/>
    <tableColumn id="5644" xr3:uid="{D8587181-E739-4680-AD32-F35491101E48}" name="Column5641"/>
    <tableColumn id="5645" xr3:uid="{63EF4AB9-6A33-4D50-BED8-4EA805C4D022}" name="Column5642"/>
    <tableColumn id="5646" xr3:uid="{B99965B9-847C-4CD1-859E-0A6C12D3DECA}" name="Column5643"/>
    <tableColumn id="5647" xr3:uid="{550EFD74-FC5C-409F-92D8-278D204E8F26}" name="Column5644"/>
    <tableColumn id="5648" xr3:uid="{BE40E092-38EB-4BA5-ABE2-CD03246EF503}" name="Column5645"/>
    <tableColumn id="5649" xr3:uid="{F48D095B-9B26-4BFE-9978-042332D36746}" name="Column5646"/>
    <tableColumn id="5650" xr3:uid="{5BE10325-E39A-4D65-BC55-077F145351EC}" name="Column5647"/>
    <tableColumn id="5651" xr3:uid="{4B29A1AE-9DC2-42B1-A4E1-D26D53AF05C2}" name="Column5648"/>
    <tableColumn id="5652" xr3:uid="{B4BA660A-02F2-46F5-87F7-98468D8501DC}" name="Column5649"/>
    <tableColumn id="5653" xr3:uid="{07991D52-0E8E-46B5-8C3D-FA54F10F0FFF}" name="Column5650"/>
    <tableColumn id="5654" xr3:uid="{D091608D-50C6-4CD8-93EC-47FB476A3F92}" name="Column5651"/>
    <tableColumn id="5655" xr3:uid="{0CAC7080-4348-4D6E-9153-B976AD006DE4}" name="Column5652"/>
    <tableColumn id="5656" xr3:uid="{2F02262C-A84A-4C6C-BBB3-F79A4602B107}" name="Column5653"/>
    <tableColumn id="5657" xr3:uid="{86D3F7D3-5083-4A76-9221-F760C4E72105}" name="Column5654"/>
    <tableColumn id="5658" xr3:uid="{F33E3FDB-B28B-4D24-8F1C-526CB6C9E2F9}" name="Column5655"/>
    <tableColumn id="5659" xr3:uid="{E4C94E0B-4021-44FC-8CF7-88D30BFBA0BE}" name="Column5656"/>
    <tableColumn id="5660" xr3:uid="{2120CC17-D5A7-49C7-9616-7C7B39CEE399}" name="Column5657"/>
    <tableColumn id="5661" xr3:uid="{FBAF9170-6D6D-4803-8FC0-7E7BC2A58914}" name="Column5658"/>
    <tableColumn id="5662" xr3:uid="{62C81762-58A6-4742-A58E-A19816383B51}" name="Column5659"/>
    <tableColumn id="5663" xr3:uid="{52C228BC-70B5-48D6-AB5A-3604FD668AC9}" name="Column5660"/>
    <tableColumn id="5664" xr3:uid="{D27A5407-1413-4D1B-BD9C-4553D1D7EEF4}" name="Column5661"/>
    <tableColumn id="5665" xr3:uid="{7F2893C1-850C-45A9-91CA-DE348F2C24E3}" name="Column5662"/>
    <tableColumn id="5666" xr3:uid="{A40DB3B7-D51D-4B4C-B4BA-AE3FB844790C}" name="Column5663"/>
    <tableColumn id="5667" xr3:uid="{E2C79190-8558-416C-BA7F-8915D950FD1C}" name="Column5664"/>
    <tableColumn id="5668" xr3:uid="{F420F9E3-BBEB-4C04-90D7-A9B36427D403}" name="Column5665"/>
    <tableColumn id="5669" xr3:uid="{0234EEFF-DB4D-4BA8-9A1C-EAFBC5C62822}" name="Column5666"/>
    <tableColumn id="5670" xr3:uid="{A65BE7A7-576F-4B8D-95D2-8541B0C1E7D6}" name="Column5667"/>
    <tableColumn id="5671" xr3:uid="{0B4171DE-5387-4202-B49B-0892A88874F9}" name="Column5668"/>
    <tableColumn id="5672" xr3:uid="{14232BB5-5E60-4BEC-B61E-B4174F1AA0F3}" name="Column5669"/>
    <tableColumn id="5673" xr3:uid="{E9ADC9C4-1114-4C9C-9A43-ADC6EB65ECAC}" name="Column5670"/>
    <tableColumn id="5674" xr3:uid="{0EB571D8-586F-496E-B196-DABE254A23ED}" name="Column5671"/>
    <tableColumn id="5675" xr3:uid="{E8C9B365-C410-4D1E-BD6A-652E3CB3424F}" name="Column5672"/>
    <tableColumn id="5676" xr3:uid="{E36B87A3-17A8-4DBF-B694-AF76ACA4CF6D}" name="Column5673"/>
    <tableColumn id="5677" xr3:uid="{C0EFAEB5-5B63-4804-997F-150FC7DB39D3}" name="Column5674"/>
    <tableColumn id="5678" xr3:uid="{080EBE7B-F7F5-4079-8011-0B39DD606D7F}" name="Column5675"/>
    <tableColumn id="5679" xr3:uid="{D894D43F-6AD9-4A32-97B1-B1C4628B85B0}" name="Column5676"/>
    <tableColumn id="5680" xr3:uid="{4FCEFCD7-4B6C-4564-A2F9-A7D42720E051}" name="Column5677"/>
    <tableColumn id="5681" xr3:uid="{45496A06-2FF1-4A9C-84E0-8578D5D360DD}" name="Column5678"/>
    <tableColumn id="5682" xr3:uid="{AB506F1C-E9F4-4F16-8197-F52A6069E835}" name="Column5679"/>
    <tableColumn id="5683" xr3:uid="{11F9C409-A425-46E7-9E37-BDB19B7F6EDE}" name="Column5680"/>
    <tableColumn id="5684" xr3:uid="{4B06B220-D79F-420A-8B4D-21646DE88D99}" name="Column5681"/>
    <tableColumn id="5685" xr3:uid="{050F295F-EA7F-4C30-8625-410A84A22091}" name="Column5682"/>
    <tableColumn id="5686" xr3:uid="{FB49E496-CDE4-4BF7-A179-2B999089C254}" name="Column5683"/>
    <tableColumn id="5687" xr3:uid="{24B6DADD-4112-411A-A913-2CE9E12D6856}" name="Column5684"/>
    <tableColumn id="5688" xr3:uid="{F92CB10C-8BD3-40A0-AF4A-3F3AB4946017}" name="Column5685"/>
    <tableColumn id="5689" xr3:uid="{287B96CE-B4F8-423B-89EC-9EA0C33C3E4B}" name="Column5686"/>
    <tableColumn id="5690" xr3:uid="{2B81A71D-CA61-4D30-96B0-10C1A46F60FB}" name="Column5687"/>
    <tableColumn id="5691" xr3:uid="{465F688B-F60F-4F58-BBD8-CCF96A2B71F4}" name="Column5688"/>
    <tableColumn id="5692" xr3:uid="{F0C05B61-DF7D-4960-A016-E4FD8050E0AC}" name="Column5689"/>
    <tableColumn id="5693" xr3:uid="{C185A6E3-26A1-45DE-9F54-9FFD135086AA}" name="Column5690"/>
    <tableColumn id="5694" xr3:uid="{075A7470-8B75-4A97-A510-63DA6402C776}" name="Column5691"/>
    <tableColumn id="5695" xr3:uid="{570D978D-9182-4100-B699-2276B852C035}" name="Column5692"/>
    <tableColumn id="5696" xr3:uid="{E460ACF1-12DE-4A81-8BCF-108E2C7211D7}" name="Column5693"/>
    <tableColumn id="5697" xr3:uid="{537DB567-59C4-4892-9142-0F38FC4E0275}" name="Column5694"/>
    <tableColumn id="5698" xr3:uid="{9A7E7257-A466-4595-B323-6EA59203C533}" name="Column5695"/>
    <tableColumn id="5699" xr3:uid="{0D8A6E02-0DB8-4A2C-B2A5-726B2E73092E}" name="Column5696"/>
    <tableColumn id="5700" xr3:uid="{65AA57FA-2279-4A82-9464-50604DF6D61A}" name="Column5697"/>
    <tableColumn id="5701" xr3:uid="{E5F74177-787E-4A34-BFB3-624B11AC02D2}" name="Column5698"/>
    <tableColumn id="5702" xr3:uid="{2F64C433-4BDE-400F-8369-87C33626EAC8}" name="Column5699"/>
    <tableColumn id="5703" xr3:uid="{1A55856C-8E5E-4651-A43D-4CC44482DCB8}" name="Column5700"/>
    <tableColumn id="5704" xr3:uid="{5270947E-B745-4686-B66A-1F583629EB62}" name="Column5701"/>
    <tableColumn id="5705" xr3:uid="{75CD49C7-A591-4B97-972B-14FEF66A50F3}" name="Column5702"/>
    <tableColumn id="5706" xr3:uid="{A6F59F3F-839A-489E-ABB7-7066A14EE441}" name="Column5703"/>
    <tableColumn id="5707" xr3:uid="{43007511-E999-4F63-8B94-5F72CD25082F}" name="Column5704"/>
    <tableColumn id="5708" xr3:uid="{D0690636-685D-4047-8A36-E50DAFBABCC8}" name="Column5705"/>
    <tableColumn id="5709" xr3:uid="{AAD571DE-83FB-4CE3-A1B7-AA1BD7D5AA98}" name="Column5706"/>
    <tableColumn id="5710" xr3:uid="{5247F623-1CBC-49E4-8AAA-A4EBAEE6A4BA}" name="Column5707"/>
    <tableColumn id="5711" xr3:uid="{53EA3C67-CCC1-47BC-8C25-177921A243AE}" name="Column5708"/>
    <tableColumn id="5712" xr3:uid="{19B68A14-6A89-4D1C-AC0E-832BBA99C154}" name="Column5709"/>
    <tableColumn id="5713" xr3:uid="{395F9BAE-1E8C-4B09-92B8-D73BA0ADA722}" name="Column5710"/>
    <tableColumn id="5714" xr3:uid="{5FAEA8D7-1911-45CF-9B5C-280591F98503}" name="Column5711"/>
    <tableColumn id="5715" xr3:uid="{837F1850-E915-455F-AD7B-E6B26DD72372}" name="Column5712"/>
    <tableColumn id="5716" xr3:uid="{C58F7AF0-D5F9-4BCB-B207-40447FE60E6C}" name="Column5713"/>
    <tableColumn id="5717" xr3:uid="{C6C4DB6A-03D0-483C-8095-66766B0E49BD}" name="Column5714"/>
    <tableColumn id="5718" xr3:uid="{6E8708D0-A37B-4896-93EE-51F1AEEDEDFD}" name="Column5715"/>
    <tableColumn id="5719" xr3:uid="{FFC3474C-BEE6-4FE1-8196-6ECC9B92BDA6}" name="Column5716"/>
    <tableColumn id="5720" xr3:uid="{623A224F-D9F4-4CCE-A9D6-BB42CEDF3E86}" name="Column5717"/>
    <tableColumn id="5721" xr3:uid="{2FF64025-3B75-4CA3-8BFF-EBC5A9912E73}" name="Column5718"/>
    <tableColumn id="5722" xr3:uid="{C33AB140-ADEC-49C8-A615-03F51771E9D8}" name="Column5719"/>
    <tableColumn id="5723" xr3:uid="{71E9E0DE-1C34-4194-8E5D-B5A74E21363D}" name="Column5720"/>
    <tableColumn id="5724" xr3:uid="{5C9D2F02-DA90-4FBC-A0ED-E0537E25DED6}" name="Column5721"/>
    <tableColumn id="5725" xr3:uid="{C996182B-695D-473B-83F7-904BD2EC58CC}" name="Column5722"/>
    <tableColumn id="5726" xr3:uid="{11073D99-2D02-45E5-AB2F-016B7F98B31B}" name="Column5723"/>
    <tableColumn id="5727" xr3:uid="{2ADAC0FD-C885-4525-8058-1A992A3BB694}" name="Column5724"/>
    <tableColumn id="5728" xr3:uid="{25A657AF-2E70-4ADA-A7AB-467925AFD74D}" name="Column5725"/>
    <tableColumn id="5729" xr3:uid="{23E27538-493B-4544-BF27-8FFDE2FD9D5A}" name="Column5726"/>
    <tableColumn id="5730" xr3:uid="{1A3A7FE1-BB18-459F-8300-BC7EC27A8418}" name="Column5727"/>
    <tableColumn id="5731" xr3:uid="{814A4E76-F264-42D9-BB04-47038C84310A}" name="Column5728"/>
    <tableColumn id="5732" xr3:uid="{B5258F47-74E1-4D70-B209-02346EF19FDE}" name="Column5729"/>
    <tableColumn id="5733" xr3:uid="{E49EB7D3-E9A7-4F92-8149-C3EF7DC974E7}" name="Column5730"/>
    <tableColumn id="5734" xr3:uid="{25787BE5-0E16-4D95-9FBB-2B6B68785AE5}" name="Column5731"/>
    <tableColumn id="5735" xr3:uid="{25A6EC63-6E88-433D-9CA8-796A03199157}" name="Column5732"/>
    <tableColumn id="5736" xr3:uid="{6A2BDA33-ECE3-4D3A-8CB5-E8E3CB6B9DEA}" name="Column5733"/>
    <tableColumn id="5737" xr3:uid="{D6F27480-2EE9-41DA-A1B9-656F2A0C6148}" name="Column5734"/>
    <tableColumn id="5738" xr3:uid="{1666849B-C3EF-4474-840E-719FDF822987}" name="Column5735"/>
    <tableColumn id="5739" xr3:uid="{09C76E77-DD6F-49FE-9A88-5BDFAFA37807}" name="Column5736"/>
    <tableColumn id="5740" xr3:uid="{26059B30-B720-4F80-9ED3-7A5ABF05FAC0}" name="Column5737"/>
    <tableColumn id="5741" xr3:uid="{1B2A42A2-08A6-430B-A0C7-799608A4E8E7}" name="Column5738"/>
    <tableColumn id="5742" xr3:uid="{30F25664-FA94-411B-8168-823DCE8D6BB6}" name="Column5739"/>
    <tableColumn id="5743" xr3:uid="{80655B29-5175-4399-9516-3E12B278A4D6}" name="Column5740"/>
    <tableColumn id="5744" xr3:uid="{51BDE358-DACC-4E10-B8A2-63B9E2F48D83}" name="Column5741"/>
    <tableColumn id="5745" xr3:uid="{09A50A88-35CF-45E3-9ABF-F457F500C68E}" name="Column5742"/>
    <tableColumn id="5746" xr3:uid="{1163F900-9BE2-4464-9DE4-EE8A60601300}" name="Column5743"/>
    <tableColumn id="5747" xr3:uid="{A7463445-7BE1-485D-9F58-DF36E112D749}" name="Column5744"/>
    <tableColumn id="5748" xr3:uid="{A6DE1B19-9B1C-4619-AB6F-8ED7DDFAF16E}" name="Column5745"/>
    <tableColumn id="5749" xr3:uid="{49EA0895-6C42-45C6-9EBA-DC64562D3451}" name="Column5746"/>
    <tableColumn id="5750" xr3:uid="{306B659F-B944-45E1-A639-1AE71209E4F9}" name="Column5747"/>
    <tableColumn id="5751" xr3:uid="{1929A844-C84C-4097-8BFF-4375D2325B85}" name="Column5748"/>
    <tableColumn id="5752" xr3:uid="{414492E6-F5A0-4E78-A499-3BCC8CD9E007}" name="Column5749"/>
    <tableColumn id="5753" xr3:uid="{520E0485-86FF-480B-A3A3-AC2EB964286C}" name="Column5750"/>
    <tableColumn id="5754" xr3:uid="{6AEC9E06-55B7-4A5F-853A-9F478CB0FF05}" name="Column5751"/>
    <tableColumn id="5755" xr3:uid="{95116A40-D0EE-41C8-A177-C9285D4C5F22}" name="Column5752"/>
    <tableColumn id="5756" xr3:uid="{589E23E9-0A0F-435E-845C-19FB65564A8E}" name="Column5753"/>
    <tableColumn id="5757" xr3:uid="{76B5B873-2241-4795-9D49-67D392944447}" name="Column5754"/>
    <tableColumn id="5758" xr3:uid="{080C3946-C2FB-4C61-81B1-D22927F7207B}" name="Column5755"/>
    <tableColumn id="5759" xr3:uid="{E20C7AF7-23DA-4E40-B92B-19DE81B8C260}" name="Column5756"/>
    <tableColumn id="5760" xr3:uid="{AC8AB32C-50A8-45F8-8506-BA358DB427DF}" name="Column5757"/>
    <tableColumn id="5761" xr3:uid="{2023B1FD-6095-4E88-A4D6-A1310D26BB63}" name="Column5758"/>
    <tableColumn id="5762" xr3:uid="{9021E0EA-BE8A-44AB-B49C-6248BEEC8087}" name="Column5759"/>
    <tableColumn id="5763" xr3:uid="{D6E4759D-B144-41CB-AD43-00B3ABB60150}" name="Column5760"/>
    <tableColumn id="5764" xr3:uid="{8825587B-2D00-432F-849F-1452DA6E007C}" name="Column5761"/>
    <tableColumn id="5765" xr3:uid="{E7B9AD8A-2D5A-4CD9-9175-1BA0E42EAE35}" name="Column5762"/>
    <tableColumn id="5766" xr3:uid="{A0C1D74B-C46E-4A6F-A082-CEBA3689C487}" name="Column5763"/>
    <tableColumn id="5767" xr3:uid="{7304969C-6D29-4E8A-914E-37DBB4E2C703}" name="Column5764"/>
    <tableColumn id="5768" xr3:uid="{5A87512C-E6DA-44DC-9D21-586BB15B4AD2}" name="Column5765"/>
    <tableColumn id="5769" xr3:uid="{B01C6BD2-3156-4633-AC76-E60FBC6DE7EE}" name="Column5766"/>
    <tableColumn id="5770" xr3:uid="{F550A9BB-DD8F-4B13-B03F-BE90E3EC124A}" name="Column5767"/>
    <tableColumn id="5771" xr3:uid="{0A9832F5-1528-484B-883A-0E17075A982D}" name="Column5768"/>
    <tableColumn id="5772" xr3:uid="{F5200742-0E25-4DB5-A630-F2BE403D3FE2}" name="Column5769"/>
    <tableColumn id="5773" xr3:uid="{AF904744-4120-407D-B8B9-FB93C9894FDC}" name="Column5770"/>
    <tableColumn id="5774" xr3:uid="{A5E27C6D-EF8C-4E1C-8132-91E991D0A6A2}" name="Column5771"/>
    <tableColumn id="5775" xr3:uid="{4BCF80CE-7F72-4118-84FE-593A4709AA0D}" name="Column5772"/>
    <tableColumn id="5776" xr3:uid="{1FB378D9-3626-4572-9D9E-B139809A6AA6}" name="Column5773"/>
    <tableColumn id="5777" xr3:uid="{5ACAF8B2-6CAF-4BE9-9C5C-FFB1CA4C5D7B}" name="Column5774"/>
    <tableColumn id="5778" xr3:uid="{A2D9347A-E96A-4BA4-BA76-4B5C01812298}" name="Column5775"/>
    <tableColumn id="5779" xr3:uid="{ADD44D37-D405-400D-B6FD-747CC55C0FE0}" name="Column5776"/>
    <tableColumn id="5780" xr3:uid="{AD382886-AB32-4006-8549-D295E1053B9E}" name="Column5777"/>
    <tableColumn id="5781" xr3:uid="{925E1034-2884-4016-8963-1FBDBAC0E47F}" name="Column5778"/>
    <tableColumn id="5782" xr3:uid="{E9E55AA2-08BB-49CB-BD74-F4092182F5AE}" name="Column5779"/>
    <tableColumn id="5783" xr3:uid="{BBA60140-D4C5-4946-B93D-F52D6D9D29C5}" name="Column5780"/>
    <tableColumn id="5784" xr3:uid="{98C9488C-284B-4735-A361-2F3E2241F8C4}" name="Column5781"/>
    <tableColumn id="5785" xr3:uid="{41EA6C66-D62A-445C-988B-2D77565B1BCD}" name="Column5782"/>
    <tableColumn id="5786" xr3:uid="{5625F79C-A4FF-4F1C-B29E-039BABCA1FD6}" name="Column5783"/>
    <tableColumn id="5787" xr3:uid="{5B81CCD1-7FD4-441D-A719-9818614393A4}" name="Column5784"/>
    <tableColumn id="5788" xr3:uid="{18BEAE73-B055-47A7-B88A-AE77F3E3DC4F}" name="Column5785"/>
    <tableColumn id="5789" xr3:uid="{66DDA56E-08D3-4908-8932-212D0C3EFF54}" name="Column5786"/>
    <tableColumn id="5790" xr3:uid="{0B4DF6BC-90C5-4C4C-B3D3-384396ECAFE3}" name="Column5787"/>
    <tableColumn id="5791" xr3:uid="{01F91968-FC8B-457D-ACD5-90D8B606A875}" name="Column5788"/>
    <tableColumn id="5792" xr3:uid="{43B99734-BDE5-4CC9-A93E-D51432B1B5A4}" name="Column5789"/>
    <tableColumn id="5793" xr3:uid="{FDE51618-DD74-4DC3-A569-BCD58B4A311B}" name="Column5790"/>
    <tableColumn id="5794" xr3:uid="{644F7B1A-1B8F-4543-92D8-DC8CD161652B}" name="Column5791"/>
    <tableColumn id="5795" xr3:uid="{7CEF7E35-F821-40EA-B9D2-65EBE6A19717}" name="Column5792"/>
    <tableColumn id="5796" xr3:uid="{A52CB736-DD99-4100-BB35-BAA3FCAC947B}" name="Column5793"/>
    <tableColumn id="5797" xr3:uid="{1065542D-BDBF-47E4-AECB-731017BF5171}" name="Column5794"/>
    <tableColumn id="5798" xr3:uid="{5510C8C9-52AD-4C24-915F-3C3D195AEFD3}" name="Column5795"/>
    <tableColumn id="5799" xr3:uid="{7B3F6B79-5E27-461F-B1F5-C9F9C34428FC}" name="Column5796"/>
    <tableColumn id="5800" xr3:uid="{D4AEB2E7-CCDD-4491-B661-E822C8F8CFEB}" name="Column5797"/>
    <tableColumn id="5801" xr3:uid="{51658AAA-97A9-481C-89A3-5211E7553C2A}" name="Column5798"/>
    <tableColumn id="5802" xr3:uid="{9A6F4C8C-0F44-4A88-A139-96D6B4B908F5}" name="Column5799"/>
    <tableColumn id="5803" xr3:uid="{840707EC-470F-47C3-874E-010F7CD69627}" name="Column5800"/>
    <tableColumn id="5804" xr3:uid="{11BD9390-BD16-4EA2-8613-C38BF8824FCF}" name="Column5801"/>
    <tableColumn id="5805" xr3:uid="{438D78CB-3BDA-4F12-8945-96A87A9BA65C}" name="Column5802"/>
    <tableColumn id="5806" xr3:uid="{5E7DCDC5-CEA2-48F8-BF57-8380CCC1E555}" name="Column5803"/>
    <tableColumn id="5807" xr3:uid="{ED0F5B04-AA50-473B-9443-FD1EF0C7D6D7}" name="Column5804"/>
    <tableColumn id="5808" xr3:uid="{5745CC12-7D4B-42A1-BD54-20C3180E2815}" name="Column5805"/>
    <tableColumn id="5809" xr3:uid="{BDCC5B38-932F-47C4-8B73-C5AE30F6A907}" name="Column5806"/>
    <tableColumn id="5810" xr3:uid="{A8A66BD4-EC39-47B7-876D-9D0838EA5E9F}" name="Column5807"/>
    <tableColumn id="5811" xr3:uid="{DFBB65C2-5A0F-482E-9CD9-57D3A3934325}" name="Column5808"/>
    <tableColumn id="5812" xr3:uid="{D9672DE8-EF44-465A-86C1-158BC6C470B4}" name="Column5809"/>
    <tableColumn id="5813" xr3:uid="{6E0A7347-AECA-4167-BDDC-C068ECA53226}" name="Column5810"/>
    <tableColumn id="5814" xr3:uid="{CB15E6B5-8C76-4425-BF7B-10BA88F1318F}" name="Column5811"/>
    <tableColumn id="5815" xr3:uid="{86B72C95-F264-4728-B16C-06F4699B42A3}" name="Column5812"/>
    <tableColumn id="5816" xr3:uid="{637D7386-E745-4956-9D96-B2B3B81CEDA1}" name="Column5813"/>
    <tableColumn id="5817" xr3:uid="{7D858CAB-5BD0-4C8D-B1E1-D4A2177E8BFC}" name="Column5814"/>
    <tableColumn id="5818" xr3:uid="{7D65F314-858B-473F-AF59-E15CB5B52CF3}" name="Column5815"/>
    <tableColumn id="5819" xr3:uid="{7BC69634-4238-4725-83AB-DD5698733F27}" name="Column5816"/>
    <tableColumn id="5820" xr3:uid="{DAA89C05-693B-43CD-896B-ADB221AA2888}" name="Column5817"/>
    <tableColumn id="5821" xr3:uid="{F4CD4704-20A9-40C4-BBC7-FEEF3FFBAB54}" name="Column5818"/>
    <tableColumn id="5822" xr3:uid="{470A75F2-98BE-4315-89B8-407173039F1B}" name="Column5819"/>
    <tableColumn id="5823" xr3:uid="{6F97C7B3-B9E9-472B-9BDB-A208A9E4F022}" name="Column5820"/>
    <tableColumn id="5824" xr3:uid="{54A7D60F-744B-40A0-9997-047C3D1839E0}" name="Column5821"/>
    <tableColumn id="5825" xr3:uid="{07A56ECE-560A-4E46-B79F-3BF1D4F5E761}" name="Column5822"/>
    <tableColumn id="5826" xr3:uid="{B1999298-39EC-499C-AEAD-2006AF3EE929}" name="Column5823"/>
    <tableColumn id="5827" xr3:uid="{07571775-8F3E-4488-9EE4-A2AAC68FC371}" name="Column5824"/>
    <tableColumn id="5828" xr3:uid="{B57613A5-8DCE-421D-820E-663DAD54406D}" name="Column5825"/>
    <tableColumn id="5829" xr3:uid="{C6029207-AEA0-401B-AB0B-30C9DE648118}" name="Column5826"/>
    <tableColumn id="5830" xr3:uid="{41A90213-EF3D-41B5-8B4D-B431A2C6F34B}" name="Column5827"/>
    <tableColumn id="5831" xr3:uid="{8DE56C9D-C4D2-47B4-B1F6-A97736F13E1B}" name="Column5828"/>
    <tableColumn id="5832" xr3:uid="{E7848597-0D98-45BB-AB5B-4BACF5C1A259}" name="Column5829"/>
    <tableColumn id="5833" xr3:uid="{DC92B704-63B7-425C-836D-F9C0901C1B94}" name="Column5830"/>
    <tableColumn id="5834" xr3:uid="{815A62DB-B5A2-454D-8301-30456D1EB1F4}" name="Column5831"/>
    <tableColumn id="5835" xr3:uid="{1B1EA95C-562D-4858-A42E-1F6C4FF5F357}" name="Column5832"/>
    <tableColumn id="5836" xr3:uid="{474C3A0E-053A-4B47-BC10-F9DBA7299A13}" name="Column5833"/>
    <tableColumn id="5837" xr3:uid="{3BE9BD71-0C51-4E65-AB94-207DB2F27AB5}" name="Column5834"/>
    <tableColumn id="5838" xr3:uid="{7DE8A0C3-F9E6-4543-BC7F-4325C663860C}" name="Column5835"/>
    <tableColumn id="5839" xr3:uid="{AA79F64A-BF42-4770-A0A3-A38FB87C89B2}" name="Column5836"/>
    <tableColumn id="5840" xr3:uid="{FE8684D7-C0A2-4289-92F9-49E20DFFE591}" name="Column5837"/>
    <tableColumn id="5841" xr3:uid="{2849A90F-BA94-49B7-862A-E8330BD6123E}" name="Column5838"/>
    <tableColumn id="5842" xr3:uid="{2CAE4E61-3F0D-487B-9C24-E1A8F46007E1}" name="Column5839"/>
    <tableColumn id="5843" xr3:uid="{53AB80ED-540D-4744-993A-05B829D05C5C}" name="Column5840"/>
    <tableColumn id="5844" xr3:uid="{4F2A7512-0DF6-4833-AE0A-2E4D0BCB1F30}" name="Column5841"/>
    <tableColumn id="5845" xr3:uid="{FC5B989F-426C-4623-995D-1C5EEFCBD68B}" name="Column5842"/>
    <tableColumn id="5846" xr3:uid="{556EDFBC-F5D7-4D60-8584-DDE9B3DC4796}" name="Column5843"/>
    <tableColumn id="5847" xr3:uid="{B8D2A0AE-6AFE-4C1D-9825-40BCAC9369ED}" name="Column5844"/>
    <tableColumn id="5848" xr3:uid="{42498E63-A615-4901-8F2C-5BB6676D42FF}" name="Column5845"/>
    <tableColumn id="5849" xr3:uid="{FA537873-2C14-4B0A-866E-4D9B31079DE8}" name="Column5846"/>
    <tableColumn id="5850" xr3:uid="{55CE060F-7F43-4F8A-9D5C-6D8F1A0EB537}" name="Column5847"/>
    <tableColumn id="5851" xr3:uid="{CF25753A-FB26-4ADC-96D6-65E3EA2ACDE1}" name="Column5848"/>
    <tableColumn id="5852" xr3:uid="{11AC9798-200F-4EA2-8BC0-0BEFACFA1F95}" name="Column5849"/>
    <tableColumn id="5853" xr3:uid="{A5DA9857-B279-4EBF-820D-88360C003252}" name="Column5850"/>
    <tableColumn id="5854" xr3:uid="{ABF21F35-6344-4625-87DE-AA78D63E2D36}" name="Column5851"/>
    <tableColumn id="5855" xr3:uid="{4DAE4DFC-E1A9-4B23-9FF8-8755C71E04AB}" name="Column5852"/>
    <tableColumn id="5856" xr3:uid="{71308A1B-A776-4F18-9071-80147DAA7919}" name="Column5853"/>
    <tableColumn id="5857" xr3:uid="{FD1B565E-6B80-4ABA-B4E1-81C45BD92F4E}" name="Column5854"/>
    <tableColumn id="5858" xr3:uid="{F85B8AE9-FEE4-4BC7-A737-90607E23C1B2}" name="Column5855"/>
    <tableColumn id="5859" xr3:uid="{1AE43DCD-4EB6-4C5D-BA60-51EAE6BF2405}" name="Column5856"/>
    <tableColumn id="5860" xr3:uid="{2A209F23-B7E8-4877-8009-ADDC10AE6C79}" name="Column5857"/>
    <tableColumn id="5861" xr3:uid="{D3D8459A-570E-46E4-82AA-8CDADE501FA3}" name="Column5858"/>
    <tableColumn id="5862" xr3:uid="{D8171F77-E314-421B-8BE1-3DAF6B8F2B8C}" name="Column5859"/>
    <tableColumn id="5863" xr3:uid="{EF901796-B9D1-49FF-BFE7-F322364D81A7}" name="Column5860"/>
    <tableColumn id="5864" xr3:uid="{4108AB35-3474-4E17-BF2A-7E4B0E84CB63}" name="Column5861"/>
    <tableColumn id="5865" xr3:uid="{ED4AB009-63AB-4B23-8B52-DAED20B8BDFA}" name="Column5862"/>
    <tableColumn id="5866" xr3:uid="{CB88B8D1-FE78-48D1-BD41-09CDF2D8B1A6}" name="Column5863"/>
    <tableColumn id="5867" xr3:uid="{4011108F-0404-4D44-9DB2-F431B5C4C3D3}" name="Column5864"/>
    <tableColumn id="5868" xr3:uid="{53E7D031-7556-4D97-B3E4-BF0A08DB5586}" name="Column5865"/>
    <tableColumn id="5869" xr3:uid="{EC032400-D2DF-4FC3-A82C-E0F4DC0347CC}" name="Column5866"/>
    <tableColumn id="5870" xr3:uid="{F2918E96-51A9-4E30-9E74-6DD8411F9A1B}" name="Column5867"/>
    <tableColumn id="5871" xr3:uid="{E41FABA9-A424-4AD2-A2EE-D43DAB3FCEA2}" name="Column5868"/>
    <tableColumn id="5872" xr3:uid="{F82FD878-B168-4396-B982-1C10491E69C9}" name="Column5869"/>
    <tableColumn id="5873" xr3:uid="{E0A1BC5E-094B-4C03-930C-6B1CF383D614}" name="Column5870"/>
    <tableColumn id="5874" xr3:uid="{51D789D0-2F47-450C-A12C-E91EBDCA4E9A}" name="Column5871"/>
    <tableColumn id="5875" xr3:uid="{F34383C8-1534-4070-B1EF-F91FCDABC875}" name="Column5872"/>
    <tableColumn id="5876" xr3:uid="{63F20A5E-79C8-4193-ABD3-DF2BD2D43A8C}" name="Column5873"/>
    <tableColumn id="5877" xr3:uid="{C35733FC-ADD4-4589-AA1F-33C6BAC45745}" name="Column5874"/>
    <tableColumn id="5878" xr3:uid="{F20E4496-0151-4E2F-A397-4016B2F8FA09}" name="Column5875"/>
    <tableColumn id="5879" xr3:uid="{10571AAB-C8E9-4019-88EF-B237283EE426}" name="Column5876"/>
    <tableColumn id="5880" xr3:uid="{2738CE8F-6887-4B08-BF37-E8F290821D9B}" name="Column5877"/>
    <tableColumn id="5881" xr3:uid="{78DD36A7-A422-4CB7-B13E-3C27B7E51FC7}" name="Column5878"/>
    <tableColumn id="5882" xr3:uid="{9C15DF4B-0424-4E9A-862B-C5442F695C35}" name="Column5879"/>
    <tableColumn id="5883" xr3:uid="{E004B0BE-28CC-42FC-B229-C8518C96B327}" name="Column5880"/>
    <tableColumn id="5884" xr3:uid="{B464A6A3-0021-45BC-A73F-B4888A0B364B}" name="Column5881"/>
    <tableColumn id="5885" xr3:uid="{DEF91835-DDBA-4F8E-BE49-483DADE72CF9}" name="Column5882"/>
    <tableColumn id="5886" xr3:uid="{8A4755FC-1D20-4752-AD94-178B73E1D5F6}" name="Column5883"/>
    <tableColumn id="5887" xr3:uid="{923FBE1A-6BD7-4036-AF1B-AB50612CC070}" name="Column5884"/>
    <tableColumn id="5888" xr3:uid="{11F900D1-B156-42D5-BCF6-FBE35AEB2D34}" name="Column5885"/>
    <tableColumn id="5889" xr3:uid="{EF8F440F-083A-46C6-9BA5-AE8CBC6DDED6}" name="Column5886"/>
    <tableColumn id="5890" xr3:uid="{BA962C7C-1582-4563-8EB5-D095B7F94A98}" name="Column5887"/>
    <tableColumn id="5891" xr3:uid="{EE3DC43A-8D1B-4D57-BB9B-554B2D746813}" name="Column5888"/>
    <tableColumn id="5892" xr3:uid="{93528C87-3B38-41AF-851C-2BE5CA3C487A}" name="Column5889"/>
    <tableColumn id="5893" xr3:uid="{09547067-A51F-40C3-80E1-B08476D3D0E0}" name="Column5890"/>
    <tableColumn id="5894" xr3:uid="{9D0522CD-B2F7-4E5B-9D6B-15B31B5DDE0F}" name="Column5891"/>
    <tableColumn id="5895" xr3:uid="{04F3FCA2-18A5-47B3-BD50-6376E83A00FA}" name="Column5892"/>
    <tableColumn id="5896" xr3:uid="{F6A7C23B-135B-4C69-BC31-66707162ACED}" name="Column5893"/>
    <tableColumn id="5897" xr3:uid="{EC275B4D-8C88-4E07-BE5D-FF8154D4D5FB}" name="Column5894"/>
    <tableColumn id="5898" xr3:uid="{8F5EE54E-0FA8-4E62-AE83-E565B24C2D0B}" name="Column5895"/>
    <tableColumn id="5899" xr3:uid="{AA4DF839-0E20-485C-8E88-FAE190C9C4A7}" name="Column5896"/>
    <tableColumn id="5900" xr3:uid="{DC2BC4D0-4C4C-4824-936E-37F34F4A8F77}" name="Column5897"/>
    <tableColumn id="5901" xr3:uid="{AB80565A-BA95-4D23-910C-271504D3B58E}" name="Column5898"/>
    <tableColumn id="5902" xr3:uid="{542B03FD-2B8A-4805-B568-9D15DBFD293A}" name="Column5899"/>
    <tableColumn id="5903" xr3:uid="{F9CB3127-9014-4610-8482-7FB7BFE98B79}" name="Column5900"/>
    <tableColumn id="5904" xr3:uid="{95FAF39A-BDFC-4F17-91B9-3ADE74B15415}" name="Column5901"/>
    <tableColumn id="5905" xr3:uid="{E07AE1CC-B6B1-42F5-B9AA-403E006D7CB7}" name="Column5902"/>
    <tableColumn id="5906" xr3:uid="{1257D6C8-5E07-409D-B048-86EE204ED2A7}" name="Column5903"/>
    <tableColumn id="5907" xr3:uid="{9B4548EC-E7BB-4FBE-9832-0766AC935F36}" name="Column5904"/>
    <tableColumn id="5908" xr3:uid="{1192A0F1-A561-470D-B18F-D0A92291B49B}" name="Column5905"/>
    <tableColumn id="5909" xr3:uid="{7F48ED31-8003-4110-9B61-7C49F06FBDD6}" name="Column5906"/>
    <tableColumn id="5910" xr3:uid="{A5EC29FA-9041-4761-9934-D05126A57D6F}" name="Column5907"/>
    <tableColumn id="5911" xr3:uid="{B0DF9AED-F358-4036-A2E9-EBE7425456C4}" name="Column5908"/>
    <tableColumn id="5912" xr3:uid="{1C974CCA-B5B2-45EF-9AD9-2EC2BE8101B4}" name="Column5909"/>
    <tableColumn id="5913" xr3:uid="{CA65E93D-25DC-49D4-B9A7-B43BA1DD6903}" name="Column5910"/>
    <tableColumn id="5914" xr3:uid="{D9AC0AAE-83E7-47A8-B346-11EC85A7EB70}" name="Column5911"/>
    <tableColumn id="5915" xr3:uid="{02FBFF3B-7825-44BB-A1CF-F052C36BA0E1}" name="Column5912"/>
    <tableColumn id="5916" xr3:uid="{468D4622-77CC-4B07-AF66-6E6572F31332}" name="Column5913"/>
    <tableColumn id="5917" xr3:uid="{AA771CA7-76C5-4001-88CE-E873D4DB8826}" name="Column5914"/>
    <tableColumn id="5918" xr3:uid="{FB1665C3-6E0F-4297-B87A-CCF2CF1DBAD9}" name="Column5915"/>
    <tableColumn id="5919" xr3:uid="{B8716305-F060-4304-97FE-374A6155A966}" name="Column5916"/>
    <tableColumn id="5920" xr3:uid="{38976FFC-860F-4A96-9B3F-11E95A2DFC79}" name="Column5917"/>
    <tableColumn id="5921" xr3:uid="{D9A76F97-8840-480A-A56D-472CDCFFB150}" name="Column5918"/>
    <tableColumn id="5922" xr3:uid="{CAEAA7F4-6BBE-4B1C-B405-DBCFA2FC1A6F}" name="Column5919"/>
    <tableColumn id="5923" xr3:uid="{60EA29D1-1088-4F6A-BBF1-A391AC048E2A}" name="Column5920"/>
    <tableColumn id="5924" xr3:uid="{D9B1F154-86EB-4B97-8B21-66416EC35342}" name="Column5921"/>
    <tableColumn id="5925" xr3:uid="{D407B0A8-C8B4-44DF-B1D6-918BCB4FE93D}" name="Column5922"/>
    <tableColumn id="5926" xr3:uid="{2AEADD6E-0F76-414D-866E-4288CB63313B}" name="Column5923"/>
    <tableColumn id="5927" xr3:uid="{7F2C62AD-6C43-495D-B432-FDBF0F5F4D35}" name="Column5924"/>
    <tableColumn id="5928" xr3:uid="{F52FFC08-5704-41AA-A7F0-873F1FEE28BA}" name="Column5925"/>
    <tableColumn id="5929" xr3:uid="{EB58F81A-F36E-4FB6-89F2-40A14F569D6B}" name="Column5926"/>
    <tableColumn id="5930" xr3:uid="{AEF5F697-F3D2-43A1-86F2-8886977DB59A}" name="Column5927"/>
    <tableColumn id="5931" xr3:uid="{F85487B5-D21D-4213-B2DF-57706043ADE7}" name="Column5928"/>
    <tableColumn id="5932" xr3:uid="{09EA348B-DB52-46F8-84BF-AC7C109A4BF2}" name="Column5929"/>
    <tableColumn id="5933" xr3:uid="{CD9B723F-C514-4445-A814-8F0B0740789F}" name="Column5930"/>
    <tableColumn id="5934" xr3:uid="{D60AB766-24E6-40B0-ADB7-03679CF38201}" name="Column5931"/>
    <tableColumn id="5935" xr3:uid="{13C3EE14-E40E-4021-94E4-B7AD5E67AC59}" name="Column5932"/>
    <tableColumn id="5936" xr3:uid="{8C295B4E-C419-425B-81D9-785908D71C25}" name="Column5933"/>
    <tableColumn id="5937" xr3:uid="{ED577D6C-09EE-467C-890E-799ECD74F78C}" name="Column5934"/>
    <tableColumn id="5938" xr3:uid="{7F7AB581-80A4-4CEC-B389-A3846A201397}" name="Column5935"/>
    <tableColumn id="5939" xr3:uid="{5B83C29B-37CA-4A37-999C-D990868EF04A}" name="Column5936"/>
    <tableColumn id="5940" xr3:uid="{90C79DA6-5FD1-41B2-A572-0A1C19094CBA}" name="Column5937"/>
    <tableColumn id="5941" xr3:uid="{57C4D86A-6D5D-4549-B084-013176AFA89E}" name="Column5938"/>
    <tableColumn id="5942" xr3:uid="{0EA819DC-0FAD-40BE-9A80-2B36E3AA806F}" name="Column5939"/>
    <tableColumn id="5943" xr3:uid="{A37C59B4-66B5-4DC1-B86D-875275C9E30F}" name="Column5940"/>
    <tableColumn id="5944" xr3:uid="{4AE1C4CF-3821-4E70-8567-824BBEF3F4F6}" name="Column5941"/>
    <tableColumn id="5945" xr3:uid="{DBE0E75A-FDEB-4120-9831-7CA4D11544AD}" name="Column5942"/>
    <tableColumn id="5946" xr3:uid="{9FFC7E90-ACBD-4A0E-A0F1-75C77B98E82F}" name="Column5943"/>
    <tableColumn id="5947" xr3:uid="{17C8864F-AC70-4E76-A44C-443EA1434ADC}" name="Column5944"/>
    <tableColumn id="5948" xr3:uid="{C9E677B7-2CEE-4C42-B44B-DA7FA56B1BD7}" name="Column5945"/>
    <tableColumn id="5949" xr3:uid="{1C488EF7-0E6F-4B13-A7E6-15EFA7F831C9}" name="Column5946"/>
    <tableColumn id="5950" xr3:uid="{0096458F-BED0-4061-A8D7-EBFA8DC4FBF6}" name="Column5947"/>
    <tableColumn id="5951" xr3:uid="{9A50B9ED-0032-4C60-AFCF-A2C9D346AB82}" name="Column5948"/>
    <tableColumn id="5952" xr3:uid="{C37A06E2-7543-4B45-A530-A19D7569B326}" name="Column5949"/>
    <tableColumn id="5953" xr3:uid="{E394DCD3-EEC5-4C49-9359-B7B06CE70149}" name="Column5950"/>
    <tableColumn id="5954" xr3:uid="{E4313EE4-5876-4846-AD75-08FF319908E4}" name="Column5951"/>
    <tableColumn id="5955" xr3:uid="{DEBC45C5-D900-4F6D-97A0-3E4B26AA2E9B}" name="Column5952"/>
    <tableColumn id="5956" xr3:uid="{9CF702D9-FCB3-492A-BA8D-48C23025947C}" name="Column5953"/>
    <tableColumn id="5957" xr3:uid="{D89178C0-A8AF-4291-A36D-C4E737486AC6}" name="Column5954"/>
    <tableColumn id="5958" xr3:uid="{1EE67662-1850-4D2A-9175-0FE50B10289E}" name="Column5955"/>
    <tableColumn id="5959" xr3:uid="{EBB16709-1755-458C-A7EC-4C619C7CF017}" name="Column5956"/>
    <tableColumn id="5960" xr3:uid="{23243C2C-2959-493D-8C1C-B3F004DDE32E}" name="Column5957"/>
    <tableColumn id="5961" xr3:uid="{7E572C30-246B-4349-884D-3A8353273EDA}" name="Column5958"/>
    <tableColumn id="5962" xr3:uid="{392FD92F-8A66-4EAC-ABFB-F66BD21C9E10}" name="Column5959"/>
    <tableColumn id="5963" xr3:uid="{5E38CDD6-A8FA-428E-A77B-CE613AE24802}" name="Column5960"/>
    <tableColumn id="5964" xr3:uid="{66AA291B-67FA-4B68-A1BF-0047CA508B51}" name="Column5961"/>
    <tableColumn id="5965" xr3:uid="{B41BE40B-9078-4F4F-AFAA-12E3626C9C12}" name="Column5962"/>
    <tableColumn id="5966" xr3:uid="{EF1E9676-70DA-48EF-90D7-403F7ED0229F}" name="Column5963"/>
    <tableColumn id="5967" xr3:uid="{C322A305-8455-4FF7-ABA4-58706FEA401A}" name="Column5964"/>
    <tableColumn id="5968" xr3:uid="{3C34725E-DF26-4286-8E1A-50107A03B844}" name="Column5965"/>
    <tableColumn id="5969" xr3:uid="{0B9A6ED4-81E4-4E03-8C3D-8EA7A03D9AB4}" name="Column5966"/>
    <tableColumn id="5970" xr3:uid="{23B5C8E7-B219-407E-B68E-35B9109FEC5F}" name="Column5967"/>
    <tableColumn id="5971" xr3:uid="{AD40D031-DB01-42F9-8C19-5222A019A435}" name="Column5968"/>
    <tableColumn id="5972" xr3:uid="{F2FDE2FC-5E50-48ED-80E0-130F755CE25E}" name="Column5969"/>
    <tableColumn id="5973" xr3:uid="{A35ABAFF-787A-412C-AD08-0D34C6B57ABD}" name="Column5970"/>
    <tableColumn id="5974" xr3:uid="{DE6FA1ED-BAEF-4255-AB9E-0B008285702C}" name="Column5971"/>
    <tableColumn id="5975" xr3:uid="{A16EA540-80AD-49B4-AB31-5DCFDEEC0F8F}" name="Column5972"/>
    <tableColumn id="5976" xr3:uid="{41389BFC-A121-4487-907A-B081E884F72E}" name="Column5973"/>
    <tableColumn id="5977" xr3:uid="{F9AAF6CD-9A0E-464D-AE13-93E7BE78D3F0}" name="Column5974"/>
    <tableColumn id="5978" xr3:uid="{D3B16703-FB8A-49C0-8126-95E5AE749F28}" name="Column5975"/>
    <tableColumn id="5979" xr3:uid="{3731E53F-386F-4BEF-A609-47CC7CA14389}" name="Column5976"/>
    <tableColumn id="5980" xr3:uid="{EB1A7C86-B71B-4FAF-8F3B-3D35B826491E}" name="Column5977"/>
    <tableColumn id="5981" xr3:uid="{769FCA8D-2461-4E00-BC5E-91107788294A}" name="Column5978"/>
    <tableColumn id="5982" xr3:uid="{08556175-5A4B-45C4-A978-AE13E53C3CE6}" name="Column5979"/>
    <tableColumn id="5983" xr3:uid="{119ECE32-CC7A-4FD6-AD68-569D3F858AD8}" name="Column5980"/>
    <tableColumn id="5984" xr3:uid="{B8D4FE18-3089-416B-B21A-E4C2C59B195B}" name="Column5981"/>
    <tableColumn id="5985" xr3:uid="{7C2A675A-B5AB-47C2-9A71-37D1B79BA35D}" name="Column5982"/>
    <tableColumn id="5986" xr3:uid="{82AE8664-4AFE-4D9E-AF21-3DBC9F2DC0E0}" name="Column5983"/>
    <tableColumn id="5987" xr3:uid="{5F024E7A-5D92-42F7-936A-63FCA9443FC4}" name="Column5984"/>
    <tableColumn id="5988" xr3:uid="{42A79A51-8499-4B50-94A8-E1DD5A98789B}" name="Column5985"/>
    <tableColumn id="5989" xr3:uid="{B7921F77-897A-40F1-B1E1-40EAB76E309A}" name="Column5986"/>
    <tableColumn id="5990" xr3:uid="{F3711559-B62C-4276-A2AE-82B4AC6A19A9}" name="Column5987"/>
    <tableColumn id="5991" xr3:uid="{02CB06D3-BB91-410C-B9B9-F0312331AE23}" name="Column5988"/>
    <tableColumn id="5992" xr3:uid="{9A7ED1B0-4BD8-4A8C-A83E-2469EE47E57A}" name="Column5989"/>
    <tableColumn id="5993" xr3:uid="{61C1FCCC-8625-4C97-AC3C-DDDA31D41D81}" name="Column5990"/>
    <tableColumn id="5994" xr3:uid="{2147ABB2-581A-43EF-A07B-DBD8EEACB977}" name="Column5991"/>
    <tableColumn id="5995" xr3:uid="{44F0167D-9D43-4E59-9F7D-C14712730560}" name="Column5992"/>
    <tableColumn id="5996" xr3:uid="{EB9FCBDC-463E-4A74-A93A-DB6D99C21E14}" name="Column5993"/>
    <tableColumn id="5997" xr3:uid="{21197506-2D5B-436F-A4C9-EC61A8A53859}" name="Column5994"/>
    <tableColumn id="5998" xr3:uid="{92B30116-1FE0-43E1-AF9F-9D4F11E6B93A}" name="Column5995"/>
    <tableColumn id="5999" xr3:uid="{46E04AA4-C1A8-4C92-BBDE-874BB0983C43}" name="Column5996"/>
    <tableColumn id="6000" xr3:uid="{673E1D12-C06F-403A-8A1B-DE1CB84169A0}" name="Column5997"/>
    <tableColumn id="6001" xr3:uid="{738C9098-49A2-4181-9C8C-F21F4862D809}" name="Column5998"/>
    <tableColumn id="6002" xr3:uid="{DD6E1B18-EE94-4FDC-9E1B-A156B433CF83}" name="Column5999"/>
    <tableColumn id="6003" xr3:uid="{5575CE78-3A04-4803-857F-1AF812CBA3E4}" name="Column6000"/>
    <tableColumn id="6004" xr3:uid="{98E063C5-8AD7-4552-A953-88A71C1F07FE}" name="Column6001"/>
    <tableColumn id="6005" xr3:uid="{B1D6C4A0-8583-4CD3-A3FF-5A1D83E6E0D5}" name="Column6002"/>
    <tableColumn id="6006" xr3:uid="{39AE0A59-13A5-4783-8C9C-3E1CCB1E658A}" name="Column6003"/>
    <tableColumn id="6007" xr3:uid="{16321858-341E-47B7-966C-83EC1F5C40D4}" name="Column6004"/>
    <tableColumn id="6008" xr3:uid="{3D7F0AE2-2D05-4D0E-8BD9-6CFBE6D92C1F}" name="Column6005"/>
    <tableColumn id="6009" xr3:uid="{F4D90F1D-9338-47DC-97E7-B2E47715C023}" name="Column6006"/>
    <tableColumn id="6010" xr3:uid="{638D73C4-8DCB-43DF-A05E-2B38B522E018}" name="Column6007"/>
    <tableColumn id="6011" xr3:uid="{83C5C210-2A4C-45B1-8A02-F194203676EC}" name="Column6008"/>
    <tableColumn id="6012" xr3:uid="{A061E153-C2E0-4AE5-B0E7-D15CF12097D1}" name="Column6009"/>
    <tableColumn id="6013" xr3:uid="{D375612E-6D7D-4DC0-81ED-FA689D46F9C6}" name="Column6010"/>
    <tableColumn id="6014" xr3:uid="{DEE977D2-8097-49A4-821B-5F63A3F7AB44}" name="Column6011"/>
    <tableColumn id="6015" xr3:uid="{AB6DAF35-019B-482C-A2CA-2F1403769C16}" name="Column6012"/>
    <tableColumn id="6016" xr3:uid="{4C032D38-587E-4DF8-B12B-0690AAD702AA}" name="Column6013"/>
    <tableColumn id="6017" xr3:uid="{073DBDB2-DD7A-4656-87C2-130C00DAAFA8}" name="Column6014"/>
    <tableColumn id="6018" xr3:uid="{4E0CEBA2-BE94-48B2-9B89-7B639CD310C1}" name="Column6015"/>
    <tableColumn id="6019" xr3:uid="{200A3058-F643-4C9C-984D-0C51240F54F1}" name="Column6016"/>
    <tableColumn id="6020" xr3:uid="{3EC2BCFF-4E8C-4BFB-9C9E-9682DA5A2E28}" name="Column6017"/>
    <tableColumn id="6021" xr3:uid="{08885E61-8EB2-45EA-A33D-032B4541D2E2}" name="Column6018"/>
    <tableColumn id="6022" xr3:uid="{64F56A0E-00B7-42B9-ADEA-E0B6E76DC508}" name="Column6019"/>
    <tableColumn id="6023" xr3:uid="{61F99FC9-7A40-4E38-AF70-72C396DD342A}" name="Column6020"/>
    <tableColumn id="6024" xr3:uid="{73FF1785-5B23-46CF-9C68-DD889C41F100}" name="Column6021"/>
    <tableColumn id="6025" xr3:uid="{C896FD6C-5531-4D59-AEB1-64BFCC16C2B2}" name="Column6022"/>
    <tableColumn id="6026" xr3:uid="{E8A4FC3F-85C7-438E-A581-23F07022762B}" name="Column6023"/>
    <tableColumn id="6027" xr3:uid="{8C053460-B88F-4206-BB27-1F5B81864014}" name="Column6024"/>
    <tableColumn id="6028" xr3:uid="{65B7B915-8ABC-40FD-8A03-E1C441D98431}" name="Column6025"/>
    <tableColumn id="6029" xr3:uid="{F4E40F40-5D5A-40DE-912A-CD4D9641D170}" name="Column6026"/>
    <tableColumn id="6030" xr3:uid="{C678C157-4B41-413E-B9B0-C6B74BA7A387}" name="Column6027"/>
    <tableColumn id="6031" xr3:uid="{2F6CDD0C-9AE5-4AA6-B061-36141923FC9F}" name="Column6028"/>
    <tableColumn id="6032" xr3:uid="{F823AE35-6DD9-4737-9284-0D3666D9031C}" name="Column6029"/>
    <tableColumn id="6033" xr3:uid="{F54F64F5-C8D7-4616-9E3C-8B15D3227E0E}" name="Column6030"/>
    <tableColumn id="6034" xr3:uid="{DC699F82-C101-457F-907C-0A5529149638}" name="Column6031"/>
    <tableColumn id="6035" xr3:uid="{7326BFAB-4AE6-4CD7-8789-07A2BEF7ADFA}" name="Column6032"/>
    <tableColumn id="6036" xr3:uid="{EE1E2D00-2DD4-490C-AD63-A35563114219}" name="Column6033"/>
    <tableColumn id="6037" xr3:uid="{35EC1FA6-6899-404A-A7B1-6507B5D7BC1E}" name="Column6034"/>
    <tableColumn id="6038" xr3:uid="{962E218F-7AE0-452B-8F2C-9EF15B77722F}" name="Column6035"/>
    <tableColumn id="6039" xr3:uid="{14CDE200-1821-4FF5-9864-D3FF7AEF2804}" name="Column6036"/>
    <tableColumn id="6040" xr3:uid="{26284FBF-D653-4B07-BE2E-3A7EF2C31B06}" name="Column6037"/>
    <tableColumn id="6041" xr3:uid="{C194B4FD-1FFD-4DE8-BCD3-2ACABE34DFF9}" name="Column6038"/>
    <tableColumn id="6042" xr3:uid="{C7ED1015-7BCD-429A-8811-BD5C5C786AE5}" name="Column6039"/>
    <tableColumn id="6043" xr3:uid="{561300FB-5541-47F4-AF34-57A1F4D0C608}" name="Column6040"/>
    <tableColumn id="6044" xr3:uid="{F941A3C7-3277-4646-A73A-9112015BB351}" name="Column6041"/>
    <tableColumn id="6045" xr3:uid="{DE72D5E3-9867-442E-B125-F13982801880}" name="Column6042"/>
    <tableColumn id="6046" xr3:uid="{F4A9E96C-70DF-4CF8-9F9F-C01659B0232C}" name="Column6043"/>
    <tableColumn id="6047" xr3:uid="{CEE95A68-C496-41AA-874B-D08D1F712897}" name="Column6044"/>
    <tableColumn id="6048" xr3:uid="{7FC7775E-3FD3-4B77-A44B-3A032F042B3E}" name="Column6045"/>
    <tableColumn id="6049" xr3:uid="{2396ACFE-822E-48A1-83D0-D4083EF9456C}" name="Column6046"/>
    <tableColumn id="6050" xr3:uid="{EDA9465E-7CD3-492E-A97D-A708BA1FA020}" name="Column6047"/>
    <tableColumn id="6051" xr3:uid="{89AA18A2-2B65-40D4-9B16-725FF080F77B}" name="Column6048"/>
    <tableColumn id="6052" xr3:uid="{7DE7B8B1-A608-4EF7-9FD5-88BF472482E1}" name="Column6049"/>
    <tableColumn id="6053" xr3:uid="{8B7CD5BE-1663-4047-9C24-365770935084}" name="Column6050"/>
    <tableColumn id="6054" xr3:uid="{3A91E4CB-8BCC-4344-A080-A1319688ED93}" name="Column6051"/>
    <tableColumn id="6055" xr3:uid="{02353D8F-FB6F-46D7-B736-30D30F6516CE}" name="Column6052"/>
    <tableColumn id="6056" xr3:uid="{12603E7E-477D-46E2-ACFA-6A31EB57B93E}" name="Column6053"/>
    <tableColumn id="6057" xr3:uid="{64E6AD3C-A443-4A91-AAF6-F817BCB0183F}" name="Column6054"/>
    <tableColumn id="6058" xr3:uid="{B7EB3DAB-2092-4914-A448-7CA62B2494CA}" name="Column6055"/>
    <tableColumn id="6059" xr3:uid="{97F5B6CA-8147-4F98-A125-A55D83D0B62E}" name="Column6056"/>
    <tableColumn id="6060" xr3:uid="{5F828727-140B-4606-B665-2FB6B30D4F99}" name="Column6057"/>
    <tableColumn id="6061" xr3:uid="{9D620EA5-A7B1-4804-ABF8-A2670EA62737}" name="Column6058"/>
    <tableColumn id="6062" xr3:uid="{2C121718-5C2B-4484-9262-551CD799DB2B}" name="Column6059"/>
    <tableColumn id="6063" xr3:uid="{7AF6D6CA-D107-40B1-A168-F06ECA47B08D}" name="Column6060"/>
    <tableColumn id="6064" xr3:uid="{87E2F29F-553F-40F4-AB10-AD3E0D30F870}" name="Column6061"/>
    <tableColumn id="6065" xr3:uid="{A0FD4877-25E9-4BA2-8FAA-4503C1CEDA90}" name="Column6062"/>
    <tableColumn id="6066" xr3:uid="{56352EF3-FFD4-4CFD-89A6-97FE8ADAF01E}" name="Column6063"/>
    <tableColumn id="6067" xr3:uid="{5F8D5A02-04DC-4337-BDF2-7226698B98E8}" name="Column6064"/>
    <tableColumn id="6068" xr3:uid="{2523053E-909A-4667-985C-011EEAB2EFB9}" name="Column6065"/>
    <tableColumn id="6069" xr3:uid="{681BB9F2-B6C6-464B-ACE4-D4C156E66565}" name="Column6066"/>
    <tableColumn id="6070" xr3:uid="{076CA9CE-F420-459D-92B4-6CE95591116E}" name="Column6067"/>
    <tableColumn id="6071" xr3:uid="{1372F125-06AC-4C0A-A442-0D2F13FC4148}" name="Column6068"/>
    <tableColumn id="6072" xr3:uid="{F41D7B0D-BDBF-4F95-9FBE-AD2E85271EBF}" name="Column6069"/>
    <tableColumn id="6073" xr3:uid="{8C6140E1-3ABC-4910-884D-281826C7BCBB}" name="Column6070"/>
    <tableColumn id="6074" xr3:uid="{A0816EA4-5898-4B4A-A446-54623CAF9490}" name="Column6071"/>
    <tableColumn id="6075" xr3:uid="{932C6D9A-EBCC-4506-8925-05C17D793F8B}" name="Column6072"/>
    <tableColumn id="6076" xr3:uid="{4D574FF6-5CDF-4671-8DCF-08AE23EF6F84}" name="Column6073"/>
    <tableColumn id="6077" xr3:uid="{97CAE84B-2CF7-4DAB-BA32-CD5D8AC5CD6B}" name="Column6074"/>
    <tableColumn id="6078" xr3:uid="{A04935B8-89FA-4199-A73C-EDC4133E722C}" name="Column6075"/>
    <tableColumn id="6079" xr3:uid="{332F49E3-B5EC-4EF3-99B2-F1AFAE7A3EC7}" name="Column6076"/>
    <tableColumn id="6080" xr3:uid="{E5CCA648-22AF-4D31-A132-AC7D170CA970}" name="Column6077"/>
    <tableColumn id="6081" xr3:uid="{CDB5AD67-240C-4E06-83DC-DFD3A87EDD52}" name="Column6078"/>
    <tableColumn id="6082" xr3:uid="{2BA05E30-158A-4DEC-91CD-4E30DF819374}" name="Column6079"/>
    <tableColumn id="6083" xr3:uid="{B4C50067-2755-4C6D-BFA8-AA5CD39350B0}" name="Column6080"/>
    <tableColumn id="6084" xr3:uid="{7E047402-AFE0-4FF0-97C6-C7E6629F537B}" name="Column6081"/>
    <tableColumn id="6085" xr3:uid="{77321E06-FD5A-4DA0-ACE3-2ADCC32307D6}" name="Column6082"/>
    <tableColumn id="6086" xr3:uid="{6FD939F9-5B87-4F38-B4E6-C3F021DBD298}" name="Column6083"/>
    <tableColumn id="6087" xr3:uid="{7F6F6AB6-AD26-4EC5-B3AD-C9C69702F601}" name="Column6084"/>
    <tableColumn id="6088" xr3:uid="{22C9399F-F1AD-47B2-BA26-46C60C1CE404}" name="Column6085"/>
    <tableColumn id="6089" xr3:uid="{FA67A998-6945-4570-B867-E803F94B5FA9}" name="Column6086"/>
    <tableColumn id="6090" xr3:uid="{6276E967-490E-404B-8953-D9C5F75EDEA8}" name="Column6087"/>
    <tableColumn id="6091" xr3:uid="{46138FAE-A826-41B8-8FBE-29FE565E3763}" name="Column6088"/>
    <tableColumn id="6092" xr3:uid="{C334F10B-A0DE-4829-812F-C5C51FACB612}" name="Column6089"/>
    <tableColumn id="6093" xr3:uid="{1B0E3B91-E469-4F5C-B503-1981C218B690}" name="Column6090"/>
    <tableColumn id="6094" xr3:uid="{AF4BEDCE-171D-4F28-93CC-85DC6F8C069C}" name="Column6091"/>
    <tableColumn id="6095" xr3:uid="{17BF24A8-00DA-4ABD-B059-759800204127}" name="Column6092"/>
    <tableColumn id="6096" xr3:uid="{0932AD72-7349-4848-94AF-452109CD74D5}" name="Column6093"/>
    <tableColumn id="6097" xr3:uid="{EE4AA082-8A13-44B3-B7CE-E8688AC38024}" name="Column6094"/>
    <tableColumn id="6098" xr3:uid="{9FF34782-B99F-45CF-ACF0-2814C80B42F7}" name="Column6095"/>
    <tableColumn id="6099" xr3:uid="{D7339476-1325-4D73-A842-279E5F5F8D5C}" name="Column6096"/>
    <tableColumn id="6100" xr3:uid="{8A7F728D-0E61-4CA7-AE84-2E8FAEECB118}" name="Column6097"/>
    <tableColumn id="6101" xr3:uid="{937AA47A-FC6D-4E80-98DA-4EB55A54ABC2}" name="Column6098"/>
    <tableColumn id="6102" xr3:uid="{D02C151F-C211-4404-8745-8C68D45CEE5D}" name="Column6099"/>
    <tableColumn id="6103" xr3:uid="{D37E1BC5-FC46-4F9B-AC64-BAE71B17FE55}" name="Column6100"/>
    <tableColumn id="6104" xr3:uid="{18DD0387-133C-450A-9036-8E2297AE924F}" name="Column6101"/>
    <tableColumn id="6105" xr3:uid="{8D0C135D-609A-43BF-AFE2-A4D918B1A73B}" name="Column6102"/>
    <tableColumn id="6106" xr3:uid="{BFBC745B-67B4-439D-8055-6EBF8FE5B618}" name="Column6103"/>
    <tableColumn id="6107" xr3:uid="{32410738-FD9E-48D9-B7ED-98C064C07EC1}" name="Column6104"/>
    <tableColumn id="6108" xr3:uid="{215197FC-AA4F-413F-9EB0-2ADFB9855895}" name="Column6105"/>
    <tableColumn id="6109" xr3:uid="{CD742FA9-3886-4C55-8508-9CE0D2059D2D}" name="Column6106"/>
    <tableColumn id="6110" xr3:uid="{5BCAA4B4-D0D5-4E56-8C05-52BF366A65AA}" name="Column6107"/>
    <tableColumn id="6111" xr3:uid="{5EAFF0CB-D77A-44AB-8E30-D5A466968915}" name="Column6108"/>
    <tableColumn id="6112" xr3:uid="{309573F3-F051-454B-AFF6-63DC21FD95A1}" name="Column6109"/>
    <tableColumn id="6113" xr3:uid="{50F3068E-C797-460A-8B92-5E455029EB51}" name="Column6110"/>
    <tableColumn id="6114" xr3:uid="{DA6F9FD3-7B50-4733-8FBB-3FA51E249057}" name="Column6111"/>
    <tableColumn id="6115" xr3:uid="{1F24C7DE-A98A-4282-A1F0-D7F343E62774}" name="Column6112"/>
    <tableColumn id="6116" xr3:uid="{A2450896-DB26-465E-B9A6-3CD9B6FE0885}" name="Column6113"/>
    <tableColumn id="6117" xr3:uid="{EB9F10A8-2767-4401-8D97-2288A3D168E9}" name="Column6114"/>
    <tableColumn id="6118" xr3:uid="{436E250F-53B1-4AC7-9562-895DF7DA1CEE}" name="Column6115"/>
    <tableColumn id="6119" xr3:uid="{927856B8-C61B-4F9F-9A86-7FB68C738235}" name="Column6116"/>
    <tableColumn id="6120" xr3:uid="{7A2C2B8F-2EB5-49DC-BF22-E6D644F681BC}" name="Column6117"/>
    <tableColumn id="6121" xr3:uid="{5722EAD9-DAE2-491A-BE45-B05F841F3AB5}" name="Column6118"/>
    <tableColumn id="6122" xr3:uid="{5B156B40-4BB6-4D7A-AD40-D9D45E772E26}" name="Column6119"/>
    <tableColumn id="6123" xr3:uid="{57C299EB-BD3A-41C3-8093-341DBC1E51D7}" name="Column6120"/>
    <tableColumn id="6124" xr3:uid="{09836CBB-BA69-4156-8FD8-BAB12844786F}" name="Column6121"/>
    <tableColumn id="6125" xr3:uid="{2D8B73BC-E2F3-4C2A-8918-6374074A55C4}" name="Column6122"/>
    <tableColumn id="6126" xr3:uid="{6588A55D-7771-48E9-A76A-2575FCF53C42}" name="Column6123"/>
    <tableColumn id="6127" xr3:uid="{B24FE2D4-2664-4CD3-9060-40213529A7A4}" name="Column6124"/>
    <tableColumn id="6128" xr3:uid="{14672176-47F7-47B2-A786-D9AEE697380A}" name="Column6125"/>
    <tableColumn id="6129" xr3:uid="{34637579-22DA-4EED-8CA6-A97DA952F3E1}" name="Column6126"/>
    <tableColumn id="6130" xr3:uid="{27AC00E9-F8D0-4035-9FEA-BB9A55C6217D}" name="Column6127"/>
    <tableColumn id="6131" xr3:uid="{48695436-92C6-4B51-B3ED-A1F82351618E}" name="Column6128"/>
    <tableColumn id="6132" xr3:uid="{0BFF8335-4BF9-4D58-8093-AA284E2C0178}" name="Column6129"/>
    <tableColumn id="6133" xr3:uid="{6D76CC4C-DB5F-4A26-8AEC-E8A7585F50CB}" name="Column6130"/>
    <tableColumn id="6134" xr3:uid="{434DF361-5753-467E-9E9E-F7DE020A6C3A}" name="Column6131"/>
    <tableColumn id="6135" xr3:uid="{0C8A31AF-8288-43A4-9086-ECC1C4561754}" name="Column6132"/>
    <tableColumn id="6136" xr3:uid="{F22C638A-A28D-40EE-9A1B-F4292C3B966F}" name="Column6133"/>
    <tableColumn id="6137" xr3:uid="{376645A6-78B4-44C9-B29A-6BB9A5AC4D0F}" name="Column6134"/>
    <tableColumn id="6138" xr3:uid="{2AFE1BBF-1F3E-4098-8E53-0740364974A1}" name="Column6135"/>
    <tableColumn id="6139" xr3:uid="{42EEFEA9-6C58-4730-AEBA-6CFF6EAD2C9C}" name="Column6136"/>
    <tableColumn id="6140" xr3:uid="{2AA81377-2E98-4522-A1E3-E7239A45AA89}" name="Column6137"/>
    <tableColumn id="6141" xr3:uid="{FAEB0D4A-CF72-4B1B-9404-3886DC525194}" name="Column6138"/>
    <tableColumn id="6142" xr3:uid="{BE8A6A24-00E9-44BF-A007-2EF9CFB3171D}" name="Column6139"/>
    <tableColumn id="6143" xr3:uid="{F3008D54-F57C-42C0-8BFF-AEF1D67B2A9E}" name="Column6140"/>
    <tableColumn id="6144" xr3:uid="{0CC6B097-E827-43B0-B73F-F5C547792D62}" name="Column6141"/>
    <tableColumn id="6145" xr3:uid="{E354A6AF-B55E-4B73-BC29-262F7E13A0B2}" name="Column6142"/>
    <tableColumn id="6146" xr3:uid="{FC517D4A-B681-412C-AEC9-A45ECC5B729C}" name="Column6143"/>
    <tableColumn id="6147" xr3:uid="{86AF3B97-A796-424D-9CC7-49BE0ABE8DFB}" name="Column6144"/>
    <tableColumn id="6148" xr3:uid="{A9E2D7FE-966F-46E8-8347-166E00DA1951}" name="Column6145"/>
    <tableColumn id="6149" xr3:uid="{97FE63CB-D439-4843-89FB-A3F832BCF4C6}" name="Column6146"/>
    <tableColumn id="6150" xr3:uid="{AC0B650D-8E5F-47B0-9943-C81B29AD3E54}" name="Column6147"/>
    <tableColumn id="6151" xr3:uid="{CBC97C9E-4CCF-413C-B453-EA5A709348AC}" name="Column6148"/>
    <tableColumn id="6152" xr3:uid="{C4826B56-FF39-4D16-906B-79DE43A5A24E}" name="Column6149"/>
    <tableColumn id="6153" xr3:uid="{68C58BDE-1557-4DEA-8812-F955FB8E8C6D}" name="Column6150"/>
    <tableColumn id="6154" xr3:uid="{486E01EA-C402-46CB-8BDD-C16E144AF681}" name="Column6151"/>
    <tableColumn id="6155" xr3:uid="{0427FDA5-43C2-42B6-AAED-ED238A34C46A}" name="Column6152"/>
    <tableColumn id="6156" xr3:uid="{69C77AC6-DCCA-4180-9094-E5712C90CBE4}" name="Column6153"/>
    <tableColumn id="6157" xr3:uid="{59E866D0-0B12-4BA6-ABAF-31BB3BDE5A3D}" name="Column6154"/>
    <tableColumn id="6158" xr3:uid="{A5386C5C-8546-426F-B039-B06668D50455}" name="Column6155"/>
    <tableColumn id="6159" xr3:uid="{B881064A-A8B4-4FE1-88CF-74CBBA62E1E8}" name="Column6156"/>
    <tableColumn id="6160" xr3:uid="{4364D335-3811-4E39-9092-880F4742B81A}" name="Column6157"/>
    <tableColumn id="6161" xr3:uid="{25251C58-DB90-4B75-9A37-C352A4142E6F}" name="Column6158"/>
    <tableColumn id="6162" xr3:uid="{020D91DE-1F96-4F66-A80E-AD5F402A1ED0}" name="Column6159"/>
    <tableColumn id="6163" xr3:uid="{73887E5D-F39C-4069-B8F9-09F292EFE8F9}" name="Column6160"/>
    <tableColumn id="6164" xr3:uid="{A648D41C-22B7-4BD7-8881-587E9803C5D7}" name="Column6161"/>
    <tableColumn id="6165" xr3:uid="{88F8FAC3-6616-42D6-BF6E-38E474E9DDAB}" name="Column6162"/>
    <tableColumn id="6166" xr3:uid="{3DD33B28-98CF-4951-AF46-05D687070655}" name="Column6163"/>
    <tableColumn id="6167" xr3:uid="{70F0DB06-2353-476A-9667-6CDEF56A7D2F}" name="Column6164"/>
    <tableColumn id="6168" xr3:uid="{EDD315A0-A142-459E-A9FB-B03113F81945}" name="Column6165"/>
    <tableColumn id="6169" xr3:uid="{3CBAD2BE-76D8-4D55-B1A7-8157A1AE859B}" name="Column6166"/>
    <tableColumn id="6170" xr3:uid="{3F2E9664-1AB2-4D42-9A54-0D52B74F9B0B}" name="Column6167"/>
    <tableColumn id="6171" xr3:uid="{F79F315A-4F5C-4BF3-92B6-1B8213955B26}" name="Column6168"/>
    <tableColumn id="6172" xr3:uid="{FF943689-3F0C-4C5C-81AE-769E4808E42B}" name="Column6169"/>
    <tableColumn id="6173" xr3:uid="{7A398992-0DB3-4547-9D38-2DB73592E962}" name="Column6170"/>
    <tableColumn id="6174" xr3:uid="{B980702F-3B9F-418A-BA9F-9F6D7779497D}" name="Column6171"/>
    <tableColumn id="6175" xr3:uid="{6A572977-935C-46B3-A74A-8FB0306EBD3F}" name="Column6172"/>
    <tableColumn id="6176" xr3:uid="{92C4666C-C53E-4DE7-929F-E9251D360C6B}" name="Column6173"/>
    <tableColumn id="6177" xr3:uid="{63CC621F-76CF-4FE5-A1A2-43E9CF51B253}" name="Column6174"/>
    <tableColumn id="6178" xr3:uid="{D2DE2413-8FAD-4AF2-8E71-9402353F6C63}" name="Column6175"/>
    <tableColumn id="6179" xr3:uid="{A4BBEDA2-8BF6-4765-94DA-079135820E38}" name="Column6176"/>
    <tableColumn id="6180" xr3:uid="{01633460-9D5F-4622-BAFE-0B8E6D30B9A2}" name="Column6177"/>
    <tableColumn id="6181" xr3:uid="{6E0F1801-83F6-4B79-8829-12A73B8B54BA}" name="Column6178"/>
    <tableColumn id="6182" xr3:uid="{6D5F128C-B5CE-42F8-A6BB-0BF9EC9CB485}" name="Column6179"/>
    <tableColumn id="6183" xr3:uid="{2D62189D-95FA-4D14-97DA-7A676B21D039}" name="Column6180"/>
    <tableColumn id="6184" xr3:uid="{A5638C94-EC13-4E1F-893C-B92FE9244957}" name="Column6181"/>
    <tableColumn id="6185" xr3:uid="{040AD642-79A4-4F6E-811D-698E92050A34}" name="Column6182"/>
    <tableColumn id="6186" xr3:uid="{35895BDF-47A9-4BA0-9B04-20EED5C1BE4C}" name="Column6183"/>
    <tableColumn id="6187" xr3:uid="{4A835536-B765-4D8A-9830-DBD56D5AF9AC}" name="Column6184"/>
    <tableColumn id="6188" xr3:uid="{DCDC1A19-6CC9-4D1B-93F9-C40FFF71E4F5}" name="Column6185"/>
    <tableColumn id="6189" xr3:uid="{C15AF3DC-28A6-4192-A7BC-82D318ED4C5C}" name="Column6186"/>
    <tableColumn id="6190" xr3:uid="{839F65F6-B05C-4994-A100-EE7D06993AE7}" name="Column6187"/>
    <tableColumn id="6191" xr3:uid="{7CD30285-69A3-40BC-B0AF-EEB0D4A1EA71}" name="Column6188"/>
    <tableColumn id="6192" xr3:uid="{6D8E6357-9B24-4EEB-A6C2-6CA9631FB1D3}" name="Column6189"/>
    <tableColumn id="6193" xr3:uid="{E76864E9-5CC9-46CC-BD8C-E6BA17CE4059}" name="Column6190"/>
    <tableColumn id="6194" xr3:uid="{EF3B9836-DE37-4564-8FE8-7CF7803C178C}" name="Column6191"/>
    <tableColumn id="6195" xr3:uid="{198D8A1B-E6FB-480D-A3F4-DD73BF843DE2}" name="Column6192"/>
    <tableColumn id="6196" xr3:uid="{8EBF3222-DBB9-4A2D-AAFE-81FEEA7D4733}" name="Column6193"/>
    <tableColumn id="6197" xr3:uid="{285E0C90-B116-4F92-AA5F-6A29AE6D9177}" name="Column6194"/>
    <tableColumn id="6198" xr3:uid="{C07C2744-F971-4E2E-BEAF-C691C4D6CAF4}" name="Column6195"/>
    <tableColumn id="6199" xr3:uid="{14B080AF-416C-44F4-8CBC-4BC83435E2C9}" name="Column6196"/>
    <tableColumn id="6200" xr3:uid="{2AE89327-48F8-47BF-B5E3-F9CBB09310DF}" name="Column6197"/>
    <tableColumn id="6201" xr3:uid="{0686B8E5-4913-4561-B917-B25D4ECD5F53}" name="Column6198"/>
    <tableColumn id="6202" xr3:uid="{0D9D43B9-15A2-47E3-98FD-0F80D6981B0C}" name="Column6199"/>
    <tableColumn id="6203" xr3:uid="{3D8DF154-A572-4950-BEFB-1E2FE0E8FBD6}" name="Column6200"/>
    <tableColumn id="6204" xr3:uid="{281D5C7C-3210-42B1-A17F-3217C8103359}" name="Column6201"/>
    <tableColumn id="6205" xr3:uid="{79570E5F-7737-42AA-BE3E-7F596809FA21}" name="Column6202"/>
    <tableColumn id="6206" xr3:uid="{5CA1A4ED-5962-4542-9A00-2BFFA8C4FA5F}" name="Column6203"/>
    <tableColumn id="6207" xr3:uid="{4113BD5B-A98E-42CF-A4AA-AF5755D711D5}" name="Column6204"/>
    <tableColumn id="6208" xr3:uid="{FD7B1AD2-3C69-4401-A142-D3F977B8919F}" name="Column6205"/>
    <tableColumn id="6209" xr3:uid="{D715C490-53EF-48D3-94BD-1C391136A89D}" name="Column6206"/>
    <tableColumn id="6210" xr3:uid="{19A53E85-07F9-4EB5-BDB2-FEB48AC0AA9D}" name="Column6207"/>
    <tableColumn id="6211" xr3:uid="{046827B8-331E-4C03-8679-3B47050986A3}" name="Column6208"/>
    <tableColumn id="6212" xr3:uid="{E36477D6-C83B-46F7-9040-7C0F92D9C7B0}" name="Column6209"/>
    <tableColumn id="6213" xr3:uid="{19F3BD09-6238-46B7-BBCA-EAB2A86396AA}" name="Column6210"/>
    <tableColumn id="6214" xr3:uid="{CE089AD8-31B0-4737-859E-CD7DE1A14EF6}" name="Column6211"/>
    <tableColumn id="6215" xr3:uid="{C97767BE-12C1-4AEE-A365-C144DD38F173}" name="Column6212"/>
    <tableColumn id="6216" xr3:uid="{F7646864-320E-449D-8AF6-D07E0070AFD8}" name="Column6213"/>
    <tableColumn id="6217" xr3:uid="{7180CA75-8B6F-44A7-A4EA-6BAF7CD5F52D}" name="Column6214"/>
    <tableColumn id="6218" xr3:uid="{F4E2F4AD-BD2C-4CA8-BC08-1FD6FD98F1AE}" name="Column6215"/>
    <tableColumn id="6219" xr3:uid="{4597E8F3-0D4C-4248-8A36-6EC21A670F9B}" name="Column6216"/>
    <tableColumn id="6220" xr3:uid="{9F42BBA5-2632-44E8-87E1-7EBF93B4BFF9}" name="Column6217"/>
    <tableColumn id="6221" xr3:uid="{FEF96BE2-96C5-4743-B6FF-619BBA0F8154}" name="Column6218"/>
    <tableColumn id="6222" xr3:uid="{F15B2F67-6623-492B-98CE-B66EA1C085C9}" name="Column6219"/>
    <tableColumn id="6223" xr3:uid="{A7EA2437-8D8C-4742-9AB7-CDC72717772D}" name="Column6220"/>
    <tableColumn id="6224" xr3:uid="{3B1EEA4C-F8BC-4C6E-84FF-9391EEF6D8FE}" name="Column6221"/>
    <tableColumn id="6225" xr3:uid="{5F34E3CA-74ED-4E40-8463-0547EAD5B0AA}" name="Column6222"/>
    <tableColumn id="6226" xr3:uid="{A4BCFD85-4E35-4912-9D23-9E4AF5F08093}" name="Column6223"/>
    <tableColumn id="6227" xr3:uid="{3C1FC14F-2866-4464-9700-5B9DB8040ABA}" name="Column6224"/>
    <tableColumn id="6228" xr3:uid="{8A37255D-99E9-43F1-924C-F0568BF55023}" name="Column6225"/>
    <tableColumn id="6229" xr3:uid="{9D0F22EF-ECA3-4D24-AED1-4AC07C3FE7C3}" name="Column6226"/>
    <tableColumn id="6230" xr3:uid="{D0ABC3A8-88D8-42DF-A407-6554605F5317}" name="Column6227"/>
    <tableColumn id="6231" xr3:uid="{8DF481E0-7860-475B-B2AA-8E74BE3B865B}" name="Column6228"/>
    <tableColumn id="6232" xr3:uid="{06C873CB-A038-4519-BEBE-2B1D887DEF6D}" name="Column6229"/>
    <tableColumn id="6233" xr3:uid="{9120252D-CA03-4756-8DD7-F8CDE4919284}" name="Column6230"/>
    <tableColumn id="6234" xr3:uid="{260149FF-B54D-4EA8-BD4A-BB8963170534}" name="Column6231"/>
    <tableColumn id="6235" xr3:uid="{2877579B-7285-4306-BA9D-22DCD7C3B0FC}" name="Column6232"/>
    <tableColumn id="6236" xr3:uid="{94F2601E-61EE-4E25-8B37-CC5AF74ABC05}" name="Column6233"/>
    <tableColumn id="6237" xr3:uid="{F07FB06F-3B90-4CA6-B975-A68C89460E70}" name="Column6234"/>
    <tableColumn id="6238" xr3:uid="{D35CC038-0A47-418C-B38C-1441CA448105}" name="Column6235"/>
    <tableColumn id="6239" xr3:uid="{207DAB71-BFA8-4182-854A-09BF2A93F3F3}" name="Column6236"/>
    <tableColumn id="6240" xr3:uid="{56D06060-3F2B-44C7-80E1-301BE56EF7BB}" name="Column6237"/>
    <tableColumn id="6241" xr3:uid="{969C1210-4916-493D-AE55-92B5FB1BA925}" name="Column6238"/>
    <tableColumn id="6242" xr3:uid="{7F046192-802F-4B8E-83ED-9D54BCE74FC4}" name="Column6239"/>
    <tableColumn id="6243" xr3:uid="{2315F1B3-00B0-46EE-9474-7818DBCF3919}" name="Column6240"/>
    <tableColumn id="6244" xr3:uid="{A4C67BF6-EFB3-4834-A4F9-04E5D2787357}" name="Column6241"/>
    <tableColumn id="6245" xr3:uid="{07C3B20A-7DA4-4DFB-96EA-3BE4E0D50149}" name="Column6242"/>
    <tableColumn id="6246" xr3:uid="{23827B03-2477-43DA-BA2F-D30CF3CF187B}" name="Column6243"/>
    <tableColumn id="6247" xr3:uid="{F1E6FEAF-1F59-4AE9-991A-62C01F0A13A4}" name="Column6244"/>
    <tableColumn id="6248" xr3:uid="{CE0EF05A-E897-4F9E-BEE2-2B682D6C0316}" name="Column6245"/>
    <tableColumn id="6249" xr3:uid="{CECFB840-1E03-46C3-B7D1-42D16D1D10E3}" name="Column6246"/>
    <tableColumn id="6250" xr3:uid="{E2AC01E5-49B3-4498-8042-0657B4897B17}" name="Column6247"/>
    <tableColumn id="6251" xr3:uid="{6D25A042-F9F8-4F73-A432-D279A53F1D90}" name="Column6248"/>
    <tableColumn id="6252" xr3:uid="{ED0287A4-9397-4C6F-A306-7DEBB524649C}" name="Column6249"/>
    <tableColumn id="6253" xr3:uid="{7EB5BA41-A13E-4B60-84C2-215BA2CDEA18}" name="Column6250"/>
    <tableColumn id="6254" xr3:uid="{6D383E73-85EE-4A58-B405-42440D9366E6}" name="Column6251"/>
    <tableColumn id="6255" xr3:uid="{46963343-EEAF-433A-9662-ACDF039B1C2E}" name="Column6252"/>
    <tableColumn id="6256" xr3:uid="{4627E668-B50D-4708-B833-9CF0526616AC}" name="Column6253"/>
    <tableColumn id="6257" xr3:uid="{9B7070D2-5AAB-426E-A1C4-67D7E767D26F}" name="Column6254"/>
    <tableColumn id="6258" xr3:uid="{39C633AC-2EAF-4169-A2CB-41FA2141F2C4}" name="Column6255"/>
    <tableColumn id="6259" xr3:uid="{F6F6D3F9-B563-4891-A7FB-920237932D02}" name="Column6256"/>
    <tableColumn id="6260" xr3:uid="{82AE8397-AB90-4E1C-AA69-9664D4514291}" name="Column6257"/>
    <tableColumn id="6261" xr3:uid="{F634AD90-17ED-483B-B9B7-257066C09096}" name="Column6258"/>
    <tableColumn id="6262" xr3:uid="{11F2170C-6C66-4A05-911B-C8ECFD5389AD}" name="Column6259"/>
    <tableColumn id="6263" xr3:uid="{22A9C47C-1D41-4ED0-BD0F-EC050369CDFD}" name="Column6260"/>
    <tableColumn id="6264" xr3:uid="{1EB86B20-CF44-4AC4-9285-57DA55D7750C}" name="Column6261"/>
    <tableColumn id="6265" xr3:uid="{912B23FA-C041-4157-95C4-14B8DC6162B1}" name="Column6262"/>
    <tableColumn id="6266" xr3:uid="{15A39425-B0AB-4BDA-9548-800FD5D0E258}" name="Column6263"/>
    <tableColumn id="6267" xr3:uid="{C8CEB864-32C1-472C-8367-EB0B735CAF43}" name="Column6264"/>
    <tableColumn id="6268" xr3:uid="{64C1D459-3F92-4666-A60D-50CB55330DC8}" name="Column6265"/>
    <tableColumn id="6269" xr3:uid="{43ED118B-5FDD-41F8-AFF5-763DD7EA6CD1}" name="Column6266"/>
    <tableColumn id="6270" xr3:uid="{2B13431B-5825-4127-B58C-1E958A234F2E}" name="Column6267"/>
    <tableColumn id="6271" xr3:uid="{5C3451AB-D4AA-4FD3-9A5D-E3B18D237226}" name="Column6268"/>
    <tableColumn id="6272" xr3:uid="{CBF5329E-7CFC-400C-91D8-3636DDCF3334}" name="Column6269"/>
    <tableColumn id="6273" xr3:uid="{5D81BF30-B258-4275-8A42-FF868F332B84}" name="Column6270"/>
    <tableColumn id="6274" xr3:uid="{C9FAB005-A139-4C41-90AC-20C8C36163D2}" name="Column6271"/>
    <tableColumn id="6275" xr3:uid="{C5419B32-B6F2-46D1-B92E-D67C932A60B5}" name="Column6272"/>
    <tableColumn id="6276" xr3:uid="{BEA9D6E5-AAAF-4894-8443-F6A8A12FBD86}" name="Column6273"/>
    <tableColumn id="6277" xr3:uid="{A8A6CABB-DF3D-41A6-B4C5-A684D9FBB161}" name="Column6274"/>
    <tableColumn id="6278" xr3:uid="{3769EADB-A75D-4FED-B74C-71AD728EA74C}" name="Column6275"/>
    <tableColumn id="6279" xr3:uid="{D87D394E-5296-41FD-BDB7-6492DE63D9AB}" name="Column6276"/>
    <tableColumn id="6280" xr3:uid="{2795B3D8-5E44-46C4-A28C-191B1C3011F6}" name="Column6277"/>
    <tableColumn id="6281" xr3:uid="{A05070B5-BBB0-46DB-A34E-2EC3F747F27D}" name="Column6278"/>
    <tableColumn id="6282" xr3:uid="{3937626A-AFF0-4E22-AEA4-D1C90DB9B321}" name="Column6279"/>
    <tableColumn id="6283" xr3:uid="{20B6D319-66DB-40AB-9C4F-6EF1DA6EBF79}" name="Column6280"/>
    <tableColumn id="6284" xr3:uid="{A98C7E12-6FD9-4197-BA4B-AC2F398CB7D1}" name="Column6281"/>
    <tableColumn id="6285" xr3:uid="{C1B8DDC7-17AA-4B2A-BC68-1E90A827EFBF}" name="Column6282"/>
    <tableColumn id="6286" xr3:uid="{89E16DCD-8E16-4F27-BCB5-5CACC1C5ECB6}" name="Column6283"/>
    <tableColumn id="6287" xr3:uid="{76C77EE9-394E-4FD8-BE24-7AEED3E587B5}" name="Column6284"/>
    <tableColumn id="6288" xr3:uid="{349CFF38-5894-4D21-9002-3AF30FECC226}" name="Column6285"/>
    <tableColumn id="6289" xr3:uid="{07C502E0-0169-4B52-B549-5512F2497359}" name="Column6286"/>
    <tableColumn id="6290" xr3:uid="{2600454E-EFD5-47BE-97D9-C4B93CC8391F}" name="Column6287"/>
    <tableColumn id="6291" xr3:uid="{3F485827-EB4D-4E73-AEE2-AD8931351A2F}" name="Column6288"/>
    <tableColumn id="6292" xr3:uid="{A824248A-A37D-4841-95E9-352494FE82AC}" name="Column6289"/>
    <tableColumn id="6293" xr3:uid="{0405BFAC-4C0D-4C8F-B9C3-5FAA936E6A99}" name="Column6290"/>
    <tableColumn id="6294" xr3:uid="{B1E3E34A-284D-478C-91E4-801F38FDF711}" name="Column6291"/>
    <tableColumn id="6295" xr3:uid="{889474F0-0B1C-4448-8DA7-1F9B16B66D0F}" name="Column6292"/>
    <tableColumn id="6296" xr3:uid="{A73D80EF-2B70-4156-9A5E-7500EFA4C036}" name="Column6293"/>
    <tableColumn id="6297" xr3:uid="{6CC28527-12D2-409D-956C-EA2F6E6FFBB3}" name="Column6294"/>
    <tableColumn id="6298" xr3:uid="{A354489C-D303-4BBA-B8B7-3D07221B2F6D}" name="Column6295"/>
    <tableColumn id="6299" xr3:uid="{36D91C81-B8FB-4DD5-8CC0-E837A427F3C8}" name="Column6296"/>
    <tableColumn id="6300" xr3:uid="{67A0FA99-13C2-4733-ACC4-F9ECFDA36D13}" name="Column6297"/>
    <tableColumn id="6301" xr3:uid="{639759B2-5323-4977-8797-FFBD502D8E8A}" name="Column6298"/>
    <tableColumn id="6302" xr3:uid="{150FAC78-E637-466D-9D9E-9D3F4804EB0E}" name="Column6299"/>
    <tableColumn id="6303" xr3:uid="{1C000E61-879A-4EBD-B0C9-C655CE23C9FE}" name="Column6300"/>
    <tableColumn id="6304" xr3:uid="{F9CDE313-128C-4E37-AFE5-8A161BF2F993}" name="Column6301"/>
    <tableColumn id="6305" xr3:uid="{E8B27D57-E2CA-4506-A85E-834B94BA4D54}" name="Column6302"/>
    <tableColumn id="6306" xr3:uid="{28D2AD59-CD30-4E2F-8A68-693CC6E411E1}" name="Column6303"/>
    <tableColumn id="6307" xr3:uid="{7BE3BAF2-82A7-4576-B085-34FA622291D8}" name="Column6304"/>
    <tableColumn id="6308" xr3:uid="{58433BC9-0E46-4E90-AA3E-48AC5F878881}" name="Column6305"/>
    <tableColumn id="6309" xr3:uid="{752A53F1-FB31-4B06-997A-802F8C03FA3D}" name="Column6306"/>
    <tableColumn id="6310" xr3:uid="{88B922B9-9DBB-4D96-9F36-BA0EAE970D59}" name="Column6307"/>
    <tableColumn id="6311" xr3:uid="{F29A00A9-C08D-4028-AF9E-60D85F7E2580}" name="Column6308"/>
    <tableColumn id="6312" xr3:uid="{E182B7BF-6EAC-4E3A-BC5B-6667CE14F1A6}" name="Column6309"/>
    <tableColumn id="6313" xr3:uid="{448B08BA-D586-457B-B586-A91F15E577E8}" name="Column6310"/>
    <tableColumn id="6314" xr3:uid="{04D7318B-CD3D-4556-A52B-83B0C87D30D0}" name="Column6311"/>
    <tableColumn id="6315" xr3:uid="{3C27B265-BC62-4321-855F-F2B816A0F24D}" name="Column6312"/>
    <tableColumn id="6316" xr3:uid="{6EEFC006-AA79-41F1-A478-7B05E292D641}" name="Column6313"/>
    <tableColumn id="6317" xr3:uid="{8623420B-5957-4B74-B7A2-685CC2478126}" name="Column6314"/>
    <tableColumn id="6318" xr3:uid="{7F8CB550-5B74-4802-AE7E-4E51FA72976B}" name="Column6315"/>
    <tableColumn id="6319" xr3:uid="{9AD24504-09CE-4C04-B7CC-51059BFC6BCE}" name="Column6316"/>
    <tableColumn id="6320" xr3:uid="{3DA0FD32-7694-40CA-8EFF-EF97F3121F61}" name="Column6317"/>
    <tableColumn id="6321" xr3:uid="{56A7E4BA-2A2C-49F6-8A39-80349ABCC13F}" name="Column6318"/>
    <tableColumn id="6322" xr3:uid="{B5553C54-6EA5-4577-9188-775F75245BE5}" name="Column6319"/>
    <tableColumn id="6323" xr3:uid="{043B52E1-C1D8-4CBF-B3A0-349354E87232}" name="Column6320"/>
    <tableColumn id="6324" xr3:uid="{396D2714-9D35-40DF-82DB-AE4A7C92182F}" name="Column6321"/>
    <tableColumn id="6325" xr3:uid="{A74A6307-82D2-4B50-89F3-E8F476843DE9}" name="Column6322"/>
    <tableColumn id="6326" xr3:uid="{A8D1C4F8-9225-422D-BC43-085638FAFF9D}" name="Column6323"/>
    <tableColumn id="6327" xr3:uid="{0A6F0954-C108-46C2-826B-CE931FBECE02}" name="Column6324"/>
    <tableColumn id="6328" xr3:uid="{4EE64B16-A4EA-45A3-93D5-A19E81C3C472}" name="Column6325"/>
    <tableColumn id="6329" xr3:uid="{D8BDF816-6543-4BD3-BAEF-A8590E8F1F0C}" name="Column6326"/>
    <tableColumn id="6330" xr3:uid="{9E35C96D-6DD6-4ACB-96BD-F29AA85EA7AE}" name="Column6327"/>
    <tableColumn id="6331" xr3:uid="{41699DB3-FEF6-4456-A2C3-05A8EE7D1C5D}" name="Column6328"/>
    <tableColumn id="6332" xr3:uid="{09D1012A-3697-4439-B485-F0E05F0B466E}" name="Column6329"/>
    <tableColumn id="6333" xr3:uid="{01E3D541-066A-4DD5-912C-B88439A11060}" name="Column6330"/>
    <tableColumn id="6334" xr3:uid="{22944852-7715-4A8D-AC26-00A3A6DB8EBB}" name="Column6331"/>
    <tableColumn id="6335" xr3:uid="{78A8FEEB-573C-4D4B-A1CC-72756E8F200D}" name="Column6332"/>
    <tableColumn id="6336" xr3:uid="{6A5BA9F2-2434-482F-A60E-27C7DB6DC629}" name="Column6333"/>
    <tableColumn id="6337" xr3:uid="{DF5B9113-398D-446A-A2DD-006EBC2298ED}" name="Column6334"/>
    <tableColumn id="6338" xr3:uid="{E7B2EF2B-2F26-4233-8354-06BE7E77070D}" name="Column6335"/>
    <tableColumn id="6339" xr3:uid="{63C3D14F-03D1-461E-B8AD-7901EA243C83}" name="Column6336"/>
    <tableColumn id="6340" xr3:uid="{CDECEDFD-C438-4A0C-A042-346EF85D628C}" name="Column6337"/>
    <tableColumn id="6341" xr3:uid="{F32A3B60-26B1-40E5-889B-227DD3A93A2F}" name="Column6338"/>
    <tableColumn id="6342" xr3:uid="{354A3FA8-326E-436C-BDAF-92985400115A}" name="Column6339"/>
    <tableColumn id="6343" xr3:uid="{54CBF32F-3E85-4699-BA94-10CAB4B08BE4}" name="Column6340"/>
    <tableColumn id="6344" xr3:uid="{EC71F5EE-FBC2-468A-A2F0-0613300FD61C}" name="Column6341"/>
    <tableColumn id="6345" xr3:uid="{41254CDE-CC90-4E18-8DB6-A051F3992F87}" name="Column6342"/>
    <tableColumn id="6346" xr3:uid="{8E05F1BC-63E6-48D4-A29C-429EC67CD772}" name="Column6343"/>
    <tableColumn id="6347" xr3:uid="{F8644ECD-2DAD-48D3-AB74-E7A51694F28E}" name="Column6344"/>
    <tableColumn id="6348" xr3:uid="{E3035F50-0B5D-4655-AD0E-5CDAA7B20673}" name="Column6345"/>
    <tableColumn id="6349" xr3:uid="{E2E6C3D5-3C96-4244-A662-6BE880701DDE}" name="Column6346"/>
    <tableColumn id="6350" xr3:uid="{E8F68762-63B5-499C-B3AF-1C504AA125F1}" name="Column6347"/>
    <tableColumn id="6351" xr3:uid="{AE2D7972-7F33-48E7-AA83-F5FEC48A6B94}" name="Column6348"/>
    <tableColumn id="6352" xr3:uid="{AD350CFC-AFC4-4FE1-938E-3BCB4C33F2EC}" name="Column6349"/>
    <tableColumn id="6353" xr3:uid="{3EA7135E-A4F9-41EB-AADD-19EC08C4183C}" name="Column6350"/>
    <tableColumn id="6354" xr3:uid="{50E87118-A44A-44A4-BAC6-CE1EC74041C9}" name="Column6351"/>
    <tableColumn id="6355" xr3:uid="{8AFEC5E4-E03A-4B59-8917-B39D91D7648F}" name="Column6352"/>
    <tableColumn id="6356" xr3:uid="{F2703C24-C499-4FC9-B9A6-2235ADD0BB9C}" name="Column6353"/>
    <tableColumn id="6357" xr3:uid="{0927FB59-8E2A-424D-83CB-052E8670B14B}" name="Column6354"/>
    <tableColumn id="6358" xr3:uid="{F1D97211-78A6-4BC5-931E-EEA0F0DE9C59}" name="Column6355"/>
    <tableColumn id="6359" xr3:uid="{621479D0-BE11-4A89-974C-536482B8F94E}" name="Column6356"/>
    <tableColumn id="6360" xr3:uid="{85D087DE-0DCC-4BB9-8C12-42CBC7EEC4CD}" name="Column6357"/>
    <tableColumn id="6361" xr3:uid="{7539CF84-6F58-425A-8C5B-0EB6A2C639BB}" name="Column6358"/>
    <tableColumn id="6362" xr3:uid="{3350374F-5451-4545-8D01-23107F510273}" name="Column6359"/>
    <tableColumn id="6363" xr3:uid="{E574F398-7BA3-45A8-A2BB-8AE8C88C5B74}" name="Column6360"/>
    <tableColumn id="6364" xr3:uid="{E9016C5B-BFCC-49ED-91F6-9A286995C22B}" name="Column6361"/>
    <tableColumn id="6365" xr3:uid="{CB818D53-5AB0-4358-B485-B9D3E49C032C}" name="Column6362"/>
    <tableColumn id="6366" xr3:uid="{95AA56A4-3794-426D-A970-A9AB0131514D}" name="Column6363"/>
    <tableColumn id="6367" xr3:uid="{069EDF6E-2132-4040-A2B1-E00252FE4F81}" name="Column6364"/>
    <tableColumn id="6368" xr3:uid="{415DD1B7-9F60-4660-A655-1DA0F8FDDFAE}" name="Column6365"/>
    <tableColumn id="6369" xr3:uid="{31C77B3E-4547-4345-8052-3E6EFA395198}" name="Column6366"/>
    <tableColumn id="6370" xr3:uid="{452E26BF-F40E-4B57-94B9-BD859E85E3D2}" name="Column6367"/>
    <tableColumn id="6371" xr3:uid="{674CCD04-1BE5-4959-9DE0-8B6B50755B81}" name="Column6368"/>
    <tableColumn id="6372" xr3:uid="{595E79B2-2495-42ED-949D-BA090637FEE5}" name="Column6369"/>
    <tableColumn id="6373" xr3:uid="{E53B6E48-23AF-473D-8E42-DD60F1DC9894}" name="Column6370"/>
    <tableColumn id="6374" xr3:uid="{91536C03-4F3B-49BC-9F45-96CAF877C2F6}" name="Column6371"/>
    <tableColumn id="6375" xr3:uid="{3ED5E06F-F6C0-4B76-A25E-64D9D183CFBF}" name="Column6372"/>
    <tableColumn id="6376" xr3:uid="{13B84B35-E86F-452D-ACEC-4DC33E5588EA}" name="Column6373"/>
    <tableColumn id="6377" xr3:uid="{CCB15011-40B7-49F9-BAB6-0925A359074E}" name="Column6374"/>
    <tableColumn id="6378" xr3:uid="{4535BE40-EFB5-48A8-83CE-FB1E4AF04913}" name="Column6375"/>
    <tableColumn id="6379" xr3:uid="{8DCF9DF6-C543-454F-9A95-771EDAD23B77}" name="Column6376"/>
    <tableColumn id="6380" xr3:uid="{7761EA74-4578-49B7-B507-D4D3E97468A3}" name="Column6377"/>
    <tableColumn id="6381" xr3:uid="{0C7E8CE2-45DB-44C3-9117-7C7DA70CB94B}" name="Column6378"/>
    <tableColumn id="6382" xr3:uid="{AF1EEBA8-21B5-4EB3-A232-EF271E5A2C93}" name="Column6379"/>
    <tableColumn id="6383" xr3:uid="{708116C0-1BC0-464E-8106-D4261097CD16}" name="Column6380"/>
    <tableColumn id="6384" xr3:uid="{FF96EB43-59F2-4B75-8654-74C314812CBC}" name="Column6381"/>
    <tableColumn id="6385" xr3:uid="{85018BAD-8E36-4975-B9E5-F021DA700350}" name="Column6382"/>
    <tableColumn id="6386" xr3:uid="{6EC8901E-75BD-4794-912B-A9F5F525FF87}" name="Column6383"/>
    <tableColumn id="6387" xr3:uid="{FF149C8B-D642-48D1-ACB9-70100A77B390}" name="Column6384"/>
    <tableColumn id="6388" xr3:uid="{DEAF247D-07C4-4849-A32E-EDB3858874F3}" name="Column6385"/>
    <tableColumn id="6389" xr3:uid="{02CBB305-2606-4F96-B1BA-E5E0BE39DDE1}" name="Column6386"/>
    <tableColumn id="6390" xr3:uid="{411C9854-FC07-40AD-B4C7-0F95629CFD31}" name="Column6387"/>
    <tableColumn id="6391" xr3:uid="{65506BDA-3955-4EDD-96C5-7EA8D965F3AB}" name="Column6388"/>
    <tableColumn id="6392" xr3:uid="{46022CEB-6B63-406F-A78C-B28150DCE047}" name="Column6389"/>
    <tableColumn id="6393" xr3:uid="{C3D6C553-CF19-4FEE-B177-3A6F6D8B9BD5}" name="Column6390"/>
    <tableColumn id="6394" xr3:uid="{A350552A-A96F-4DEB-8FB3-E350AE7F8A1A}" name="Column6391"/>
    <tableColumn id="6395" xr3:uid="{449DFEE5-42D4-4E78-9EED-339E8E9DD575}" name="Column6392"/>
    <tableColumn id="6396" xr3:uid="{42A6A50E-3C2B-4226-B38B-3BE95C9FBFC2}" name="Column6393"/>
    <tableColumn id="6397" xr3:uid="{DC520B9C-BF9C-4C45-9BEF-9F77F4B48D6E}" name="Column6394"/>
    <tableColumn id="6398" xr3:uid="{FA00677B-BB20-4F5D-8E72-06BC42D062D0}" name="Column6395"/>
    <tableColumn id="6399" xr3:uid="{65ACF18F-458F-43EC-BFE6-56E802265F73}" name="Column6396"/>
    <tableColumn id="6400" xr3:uid="{085FE705-A46F-4EE2-9378-B76ACB98E9A8}" name="Column6397"/>
    <tableColumn id="6401" xr3:uid="{7FB2940F-9499-4511-A04F-5D5AC98184EB}" name="Column6398"/>
    <tableColumn id="6402" xr3:uid="{D29CA0CE-1B0C-4B34-BC4F-F9AA6561D123}" name="Column6399"/>
    <tableColumn id="6403" xr3:uid="{071E8F63-2515-4169-B621-5170FE55FC43}" name="Column6400"/>
    <tableColumn id="6404" xr3:uid="{946F0D65-054E-4563-A1DB-AA4CE685C962}" name="Column6401"/>
    <tableColumn id="6405" xr3:uid="{A1A757AB-54CB-4EC8-A49A-7A7BBE0D2D25}" name="Column6402"/>
    <tableColumn id="6406" xr3:uid="{8641AE0E-EB20-44D9-8DBE-36BD859F8871}" name="Column6403"/>
    <tableColumn id="6407" xr3:uid="{841C48E2-2599-424D-8DD3-C43C4B55C1FE}" name="Column6404"/>
    <tableColumn id="6408" xr3:uid="{C03FF9E1-DC25-4A3F-9231-8EC30EDE0C2B}" name="Column6405"/>
    <tableColumn id="6409" xr3:uid="{1026F89D-9E11-4028-B857-DC1424A35EE8}" name="Column6406"/>
    <tableColumn id="6410" xr3:uid="{47D41AB5-004A-4D6E-AF3D-E4A243A3D3FC}" name="Column6407"/>
    <tableColumn id="6411" xr3:uid="{CED039D9-A04A-461C-A6D3-C007B28E6071}" name="Column6408"/>
    <tableColumn id="6412" xr3:uid="{EB0D0F7B-79C4-4ED1-A776-2E9647F40C68}" name="Column6409"/>
    <tableColumn id="6413" xr3:uid="{31662DE6-F17C-41AA-AA6A-0984ADEAB14C}" name="Column6410"/>
    <tableColumn id="6414" xr3:uid="{BDE8BDC5-F06B-4EEF-BE65-483BA2AAB0CE}" name="Column6411"/>
    <tableColumn id="6415" xr3:uid="{ACDD6F09-211F-4822-BD80-BEDAD9C75E8D}" name="Column6412"/>
    <tableColumn id="6416" xr3:uid="{0EEA1399-12CF-43AD-A836-035F6F1AFCFD}" name="Column6413"/>
    <tableColumn id="6417" xr3:uid="{FBA6C1FA-8072-4757-B46D-B06C588E8A6F}" name="Column6414"/>
    <tableColumn id="6418" xr3:uid="{2DEF97B7-1E42-43F8-947C-B0A87973B2B1}" name="Column6415"/>
    <tableColumn id="6419" xr3:uid="{15AF7977-49B4-4A11-AD62-23DA6EBF259E}" name="Column6416"/>
    <tableColumn id="6420" xr3:uid="{864A5076-1A71-4566-8106-B7975EB7626B}" name="Column6417"/>
    <tableColumn id="6421" xr3:uid="{A1E8DC3B-D7E0-4EF7-9504-6946211B17D2}" name="Column6418"/>
    <tableColumn id="6422" xr3:uid="{6C2F5A8F-5E0F-4742-AD8D-50D2F2FA2299}" name="Column6419"/>
    <tableColumn id="6423" xr3:uid="{A26EADAB-1C24-451E-A4BF-D982656D2CAF}" name="Column6420"/>
    <tableColumn id="6424" xr3:uid="{DBA846DA-CC8D-4203-A541-876D4FD05C74}" name="Column6421"/>
    <tableColumn id="6425" xr3:uid="{23D1F737-243A-489C-BC07-32FF6331B16B}" name="Column6422"/>
    <tableColumn id="6426" xr3:uid="{9F520192-7DD6-42DC-9B7F-E043C52AF5C3}" name="Column6423"/>
    <tableColumn id="6427" xr3:uid="{A55A02A9-9C30-4412-8E51-CF4DD2E1C6EF}" name="Column6424"/>
    <tableColumn id="6428" xr3:uid="{7BE60EA4-7D99-4439-84FD-42295849DFDD}" name="Column6425"/>
    <tableColumn id="6429" xr3:uid="{ADF123EB-5F6A-49AE-AEA2-67295A13F80E}" name="Column6426"/>
    <tableColumn id="6430" xr3:uid="{B960E04A-780A-4CB6-90F5-C1F064F731BA}" name="Column6427"/>
    <tableColumn id="6431" xr3:uid="{C5C561E3-1315-47BA-90E3-18CCB75A24EC}" name="Column6428"/>
    <tableColumn id="6432" xr3:uid="{D4ADDA36-8BCF-4131-B6D7-E890E34CBA58}" name="Column6429"/>
    <tableColumn id="6433" xr3:uid="{0629D031-203D-4E18-A7D9-48A85AB4E400}" name="Column6430"/>
    <tableColumn id="6434" xr3:uid="{0329979E-ECF2-4A8A-BCD6-E90B04DF2CB5}" name="Column6431"/>
    <tableColumn id="6435" xr3:uid="{326741D7-18EE-45AE-AB9D-64F2885F1C9D}" name="Column6432"/>
    <tableColumn id="6436" xr3:uid="{29F2B517-4F61-4AA7-8DAE-D5D7D7D1A34F}" name="Column6433"/>
    <tableColumn id="6437" xr3:uid="{34C8D421-31D2-4CF5-A624-5DB5737C6C00}" name="Column6434"/>
    <tableColumn id="6438" xr3:uid="{FD9E7C10-3E3F-49D9-A8DB-D353D650CD86}" name="Column6435"/>
    <tableColumn id="6439" xr3:uid="{0E9F2B61-8EFD-45C3-94F6-85EBF275CFB5}" name="Column6436"/>
    <tableColumn id="6440" xr3:uid="{828292A5-A34B-485B-B45A-5C1684447CDA}" name="Column6437"/>
    <tableColumn id="6441" xr3:uid="{8FC5ECDF-3A5D-433F-96F1-1B8D06535812}" name="Column6438"/>
    <tableColumn id="6442" xr3:uid="{33DD9058-002A-4691-A72F-F3C381EC53EC}" name="Column6439"/>
    <tableColumn id="6443" xr3:uid="{BC002660-B437-41B3-9F4C-046379267F15}" name="Column6440"/>
    <tableColumn id="6444" xr3:uid="{B7829B49-E131-453F-BD38-F4EDD81700BA}" name="Column6441"/>
    <tableColumn id="6445" xr3:uid="{B809B348-1A50-4B48-BDB1-7161FBF7C7DB}" name="Column6442"/>
    <tableColumn id="6446" xr3:uid="{11B96444-83E5-44FE-A29B-EAF484FAC756}" name="Column6443"/>
    <tableColumn id="6447" xr3:uid="{706427F3-E298-4195-B7D5-E47F3C8F3314}" name="Column6444"/>
    <tableColumn id="6448" xr3:uid="{50AE977C-9133-4EEE-817A-EAF9940C065F}" name="Column6445"/>
    <tableColumn id="6449" xr3:uid="{1176DD97-9853-438D-BBD6-07C1A00BD57B}" name="Column6446"/>
    <tableColumn id="6450" xr3:uid="{771788EC-07DF-4321-B04A-88E0150115A0}" name="Column6447"/>
    <tableColumn id="6451" xr3:uid="{6D7E7A33-03D3-4F13-9A0F-1138944CD4CE}" name="Column6448"/>
    <tableColumn id="6452" xr3:uid="{7CDD96F2-BB2F-48FD-82BD-FEB6CA73CE7E}" name="Column6449"/>
    <tableColumn id="6453" xr3:uid="{0811880C-2976-4662-93ED-D495782CCFC9}" name="Column6450"/>
    <tableColumn id="6454" xr3:uid="{3A7F291E-1C2B-452B-B8D7-11ECD96CD13C}" name="Column6451"/>
    <tableColumn id="6455" xr3:uid="{941CD6D3-EF20-47F3-9DEA-950852D314FC}" name="Column6452"/>
    <tableColumn id="6456" xr3:uid="{41FE927C-45C8-4A90-9D59-EFA922C024B5}" name="Column6453"/>
    <tableColumn id="6457" xr3:uid="{A32BC841-C091-4AF6-B7D3-EB9EF7DDCF53}" name="Column6454"/>
    <tableColumn id="6458" xr3:uid="{D16D5F41-1BB5-4B33-84F2-9C4F6E2F6119}" name="Column6455"/>
    <tableColumn id="6459" xr3:uid="{9C4BE018-4A12-4D66-B4E2-CDC213E8F7F6}" name="Column6456"/>
    <tableColumn id="6460" xr3:uid="{6241F499-012D-41E2-8732-1DF69ADDC77B}" name="Column6457"/>
    <tableColumn id="6461" xr3:uid="{9F8EC7F4-382F-4A33-BAF0-1DE8A7A37E37}" name="Column6458"/>
    <tableColumn id="6462" xr3:uid="{19DE6297-EF27-4B41-B446-2897DFFEA14E}" name="Column6459"/>
    <tableColumn id="6463" xr3:uid="{49DFD0D4-C3CE-4A33-9659-97F4FA5535D5}" name="Column6460"/>
    <tableColumn id="6464" xr3:uid="{A5A2C9D7-2E87-4579-A1C5-9CEA985CFB97}" name="Column6461"/>
    <tableColumn id="6465" xr3:uid="{7321BD0E-6E53-4F9B-842B-CDC04B9513A8}" name="Column6462"/>
    <tableColumn id="6466" xr3:uid="{ED3F3994-05E2-4269-A0D3-4CC6C3076B40}" name="Column6463"/>
    <tableColumn id="6467" xr3:uid="{C50724D8-9D26-4E84-8D8F-ABBDC37376DC}" name="Column6464"/>
    <tableColumn id="6468" xr3:uid="{F599F82A-AFD9-4CDB-AC66-CAA292ED2453}" name="Column6465"/>
    <tableColumn id="6469" xr3:uid="{DCCE3007-E3CE-4B5B-9A09-8348DB9690AF}" name="Column6466"/>
    <tableColumn id="6470" xr3:uid="{AB45C135-B415-43A5-A27C-BE75F0DF72A2}" name="Column6467"/>
    <tableColumn id="6471" xr3:uid="{D088824B-19C1-4DE6-A821-B4471877F7E8}" name="Column6468"/>
    <tableColumn id="6472" xr3:uid="{306BAE81-9CCD-48B2-8988-7390B198FACF}" name="Column6469"/>
    <tableColumn id="6473" xr3:uid="{D9CFB942-8937-48C5-8D85-B5C4C5923E74}" name="Column6470"/>
    <tableColumn id="6474" xr3:uid="{CBE4B30A-5D11-4222-9BA9-50027CFD4485}" name="Column6471"/>
    <tableColumn id="6475" xr3:uid="{BC8CDC38-D294-42FD-9F14-D9561D90BE63}" name="Column6472"/>
    <tableColumn id="6476" xr3:uid="{DA316381-B640-483C-8CB8-F4AA638C06A0}" name="Column6473"/>
    <tableColumn id="6477" xr3:uid="{C14B1F99-1456-423F-8FE1-78176751F0CA}" name="Column6474"/>
    <tableColumn id="6478" xr3:uid="{BBA4D30E-1E52-4852-8207-C59A9F22ADD1}" name="Column6475"/>
    <tableColumn id="6479" xr3:uid="{3C8978AE-BC0B-4E45-8BA7-7563CFC3FF23}" name="Column6476"/>
    <tableColumn id="6480" xr3:uid="{7477F636-586B-4CA7-9ECA-FFC489B9C435}" name="Column6477"/>
    <tableColumn id="6481" xr3:uid="{6141E0CE-7E51-4B58-9B81-43F5B1A5FBC6}" name="Column6478"/>
    <tableColumn id="6482" xr3:uid="{45B3BC2C-85B9-4078-A7A2-2FA269819B2E}" name="Column6479"/>
    <tableColumn id="6483" xr3:uid="{FDA22616-4A2B-4EE9-844E-2B72FC82FCCE}" name="Column6480"/>
    <tableColumn id="6484" xr3:uid="{3DECDBA4-DC2A-49F8-B496-6C375907D662}" name="Column6481"/>
    <tableColumn id="6485" xr3:uid="{975F453E-0985-4859-B033-28338CA649F9}" name="Column6482"/>
    <tableColumn id="6486" xr3:uid="{128AAB6B-D461-4FDF-8C67-BAD5E94B3594}" name="Column6483"/>
    <tableColumn id="6487" xr3:uid="{D5A46251-9AF9-4B8B-8BD5-61574BA0BEE0}" name="Column6484"/>
    <tableColumn id="6488" xr3:uid="{65A9B784-80D5-461B-910F-69B3D03F1A44}" name="Column6485"/>
    <tableColumn id="6489" xr3:uid="{AB544541-CB67-4D61-B1A4-57DC8B8F06B5}" name="Column6486"/>
    <tableColumn id="6490" xr3:uid="{7AA8EDC4-0D28-49D6-9EEA-3FA8E0641B7F}" name="Column6487"/>
    <tableColumn id="6491" xr3:uid="{4D8A2899-B3E8-42A8-8086-FA43853C702E}" name="Column6488"/>
    <tableColumn id="6492" xr3:uid="{F5D66C0C-A4A8-446B-9BF9-D305DEBF384D}" name="Column6489"/>
    <tableColumn id="6493" xr3:uid="{FCD69AB7-D1E0-428E-9BE7-9C1566A7B275}" name="Column6490"/>
    <tableColumn id="6494" xr3:uid="{32D9E2AA-E094-4CEE-AB07-A509442931C2}" name="Column6491"/>
    <tableColumn id="6495" xr3:uid="{CA788186-4233-4DF4-B7DA-686CC32592C0}" name="Column6492"/>
    <tableColumn id="6496" xr3:uid="{F9882517-016E-44E7-BC2E-450DF62E2BB6}" name="Column6493"/>
    <tableColumn id="6497" xr3:uid="{93D13865-1E0F-4933-9A1C-CDCE69EF43B0}" name="Column6494"/>
    <tableColumn id="6498" xr3:uid="{1D7F1DF6-3FA7-446A-A1D6-ADD3189DEFC9}" name="Column6495"/>
    <tableColumn id="6499" xr3:uid="{1A0AB188-3FE8-46F3-BF85-A8803285FBE5}" name="Column6496"/>
    <tableColumn id="6500" xr3:uid="{6C9AA878-3196-4ACC-8384-740A092D6E4B}" name="Column6497"/>
    <tableColumn id="6501" xr3:uid="{6839DE46-36AB-4739-A8C7-716D479DDA70}" name="Column6498"/>
    <tableColumn id="6502" xr3:uid="{82A0D518-74D0-4CCA-9CD9-0F862D084554}" name="Column6499"/>
    <tableColumn id="6503" xr3:uid="{ECA9636E-A8E8-49AA-97C5-BA8096BF1E2A}" name="Column6500"/>
    <tableColumn id="6504" xr3:uid="{7949D374-EC73-4BCE-8B01-D0E711BD8934}" name="Column6501"/>
    <tableColumn id="6505" xr3:uid="{677689C7-48AB-4E06-9B4B-8B129C1D51F2}" name="Column6502"/>
    <tableColumn id="6506" xr3:uid="{0AB68FAD-8EB9-457D-B5B5-341D5A17FFC5}" name="Column6503"/>
    <tableColumn id="6507" xr3:uid="{E6414B1F-92A9-4B6C-B8A9-63525BAADF03}" name="Column6504"/>
    <tableColumn id="6508" xr3:uid="{751FD644-588F-4BFF-9371-BE50C250517D}" name="Column6505"/>
    <tableColumn id="6509" xr3:uid="{75BBDE2E-4068-4783-BA48-EDFDBE39C2C8}" name="Column6506"/>
    <tableColumn id="6510" xr3:uid="{CD4C55E1-19F5-426A-ACA6-619C039AB8A5}" name="Column6507"/>
    <tableColumn id="6511" xr3:uid="{C3E2D9D8-6C8E-4190-80EF-D43798EB6A93}" name="Column6508"/>
    <tableColumn id="6512" xr3:uid="{8E9D1281-9FC5-48BB-B004-AE403AEB3687}" name="Column6509"/>
    <tableColumn id="6513" xr3:uid="{26E7473E-276B-442D-91F5-5F2B5CC3AF3B}" name="Column6510"/>
    <tableColumn id="6514" xr3:uid="{AC50C4D8-F6A8-4C65-AEA8-105C26CE6C3B}" name="Column6511"/>
    <tableColumn id="6515" xr3:uid="{69813429-32CE-4F6D-BE14-669BEAC263AD}" name="Column6512"/>
    <tableColumn id="6516" xr3:uid="{0D4ED92B-7E0E-4C6D-AA5C-4E7C587B83C1}" name="Column6513"/>
    <tableColumn id="6517" xr3:uid="{9F185956-1882-49FA-924B-B7EF340CE2F2}" name="Column6514"/>
    <tableColumn id="6518" xr3:uid="{538F8125-8E31-4C1A-9095-999C8E3FAC30}" name="Column6515"/>
    <tableColumn id="6519" xr3:uid="{DC2BAD9F-C774-4680-94AB-30221762C05D}" name="Column6516"/>
    <tableColumn id="6520" xr3:uid="{EA98A49F-C1E1-4DA4-B53B-89C381816F79}" name="Column6517"/>
    <tableColumn id="6521" xr3:uid="{EB68B307-55B9-4260-BD94-B0A178D498C1}" name="Column6518"/>
    <tableColumn id="6522" xr3:uid="{A23BEF16-7ECE-4B3A-A82A-3009ED66380D}" name="Column6519"/>
    <tableColumn id="6523" xr3:uid="{94A2D105-EEC6-472D-9340-6D03B8796B00}" name="Column6520"/>
    <tableColumn id="6524" xr3:uid="{ADAD1EC2-A124-4DF6-A1A3-27CB79469253}" name="Column6521"/>
    <tableColumn id="6525" xr3:uid="{ECE578AC-8DB3-4975-8CFF-036B51300496}" name="Column6522"/>
    <tableColumn id="6526" xr3:uid="{D2FF9286-72AF-4725-9020-8CE4170D5143}" name="Column6523"/>
    <tableColumn id="6527" xr3:uid="{76F933DE-1308-4609-8D2D-EACB75C3FCD8}" name="Column6524"/>
    <tableColumn id="6528" xr3:uid="{73199F84-DD82-4D54-A56A-A413305F360C}" name="Column6525"/>
    <tableColumn id="6529" xr3:uid="{CA2A6F3F-C481-429B-8E70-599447E3E77B}" name="Column6526"/>
    <tableColumn id="6530" xr3:uid="{014D36B9-99C3-4767-92EA-F0AE38FE8F33}" name="Column6527"/>
    <tableColumn id="6531" xr3:uid="{9A09F014-C018-497B-85CF-7A0EA6FCC02A}" name="Column6528"/>
    <tableColumn id="6532" xr3:uid="{C0725BDB-CE7B-4A1E-9E39-4C17F69CC431}" name="Column6529"/>
    <tableColumn id="6533" xr3:uid="{3E0F16E1-46A8-41DA-90A5-0459BB607F53}" name="Column6530"/>
    <tableColumn id="6534" xr3:uid="{A193F3E4-2BFD-4A2A-A60D-5A097DE61F74}" name="Column6531"/>
    <tableColumn id="6535" xr3:uid="{A0237A3A-3F7C-4E39-9AD0-6B71533B9F65}" name="Column6532"/>
    <tableColumn id="6536" xr3:uid="{AC418810-05A1-41C0-ACDE-E9A1D325E90C}" name="Column6533"/>
    <tableColumn id="6537" xr3:uid="{4467EBEC-CE1E-4D18-84E0-60221192A19C}" name="Column6534"/>
    <tableColumn id="6538" xr3:uid="{BEDA30EF-C77F-4E87-A551-0823CFAE387A}" name="Column6535"/>
    <tableColumn id="6539" xr3:uid="{13241B89-45D3-419A-87BA-E172F0175B3D}" name="Column6536"/>
    <tableColumn id="6540" xr3:uid="{1DDA4773-F526-47D1-BF59-2691F8FCA1D1}" name="Column6537"/>
    <tableColumn id="6541" xr3:uid="{CD366BC3-9693-467D-AB3E-B74C6AE0C9A8}" name="Column6538"/>
    <tableColumn id="6542" xr3:uid="{C98CB03D-A00B-4E19-BD4C-C2ADBB96C170}" name="Column6539"/>
    <tableColumn id="6543" xr3:uid="{FC808759-A01B-4A4D-A184-FB2E7EDE1FFD}" name="Column6540"/>
    <tableColumn id="6544" xr3:uid="{65731177-0674-4FA1-A863-81A6F1DBE6B7}" name="Column6541"/>
    <tableColumn id="6545" xr3:uid="{8A45EC18-4785-4758-B740-2F5590485A7F}" name="Column6542"/>
    <tableColumn id="6546" xr3:uid="{6C73948D-055F-4D90-B7AD-64A4FCE260EB}" name="Column6543"/>
    <tableColumn id="6547" xr3:uid="{B86286D9-C6FB-4A31-A283-781A0BCD5127}" name="Column6544"/>
    <tableColumn id="6548" xr3:uid="{1E3543AE-62D2-4C5C-AD55-7C04E33C9179}" name="Column6545"/>
    <tableColumn id="6549" xr3:uid="{8275F3EE-9C20-4DA2-9694-9B5CD0E1961F}" name="Column6546"/>
    <tableColumn id="6550" xr3:uid="{3BF3FC65-A240-48E5-8873-97214323EDE6}" name="Column6547"/>
    <tableColumn id="6551" xr3:uid="{3047A320-6BEA-485E-9BF0-48084E732EBB}" name="Column6548"/>
    <tableColumn id="6552" xr3:uid="{4A9FA790-0269-4A00-8EEA-8763287481F1}" name="Column6549"/>
    <tableColumn id="6553" xr3:uid="{D79F94EC-2E4B-42C3-AF21-6496F7DC58B4}" name="Column6550"/>
    <tableColumn id="6554" xr3:uid="{DA6EF253-A2C7-4821-B277-4FC04FCFF3AF}" name="Column6551"/>
    <tableColumn id="6555" xr3:uid="{5C3D9AF6-A031-45A0-8E73-0AD089DC6215}" name="Column6552"/>
    <tableColumn id="6556" xr3:uid="{80E649D9-FD39-4404-9BC4-087ABD31F148}" name="Column6553"/>
    <tableColumn id="6557" xr3:uid="{C8E70D2F-433A-4DC4-8E1B-AC9F9C3C5DC5}" name="Column6554"/>
    <tableColumn id="6558" xr3:uid="{3F59E0D1-0615-460C-8D9C-2FF9CDA3ECBE}" name="Column6555"/>
    <tableColumn id="6559" xr3:uid="{39F4FF91-E857-4E07-B449-E6DBF39AAB8A}" name="Column6556"/>
    <tableColumn id="6560" xr3:uid="{437A844A-C70E-453B-9723-D40DA610921A}" name="Column6557"/>
    <tableColumn id="6561" xr3:uid="{FCEA8626-02E6-4DAF-AD0B-D9365A436247}" name="Column6558"/>
    <tableColumn id="6562" xr3:uid="{1852841B-448E-4FD9-A5FB-A3D7B206A112}" name="Column6559"/>
    <tableColumn id="6563" xr3:uid="{50BCF063-466D-4B80-9F43-48A396E609CB}" name="Column6560"/>
    <tableColumn id="6564" xr3:uid="{9E259DF3-AC2F-464A-9881-DD4567AE8E60}" name="Column6561"/>
    <tableColumn id="6565" xr3:uid="{864A1C76-347B-4CA5-A27D-C37145464EC6}" name="Column6562"/>
    <tableColumn id="6566" xr3:uid="{F75EF9B1-99EA-4ECD-A2DC-A554412F79C0}" name="Column6563"/>
    <tableColumn id="6567" xr3:uid="{A4D7BF81-B11C-4FB2-90EA-B63A418C54F3}" name="Column6564"/>
    <tableColumn id="6568" xr3:uid="{C300BD4B-068E-4516-94D2-657336F5966F}" name="Column6565"/>
    <tableColumn id="6569" xr3:uid="{B60F1CAF-5A79-4DA3-8B9B-DF976E6FD7B1}" name="Column6566"/>
    <tableColumn id="6570" xr3:uid="{240A0AAC-D6DD-4F44-A978-957033623518}" name="Column6567"/>
    <tableColumn id="6571" xr3:uid="{2C06F730-C7CC-49AF-8ECD-D1B080A63029}" name="Column6568"/>
    <tableColumn id="6572" xr3:uid="{78904259-0333-4E16-9353-298970FC03A4}" name="Column6569"/>
    <tableColumn id="6573" xr3:uid="{AD055EE1-75A5-419C-A365-149E99D84E8E}" name="Column6570"/>
    <tableColumn id="6574" xr3:uid="{781BF4B6-AAFA-417D-AF46-91FF56140123}" name="Column6571"/>
    <tableColumn id="6575" xr3:uid="{C6CB2838-601F-46DE-B2B5-460F42C74649}" name="Column6572"/>
    <tableColumn id="6576" xr3:uid="{6FA59B25-6129-4A6E-8835-57401086A2E1}" name="Column6573"/>
    <tableColumn id="6577" xr3:uid="{C5764AE6-C855-40D6-88EB-AC03A396E550}" name="Column6574"/>
    <tableColumn id="6578" xr3:uid="{5C415A09-103E-4F4A-86B5-55EC9CEE1173}" name="Column6575"/>
    <tableColumn id="6579" xr3:uid="{BA2222E4-2305-4426-8957-369623C8ECFA}" name="Column6576"/>
    <tableColumn id="6580" xr3:uid="{DB708104-871B-4E43-95F5-B45F21A60101}" name="Column6577"/>
    <tableColumn id="6581" xr3:uid="{952DFE10-0ACF-4A8B-9146-8A34A617C7C1}" name="Column6578"/>
    <tableColumn id="6582" xr3:uid="{96D0CCC6-F0FE-43C5-9F52-21C1CF4A7911}" name="Column6579"/>
    <tableColumn id="6583" xr3:uid="{EE40594F-4EC5-4560-A8BF-32C2D26192D2}" name="Column6580"/>
    <tableColumn id="6584" xr3:uid="{4CD00479-3120-490F-8A8F-7238B465F05D}" name="Column6581"/>
    <tableColumn id="6585" xr3:uid="{CA3BDA31-73D7-421C-BC85-DAA062A626EC}" name="Column6582"/>
    <tableColumn id="6586" xr3:uid="{188B0CE2-6D57-47AC-9EA1-F576010DDF99}" name="Column6583"/>
    <tableColumn id="6587" xr3:uid="{B87D59A5-0093-4AD4-A15B-559BE338FA82}" name="Column6584"/>
    <tableColumn id="6588" xr3:uid="{8F2751B7-6CCD-4D74-86F8-963D833D48AF}" name="Column6585"/>
    <tableColumn id="6589" xr3:uid="{9557C09D-340B-4D7B-BC46-35623DE82570}" name="Column6586"/>
    <tableColumn id="6590" xr3:uid="{A88C30C7-2BDA-4E01-B28E-B645D99766A6}" name="Column6587"/>
    <tableColumn id="6591" xr3:uid="{77F6D2CF-203C-4850-8CC0-347E57476B76}" name="Column6588"/>
    <tableColumn id="6592" xr3:uid="{B11AE360-6B3C-425B-A044-9DC4507784E5}" name="Column6589"/>
    <tableColumn id="6593" xr3:uid="{A80312FC-65A2-41AA-975E-F197B5D1FF29}" name="Column6590"/>
    <tableColumn id="6594" xr3:uid="{278EBE8A-2EA4-4719-B757-A89AC6AA580F}" name="Column6591"/>
    <tableColumn id="6595" xr3:uid="{C710C992-7C44-4978-BBE8-DF18B09FC38A}" name="Column6592"/>
    <tableColumn id="6596" xr3:uid="{176FDBF2-F6FB-4597-A0FF-1AE0DDD7E031}" name="Column6593"/>
    <tableColumn id="6597" xr3:uid="{9FC1CA9C-0C9A-4246-8BEE-E6CBAB5F96D9}" name="Column6594"/>
    <tableColumn id="6598" xr3:uid="{30C13B1A-F263-4B2C-ACDC-8D99931EC1DD}" name="Column6595"/>
    <tableColumn id="6599" xr3:uid="{2ABA4528-9318-455B-BF95-BB5ECD10A1B4}" name="Column6596"/>
    <tableColumn id="6600" xr3:uid="{B4422499-040E-4F83-93F6-1588D5486991}" name="Column6597"/>
    <tableColumn id="6601" xr3:uid="{2D461C41-0B82-47A7-BDE5-CC74E35A9E36}" name="Column6598"/>
    <tableColumn id="6602" xr3:uid="{A90A991D-0F5A-4922-BEEB-AF44D7140465}" name="Column6599"/>
    <tableColumn id="6603" xr3:uid="{C93F7007-AA72-45D0-AA26-D4C1C417347F}" name="Column6600"/>
    <tableColumn id="6604" xr3:uid="{F6DE4FD5-6685-43C8-85BA-CDA535ADE615}" name="Column6601"/>
    <tableColumn id="6605" xr3:uid="{90F180A2-2300-43C6-8286-1D1E8C76B170}" name="Column6602"/>
    <tableColumn id="6606" xr3:uid="{B4FDCE1E-71AD-4017-9CA5-20CCAC35C50A}" name="Column6603"/>
    <tableColumn id="6607" xr3:uid="{20494E51-A45D-4729-823C-3D5A46F4FA52}" name="Column6604"/>
    <tableColumn id="6608" xr3:uid="{ED4262F7-A97B-4654-8563-08BC2AED72A1}" name="Column6605"/>
    <tableColumn id="6609" xr3:uid="{FFB2D4FF-A055-48B6-A59D-B00CE4C9802C}" name="Column6606"/>
    <tableColumn id="6610" xr3:uid="{E2F4AADA-7ACD-4DAB-821B-C35FC1B9C2AF}" name="Column6607"/>
    <tableColumn id="6611" xr3:uid="{D2ACD0B8-24B6-438F-9BDE-04C7FB755FF0}" name="Column6608"/>
    <tableColumn id="6612" xr3:uid="{5C067A36-8C1B-4B1E-AE55-81DFC95E2B2B}" name="Column6609"/>
    <tableColumn id="6613" xr3:uid="{F5194580-F0B1-49DA-A9B5-206FA10C828B}" name="Column6610"/>
    <tableColumn id="6614" xr3:uid="{BAE31488-F204-49E2-B956-721EA40C8024}" name="Column6611"/>
    <tableColumn id="6615" xr3:uid="{7D7B264A-F1FC-4784-91EB-E11C2860766B}" name="Column6612"/>
    <tableColumn id="6616" xr3:uid="{7D842DC5-1CFA-4CBC-8765-B5E3557D6C5A}" name="Column6613"/>
    <tableColumn id="6617" xr3:uid="{D5016DCE-0C19-472A-A13C-DD085237E37F}" name="Column6614"/>
    <tableColumn id="6618" xr3:uid="{CFA0C7AF-5B6C-4BE3-B560-72A19D8A509A}" name="Column6615"/>
    <tableColumn id="6619" xr3:uid="{125F0249-FBD9-4B27-9C48-E23F19105D70}" name="Column6616"/>
    <tableColumn id="6620" xr3:uid="{645B5E58-F0FE-4BAB-8559-53171C079205}" name="Column6617"/>
    <tableColumn id="6621" xr3:uid="{EE1B620F-E3C1-4B15-BC35-752477FDC59A}" name="Column6618"/>
    <tableColumn id="6622" xr3:uid="{8CE3B217-C5B2-45BF-ADBB-FE5DCDA9F728}" name="Column6619"/>
    <tableColumn id="6623" xr3:uid="{C3F25D9B-2205-42D2-A13B-7F8BC912F9BC}" name="Column6620"/>
    <tableColumn id="6624" xr3:uid="{AC7A336A-B6B1-4E8C-95EA-654072B9EE89}" name="Column6621"/>
    <tableColumn id="6625" xr3:uid="{3A1CB22B-8F00-4463-BEB9-0EBC8DFD6765}" name="Column6622"/>
    <tableColumn id="6626" xr3:uid="{C500D583-A292-46B0-8734-DDAA09CB2CF8}" name="Column6623"/>
    <tableColumn id="6627" xr3:uid="{5ADF0311-2CAA-4316-A082-290D540AD27C}" name="Column6624"/>
    <tableColumn id="6628" xr3:uid="{A075BE82-8516-42BE-9EDC-8EAE5C7712C7}" name="Column6625"/>
    <tableColumn id="6629" xr3:uid="{0B3DC483-303C-4872-BDE4-8E965ABB4C2B}" name="Column6626"/>
    <tableColumn id="6630" xr3:uid="{8B4EB7BF-60E1-4624-B681-F0BA281D1F61}" name="Column6627"/>
    <tableColumn id="6631" xr3:uid="{5DEC02CB-9CEF-4345-89C7-8EE8EDEE4AFC}" name="Column6628"/>
    <tableColumn id="6632" xr3:uid="{8C3EF0BC-FE86-4011-96FD-59CB216F2A45}" name="Column6629"/>
    <tableColumn id="6633" xr3:uid="{59110FBC-6D2C-47EB-BE3E-3009A51DA451}" name="Column6630"/>
    <tableColumn id="6634" xr3:uid="{9CFC91E1-F632-43D0-86A8-00A93D887F24}" name="Column6631"/>
    <tableColumn id="6635" xr3:uid="{9059F3A3-19F2-4709-A482-4D66E3C6EDBD}" name="Column6632"/>
    <tableColumn id="6636" xr3:uid="{FE237411-4B59-4BFC-AF2A-86861518E7C7}" name="Column6633"/>
    <tableColumn id="6637" xr3:uid="{6ED88CCC-C1FA-4BD1-81DE-7D55A680F51E}" name="Column6634"/>
    <tableColumn id="6638" xr3:uid="{77BC1DD0-A78E-40FA-8D4C-F947606745F2}" name="Column6635"/>
    <tableColumn id="6639" xr3:uid="{DE445DB4-D85E-434D-B384-0E78A0296E9C}" name="Column6636"/>
    <tableColumn id="6640" xr3:uid="{F2C4E31B-6787-43E3-B072-86D01D2FF172}" name="Column6637"/>
    <tableColumn id="6641" xr3:uid="{FEF38A39-F6B0-4BC6-A1FE-0A863696E574}" name="Column6638"/>
    <tableColumn id="6642" xr3:uid="{B2CD402C-E213-4EF0-946A-257BA64A840A}" name="Column6639"/>
    <tableColumn id="6643" xr3:uid="{88C2BB99-D82E-47EA-BE67-8AEACCC60858}" name="Column6640"/>
    <tableColumn id="6644" xr3:uid="{F95AE8AD-CE97-455A-BDE0-A19EF287D9AE}" name="Column6641"/>
    <tableColumn id="6645" xr3:uid="{206B38D4-33E5-471C-A121-A47DE026E70F}" name="Column6642"/>
    <tableColumn id="6646" xr3:uid="{65B3E92B-77D2-450B-B73C-868FC0ED54A1}" name="Column6643"/>
    <tableColumn id="6647" xr3:uid="{735CA6F6-E837-4D43-9E5A-BB9C2EA6EE45}" name="Column6644"/>
    <tableColumn id="6648" xr3:uid="{2C06D5CC-BDE8-49EB-A0D2-393A46A8F529}" name="Column6645"/>
    <tableColumn id="6649" xr3:uid="{A222B60D-2E15-44BF-AF53-53BA9427F2B5}" name="Column6646"/>
    <tableColumn id="6650" xr3:uid="{23986C33-0FEF-4A40-A5B1-C35B4CA4253C}" name="Column6647"/>
    <tableColumn id="6651" xr3:uid="{16887A3B-6B51-41B6-80FD-71116EC4CA84}" name="Column6648"/>
    <tableColumn id="6652" xr3:uid="{87BEB524-40D7-45FA-AF93-82914B3C1A5F}" name="Column6649"/>
    <tableColumn id="6653" xr3:uid="{9C2ED750-9F6E-443E-8788-3A3C0F49333F}" name="Column6650"/>
    <tableColumn id="6654" xr3:uid="{1BCC2204-1A21-480E-B6C2-B74534C89D55}" name="Column6651"/>
    <tableColumn id="6655" xr3:uid="{0F6D78AD-717B-46B0-B588-50CC22594CFB}" name="Column6652"/>
    <tableColumn id="6656" xr3:uid="{93C7B0EE-C8DB-45A8-A399-74FC70BC2AB4}" name="Column6653"/>
    <tableColumn id="6657" xr3:uid="{D3477FB9-5198-4D23-AB7A-14C8DEC546A2}" name="Column6654"/>
    <tableColumn id="6658" xr3:uid="{39F253DC-FB46-42C2-9372-FBEE61872A00}" name="Column6655"/>
    <tableColumn id="6659" xr3:uid="{123FACCE-6322-45A3-B810-B0437C88085B}" name="Column6656"/>
    <tableColumn id="6660" xr3:uid="{60316A84-3142-46DD-A919-FF7A8579826E}" name="Column6657"/>
    <tableColumn id="6661" xr3:uid="{F1A88C87-C370-4D4B-AAD9-81790B070745}" name="Column6658"/>
    <tableColumn id="6662" xr3:uid="{08DDA130-293B-4D8D-8258-68FC866D602D}" name="Column6659"/>
    <tableColumn id="6663" xr3:uid="{F38575FE-77B4-498E-96CE-B40F8E2E7433}" name="Column6660"/>
    <tableColumn id="6664" xr3:uid="{7BE428B8-EFF6-4067-BD36-3AE2936DC6D7}" name="Column6661"/>
    <tableColumn id="6665" xr3:uid="{31E4EED0-1488-4B35-BCE6-1BD65D9BFED1}" name="Column6662"/>
    <tableColumn id="6666" xr3:uid="{D78746D8-AA29-477B-8735-BB03AA7A4B1C}" name="Column6663"/>
    <tableColumn id="6667" xr3:uid="{4969D087-F358-4AB1-93D8-6391F4C0F92F}" name="Column6664"/>
    <tableColumn id="6668" xr3:uid="{078BC902-D15E-4444-870A-D72597686CC5}" name="Column6665"/>
    <tableColumn id="6669" xr3:uid="{C92C447A-5720-4C17-8324-B692512E7C8D}" name="Column6666"/>
    <tableColumn id="6670" xr3:uid="{EF7EFF2A-085F-4056-BC0F-B107A5D896DC}" name="Column6667"/>
    <tableColumn id="6671" xr3:uid="{3443BE60-073B-46CA-A2C2-5A39DFD75053}" name="Column6668"/>
    <tableColumn id="6672" xr3:uid="{F52574B5-60BA-4D62-81B8-22A179AC03BB}" name="Column6669"/>
    <tableColumn id="6673" xr3:uid="{7243C0F7-12BD-4FD5-A91C-C18D39445DA0}" name="Column6670"/>
    <tableColumn id="6674" xr3:uid="{9535BB0C-EFB0-4354-8090-B005375002C1}" name="Column6671"/>
    <tableColumn id="6675" xr3:uid="{266A86FE-12A3-4A9F-8EC0-DEC9E59DAD4F}" name="Column6672"/>
    <tableColumn id="6676" xr3:uid="{A109AECE-3370-473B-9DB9-D0598EC86EAA}" name="Column6673"/>
    <tableColumn id="6677" xr3:uid="{7663AD00-608C-409C-8451-57A7CE348356}" name="Column6674"/>
    <tableColumn id="6678" xr3:uid="{00078256-F4AB-40AA-8975-03C9C85BF6E9}" name="Column6675"/>
    <tableColumn id="6679" xr3:uid="{E3930EDB-4250-4759-BCDD-7C34F03B8D08}" name="Column6676"/>
    <tableColumn id="6680" xr3:uid="{5FD3E7FF-2F22-4854-8AB0-564C7F8C3AC4}" name="Column6677"/>
    <tableColumn id="6681" xr3:uid="{073FBB02-694C-41AB-9BD5-CC4FE8F72651}" name="Column6678"/>
    <tableColumn id="6682" xr3:uid="{CFE4D562-7B39-4683-A218-A952C44F27E3}" name="Column6679"/>
    <tableColumn id="6683" xr3:uid="{B56C470F-B741-4D30-970C-CE362CFFEBAF}" name="Column6680"/>
    <tableColumn id="6684" xr3:uid="{6B729B75-AEC2-4D32-8713-C858B7877568}" name="Column6681"/>
    <tableColumn id="6685" xr3:uid="{15B23F0D-17E5-426A-9390-ED7C89CF02CB}" name="Column6682"/>
    <tableColumn id="6686" xr3:uid="{8142E0CE-6F56-43D5-9FD9-123A88F38607}" name="Column6683"/>
    <tableColumn id="6687" xr3:uid="{E5C2D967-CC20-453F-830E-F1771E6D6A0C}" name="Column6684"/>
    <tableColumn id="6688" xr3:uid="{C6E6AEA3-3E86-4404-ABC2-2487BFD768A0}" name="Column6685"/>
    <tableColumn id="6689" xr3:uid="{4A9EEE79-F2EE-41C2-A06B-F3DD05555E3A}" name="Column6686"/>
    <tableColumn id="6690" xr3:uid="{833985E6-A81B-4DD3-9238-D548A5E91879}" name="Column6687"/>
    <tableColumn id="6691" xr3:uid="{080D581D-4E20-4BB6-A379-AB7EE267B203}" name="Column6688"/>
    <tableColumn id="6692" xr3:uid="{81C20344-3874-4674-9253-361E275AC5EB}" name="Column6689"/>
    <tableColumn id="6693" xr3:uid="{60971FD7-5A06-4D79-9EE3-DF7985282565}" name="Column6690"/>
    <tableColumn id="6694" xr3:uid="{BDBDEF05-8C99-42FB-A041-BD3A4E3853A2}" name="Column6691"/>
    <tableColumn id="6695" xr3:uid="{751ABB48-34C0-4777-B302-3EC8C4E83F8E}" name="Column6692"/>
    <tableColumn id="6696" xr3:uid="{02165FEC-EBC7-4912-A72E-F3E28BEC12F6}" name="Column6693"/>
    <tableColumn id="6697" xr3:uid="{FDB60D8E-AE74-440C-A0E8-F084E815F5E3}" name="Column6694"/>
    <tableColumn id="6698" xr3:uid="{70BF31AE-5FE5-4C49-A5FF-7BAE3241672A}" name="Column6695"/>
    <tableColumn id="6699" xr3:uid="{C31B8485-2251-461B-B206-01F8E64D9484}" name="Column6696"/>
    <tableColumn id="6700" xr3:uid="{B4FF6B9D-2266-443F-81AD-EE1CA02DA364}" name="Column6697"/>
    <tableColumn id="6701" xr3:uid="{CA81DE01-2600-49B7-ABED-368324BACA5E}" name="Column6698"/>
    <tableColumn id="6702" xr3:uid="{F558C7C8-169F-4AD7-A54E-FF1CF01FA204}" name="Column6699"/>
    <tableColumn id="6703" xr3:uid="{071215F0-607D-4AC9-ABB4-E829ADDEC972}" name="Column6700"/>
    <tableColumn id="6704" xr3:uid="{7FC3167E-152C-4002-A7BF-B9D489B789F6}" name="Column6701"/>
    <tableColumn id="6705" xr3:uid="{A3CA3554-FE0D-44C2-8CF5-2D0910C45EDF}" name="Column6702"/>
    <tableColumn id="6706" xr3:uid="{5D8BCD36-914A-4CD1-A33D-016772510A6D}" name="Column6703"/>
    <tableColumn id="6707" xr3:uid="{26A14DF7-64E2-4665-8B7E-E35B9E51B1C5}" name="Column6704"/>
    <tableColumn id="6708" xr3:uid="{74B6779D-EFD8-4483-9F7F-D88056FB597B}" name="Column6705"/>
    <tableColumn id="6709" xr3:uid="{89BAEDC7-6FED-49F8-BB89-271CD186AD75}" name="Column6706"/>
    <tableColumn id="6710" xr3:uid="{470DE8E6-6B0C-4EFF-AB53-0CE130E237F7}" name="Column6707"/>
    <tableColumn id="6711" xr3:uid="{09C4BEAB-911E-41EE-85CA-5DF1AE84E3BF}" name="Column6708"/>
    <tableColumn id="6712" xr3:uid="{3B8D009B-EBBE-4131-A9E7-E6CC8B17C49A}" name="Column6709"/>
    <tableColumn id="6713" xr3:uid="{810BC77E-BE15-46CF-9D35-597ECBA7B617}" name="Column6710"/>
    <tableColumn id="6714" xr3:uid="{E167B586-313E-4520-98B5-93C9BB60CD02}" name="Column6711"/>
    <tableColumn id="6715" xr3:uid="{7C64C403-D9A7-4840-8D13-789FCF4F33E2}" name="Column6712"/>
    <tableColumn id="6716" xr3:uid="{3BF9E7AD-7A87-46B0-BF34-127E873362C1}" name="Column6713"/>
    <tableColumn id="6717" xr3:uid="{60DA73AD-6597-46D7-9D3C-20EAF9E5EC54}" name="Column6714"/>
    <tableColumn id="6718" xr3:uid="{9998DA99-46CF-44D8-8D02-B55AD5018872}" name="Column6715"/>
    <tableColumn id="6719" xr3:uid="{F96FE794-1BFE-4BA7-82CC-DE86548A4944}" name="Column6716"/>
    <tableColumn id="6720" xr3:uid="{188D5C07-72A1-4837-868F-94A8EFFE452A}" name="Column6717"/>
    <tableColumn id="6721" xr3:uid="{1BC0BB63-93CD-4238-81A6-030112AAF861}" name="Column6718"/>
    <tableColumn id="6722" xr3:uid="{FBDF0773-3BFC-48A1-B36A-3240176FE443}" name="Column6719"/>
    <tableColumn id="6723" xr3:uid="{FD5F0FAE-58FA-49EF-B11A-8C8B75490BB6}" name="Column6720"/>
    <tableColumn id="6724" xr3:uid="{16AAA7B8-1B80-4200-9A36-4D0BF73054D6}" name="Column6721"/>
    <tableColumn id="6725" xr3:uid="{C55965DB-32A0-48F5-AFE5-B023E5968563}" name="Column6722"/>
    <tableColumn id="6726" xr3:uid="{B995F69F-7E71-48C7-AECC-67F06C63F4B4}" name="Column6723"/>
    <tableColumn id="6727" xr3:uid="{0109C0B2-6945-400C-AE22-730E3EAB8109}" name="Column6724"/>
    <tableColumn id="6728" xr3:uid="{0C778159-DDD5-430C-9EEF-B2CD3802381C}" name="Column6725"/>
    <tableColumn id="6729" xr3:uid="{082A9537-E060-43FD-BC2A-EFB76E858FBE}" name="Column6726"/>
    <tableColumn id="6730" xr3:uid="{71666E92-E328-4ED1-B1E4-EF45C8F2CFE3}" name="Column6727"/>
    <tableColumn id="6731" xr3:uid="{C6AE0050-A042-4735-A167-CE4FC642AD79}" name="Column6728"/>
    <tableColumn id="6732" xr3:uid="{9798E983-FC2D-4956-85AE-7A57F5C079AA}" name="Column6729"/>
    <tableColumn id="6733" xr3:uid="{F342D1D7-9E99-42BA-87A3-53D16B6A731B}" name="Column6730"/>
    <tableColumn id="6734" xr3:uid="{A52643BF-DB6A-4744-8AD9-AB2EB3F91C05}" name="Column6731"/>
    <tableColumn id="6735" xr3:uid="{0DBFDFB7-02E9-4389-8F61-A37BC12E08AB}" name="Column6732"/>
    <tableColumn id="6736" xr3:uid="{4DB78FEC-E5F4-4BFF-9430-460611AEC563}" name="Column6733"/>
    <tableColumn id="6737" xr3:uid="{D6F421DD-7832-4ACA-93FF-928013B00EE6}" name="Column6734"/>
    <tableColumn id="6738" xr3:uid="{36FA8F3E-1576-4456-98F1-09C905646DBE}" name="Column6735"/>
    <tableColumn id="6739" xr3:uid="{BEF1F3CA-9F87-4804-944E-6C5DB12200CB}" name="Column6736"/>
    <tableColumn id="6740" xr3:uid="{EBBFE4F6-D781-4957-BCCB-9BC0A0DBE9CB}" name="Column6737"/>
    <tableColumn id="6741" xr3:uid="{1168BB61-8217-4593-9023-03161E09238B}" name="Column6738"/>
    <tableColumn id="6742" xr3:uid="{CEE7CC1C-B7F0-438F-AE4A-65747AAF84A4}" name="Column6739"/>
    <tableColumn id="6743" xr3:uid="{18DBCD45-5A29-455E-9204-5E116B9BBFB3}" name="Column6740"/>
    <tableColumn id="6744" xr3:uid="{B4C4A2E8-CE55-46CB-8B81-3B0334AADD61}" name="Column6741"/>
    <tableColumn id="6745" xr3:uid="{1E24FB0C-E66F-4BF7-8CC9-A955D630DDEE}" name="Column6742"/>
    <tableColumn id="6746" xr3:uid="{3D5332D9-6C3B-4149-AB83-856869278CEA}" name="Column6743"/>
    <tableColumn id="6747" xr3:uid="{BBA5D9EA-CC97-4A02-829F-25C00AD9F0A5}" name="Column6744"/>
    <tableColumn id="6748" xr3:uid="{C088D378-3003-4E47-89CF-D4F88D9D672C}" name="Column6745"/>
    <tableColumn id="6749" xr3:uid="{0725B60C-DFE9-43F3-9B77-BF64472166F9}" name="Column6746"/>
    <tableColumn id="6750" xr3:uid="{E031C108-D08B-41CC-93E6-8B0D2B249126}" name="Column6747"/>
    <tableColumn id="6751" xr3:uid="{3D184655-22AA-484D-BE42-10E873945E54}" name="Column6748"/>
    <tableColumn id="6752" xr3:uid="{9A72717D-9BAD-4F24-8D7E-714B2E908D7C}" name="Column6749"/>
    <tableColumn id="6753" xr3:uid="{0B90D96B-9566-4F3F-B049-CD5BB853D945}" name="Column6750"/>
    <tableColumn id="6754" xr3:uid="{E0767834-E31C-41A6-BC0A-240C00BB265B}" name="Column6751"/>
    <tableColumn id="6755" xr3:uid="{9CF3D229-9709-4FFC-9A01-D15BBF2EAD6D}" name="Column6752"/>
    <tableColumn id="6756" xr3:uid="{E0A6B519-6A09-42A6-A80D-926C5A57AE37}" name="Column6753"/>
    <tableColumn id="6757" xr3:uid="{9EB345A9-BB67-47F4-92BE-F8124FA58132}" name="Column6754"/>
    <tableColumn id="6758" xr3:uid="{E9E2303A-7DEC-4B27-A401-3AD5C39AFEEC}" name="Column6755"/>
    <tableColumn id="6759" xr3:uid="{9CFCD2DF-58BC-49A5-8D7D-CA16E07FB6A8}" name="Column6756"/>
    <tableColumn id="6760" xr3:uid="{EDBA9E76-5F42-4A5A-A7EE-0D5D9AD2FFD3}" name="Column6757"/>
    <tableColumn id="6761" xr3:uid="{AB455AC1-4815-4304-9173-8F85982D0452}" name="Column6758"/>
    <tableColumn id="6762" xr3:uid="{2C6AC97E-5893-4E06-BC30-EA9465B7A80D}" name="Column6759"/>
    <tableColumn id="6763" xr3:uid="{E81F3D7C-62FD-49CB-9941-789C49C25125}" name="Column6760"/>
    <tableColumn id="6764" xr3:uid="{68D0C28A-089B-495D-9017-5F58923C9469}" name="Column6761"/>
    <tableColumn id="6765" xr3:uid="{DE24EBE3-4D75-46C3-8D16-9EC749A73E8B}" name="Column6762"/>
    <tableColumn id="6766" xr3:uid="{F76FCE99-1ADF-4E2A-A0A2-C3451E7CC147}" name="Column6763"/>
    <tableColumn id="6767" xr3:uid="{8EF6A0A4-00AB-487C-B166-FB292ABA9D33}" name="Column6764"/>
    <tableColumn id="6768" xr3:uid="{058BABF6-A211-4E5F-8F37-6FD484DE856B}" name="Column6765"/>
    <tableColumn id="6769" xr3:uid="{79EB29F7-3427-4009-927E-02237419AEFB}" name="Column6766"/>
    <tableColumn id="6770" xr3:uid="{466EEE65-76D3-427B-A8F5-FCF0FD9CDA85}" name="Column6767"/>
    <tableColumn id="6771" xr3:uid="{D7560423-02C1-4B7B-8C78-77F0CF5CE954}" name="Column6768"/>
    <tableColumn id="6772" xr3:uid="{23970082-9DDC-412E-88A0-B57E5FE1D084}" name="Column6769"/>
    <tableColumn id="6773" xr3:uid="{084200C6-6FFB-4635-AE88-227A932A0956}" name="Column6770"/>
    <tableColumn id="6774" xr3:uid="{498FD842-B95B-4981-B94C-964B80214C21}" name="Column6771"/>
    <tableColumn id="6775" xr3:uid="{50E7AA1C-7624-4F10-A88F-C79AD1730256}" name="Column6772"/>
    <tableColumn id="6776" xr3:uid="{B8ED5F00-ED91-4CC7-8FA3-D0E2CDD721D7}" name="Column6773"/>
    <tableColumn id="6777" xr3:uid="{50936810-CA2A-4BF3-8FA8-DB91253E028D}" name="Column6774"/>
    <tableColumn id="6778" xr3:uid="{DEE5B92A-22C5-46F3-9205-9611DA7AC42F}" name="Column6775"/>
    <tableColumn id="6779" xr3:uid="{3B173140-E119-4996-90D5-FF9F27317755}" name="Column6776"/>
    <tableColumn id="6780" xr3:uid="{EA193147-79DB-47DA-9021-4DA172543B62}" name="Column6777"/>
    <tableColumn id="6781" xr3:uid="{D3926450-BF25-4E18-BE36-C33930D36001}" name="Column6778"/>
    <tableColumn id="6782" xr3:uid="{41CE52D2-DCD9-4808-A2A8-2A4BA98B4DC5}" name="Column6779"/>
    <tableColumn id="6783" xr3:uid="{28ECBD83-DB5B-464C-A42D-0859038A36EB}" name="Column6780"/>
    <tableColumn id="6784" xr3:uid="{D6BC6DA3-A7D9-47BA-9917-79D15E252AAF}" name="Column6781"/>
    <tableColumn id="6785" xr3:uid="{363FB763-648A-4032-A826-9F0A4F6D3394}" name="Column6782"/>
    <tableColumn id="6786" xr3:uid="{34EB924D-D954-4BC9-8839-B7858BACEE4F}" name="Column6783"/>
    <tableColumn id="6787" xr3:uid="{721FCD54-D6D9-457C-98B2-209E44926FF3}" name="Column6784"/>
    <tableColumn id="6788" xr3:uid="{0E16001C-4D21-46E4-B871-E0F804AB5356}" name="Column6785"/>
    <tableColumn id="6789" xr3:uid="{D93BC685-4650-43B0-BA39-0A02747F6250}" name="Column6786"/>
    <tableColumn id="6790" xr3:uid="{AD9D7874-2B0E-4AAE-AF20-4F14565A9BC6}" name="Column6787"/>
    <tableColumn id="6791" xr3:uid="{88DF4682-085E-4FA7-87AE-68C489114135}" name="Column6788"/>
    <tableColumn id="6792" xr3:uid="{FD34C598-1CE4-44D3-A0B2-8479DB46DB2D}" name="Column6789"/>
    <tableColumn id="6793" xr3:uid="{E4FD2355-7C85-4390-A770-580DB8598564}" name="Column6790"/>
    <tableColumn id="6794" xr3:uid="{ACFFB213-654D-48C0-A7E5-C5B0889EA2DB}" name="Column6791"/>
    <tableColumn id="6795" xr3:uid="{AE2A9C0E-299F-4AC1-98AB-D5876BBCF914}" name="Column6792"/>
    <tableColumn id="6796" xr3:uid="{E2DC1F03-581C-4A88-A99F-BF80C542E088}" name="Column6793"/>
    <tableColumn id="6797" xr3:uid="{F581B648-812F-4493-908C-4E940DD3F414}" name="Column6794"/>
    <tableColumn id="6798" xr3:uid="{8C1E7FB0-F7E4-4012-B1D8-6F8F9556D2AB}" name="Column6795"/>
    <tableColumn id="6799" xr3:uid="{F48D4E39-3132-4EA4-9CDD-34CF0F297B77}" name="Column6796"/>
    <tableColumn id="6800" xr3:uid="{5293A760-2D8C-4F6C-B0E5-FB34372EA615}" name="Column6797"/>
    <tableColumn id="6801" xr3:uid="{C9FDCD22-6B72-4EC0-951B-014CE19FB5B7}" name="Column6798"/>
    <tableColumn id="6802" xr3:uid="{62A6BB9C-EDBE-4C4F-AB2F-10048469EFB2}" name="Column6799"/>
    <tableColumn id="6803" xr3:uid="{3B37891F-E2E5-45D9-9E12-903614A3B507}" name="Column6800"/>
    <tableColumn id="6804" xr3:uid="{7F0A538C-CBF2-4810-9A55-3AF02576390D}" name="Column6801"/>
    <tableColumn id="6805" xr3:uid="{8A2254ED-9DF9-430C-B1BA-2B7079BBCF9A}" name="Column6802"/>
    <tableColumn id="6806" xr3:uid="{5BBC9951-A20B-462A-8596-229332137A0B}" name="Column6803"/>
    <tableColumn id="6807" xr3:uid="{9A29145A-12A8-48DF-8136-612FE6B3EE9E}" name="Column6804"/>
    <tableColumn id="6808" xr3:uid="{63E57273-4A19-4A99-81DB-F315FCFD6FBB}" name="Column6805"/>
    <tableColumn id="6809" xr3:uid="{5F62BFDC-1ABE-43A7-9203-8D4DDEAF3C15}" name="Column6806"/>
    <tableColumn id="6810" xr3:uid="{E45DE24C-EA5D-4AE7-A2BF-A882D51343C5}" name="Column6807"/>
    <tableColumn id="6811" xr3:uid="{D1773301-C906-4A64-996F-358BECC6A2D1}" name="Column6808"/>
    <tableColumn id="6812" xr3:uid="{399F1A72-E986-4E49-AA3F-AC4A84BB0A28}" name="Column6809"/>
    <tableColumn id="6813" xr3:uid="{D3E9510F-C969-4B71-8BB1-735335985BE1}" name="Column6810"/>
    <tableColumn id="6814" xr3:uid="{9B81D192-4E08-4C91-B4E6-43A329061D61}" name="Column6811"/>
    <tableColumn id="6815" xr3:uid="{627221D5-B3F7-4035-9D27-0165C21B2617}" name="Column6812"/>
    <tableColumn id="6816" xr3:uid="{AD01E195-3E1F-4338-85F9-C97C04A0D2F7}" name="Column6813"/>
    <tableColumn id="6817" xr3:uid="{4759F573-AD1D-40BE-9FF4-7BC8E41E7382}" name="Column6814"/>
    <tableColumn id="6818" xr3:uid="{4B741823-2156-4BDC-8621-9FE40BB470BD}" name="Column6815"/>
    <tableColumn id="6819" xr3:uid="{89829E32-FA0F-42D3-9A25-495C52398274}" name="Column6816"/>
    <tableColumn id="6820" xr3:uid="{CB2CB291-7DBD-4D63-8B8B-E44FD8153954}" name="Column6817"/>
    <tableColumn id="6821" xr3:uid="{6C8084D8-C65B-496A-95CB-0DAE50EB5BEC}" name="Column6818"/>
    <tableColumn id="6822" xr3:uid="{600A7A99-0A0B-412A-AF67-E57F50AE6DC1}" name="Column6819"/>
    <tableColumn id="6823" xr3:uid="{9D4FB2EF-867C-4FCB-BCAE-7A9DFADE5DD3}" name="Column6820"/>
    <tableColumn id="6824" xr3:uid="{5F8390F1-4446-4A79-BE19-1366D54BCF5E}" name="Column6821"/>
    <tableColumn id="6825" xr3:uid="{F6942BDF-199B-461E-BD01-A791959F8503}" name="Column6822"/>
    <tableColumn id="6826" xr3:uid="{20269682-9865-489C-B2A5-858E333B847F}" name="Column6823"/>
    <tableColumn id="6827" xr3:uid="{AC5C40DE-254F-4B14-AAA5-EAC5B10F6AD7}" name="Column6824"/>
    <tableColumn id="6828" xr3:uid="{F7B12A83-0F84-4298-B9F1-168C4FCEC5EE}" name="Column6825"/>
    <tableColumn id="6829" xr3:uid="{4C874669-14F6-493B-B0EB-095BAED0E1D0}" name="Column6826"/>
    <tableColumn id="6830" xr3:uid="{31054D83-2C4C-4CEB-B7F1-A37E950D2E43}" name="Column6827"/>
    <tableColumn id="6831" xr3:uid="{E9A8E13D-7BCC-4919-8EEF-37F5CFFCA28A}" name="Column6828"/>
    <tableColumn id="6832" xr3:uid="{3539944F-7099-40DF-9B85-523984E96EA0}" name="Column6829"/>
    <tableColumn id="6833" xr3:uid="{48452635-7034-425B-B8AD-0424FFA7B1AA}" name="Column6830"/>
    <tableColumn id="6834" xr3:uid="{7023E71E-A30E-43A8-908A-C04761851D93}" name="Column6831"/>
    <tableColumn id="6835" xr3:uid="{BEE1D935-F536-417E-978D-068DD5A1E602}" name="Column6832"/>
    <tableColumn id="6836" xr3:uid="{8C232EC5-38AC-4525-8695-EB33088250DD}" name="Column6833"/>
    <tableColumn id="6837" xr3:uid="{62048D13-5A17-4095-9A1B-55C6ABBAF780}" name="Column6834"/>
    <tableColumn id="6838" xr3:uid="{4D7599CA-C846-4018-9AFA-054DE0062E90}" name="Column6835"/>
    <tableColumn id="6839" xr3:uid="{0F2AEC0A-A481-4010-A070-0F819EF9028B}" name="Column6836"/>
    <tableColumn id="6840" xr3:uid="{B1E196ED-337D-4377-8170-B3523CB28FFF}" name="Column6837"/>
    <tableColumn id="6841" xr3:uid="{B0AD9CE3-82D0-4DEB-B3EC-E27E3F835C62}" name="Column6838"/>
    <tableColumn id="6842" xr3:uid="{74D1A1FC-0F46-43B4-A761-04D9800150B0}" name="Column6839"/>
    <tableColumn id="6843" xr3:uid="{2298468D-B9DF-4F95-8155-CF400D8536B0}" name="Column6840"/>
    <tableColumn id="6844" xr3:uid="{DCCB0B74-2A55-4C8B-9FEB-24B8ED183FD8}" name="Column6841"/>
    <tableColumn id="6845" xr3:uid="{46B3C598-5DCF-4412-B7DA-182AD139B8B9}" name="Column6842"/>
    <tableColumn id="6846" xr3:uid="{0348EDB8-22A8-4008-BE55-C50AD9E7ED9C}" name="Column6843"/>
    <tableColumn id="6847" xr3:uid="{5B2512C0-03E9-456B-900C-3A15693A7B49}" name="Column6844"/>
    <tableColumn id="6848" xr3:uid="{78605EE9-F472-4517-8B73-8EE81BFD57E1}" name="Column6845"/>
    <tableColumn id="6849" xr3:uid="{F3119944-0E2E-42E2-A15B-344A49DB3EC3}" name="Column6846"/>
    <tableColumn id="6850" xr3:uid="{8064C98C-2FDD-4FB5-A986-9E62BAA4ECFD}" name="Column6847"/>
    <tableColumn id="6851" xr3:uid="{8CB0C274-8785-4D2E-AC0C-3BB12535C724}" name="Column6848"/>
    <tableColumn id="6852" xr3:uid="{C697C0C5-E4F4-45A4-8C72-0282E7A6F7CD}" name="Column6849"/>
    <tableColumn id="6853" xr3:uid="{CA75953A-DE7D-40A5-AA88-3F726E9D2DC8}" name="Column6850"/>
    <tableColumn id="6854" xr3:uid="{32407855-FFD3-4369-8893-ABA31181ABC8}" name="Column6851"/>
    <tableColumn id="6855" xr3:uid="{14149EB3-734C-4C2D-99F3-930AB43873DB}" name="Column6852"/>
    <tableColumn id="6856" xr3:uid="{05065F32-521C-4C87-91C2-DDEE882ED0AE}" name="Column6853"/>
    <tableColumn id="6857" xr3:uid="{7C57F9EC-E2F4-415E-ABF6-05D6EFB8587B}" name="Column6854"/>
    <tableColumn id="6858" xr3:uid="{D340A9CD-273C-44B6-8981-0FC60B51D895}" name="Column6855"/>
    <tableColumn id="6859" xr3:uid="{9DA05938-CAEC-4CC1-80E6-07B4AA9A4C84}" name="Column6856"/>
    <tableColumn id="6860" xr3:uid="{3FE90FFC-1432-4861-B54D-73B10260680A}" name="Column6857"/>
    <tableColumn id="6861" xr3:uid="{CC04CE44-B825-4A70-A0DA-9803B21A3A47}" name="Column6858"/>
    <tableColumn id="6862" xr3:uid="{EC916B37-94C1-43CF-BAAB-4B22C7845EE4}" name="Column6859"/>
    <tableColumn id="6863" xr3:uid="{57136247-BAC8-4D9E-9ECE-AD0DA25E5F9E}" name="Column6860"/>
    <tableColumn id="6864" xr3:uid="{DC82FD9D-B72E-4C8F-815D-350A8E1B40C3}" name="Column6861"/>
    <tableColumn id="6865" xr3:uid="{AF581245-6E15-4A5B-98CC-3CC3073C08AC}" name="Column6862"/>
    <tableColumn id="6866" xr3:uid="{64C282A9-5600-4AE3-AA1C-9BB7CF956ABB}" name="Column6863"/>
    <tableColumn id="6867" xr3:uid="{2C49FA28-EAA0-4CD1-BF29-DC61DD847BBC}" name="Column6864"/>
    <tableColumn id="6868" xr3:uid="{3CBB63CF-963F-4790-966D-CEFA64BFE771}" name="Column6865"/>
    <tableColumn id="6869" xr3:uid="{02A306E7-8D42-49DF-92DF-445F8722161F}" name="Column6866"/>
    <tableColumn id="6870" xr3:uid="{34E5F4AD-DE1D-4C8A-BD6D-DC41D003DEBF}" name="Column6867"/>
    <tableColumn id="6871" xr3:uid="{CD02A3B9-A86D-4802-8A96-92C9654DAE53}" name="Column6868"/>
    <tableColumn id="6872" xr3:uid="{11B0CD6C-191D-4AD7-B4B2-228E77CABBEA}" name="Column6869"/>
    <tableColumn id="6873" xr3:uid="{6963292C-0CD1-4796-8962-F84176DD1AE3}" name="Column6870"/>
    <tableColumn id="6874" xr3:uid="{EB953F6B-2D7C-4DFA-8DFB-B0E6F7CA4707}" name="Column6871"/>
    <tableColumn id="6875" xr3:uid="{50199617-D076-491A-9CD1-93D3B98FC5E9}" name="Column6872"/>
    <tableColumn id="6876" xr3:uid="{63780BEC-9D4A-4AF4-B75B-5A031C0BEFC9}" name="Column6873"/>
    <tableColumn id="6877" xr3:uid="{B639042E-3E36-44BE-AF0C-418704C9D964}" name="Column6874"/>
    <tableColumn id="6878" xr3:uid="{F7284BB0-0017-4AED-85BA-764DEF557A34}" name="Column6875"/>
    <tableColumn id="6879" xr3:uid="{84291B90-13FD-41AA-BF39-0727AA6E7B74}" name="Column6876"/>
    <tableColumn id="6880" xr3:uid="{A6638B53-7D0F-4B83-AB59-315CF4871B41}" name="Column6877"/>
    <tableColumn id="6881" xr3:uid="{5D93F09E-47FC-49B3-8E7D-709394828834}" name="Column6878"/>
    <tableColumn id="6882" xr3:uid="{6101DD55-8E43-445E-B9E5-55480829DE21}" name="Column6879"/>
    <tableColumn id="6883" xr3:uid="{F70A498C-019A-4DCF-9B17-7ABC807783A8}" name="Column6880"/>
    <tableColumn id="6884" xr3:uid="{73AF2E5B-9B8D-43DF-A397-2CC5698AD9A2}" name="Column6881"/>
    <tableColumn id="6885" xr3:uid="{30516613-3E9C-4E84-BF10-C66A9C5440F6}" name="Column6882"/>
    <tableColumn id="6886" xr3:uid="{0BB1BA50-6DA0-48D4-A699-712D63A60F91}" name="Column6883"/>
    <tableColumn id="6887" xr3:uid="{AD5FA51F-1EAB-430A-8D25-F3F2B86D7F37}" name="Column6884"/>
    <tableColumn id="6888" xr3:uid="{64EFFEE2-58C9-4730-B734-38A25C6BB7D0}" name="Column6885"/>
    <tableColumn id="6889" xr3:uid="{4A6379B4-8A08-4800-A6DF-4412ED4C2645}" name="Column6886"/>
    <tableColumn id="6890" xr3:uid="{87A1AFB1-BEBE-4DAB-B269-7A5602DA6AED}" name="Column6887"/>
    <tableColumn id="6891" xr3:uid="{C11BC5E2-8B6A-4F44-B3C6-A02D07C4A9FA}" name="Column6888"/>
    <tableColumn id="6892" xr3:uid="{97778329-6F66-4A83-97C5-8D0B8C3E4A28}" name="Column6889"/>
    <tableColumn id="6893" xr3:uid="{84AEEA87-A3C5-4165-96BC-58E2F84F7087}" name="Column6890"/>
    <tableColumn id="6894" xr3:uid="{F2BA6F7B-AB13-4184-8AD4-BDAE704A40AA}" name="Column6891"/>
    <tableColumn id="6895" xr3:uid="{DF440410-6B2F-4CDB-A16F-9D0546653FCA}" name="Column6892"/>
    <tableColumn id="6896" xr3:uid="{9329B09C-9FDC-4921-A583-06F7FC68BE07}" name="Column6893"/>
    <tableColumn id="6897" xr3:uid="{9F4F747F-CCF7-4719-83D1-AC721426E47F}" name="Column6894"/>
    <tableColumn id="6898" xr3:uid="{48A60AB2-AF7C-4663-A03C-7ABBBD78C537}" name="Column6895"/>
    <tableColumn id="6899" xr3:uid="{E31E5FB2-15B1-4CE4-956A-0E7CA9AC3CD2}" name="Column6896"/>
    <tableColumn id="6900" xr3:uid="{CC2AD4FE-1455-4FD8-8AF4-B6891868DA99}" name="Column6897"/>
    <tableColumn id="6901" xr3:uid="{4DA430CF-CB2D-4C29-9CD8-15B1FA8C1492}" name="Column6898"/>
    <tableColumn id="6902" xr3:uid="{3ADB7C64-DA22-4B1B-8C12-A8E4215D62E5}" name="Column6899"/>
    <tableColumn id="6903" xr3:uid="{EBBECCA5-4CBC-4FD5-9FA3-87ABCC35F79A}" name="Column6900"/>
    <tableColumn id="6904" xr3:uid="{2B540C3C-3B30-4C99-8587-A01D105A6AB5}" name="Column6901"/>
    <tableColumn id="6905" xr3:uid="{BA810454-8BF9-4464-A746-0A85EAAFA7CE}" name="Column6902"/>
    <tableColumn id="6906" xr3:uid="{B00F4AAA-E791-499F-9485-C1F87A9FB185}" name="Column6903"/>
    <tableColumn id="6907" xr3:uid="{6E4CB837-7752-4D7E-96CD-C01CF89CF32D}" name="Column6904"/>
    <tableColumn id="6908" xr3:uid="{9BADB5D9-CAFF-4C72-A40C-BF0520BDF3A9}" name="Column6905"/>
    <tableColumn id="6909" xr3:uid="{73C6D83E-F01E-4D0F-9454-0B1E275F39B0}" name="Column6906"/>
    <tableColumn id="6910" xr3:uid="{E2378BED-7094-49BB-8905-B26CFB0F42F5}" name="Column6907"/>
    <tableColumn id="6911" xr3:uid="{4A2ED826-14C4-4E96-B66B-831783104822}" name="Column6908"/>
    <tableColumn id="6912" xr3:uid="{271C6697-C2D4-46E2-9D35-32E7440B562C}" name="Column6909"/>
    <tableColumn id="6913" xr3:uid="{426DBF1C-DC36-40F8-A57B-6321945AD246}" name="Column6910"/>
    <tableColumn id="6914" xr3:uid="{DF4FB8E3-4CA1-44D9-84FB-B7B930532D30}" name="Column6911"/>
    <tableColumn id="6915" xr3:uid="{0DFB9EA7-DDE8-4FFD-BDA1-B5E4F7CBBF5A}" name="Column6912"/>
    <tableColumn id="6916" xr3:uid="{F053C423-26CC-4E01-8922-120183F0502D}" name="Column6913"/>
    <tableColumn id="6917" xr3:uid="{7CBDDF7E-13AB-41BC-8F7E-F669A4FCBF82}" name="Column6914"/>
    <tableColumn id="6918" xr3:uid="{64869B97-514B-4E94-A3F0-029907AB6971}" name="Column6915"/>
    <tableColumn id="6919" xr3:uid="{18E5F909-C0A4-4B27-B610-DA3E6FF3DB8F}" name="Column6916"/>
    <tableColumn id="6920" xr3:uid="{899E00E2-2CC6-41F8-B8EE-EAF6108CEE80}" name="Column6917"/>
    <tableColumn id="6921" xr3:uid="{469D9C54-8B87-4184-9EF3-55FCF1FA2C25}" name="Column6918"/>
    <tableColumn id="6922" xr3:uid="{A72D6E35-35EE-4879-8FBD-AB31CD7731A7}" name="Column6919"/>
    <tableColumn id="6923" xr3:uid="{DF09BBCD-ABF1-491B-9DC0-DDE8B2A37D50}" name="Column6920"/>
    <tableColumn id="6924" xr3:uid="{E7B9ABD9-4AC7-4897-A546-877D308FB887}" name="Column6921"/>
    <tableColumn id="6925" xr3:uid="{6C2A57A3-5B82-4301-9F0B-1B404A960422}" name="Column6922"/>
    <tableColumn id="6926" xr3:uid="{2CCD02B9-90BC-43F2-B1CC-DA80B21FE966}" name="Column6923"/>
    <tableColumn id="6927" xr3:uid="{1F70A047-B5EA-4245-A97B-498A42C13EE4}" name="Column6924"/>
    <tableColumn id="6928" xr3:uid="{732DCE8D-21D5-4A04-9AB6-9755D134B61B}" name="Column6925"/>
    <tableColumn id="6929" xr3:uid="{260512F3-4E8B-478F-BD37-DD8C60D564C3}" name="Column6926"/>
    <tableColumn id="6930" xr3:uid="{F8FFA94E-6533-41AF-8E01-12E10DCB41B8}" name="Column6927"/>
    <tableColumn id="6931" xr3:uid="{CB2B052A-236E-4068-BAD6-06B0C8925DC7}" name="Column6928"/>
    <tableColumn id="6932" xr3:uid="{AF3C94D4-3E10-47EA-9DDA-9C62A75BCEA6}" name="Column6929"/>
    <tableColumn id="6933" xr3:uid="{DFD6F5D9-106D-4132-984D-7668667A5B23}" name="Column6930"/>
    <tableColumn id="6934" xr3:uid="{8869CEDE-09F8-4D35-A431-4D683E780517}" name="Column6931"/>
    <tableColumn id="6935" xr3:uid="{6597DFBA-43A8-480E-BB34-7E5E801A0D9D}" name="Column6932"/>
    <tableColumn id="6936" xr3:uid="{43462D03-9AF2-4C7B-85C5-38589885E496}" name="Column6933"/>
    <tableColumn id="6937" xr3:uid="{0D8DD881-BA09-46AB-8FD4-E0A806B91087}" name="Column6934"/>
    <tableColumn id="6938" xr3:uid="{D18D4516-B866-4EF7-A193-71447A916103}" name="Column6935"/>
    <tableColumn id="6939" xr3:uid="{F17B99D7-0EC8-4987-A9C3-EC1757555863}" name="Column6936"/>
    <tableColumn id="6940" xr3:uid="{E75D004A-93B7-4E8E-B355-4AAD2103A2B6}" name="Column6937"/>
    <tableColumn id="6941" xr3:uid="{CB306744-50C7-4079-A1B9-27887E8D6254}" name="Column6938"/>
    <tableColumn id="6942" xr3:uid="{F86B8156-5D1F-4E17-8DE1-4C3EE5C63837}" name="Column6939"/>
    <tableColumn id="6943" xr3:uid="{77408D7E-9F44-4EF2-B95D-5FC3BEC30F05}" name="Column6940"/>
    <tableColumn id="6944" xr3:uid="{DFE5064D-F0D0-4387-A111-9B16989407C5}" name="Column6941"/>
    <tableColumn id="6945" xr3:uid="{7391EC7D-3716-492C-91D0-2D3A05B0AA77}" name="Column6942"/>
    <tableColumn id="6946" xr3:uid="{24E1ED5D-02E4-4ADB-A26C-E1FC081A5A62}" name="Column6943"/>
    <tableColumn id="6947" xr3:uid="{9E32D534-5C8F-4852-BB31-20AD0777E7D9}" name="Column6944"/>
    <tableColumn id="6948" xr3:uid="{1B1E8AB5-10CD-4FD6-B600-87916E945F4D}" name="Column6945"/>
    <tableColumn id="6949" xr3:uid="{1C9394E7-8D42-4CD5-AEBA-4BA50D0C5DEC}" name="Column6946"/>
    <tableColumn id="6950" xr3:uid="{A89ABD01-0AD1-4FC0-9AC0-EECEFF66139F}" name="Column6947"/>
    <tableColumn id="6951" xr3:uid="{C463031F-C0EC-49AE-8192-0DC33D6AB464}" name="Column6948"/>
    <tableColumn id="6952" xr3:uid="{4A75E2D0-0E00-499C-B3C2-5FE4DA41BEC0}" name="Column6949"/>
    <tableColumn id="6953" xr3:uid="{21A47462-C4CE-4A18-BDF2-2EFC46C5A73F}" name="Column6950"/>
    <tableColumn id="6954" xr3:uid="{17BFD6A0-F1E8-46AA-9FF0-9C4CCC49F537}" name="Column6951"/>
    <tableColumn id="6955" xr3:uid="{8D1D56A8-BD48-4493-925E-BCBE141B9DAC}" name="Column6952"/>
    <tableColumn id="6956" xr3:uid="{69D6E80F-0003-4599-9F43-D0E3F75FF658}" name="Column6953"/>
    <tableColumn id="6957" xr3:uid="{58061687-41AA-4DA2-86A8-729CDE73FCEC}" name="Column6954"/>
    <tableColumn id="6958" xr3:uid="{8706A76B-D221-49BE-AAC0-283B4315F996}" name="Column6955"/>
    <tableColumn id="6959" xr3:uid="{14C755EA-F884-48D7-9463-6999D8E14003}" name="Column6956"/>
    <tableColumn id="6960" xr3:uid="{CE3034A9-FE66-4AAF-A067-CBB47F0A91E1}" name="Column6957"/>
    <tableColumn id="6961" xr3:uid="{2B8B55D3-5305-493E-A89C-ED50EC4AD6C3}" name="Column6958"/>
    <tableColumn id="6962" xr3:uid="{DE5F97ED-23A7-4A98-B186-0849EF79EB9B}" name="Column6959"/>
    <tableColumn id="6963" xr3:uid="{C419FFA1-CE76-4E8C-82D7-3D6483C41C32}" name="Column6960"/>
    <tableColumn id="6964" xr3:uid="{A059F6EA-A419-4DE5-8F64-08F9F52186E1}" name="Column6961"/>
    <tableColumn id="6965" xr3:uid="{8BB3EADA-710C-4DE4-8B6F-B89BD0E05F16}" name="Column6962"/>
    <tableColumn id="6966" xr3:uid="{E6DB4462-8645-48E0-BEDE-69F730B66DC8}" name="Column6963"/>
    <tableColumn id="6967" xr3:uid="{BCACC7BF-57AF-45AE-8E2A-951C43D77C78}" name="Column6964"/>
    <tableColumn id="6968" xr3:uid="{AC123F74-EE82-42F4-AD52-66874F475537}" name="Column6965"/>
    <tableColumn id="6969" xr3:uid="{5BB9E90C-C6C8-4E13-B33A-3BD82EDCBA79}" name="Column6966"/>
    <tableColumn id="6970" xr3:uid="{55BBD384-319E-4856-B659-D221B702F8A3}" name="Column6967"/>
    <tableColumn id="6971" xr3:uid="{D18EAD9E-B8C6-43DA-A2BF-EB5BD05C1102}" name="Column6968"/>
    <tableColumn id="6972" xr3:uid="{E2151E57-0411-48DF-A334-056CA101E7FE}" name="Column6969"/>
    <tableColumn id="6973" xr3:uid="{5F6DFEF9-6B06-428A-A964-A39CDE2CA915}" name="Column6970"/>
    <tableColumn id="6974" xr3:uid="{0F3F1CF2-1C02-422F-8954-57A12D1C8B71}" name="Column6971"/>
    <tableColumn id="6975" xr3:uid="{6277624E-D661-482C-82BF-2A686C5D9BA0}" name="Column6972"/>
    <tableColumn id="6976" xr3:uid="{59C608EB-6DFD-494D-B8C3-6287BEF9C5BD}" name="Column6973"/>
    <tableColumn id="6977" xr3:uid="{5C4AC14F-811D-43BB-8776-B9EC7689FF6A}" name="Column6974"/>
    <tableColumn id="6978" xr3:uid="{E95388A0-EFDF-4CE4-A758-EC17C4A252DC}" name="Column6975"/>
    <tableColumn id="6979" xr3:uid="{6A58AC52-1377-4D5F-AEFA-8B60E59E41D8}" name="Column6976"/>
    <tableColumn id="6980" xr3:uid="{94C3541C-89AD-4705-A0AE-9EA4ACE0E51C}" name="Column6977"/>
    <tableColumn id="6981" xr3:uid="{D330770C-4391-4B6E-8690-768D77C073C5}" name="Column6978"/>
    <tableColumn id="6982" xr3:uid="{5D24DCB3-BB3B-43CC-BB7B-9EF46C63E748}" name="Column6979"/>
    <tableColumn id="6983" xr3:uid="{D7FB4B3A-5690-4B9B-A56C-5803D105CA95}" name="Column6980"/>
    <tableColumn id="6984" xr3:uid="{E28E9CF9-C818-4FE1-93C2-C8BF10D4145D}" name="Column6981"/>
    <tableColumn id="6985" xr3:uid="{416528E6-3131-4877-82C0-900A6D2B8505}" name="Column6982"/>
    <tableColumn id="6986" xr3:uid="{29129677-4A9E-4AA7-8EC8-494D45CAEDAF}" name="Column6983"/>
    <tableColumn id="6987" xr3:uid="{381F2C8C-17B5-413C-B0F7-46C1EA48009E}" name="Column6984"/>
    <tableColumn id="6988" xr3:uid="{F61FE904-43F8-4F3B-82AE-74BD8AD0A275}" name="Column6985"/>
    <tableColumn id="6989" xr3:uid="{3FC22FF7-FF42-4135-864F-7A3579384DD8}" name="Column6986"/>
    <tableColumn id="6990" xr3:uid="{976FC99E-CF92-4595-92ED-F0A7EA6D75D0}" name="Column6987"/>
    <tableColumn id="6991" xr3:uid="{FFDA801D-BEA2-4451-8038-0904FD76CBA8}" name="Column6988"/>
    <tableColumn id="6992" xr3:uid="{CF42A36C-B0B4-4395-A4A5-967AC60E241C}" name="Column6989"/>
    <tableColumn id="6993" xr3:uid="{6F6D7D40-813D-4AB2-869F-B94BC9DD8F98}" name="Column6990"/>
    <tableColumn id="6994" xr3:uid="{E0D0340A-D8AF-42F7-AEE7-E1CAB47A6DE9}" name="Column6991"/>
    <tableColumn id="6995" xr3:uid="{379AD36E-A95A-4499-B3B9-277817314544}" name="Column6992"/>
    <tableColumn id="6996" xr3:uid="{BF4F026D-C8AA-4E0D-9695-4DA96375911D}" name="Column6993"/>
    <tableColumn id="6997" xr3:uid="{DD608468-7FF6-4285-9EDC-C52FC673A5BA}" name="Column6994"/>
    <tableColumn id="6998" xr3:uid="{15B977C9-7F34-4282-BAA7-0E68FE3D2966}" name="Column6995"/>
    <tableColumn id="6999" xr3:uid="{F0BE131F-0168-443B-9511-A90129615305}" name="Column6996"/>
    <tableColumn id="7000" xr3:uid="{AF1BB39E-DA88-4FC5-8449-69042F64BE1A}" name="Column6997"/>
    <tableColumn id="7001" xr3:uid="{B6A070A6-EE19-4F9E-9CBF-1C4F7F42C5DE}" name="Column6998"/>
    <tableColumn id="7002" xr3:uid="{12F78093-68E8-4A2D-8B47-D8FF2B022C29}" name="Column6999"/>
    <tableColumn id="7003" xr3:uid="{1EA94631-E3C4-43AD-A1E0-220368E3101C}" name="Column7000"/>
    <tableColumn id="7004" xr3:uid="{1256FF16-A9CE-4664-BC9F-E59621765CEE}" name="Column7001"/>
    <tableColumn id="7005" xr3:uid="{7287E0E1-278A-465E-BBCD-32087728BB72}" name="Column7002"/>
    <tableColumn id="7006" xr3:uid="{F4C405F0-B493-483C-AF96-832777095FE6}" name="Column7003"/>
    <tableColumn id="7007" xr3:uid="{7A060F41-AFC6-45BF-9356-4C1F7C52873F}" name="Column7004"/>
    <tableColumn id="7008" xr3:uid="{28138CF9-C885-4ED7-8B6F-90C741EC6155}" name="Column7005"/>
    <tableColumn id="7009" xr3:uid="{97EF9BCD-E8C7-4B07-9CEC-4F06AD765861}" name="Column7006"/>
    <tableColumn id="7010" xr3:uid="{FD5AEAA3-B319-4EEB-A78C-C9B8EFE0619D}" name="Column7007"/>
    <tableColumn id="7011" xr3:uid="{B0AE7317-B110-48FD-B9CD-F6AFA95C6B74}" name="Column7008"/>
    <tableColumn id="7012" xr3:uid="{50767177-3F84-4480-B8D0-C89A7C356C57}" name="Column7009"/>
    <tableColumn id="7013" xr3:uid="{673A36CE-D22D-4E6B-8430-AAFB2F4A7613}" name="Column7010"/>
    <tableColumn id="7014" xr3:uid="{C366B1A3-BF7C-436B-AC5B-CAAE20716A83}" name="Column7011"/>
    <tableColumn id="7015" xr3:uid="{5D118159-1C2B-4AFA-9090-2B6A12B009B8}" name="Column7012"/>
    <tableColumn id="7016" xr3:uid="{A5A68B33-BC1C-4398-8FC5-EE9911AD2760}" name="Column7013"/>
    <tableColumn id="7017" xr3:uid="{D4171BB6-3AEA-4CBE-926C-C4874C665893}" name="Column7014"/>
    <tableColumn id="7018" xr3:uid="{77FF2702-3F6B-475B-B421-03FAC8937C3F}" name="Column7015"/>
    <tableColumn id="7019" xr3:uid="{7AA7159A-9F46-4311-9AEB-5D5FD202C9A2}" name="Column7016"/>
    <tableColumn id="7020" xr3:uid="{633013E8-0198-4F63-9879-42449B00740F}" name="Column7017"/>
    <tableColumn id="7021" xr3:uid="{EBF680B4-D3B3-4D97-ABD7-82193DD82F4F}" name="Column7018"/>
    <tableColumn id="7022" xr3:uid="{D719F0A6-EA42-4997-9F78-6405020FB16B}" name="Column7019"/>
    <tableColumn id="7023" xr3:uid="{EA3447B8-ABD3-4446-8646-C468AD38D25C}" name="Column7020"/>
    <tableColumn id="7024" xr3:uid="{29E2C724-7E0D-433B-A586-C1484AF90A1B}" name="Column7021"/>
    <tableColumn id="7025" xr3:uid="{3BCE9333-B1DA-4823-A903-C9C9135A4985}" name="Column7022"/>
    <tableColumn id="7026" xr3:uid="{353FC7E1-D54D-40C6-955C-F33DD992E494}" name="Column7023"/>
    <tableColumn id="7027" xr3:uid="{42D2596B-8D8E-4E12-9B57-E4606F7E5AFB}" name="Column7024"/>
    <tableColumn id="7028" xr3:uid="{B7DDA660-CB54-4AE7-9FBA-B074B246B4CA}" name="Column7025"/>
    <tableColumn id="7029" xr3:uid="{46F3E7F9-801F-49B1-BA16-46F255B48391}" name="Column7026"/>
    <tableColumn id="7030" xr3:uid="{DA6100AE-D30D-4961-B827-53EA0DEA2CFA}" name="Column7027"/>
    <tableColumn id="7031" xr3:uid="{5A246ED5-0842-4DAB-A6C7-3997380357A1}" name="Column7028"/>
    <tableColumn id="7032" xr3:uid="{92B0AE45-6456-4A0A-A5AD-AAA740D354E5}" name="Column7029"/>
    <tableColumn id="7033" xr3:uid="{82672C4A-B3E6-4F8D-9482-CD28C559D250}" name="Column7030"/>
    <tableColumn id="7034" xr3:uid="{07FA6205-E810-45AD-B49C-632F807337E8}" name="Column7031"/>
    <tableColumn id="7035" xr3:uid="{17BD1BEB-2473-4CAA-8485-A9F1E40B7D54}" name="Column7032"/>
    <tableColumn id="7036" xr3:uid="{BF4F95A1-37C3-4A1B-AAAD-9B7460C0F7AE}" name="Column7033"/>
    <tableColumn id="7037" xr3:uid="{13595B13-9DED-4A4D-917A-91F585CEA041}" name="Column7034"/>
    <tableColumn id="7038" xr3:uid="{E67638C2-204D-44DC-8D89-6FB2EA15752B}" name="Column7035"/>
    <tableColumn id="7039" xr3:uid="{E11928EE-224E-4F1E-8228-FE1B67783679}" name="Column7036"/>
    <tableColumn id="7040" xr3:uid="{29BF2E51-FF2F-4D45-BC33-CD0237CF48AB}" name="Column7037"/>
    <tableColumn id="7041" xr3:uid="{84AF5A94-A466-4E25-B7B7-9EED5D977D9F}" name="Column7038"/>
    <tableColumn id="7042" xr3:uid="{1CE0AC11-E309-411A-96E9-282CE7CC19BD}" name="Column7039"/>
    <tableColumn id="7043" xr3:uid="{4018AB9F-FF02-4742-B044-7FB2DA73140E}" name="Column7040"/>
    <tableColumn id="7044" xr3:uid="{3E3CBA3E-BE23-4EFB-8641-D5017B3D4476}" name="Column7041"/>
    <tableColumn id="7045" xr3:uid="{64269630-46F9-487F-8B79-C7B9568AAF3A}" name="Column7042"/>
    <tableColumn id="7046" xr3:uid="{CCB205BE-DB84-4531-8E28-774B27504188}" name="Column7043"/>
    <tableColumn id="7047" xr3:uid="{3A7D36B6-2ACB-4900-9BA9-C86510AE81E6}" name="Column7044"/>
    <tableColumn id="7048" xr3:uid="{52DBE71C-3963-4D7B-A7E4-928C2D00094F}" name="Column7045"/>
    <tableColumn id="7049" xr3:uid="{75461C13-E429-4FD7-AC1C-2B6FAAE75136}" name="Column7046"/>
    <tableColumn id="7050" xr3:uid="{B7AF1E46-C173-4874-B870-1B9F9C43F983}" name="Column7047"/>
    <tableColumn id="7051" xr3:uid="{D8EE43EE-E394-463F-AD02-8F5E65B75964}" name="Column7048"/>
    <tableColumn id="7052" xr3:uid="{7BEFE2B5-9960-4E63-B6BD-7D6FB2E8E221}" name="Column7049"/>
    <tableColumn id="7053" xr3:uid="{4B70D4C0-47DC-407E-8A69-C0CFF6CC5A5A}" name="Column7050"/>
    <tableColumn id="7054" xr3:uid="{E7B746CE-05C3-487E-8C82-CEA100036097}" name="Column7051"/>
    <tableColumn id="7055" xr3:uid="{F4C87FA3-8846-4659-8219-57E6993B600B}" name="Column7052"/>
    <tableColumn id="7056" xr3:uid="{258D14B8-E089-4613-960F-38DD78F7CA46}" name="Column7053"/>
    <tableColumn id="7057" xr3:uid="{3EEC0390-FB84-4544-A4D0-EA80AA0FF2CF}" name="Column7054"/>
    <tableColumn id="7058" xr3:uid="{C2FEB507-2D55-4799-B693-950C8C920873}" name="Column7055"/>
    <tableColumn id="7059" xr3:uid="{9BA3CF2D-EC2E-48A4-B6C2-6A4AA4310F1E}" name="Column7056"/>
    <tableColumn id="7060" xr3:uid="{3C76DC2C-B8C1-42E2-BFF5-26A031E2B68C}" name="Column7057"/>
    <tableColumn id="7061" xr3:uid="{879A9999-CF12-44AB-B3FD-3B264D5AEE64}" name="Column7058"/>
    <tableColumn id="7062" xr3:uid="{C58604A4-40CA-4288-B293-70F1FB1C1847}" name="Column7059"/>
    <tableColumn id="7063" xr3:uid="{FF32B097-938F-4E07-9224-9820647077C2}" name="Column7060"/>
    <tableColumn id="7064" xr3:uid="{F112B26B-8D6A-4AF7-BFA9-91F837629EAA}" name="Column7061"/>
    <tableColumn id="7065" xr3:uid="{FBA2DF1E-3EC4-4083-8434-BBD76FD9CDF6}" name="Column7062"/>
    <tableColumn id="7066" xr3:uid="{A523A0D2-3056-4C92-954C-DF3C9ABE8E9C}" name="Column7063"/>
    <tableColumn id="7067" xr3:uid="{D8430E2D-BB4F-4F09-B2A8-9DA1C18EC4B0}" name="Column7064"/>
    <tableColumn id="7068" xr3:uid="{887B346C-9B8B-4824-800D-1AC54B8AEA9D}" name="Column7065"/>
    <tableColumn id="7069" xr3:uid="{6F8E90D6-53B1-4991-A830-3537D379EBFC}" name="Column7066"/>
    <tableColumn id="7070" xr3:uid="{7EEDF485-F3E8-4C69-BADD-6D898C656B23}" name="Column7067"/>
    <tableColumn id="7071" xr3:uid="{54D2BD2D-2AF9-4726-A38A-E54B75230CA2}" name="Column7068"/>
    <tableColumn id="7072" xr3:uid="{F3F0E97A-C3A3-4DD4-825F-EFD53925D7CF}" name="Column7069"/>
    <tableColumn id="7073" xr3:uid="{985B5891-3982-448E-B620-72AC2341E16B}" name="Column7070"/>
    <tableColumn id="7074" xr3:uid="{648BAE38-4E6F-409E-BB79-D98F16C67378}" name="Column7071"/>
    <tableColumn id="7075" xr3:uid="{A72A32A1-C5D3-4BFD-AB23-124869EB6437}" name="Column7072"/>
    <tableColumn id="7076" xr3:uid="{EE3CA2F2-3456-46B6-92EE-9CC0E4E1329E}" name="Column7073"/>
    <tableColumn id="7077" xr3:uid="{A88DE72B-5390-4456-829F-2B36DBB64DC2}" name="Column7074"/>
    <tableColumn id="7078" xr3:uid="{EC45D205-F9C5-454B-91DB-013B41E675B8}" name="Column7075"/>
    <tableColumn id="7079" xr3:uid="{7563E0EF-D5CE-47D1-809D-B8073AE3E79C}" name="Column7076"/>
    <tableColumn id="7080" xr3:uid="{53E8CB5E-51BA-402B-8827-520DE6A80466}" name="Column7077"/>
    <tableColumn id="7081" xr3:uid="{B0CEED69-B83E-426B-8850-7AE9D55AB083}" name="Column7078"/>
    <tableColumn id="7082" xr3:uid="{9D9415EC-A1D3-474E-883F-13567271C92D}" name="Column7079"/>
    <tableColumn id="7083" xr3:uid="{07BA2557-FBC8-45F6-99F5-29880905AA73}" name="Column7080"/>
    <tableColumn id="7084" xr3:uid="{53005245-5298-4E0F-B3A1-D71E124A0E68}" name="Column7081"/>
    <tableColumn id="7085" xr3:uid="{762B72FC-67B8-4453-AE5F-056120C990E0}" name="Column7082"/>
    <tableColumn id="7086" xr3:uid="{76F365A9-A0F1-438E-B53E-F68A5709FB01}" name="Column7083"/>
    <tableColumn id="7087" xr3:uid="{2DFF3BCE-42A0-4568-8AC1-9094244D8762}" name="Column7084"/>
    <tableColumn id="7088" xr3:uid="{FAEA5CFF-47A7-4F02-A7E6-A1F83A0E66C9}" name="Column7085"/>
    <tableColumn id="7089" xr3:uid="{1EA64A8E-BCE3-426B-9091-C95368655F39}" name="Column7086"/>
    <tableColumn id="7090" xr3:uid="{9A3DE45E-D01B-4B5B-8288-14E925AA893F}" name="Column7087"/>
    <tableColumn id="7091" xr3:uid="{B65795B3-7604-48C2-859E-F37C94328195}" name="Column7088"/>
    <tableColumn id="7092" xr3:uid="{8DBD130A-3EA0-4FA2-8DDB-EEDB32D78C92}" name="Column7089"/>
    <tableColumn id="7093" xr3:uid="{D5A634FF-998A-42E2-9476-B37528853CF1}" name="Column7090"/>
    <tableColumn id="7094" xr3:uid="{62AF3FA6-8287-4E67-BECE-F71203AA4CE8}" name="Column7091"/>
    <tableColumn id="7095" xr3:uid="{5CDD7C7E-CDA3-4DF5-B54F-8D73765C1F7B}" name="Column7092"/>
    <tableColumn id="7096" xr3:uid="{7F377E55-4990-4832-BE2C-92B50FB08106}" name="Column7093"/>
    <tableColumn id="7097" xr3:uid="{80FC43B8-0981-432D-BE9F-C6EC7D40EAED}" name="Column7094"/>
    <tableColumn id="7098" xr3:uid="{D907A27F-BC4E-452F-84AC-C07143510258}" name="Column7095"/>
    <tableColumn id="7099" xr3:uid="{2CD601DF-01DF-4FF1-B8E2-E7F5E8F0DB7A}" name="Column7096"/>
    <tableColumn id="7100" xr3:uid="{E55D08E8-4D18-4324-8DF2-A4F5AA7E4801}" name="Column7097"/>
    <tableColumn id="7101" xr3:uid="{F1EA2BC4-150A-4EF6-A3D1-F59A38E0D803}" name="Column7098"/>
    <tableColumn id="7102" xr3:uid="{EE3012ED-4F00-4CD2-A4EA-8E1BDA6A0A1F}" name="Column7099"/>
    <tableColumn id="7103" xr3:uid="{97FEBAC5-94DA-4FC0-BE3E-773105169D08}" name="Column7100"/>
    <tableColumn id="7104" xr3:uid="{45DB6E39-CF71-42EB-87D2-E94B00E2FDC5}" name="Column7101"/>
    <tableColumn id="7105" xr3:uid="{F4AC4ABE-BC8E-4BA6-B20C-B1D87958A4D6}" name="Column7102"/>
    <tableColumn id="7106" xr3:uid="{096C1311-B209-4360-A1DD-C910A1AD2389}" name="Column7103"/>
    <tableColumn id="7107" xr3:uid="{DB9F99DB-B3F6-4275-909B-20AECFFF96EB}" name="Column7104"/>
    <tableColumn id="7108" xr3:uid="{75AD4E6C-B62E-4B44-902C-F18EC61F4B6D}" name="Column7105"/>
    <tableColumn id="7109" xr3:uid="{DC7CBD6F-59D8-46C7-9255-23941097B569}" name="Column7106"/>
    <tableColumn id="7110" xr3:uid="{A01268B2-7737-4E2B-99A7-70E56C5EC89F}" name="Column7107"/>
    <tableColumn id="7111" xr3:uid="{F60B7C6A-6E9F-4D22-BB1D-C1E4267F0224}" name="Column7108"/>
    <tableColumn id="7112" xr3:uid="{98517C52-C463-4E04-A70C-36A060612B15}" name="Column7109"/>
    <tableColumn id="7113" xr3:uid="{2EC29934-45EC-40AA-A87F-BA00A0897693}" name="Column7110"/>
    <tableColumn id="7114" xr3:uid="{87779489-9BEC-4690-82D4-1D297B231556}" name="Column7111"/>
    <tableColumn id="7115" xr3:uid="{4F492843-3432-44DA-85D2-E32652A99F1C}" name="Column7112"/>
    <tableColumn id="7116" xr3:uid="{1D31FEC5-448C-4107-B84E-93BDE1EFFE55}" name="Column7113"/>
    <tableColumn id="7117" xr3:uid="{6892C3A8-E38F-4A5E-A53B-0AA11A5606DA}" name="Column7114"/>
    <tableColumn id="7118" xr3:uid="{2BF06835-AC52-4676-8A0B-E0DE2E1952E1}" name="Column7115"/>
    <tableColumn id="7119" xr3:uid="{3FB72FD8-F87A-4BAB-BB80-D5CDA0D9B14E}" name="Column7116"/>
    <tableColumn id="7120" xr3:uid="{105804E8-5A5F-4276-8E5B-3F4FAFD3DB8B}" name="Column7117"/>
    <tableColumn id="7121" xr3:uid="{CEE8E170-E516-4B20-A6D3-6CA94AFDB522}" name="Column7118"/>
    <tableColumn id="7122" xr3:uid="{FB7C7AAA-133C-468F-8D5D-F3C9AE85BC64}" name="Column7119"/>
    <tableColumn id="7123" xr3:uid="{5D856F04-1BCF-423A-893E-8B0F7E1B4336}" name="Column7120"/>
    <tableColumn id="7124" xr3:uid="{9C579FFE-B4AF-48F2-96FB-44A524DA4AE6}" name="Column7121"/>
    <tableColumn id="7125" xr3:uid="{CC559DF2-144F-4FB7-8B2B-46E324A252C9}" name="Column7122"/>
    <tableColumn id="7126" xr3:uid="{0A9654C2-B550-42F3-9386-0750EB71754E}" name="Column7123"/>
    <tableColumn id="7127" xr3:uid="{A6D6E6A1-A4E2-43FA-A453-E9995F1DDAA2}" name="Column7124"/>
    <tableColumn id="7128" xr3:uid="{35AE66AF-983C-47F4-BECE-A50CDFA3EED4}" name="Column7125"/>
    <tableColumn id="7129" xr3:uid="{FEC6F274-3D87-4949-88AB-939627380FA5}" name="Column7126"/>
    <tableColumn id="7130" xr3:uid="{4CD3BFB1-7E61-458D-9825-CC0499F7D833}" name="Column7127"/>
    <tableColumn id="7131" xr3:uid="{509B3571-3E7B-4FE1-8877-B5FA77611740}" name="Column7128"/>
    <tableColumn id="7132" xr3:uid="{FE0EB48D-21AE-41D1-92EF-4309E95D9488}" name="Column7129"/>
    <tableColumn id="7133" xr3:uid="{390B09DC-85D4-4CD9-8EC9-30BC606688BC}" name="Column7130"/>
    <tableColumn id="7134" xr3:uid="{1CA6F36C-F088-4B1E-8BFD-5EF628EAA049}" name="Column7131"/>
    <tableColumn id="7135" xr3:uid="{4B5D7FE8-571F-4D74-958C-880219EDCEF1}" name="Column7132"/>
    <tableColumn id="7136" xr3:uid="{ECC072E5-6A1F-4AAC-BC68-6BB5796E9C80}" name="Column7133"/>
    <tableColumn id="7137" xr3:uid="{023C2D99-8A53-4FC0-A0EF-9FF0B3FBA787}" name="Column7134"/>
    <tableColumn id="7138" xr3:uid="{D2BC1AC5-EA47-4CA6-9093-F3548D71A1CE}" name="Column7135"/>
    <tableColumn id="7139" xr3:uid="{27B3BB8C-3E5E-43D8-B320-2F2EB66DB28F}" name="Column7136"/>
    <tableColumn id="7140" xr3:uid="{004E731F-6553-466E-9796-96F025973D70}" name="Column7137"/>
    <tableColumn id="7141" xr3:uid="{3EBD7A67-F339-4A78-A631-CF7DAB25110B}" name="Column7138"/>
    <tableColumn id="7142" xr3:uid="{8BA3724B-7E5C-4614-9B42-61F0F7E61898}" name="Column7139"/>
    <tableColumn id="7143" xr3:uid="{B765B1BB-0FB5-4A29-85E2-6EAC511713A3}" name="Column7140"/>
    <tableColumn id="7144" xr3:uid="{4E137E73-5CE6-49B0-BBD7-9F0842F4B33C}" name="Column7141"/>
    <tableColumn id="7145" xr3:uid="{D738DE14-6296-45C2-837F-4D4BFA8EEB18}" name="Column7142"/>
    <tableColumn id="7146" xr3:uid="{9CFC93EA-8030-47BA-B4A5-20A0BFBF58DF}" name="Column7143"/>
    <tableColumn id="7147" xr3:uid="{DF99744E-B1AE-4DC6-91E1-73A0D2496752}" name="Column7144"/>
    <tableColumn id="7148" xr3:uid="{4C098DEE-A821-47D8-A47B-C7FC433BBDC9}" name="Column7145"/>
    <tableColumn id="7149" xr3:uid="{05D13E7A-FB4C-4F41-8A0A-6E50FAFC023A}" name="Column7146"/>
    <tableColumn id="7150" xr3:uid="{8A5CE036-24DF-4E37-9BBC-8FA909509095}" name="Column7147"/>
    <tableColumn id="7151" xr3:uid="{AEAA54E2-E346-4F63-B0D6-7FDEA56CBE6D}" name="Column7148"/>
    <tableColumn id="7152" xr3:uid="{2D6A80AE-1EE4-4AF9-947D-176DAC6A432C}" name="Column7149"/>
    <tableColumn id="7153" xr3:uid="{F2073747-2618-4C3C-90BF-27D5E5133879}" name="Column7150"/>
    <tableColumn id="7154" xr3:uid="{B8542048-56E9-442E-956F-FBAAB09DABF9}" name="Column7151"/>
    <tableColumn id="7155" xr3:uid="{DD2791F4-8B1F-4757-B024-E3B8EF889F7B}" name="Column7152"/>
    <tableColumn id="7156" xr3:uid="{6FF727B5-A1C8-41DB-9BA6-FB4B3285771A}" name="Column7153"/>
    <tableColumn id="7157" xr3:uid="{AA458FB6-ED72-4294-89BC-9D7DED381443}" name="Column7154"/>
    <tableColumn id="7158" xr3:uid="{F01E3794-3C3A-4E15-BFAD-C4E1BFD2A1A5}" name="Column7155"/>
    <tableColumn id="7159" xr3:uid="{59F09122-DD1F-4993-B72A-88A380DD6C25}" name="Column7156"/>
    <tableColumn id="7160" xr3:uid="{A118B09F-C363-442A-82C3-A108A14036CC}" name="Column7157"/>
    <tableColumn id="7161" xr3:uid="{8FE08754-7802-42AD-8E13-01BBC45A2B91}" name="Column7158"/>
    <tableColumn id="7162" xr3:uid="{93E5A7E9-7B24-4AE1-BAEE-C7BD36E3BF70}" name="Column7159"/>
    <tableColumn id="7163" xr3:uid="{D0FB3497-3610-4295-BD94-9A1621A76301}" name="Column7160"/>
    <tableColumn id="7164" xr3:uid="{164A4FE5-6963-45DF-8603-086C5C161A1C}" name="Column7161"/>
    <tableColumn id="7165" xr3:uid="{5F56FD8F-AABF-40C6-A70A-17EDAAA56C0E}" name="Column7162"/>
    <tableColumn id="7166" xr3:uid="{F5467D93-2AFA-4242-A5F7-DAF44E1BDCB3}" name="Column7163"/>
    <tableColumn id="7167" xr3:uid="{79D627D2-B3ED-40C0-9B63-3111F6E0F6EE}" name="Column7164"/>
    <tableColumn id="7168" xr3:uid="{8FFE7B5A-2F35-4103-936A-596469AA722C}" name="Column7165"/>
    <tableColumn id="7169" xr3:uid="{7EE38149-DDDC-4F38-8959-C6B84F945AEA}" name="Column7166"/>
    <tableColumn id="7170" xr3:uid="{0BB688B5-4312-40A6-8EF3-10590E7B885F}" name="Column7167"/>
    <tableColumn id="7171" xr3:uid="{9518F29E-4965-4B2D-801E-2159F0F8CE63}" name="Column7168"/>
    <tableColumn id="7172" xr3:uid="{AE8309C7-FD77-4A08-B243-2FE34B34A252}" name="Column7169"/>
    <tableColumn id="7173" xr3:uid="{359D8F19-5B51-4FA1-9CB9-4B926C92FF76}" name="Column7170"/>
    <tableColumn id="7174" xr3:uid="{1859DC0C-0A57-4538-91B3-DA8B3ABDE227}" name="Column7171"/>
    <tableColumn id="7175" xr3:uid="{3914A645-6794-444A-A332-ACC905F6B918}" name="Column7172"/>
    <tableColumn id="7176" xr3:uid="{4070F91A-35C6-445A-AB1D-6C21BD97A738}" name="Column7173"/>
    <tableColumn id="7177" xr3:uid="{E3E26292-8657-4261-AC14-C93688C7AC46}" name="Column7174"/>
    <tableColumn id="7178" xr3:uid="{63B2247E-3B9C-47B6-A202-43486775AFED}" name="Column7175"/>
    <tableColumn id="7179" xr3:uid="{A0C21FAC-C210-43B6-827B-1914029AB07E}" name="Column7176"/>
    <tableColumn id="7180" xr3:uid="{E4914646-C796-44A5-AB5F-9E19CFB1D9C3}" name="Column7177"/>
    <tableColumn id="7181" xr3:uid="{D83F8B2E-E7D8-427D-BE91-600B2D0E64DD}" name="Column7178"/>
    <tableColumn id="7182" xr3:uid="{B615D9DF-7FC2-4A83-8C2A-A58FC4833768}" name="Column7179"/>
    <tableColumn id="7183" xr3:uid="{F897950D-BCD7-41CC-89F3-C3AE1A5921BB}" name="Column7180"/>
    <tableColumn id="7184" xr3:uid="{57506517-B70A-4538-AE0E-F89FE1FAF4D6}" name="Column7181"/>
    <tableColumn id="7185" xr3:uid="{1DBDE51E-6384-4C6C-8FD8-BC9F427DEE42}" name="Column7182"/>
    <tableColumn id="7186" xr3:uid="{EA3229F7-D80A-47A8-93C8-5D785B044729}" name="Column7183"/>
    <tableColumn id="7187" xr3:uid="{4F5A54F0-0362-41DB-B36B-FD7C03DE960D}" name="Column7184"/>
    <tableColumn id="7188" xr3:uid="{7841299D-5AAF-4393-AE6B-5C396007696B}" name="Column7185"/>
    <tableColumn id="7189" xr3:uid="{C6132761-9E5A-4650-964A-462A638CEC48}" name="Column7186"/>
    <tableColumn id="7190" xr3:uid="{6C20BF1C-28DB-4F03-9E34-3B6CA2C63189}" name="Column7187"/>
    <tableColumn id="7191" xr3:uid="{56434FDA-7446-40FD-BEC8-C9C96D271B23}" name="Column7188"/>
    <tableColumn id="7192" xr3:uid="{05C8240E-1248-457F-9DE4-4DA1C0C8EE22}" name="Column7189"/>
    <tableColumn id="7193" xr3:uid="{B30EC884-D3B2-4078-A71B-29BE5DF03757}" name="Column7190"/>
    <tableColumn id="7194" xr3:uid="{85F4B2FE-805F-4A17-9859-A97C973E5F06}" name="Column7191"/>
    <tableColumn id="7195" xr3:uid="{F01D5BB6-D0D2-436F-84DC-79672DFFAEDA}" name="Column7192"/>
    <tableColumn id="7196" xr3:uid="{55DA3C5E-1E11-4F28-A9BF-18F815F889A9}" name="Column7193"/>
    <tableColumn id="7197" xr3:uid="{0E6C3019-2D34-4643-893E-71E0D93B0341}" name="Column7194"/>
    <tableColumn id="7198" xr3:uid="{B8E62229-9FD4-4AB1-8996-1687CEFC5B52}" name="Column7195"/>
    <tableColumn id="7199" xr3:uid="{6098A29A-6B91-478C-AF27-269BD87F3708}" name="Column7196"/>
    <tableColumn id="7200" xr3:uid="{F5F8D991-2C0D-4966-B7B0-4A277D772450}" name="Column7197"/>
    <tableColumn id="7201" xr3:uid="{3F9F89B3-6672-4D0E-BD12-BED6593391FF}" name="Column7198"/>
    <tableColumn id="7202" xr3:uid="{125E1DDE-8BB4-4ED1-8174-E469FF1F779C}" name="Column7199"/>
    <tableColumn id="7203" xr3:uid="{219C2F1F-5D85-42C5-AE41-BB6EB82BFDF4}" name="Column7200"/>
    <tableColumn id="7204" xr3:uid="{6E564D34-3EC2-4B62-B4EE-A9AC981E5D00}" name="Column7201"/>
    <tableColumn id="7205" xr3:uid="{BB257506-B831-4D8E-8E25-E9E775F26924}" name="Column7202"/>
    <tableColumn id="7206" xr3:uid="{2156EF55-57F7-4898-9C9F-6667A244FAEA}" name="Column7203"/>
    <tableColumn id="7207" xr3:uid="{F4F3B84A-4DA5-4532-AAFF-848BD789C38A}" name="Column7204"/>
    <tableColumn id="7208" xr3:uid="{5ED6F0B4-2501-4520-8FBB-F13DD4461E70}" name="Column7205"/>
    <tableColumn id="7209" xr3:uid="{F0D4B31D-D50D-439D-BC98-7C145A390BA8}" name="Column7206"/>
    <tableColumn id="7210" xr3:uid="{330F2614-A6D0-40F5-846C-789C582A5EEA}" name="Column7207"/>
    <tableColumn id="7211" xr3:uid="{98336C0E-CEE1-4378-ACD1-8CCAAFE11E01}" name="Column7208"/>
    <tableColumn id="7212" xr3:uid="{98D718F6-4BD7-4CD9-8990-60A6F3A1E893}" name="Column7209"/>
    <tableColumn id="7213" xr3:uid="{A8898417-9B3A-4E2B-8758-90B6F4A220FF}" name="Column7210"/>
    <tableColumn id="7214" xr3:uid="{0BC83D36-8EAB-4F36-8466-85BD946D7599}" name="Column7211"/>
    <tableColumn id="7215" xr3:uid="{D2545BF4-D3C7-47CB-9861-5089BE9B925A}" name="Column7212"/>
    <tableColumn id="7216" xr3:uid="{F6C9D003-2E76-45B7-B8BE-E71D22B3698E}" name="Column7213"/>
    <tableColumn id="7217" xr3:uid="{C126977C-03DD-4DBB-971F-F9FFD6643631}" name="Column7214"/>
    <tableColumn id="7218" xr3:uid="{5BB92CD8-B7C8-428E-A4DA-A6EA16E9A067}" name="Column7215"/>
    <tableColumn id="7219" xr3:uid="{C1BA8C74-03D4-4C8C-A4B3-A3B886C21418}" name="Column7216"/>
    <tableColumn id="7220" xr3:uid="{53C59280-5DEC-447A-8BFB-4DCDB31D91AF}" name="Column7217"/>
    <tableColumn id="7221" xr3:uid="{D224E82C-6B41-4510-BEDB-5E6059189D80}" name="Column7218"/>
    <tableColumn id="7222" xr3:uid="{C41A5893-F4B0-446A-84B4-0BE1455DB4A6}" name="Column7219"/>
    <tableColumn id="7223" xr3:uid="{FE6FC216-0A88-4731-A7F0-8746BB625018}" name="Column7220"/>
    <tableColumn id="7224" xr3:uid="{EB9DD104-89C4-46BA-90B8-27EC6515FFAD}" name="Column7221"/>
    <tableColumn id="7225" xr3:uid="{F774AA26-89C1-47AB-995C-B51182284A17}" name="Column7222"/>
    <tableColumn id="7226" xr3:uid="{37DC813E-7611-4E91-86D3-F6224DBFA174}" name="Column7223"/>
    <tableColumn id="7227" xr3:uid="{334BB4DF-1EB9-49E8-B5C5-8F2C7DA2AA3D}" name="Column7224"/>
    <tableColumn id="7228" xr3:uid="{2467EB46-8630-480D-AF96-45060695C4C4}" name="Column7225"/>
    <tableColumn id="7229" xr3:uid="{C8F733B0-9450-4A26-B93B-F7DD14DFEAEE}" name="Column7226"/>
    <tableColumn id="7230" xr3:uid="{794540E5-8B3B-4E83-B3E6-5A54A79C8B1E}" name="Column7227"/>
    <tableColumn id="7231" xr3:uid="{DA77B183-764E-4814-9176-C86D0019E3F9}" name="Column7228"/>
    <tableColumn id="7232" xr3:uid="{6ADA7C0D-4090-48DB-A634-7EF9DA5B4554}" name="Column7229"/>
    <tableColumn id="7233" xr3:uid="{8DDE0635-40CF-46D6-A944-D70F4BF06246}" name="Column7230"/>
    <tableColumn id="7234" xr3:uid="{A709BB97-85C3-4B60-9B64-F2DE5F88901E}" name="Column7231"/>
    <tableColumn id="7235" xr3:uid="{B519B84C-900E-4244-81F8-38748E8F6985}" name="Column7232"/>
    <tableColumn id="7236" xr3:uid="{D559C9FD-D8D1-4EC2-B7BD-0437C90E9BC1}" name="Column7233"/>
    <tableColumn id="7237" xr3:uid="{2D038FE8-7F44-4214-9FB2-10AF1FDB2784}" name="Column7234"/>
    <tableColumn id="7238" xr3:uid="{B1B38997-3990-40D7-B0AD-610CCF936E77}" name="Column7235"/>
    <tableColumn id="7239" xr3:uid="{D6F27DF2-4A4D-4B37-8DDB-7731AFB8579A}" name="Column7236"/>
    <tableColumn id="7240" xr3:uid="{3A65F7FA-50FD-4F9B-860D-3741ADC46F18}" name="Column7237"/>
    <tableColumn id="7241" xr3:uid="{AD6AB876-DDC1-4650-AF71-63D6B75220B5}" name="Column7238"/>
    <tableColumn id="7242" xr3:uid="{DA6F297D-A620-4A8B-AD49-904A4FBBDDA8}" name="Column7239"/>
    <tableColumn id="7243" xr3:uid="{C9CE17F2-07C9-4964-88DA-7E9AF82B2CA4}" name="Column7240"/>
    <tableColumn id="7244" xr3:uid="{D91C0C10-7D5E-4591-82B3-BA8C34CA947F}" name="Column7241"/>
    <tableColumn id="7245" xr3:uid="{F1B6B012-61BC-4E25-912C-11CD482ACA7D}" name="Column7242"/>
    <tableColumn id="7246" xr3:uid="{B3AEF5D4-1758-4AF5-B784-40E6E05E68AC}" name="Column7243"/>
    <tableColumn id="7247" xr3:uid="{EFB60575-D14F-4238-A838-71E4D0A7C6D4}" name="Column7244"/>
    <tableColumn id="7248" xr3:uid="{16F21591-D9F5-4DFA-A2F7-2D03BB6D98DD}" name="Column7245"/>
    <tableColumn id="7249" xr3:uid="{10FC8E30-4633-4A5D-8342-81673AC9B4F7}" name="Column7246"/>
    <tableColumn id="7250" xr3:uid="{BF3A60FB-BAC8-4566-9F69-62BEE4E09C96}" name="Column7247"/>
    <tableColumn id="7251" xr3:uid="{1B2DA3CC-2E0F-4141-ADF1-08F8C320CFD7}" name="Column7248"/>
    <tableColumn id="7252" xr3:uid="{FE5D32D3-BADE-4EE3-A814-F2EAA5EE895A}" name="Column7249"/>
    <tableColumn id="7253" xr3:uid="{9E7A2D4A-B7CF-47AA-B5BC-A8FA93867534}" name="Column7250"/>
    <tableColumn id="7254" xr3:uid="{B0C68735-C676-4133-B7B2-DAD17FF9EB29}" name="Column7251"/>
    <tableColumn id="7255" xr3:uid="{E89E03ED-73C9-4D08-A820-977A5BA57F5C}" name="Column7252"/>
    <tableColumn id="7256" xr3:uid="{FBCA1A97-9336-40F0-80AF-63A14C09981E}" name="Column7253"/>
    <tableColumn id="7257" xr3:uid="{29F13D7D-73E1-467E-88CF-4A3D86F67A4D}" name="Column7254"/>
    <tableColumn id="7258" xr3:uid="{A4CE6738-0A17-4215-8A6B-DF718E2DA943}" name="Column7255"/>
    <tableColumn id="7259" xr3:uid="{5B1C8224-8456-40DE-873D-12AA24E84711}" name="Column7256"/>
    <tableColumn id="7260" xr3:uid="{4E2D086B-4E54-4F7E-9E1E-7D42D4AB0183}" name="Column7257"/>
    <tableColumn id="7261" xr3:uid="{132E6128-1961-4307-B726-122EA900BDAE}" name="Column7258"/>
    <tableColumn id="7262" xr3:uid="{2AEAF7D8-2AE6-4AE7-9E39-1748382D94A9}" name="Column7259"/>
    <tableColumn id="7263" xr3:uid="{801D54B1-1C18-4BFC-843F-A1DEC6ACC1F5}" name="Column7260"/>
    <tableColumn id="7264" xr3:uid="{2CF35AE3-7185-45CD-92DA-BA6EAB93DCC4}" name="Column7261"/>
    <tableColumn id="7265" xr3:uid="{E0D209B9-9239-412C-BC06-E848F6301DCB}" name="Column7262"/>
    <tableColumn id="7266" xr3:uid="{7B6DADE9-646A-4A06-9D0F-A0E1624EAC6A}" name="Column7263"/>
    <tableColumn id="7267" xr3:uid="{A4F0A66E-2EFD-421D-AE3F-F2ED2FA15A2E}" name="Column7264"/>
    <tableColumn id="7268" xr3:uid="{93A3A775-7577-468E-84BE-F56BBDD0073E}" name="Column7265"/>
    <tableColumn id="7269" xr3:uid="{5E8DE9C0-5D65-4B70-927C-3D386DC11C60}" name="Column7266"/>
    <tableColumn id="7270" xr3:uid="{D183D544-4CE4-4C11-AAC0-74BB3AFB4F28}" name="Column7267"/>
    <tableColumn id="7271" xr3:uid="{B623E2F0-C992-4E02-871E-FCD1D3D136C5}" name="Column7268"/>
    <tableColumn id="7272" xr3:uid="{D21C3741-3EFC-4335-885B-0214CBAACEF1}" name="Column7269"/>
    <tableColumn id="7273" xr3:uid="{52DDCD35-61A4-470F-BD17-FA6BF36E31D1}" name="Column7270"/>
    <tableColumn id="7274" xr3:uid="{893116FB-61BD-4EBC-A1D5-567A9BF9C926}" name="Column7271"/>
    <tableColumn id="7275" xr3:uid="{48BFBB38-8B3D-40EF-A951-DAF299A9ECB1}" name="Column7272"/>
    <tableColumn id="7276" xr3:uid="{15537638-F0D3-48C6-97D2-8A3B7205C6A1}" name="Column7273"/>
    <tableColumn id="7277" xr3:uid="{8E9235BB-5B96-4666-8AF5-899EB7ED8226}" name="Column7274"/>
    <tableColumn id="7278" xr3:uid="{8D2C60B4-7074-4564-B7B8-8FBC30031AD5}" name="Column7275"/>
    <tableColumn id="7279" xr3:uid="{6B288553-C3A2-4D99-963C-AAD68561BDF1}" name="Column7276"/>
    <tableColumn id="7280" xr3:uid="{5061AD08-21E1-4445-8C1D-41DC64C872D0}" name="Column7277"/>
    <tableColumn id="7281" xr3:uid="{1D3183BD-9B39-4265-B8C7-DC71FA686B8A}" name="Column7278"/>
    <tableColumn id="7282" xr3:uid="{87310D7A-5D27-40A6-9D04-C3A9B168090E}" name="Column7279"/>
    <tableColumn id="7283" xr3:uid="{98BB59E5-2A7F-4D07-8093-DBC128B38F0D}" name="Column7280"/>
    <tableColumn id="7284" xr3:uid="{43FDD3C1-10C6-4DDB-8A60-C9262586D139}" name="Column7281"/>
    <tableColumn id="7285" xr3:uid="{A70691C3-C0D4-4AA5-9787-953C4ED91B64}" name="Column7282"/>
    <tableColumn id="7286" xr3:uid="{7A7239E3-0EEA-4294-9D87-CEFF2EFD36E8}" name="Column7283"/>
    <tableColumn id="7287" xr3:uid="{8AE72658-8E71-48C7-8D48-BFF56AEF0B4D}" name="Column7284"/>
    <tableColumn id="7288" xr3:uid="{B8D8D685-0896-41BD-A640-F7224F69EE9F}" name="Column7285"/>
    <tableColumn id="7289" xr3:uid="{391C98EF-67CD-4703-859F-7AAAEFBDB4CC}" name="Column7286"/>
    <tableColumn id="7290" xr3:uid="{A6F98612-3B39-49FC-B43C-EC39EBDE716A}" name="Column7287"/>
    <tableColumn id="7291" xr3:uid="{A3D7663E-1D5B-45A8-886A-F2E83C98C735}" name="Column7288"/>
    <tableColumn id="7292" xr3:uid="{38E19577-2D03-49B6-9E6D-920E1FE6D215}" name="Column7289"/>
    <tableColumn id="7293" xr3:uid="{87C88266-8B17-4537-B4B0-F011F4431716}" name="Column7290"/>
    <tableColumn id="7294" xr3:uid="{ED2CF728-4763-4EA2-A155-DC57815557E9}" name="Column7291"/>
    <tableColumn id="7295" xr3:uid="{57AF7FFF-042C-4CB6-A8CA-EFDE01408B67}" name="Column7292"/>
    <tableColumn id="7296" xr3:uid="{175A7131-1EB1-4E1C-A532-78E5A9B8F160}" name="Column7293"/>
    <tableColumn id="7297" xr3:uid="{88B247C2-85E9-4595-9219-63DE88361A86}" name="Column7294"/>
    <tableColumn id="7298" xr3:uid="{9BE82C88-C80A-4EE0-BC7C-C3B2FE877FDB}" name="Column7295"/>
    <tableColumn id="7299" xr3:uid="{8B853564-FC73-45CB-9F06-33170105A4BD}" name="Column7296"/>
    <tableColumn id="7300" xr3:uid="{4DE6831A-6A39-4081-A2EA-2A8CC9039BE5}" name="Column7297"/>
    <tableColumn id="7301" xr3:uid="{C73D2CC6-A85D-4BEE-AD8E-81D732B6325F}" name="Column7298"/>
    <tableColumn id="7302" xr3:uid="{537F234E-22A2-49AB-959D-EBE7574A843F}" name="Column7299"/>
    <tableColumn id="7303" xr3:uid="{2B9CD5CA-5493-4FA6-BF30-0969F0BDBEEF}" name="Column7300"/>
    <tableColumn id="7304" xr3:uid="{F089B334-C259-4B30-9802-445D84A81B2A}" name="Column7301"/>
    <tableColumn id="7305" xr3:uid="{A4E84240-C562-43B0-A250-6B0607E42B73}" name="Column7302"/>
    <tableColumn id="7306" xr3:uid="{65CD79F3-BCD6-48FF-9E35-742789A1780A}" name="Column7303"/>
    <tableColumn id="7307" xr3:uid="{F3FE564E-6F75-4EC6-A24D-FBA791E0694A}" name="Column7304"/>
    <tableColumn id="7308" xr3:uid="{4F7F49DC-750D-4C2C-BB2F-0C5A64A75B23}" name="Column7305"/>
    <tableColumn id="7309" xr3:uid="{71A36840-A8ED-4150-8C06-DEEFAE51859E}" name="Column7306"/>
    <tableColumn id="7310" xr3:uid="{B9E925D1-573D-4797-AE45-7D24A47194F7}" name="Column7307"/>
    <tableColumn id="7311" xr3:uid="{0B8B298D-9597-492A-9653-0544D688082E}" name="Column7308"/>
    <tableColumn id="7312" xr3:uid="{0AC11CDD-9D8F-40AE-9E45-24F5398EAA7E}" name="Column7309"/>
    <tableColumn id="7313" xr3:uid="{FB9A3442-2905-4E8C-AEBB-7159D82BAA7D}" name="Column7310"/>
    <tableColumn id="7314" xr3:uid="{F800B711-DDD5-494D-9D1F-C81CEA6BB287}" name="Column7311"/>
    <tableColumn id="7315" xr3:uid="{BFFE88E9-59EA-4705-943B-DDECF1DB78B8}" name="Column7312"/>
    <tableColumn id="7316" xr3:uid="{C027CAD0-4575-49DE-939B-75CB076A6C01}" name="Column7313"/>
    <tableColumn id="7317" xr3:uid="{80514718-D54C-4D7E-A17C-4C5EC635BFA5}" name="Column7314"/>
    <tableColumn id="7318" xr3:uid="{1A06D89C-71D7-4CF7-849C-F8EC7C870774}" name="Column7315"/>
    <tableColumn id="7319" xr3:uid="{5508BCE0-EA1B-4663-8798-D4B7B14EC2CC}" name="Column7316"/>
    <tableColumn id="7320" xr3:uid="{A64507DB-4548-4913-97CA-F66A1988F344}" name="Column7317"/>
    <tableColumn id="7321" xr3:uid="{8532FD4F-3841-4D78-A6CC-93C379AF6914}" name="Column7318"/>
    <tableColumn id="7322" xr3:uid="{F83AA832-5CFD-42F7-913D-59CA74DA092D}" name="Column7319"/>
    <tableColumn id="7323" xr3:uid="{514CCD68-DF94-4987-936C-89C8E582C487}" name="Column7320"/>
    <tableColumn id="7324" xr3:uid="{3BC1048D-2CA1-418B-966A-916956F1196E}" name="Column7321"/>
    <tableColumn id="7325" xr3:uid="{2B379E96-4591-460A-AD58-4DFC4A6C41A1}" name="Column7322"/>
    <tableColumn id="7326" xr3:uid="{EF626F55-785B-4D4F-A212-75A4EC91A5FB}" name="Column7323"/>
    <tableColumn id="7327" xr3:uid="{B9576F00-3A85-439D-B534-83507B21F851}" name="Column7324"/>
    <tableColumn id="7328" xr3:uid="{07447224-F614-4EF0-81EF-CB3E718996F2}" name="Column7325"/>
    <tableColumn id="7329" xr3:uid="{70E37BF3-AD80-4FB1-B2F3-620B7776881C}" name="Column7326"/>
    <tableColumn id="7330" xr3:uid="{0D1EBDF3-D50D-4696-B2E4-AA3764580407}" name="Column7327"/>
    <tableColumn id="7331" xr3:uid="{4E9DD466-EB7E-4096-9CA8-0A37DAA467A4}" name="Column7328"/>
    <tableColumn id="7332" xr3:uid="{F58FC056-C06B-4E97-A58E-7C46260F5B44}" name="Column7329"/>
    <tableColumn id="7333" xr3:uid="{950A5A41-EAA2-473D-8AE0-4970C74C59BA}" name="Column7330"/>
    <tableColumn id="7334" xr3:uid="{420225D8-03A6-4B6C-B9F9-E54D54747365}" name="Column7331"/>
    <tableColumn id="7335" xr3:uid="{FD4F2657-6822-4F04-9976-DC61B3F25C1D}" name="Column7332"/>
    <tableColumn id="7336" xr3:uid="{AA2F3643-1244-4FCC-B555-2EBCA0E92B10}" name="Column7333"/>
    <tableColumn id="7337" xr3:uid="{4BF1BBF1-7859-4BF9-9309-5818EB76F31C}" name="Column7334"/>
    <tableColumn id="7338" xr3:uid="{FCB61594-BD19-44F3-A1BA-A77EBFE8E12F}" name="Column7335"/>
    <tableColumn id="7339" xr3:uid="{5BB8E3C1-B664-4572-8552-48E791425DAD}" name="Column7336"/>
    <tableColumn id="7340" xr3:uid="{1CE3E3CF-A675-48C0-AB97-E17250C202C3}" name="Column7337"/>
    <tableColumn id="7341" xr3:uid="{2F6E4CE9-A7CB-4DDF-B059-9552CBFCFEA7}" name="Column7338"/>
    <tableColumn id="7342" xr3:uid="{B3681B3F-0DCC-4636-B4E5-431A40A6B50D}" name="Column7339"/>
    <tableColumn id="7343" xr3:uid="{62A0CB8C-6D39-4467-8FD1-1FE86F8ED246}" name="Column7340"/>
    <tableColumn id="7344" xr3:uid="{59D27AEB-9267-41A8-AEDF-D3DD3314B399}" name="Column7341"/>
    <tableColumn id="7345" xr3:uid="{CFD4C12E-0D9A-4623-80AA-9DAE35F2B7A7}" name="Column7342"/>
    <tableColumn id="7346" xr3:uid="{02F1C8EA-85FB-49DB-BFA8-6A4E8D4B685B}" name="Column7343"/>
    <tableColumn id="7347" xr3:uid="{A809EA12-0950-4A15-B930-E60F76F534E5}" name="Column7344"/>
    <tableColumn id="7348" xr3:uid="{917FB52E-1A89-4E34-9AD1-FE71A3B1AF76}" name="Column7345"/>
    <tableColumn id="7349" xr3:uid="{96B4F431-EFA2-420C-BBA9-37F5B76E497B}" name="Column7346"/>
    <tableColumn id="7350" xr3:uid="{4E8A538F-2E63-42D6-A04D-0C9F200A971F}" name="Column7347"/>
    <tableColumn id="7351" xr3:uid="{37F7DDA2-0D2E-4277-9E2E-5A21D579AB2B}" name="Column7348"/>
    <tableColumn id="7352" xr3:uid="{07449E09-B020-4A55-9288-503BF8FAAFED}" name="Column7349"/>
    <tableColumn id="7353" xr3:uid="{9C0068C7-519A-40E0-B127-4F7162B9054A}" name="Column7350"/>
    <tableColumn id="7354" xr3:uid="{DD2A6D7A-8661-42D0-BD25-F8AD7DEC2356}" name="Column7351"/>
    <tableColumn id="7355" xr3:uid="{5C087FCE-39F6-4455-AD30-1FAF1BE7501D}" name="Column7352"/>
    <tableColumn id="7356" xr3:uid="{F8AC627C-EEEE-438B-BCCF-E23F15BD5858}" name="Column7353"/>
    <tableColumn id="7357" xr3:uid="{15B0F74D-7FBD-46F2-B7E9-8BBF07700CD7}" name="Column7354"/>
    <tableColumn id="7358" xr3:uid="{1D55D748-CC54-4482-BA9A-E0502FBA2A7C}" name="Column7355"/>
    <tableColumn id="7359" xr3:uid="{B6A74634-9FAD-4B21-84AA-43B6C5DC79FF}" name="Column7356"/>
    <tableColumn id="7360" xr3:uid="{DF5D285E-46F4-4FF4-802B-F43E33EE148A}" name="Column7357"/>
    <tableColumn id="7361" xr3:uid="{DAA8A5AC-3AD4-4066-9FF0-3D6329EB476E}" name="Column7358"/>
    <tableColumn id="7362" xr3:uid="{587337E3-1887-4F00-AEA4-B226D88DDC65}" name="Column7359"/>
    <tableColumn id="7363" xr3:uid="{4D5067A6-DC6A-43ED-833C-422DCF5DD513}" name="Column7360"/>
    <tableColumn id="7364" xr3:uid="{C1F1E12C-F0A0-45CA-9808-98CB94270F31}" name="Column7361"/>
    <tableColumn id="7365" xr3:uid="{E09B33D7-7E89-4FBC-A6C1-60A22D673C4A}" name="Column7362"/>
    <tableColumn id="7366" xr3:uid="{31A91A23-7DED-4F3C-938C-FCA755039706}" name="Column7363"/>
    <tableColumn id="7367" xr3:uid="{91D38BA9-2D70-4887-B42B-15895A95EB6F}" name="Column7364"/>
    <tableColumn id="7368" xr3:uid="{EA1B0672-0682-4F00-911B-A58080003408}" name="Column7365"/>
    <tableColumn id="7369" xr3:uid="{0C2E794C-2A9F-4BBC-B247-4301A2A46142}" name="Column7366"/>
    <tableColumn id="7370" xr3:uid="{1FFECC7C-A99E-402B-8D39-F2050B8F1977}" name="Column7367"/>
    <tableColumn id="7371" xr3:uid="{3D0E5936-0090-4BE1-BEFB-58FF08841857}" name="Column7368"/>
    <tableColumn id="7372" xr3:uid="{05D355A8-9B3B-41C6-9129-C7C2628CA79C}" name="Column7369"/>
    <tableColumn id="7373" xr3:uid="{C30AA0BA-4EB7-4EE2-832D-9440ACB05603}" name="Column7370"/>
    <tableColumn id="7374" xr3:uid="{1921DB52-3B0B-497F-88A7-9ACB4C536B5F}" name="Column7371"/>
    <tableColumn id="7375" xr3:uid="{C809A0B7-7B5D-420E-A456-D89AAC371A23}" name="Column7372"/>
    <tableColumn id="7376" xr3:uid="{EDC2035D-3DCA-4E6B-9479-5F6069C92717}" name="Column7373"/>
    <tableColumn id="7377" xr3:uid="{F289A85E-F731-4214-99EB-93AB396127F1}" name="Column7374"/>
    <tableColumn id="7378" xr3:uid="{8696AD76-AE08-4500-87BC-8C57A8F25672}" name="Column7375"/>
    <tableColumn id="7379" xr3:uid="{B5237F94-5F63-43FE-B686-0024346E9505}" name="Column7376"/>
    <tableColumn id="7380" xr3:uid="{3F5F3D93-9D91-4480-B6CE-DEB30C54C087}" name="Column7377"/>
    <tableColumn id="7381" xr3:uid="{928EA0FA-10A6-40E8-B5C1-C0481BEE13DA}" name="Column7378"/>
    <tableColumn id="7382" xr3:uid="{9131DB25-0270-4A0C-9A35-BD4DB2ADCA1A}" name="Column7379"/>
    <tableColumn id="7383" xr3:uid="{74410CF4-B1E0-4CA9-A3AF-9552A9C6CEE2}" name="Column7380"/>
    <tableColumn id="7384" xr3:uid="{9A94CC8D-FF18-4EDC-9185-DC632C4648A3}" name="Column7381"/>
    <tableColumn id="7385" xr3:uid="{98FAD699-C391-458F-9BD2-47BBA00AAA5E}" name="Column7382"/>
    <tableColumn id="7386" xr3:uid="{C0844FDF-2F30-4D6F-A3C5-E6B6E51E7BA6}" name="Column7383"/>
    <tableColumn id="7387" xr3:uid="{8E54A321-1E94-4E79-BEE1-6E2CA08DB196}" name="Column7384"/>
    <tableColumn id="7388" xr3:uid="{CF87C0BA-DF87-4D37-8E8E-1012BFC354F7}" name="Column7385"/>
    <tableColumn id="7389" xr3:uid="{525A7DA4-E41C-4651-A3E3-FA24D5599D92}" name="Column7386"/>
    <tableColumn id="7390" xr3:uid="{A0F05955-A5A4-4DDC-A480-097693DD1AFF}" name="Column7387"/>
    <tableColumn id="7391" xr3:uid="{A64AE538-3165-45CD-820D-0A5571A85203}" name="Column7388"/>
    <tableColumn id="7392" xr3:uid="{B2BB5A07-0DDB-4910-B3F8-932A58B69C32}" name="Column7389"/>
    <tableColumn id="7393" xr3:uid="{89458AD2-F1C9-4BF4-B888-96CDDB670FE6}" name="Column7390"/>
    <tableColumn id="7394" xr3:uid="{6EAC58D7-BB85-4CAF-A269-3E4240A06493}" name="Column7391"/>
    <tableColumn id="7395" xr3:uid="{CB34B5EC-306E-4B2D-B72D-15A3EFE0AD88}" name="Column7392"/>
    <tableColumn id="7396" xr3:uid="{1A075F7F-CE24-4CB7-A5C8-1B8F71DE7D00}" name="Column7393"/>
    <tableColumn id="7397" xr3:uid="{7045D5ED-C462-4F3A-AC75-B4F660EF71B8}" name="Column7394"/>
    <tableColumn id="7398" xr3:uid="{DFF3E8C2-CEE9-41A4-AEB9-8A669BDAEC78}" name="Column7395"/>
    <tableColumn id="7399" xr3:uid="{6422250A-47D5-419B-A968-5E2D9AE70999}" name="Column7396"/>
    <tableColumn id="7400" xr3:uid="{8582C788-FAF4-43AD-A309-52F4B82A4EE1}" name="Column7397"/>
    <tableColumn id="7401" xr3:uid="{557DC8DA-BE5B-484F-B4B9-E86F9A54760E}" name="Column7398"/>
    <tableColumn id="7402" xr3:uid="{EB216472-623F-4CC0-97B9-0E7F4E22563A}" name="Column7399"/>
    <tableColumn id="7403" xr3:uid="{7E93542D-70A2-48E4-9511-7F4D54236C27}" name="Column7400"/>
    <tableColumn id="7404" xr3:uid="{A345441E-C0F9-441D-B140-01FB2005BF11}" name="Column7401"/>
    <tableColumn id="7405" xr3:uid="{25A2AC3F-73D9-487C-B7CA-B081C244777C}" name="Column7402"/>
    <tableColumn id="7406" xr3:uid="{35435EA6-FF06-4C2C-8D47-29A06ABD6396}" name="Column7403"/>
    <tableColumn id="7407" xr3:uid="{7CFA1592-DC5E-4834-81AA-CD24148E86B1}" name="Column7404"/>
    <tableColumn id="7408" xr3:uid="{C52235AF-5971-4D49-BCFD-792D9658D5EE}" name="Column7405"/>
    <tableColumn id="7409" xr3:uid="{33CFF2E8-0BEE-4807-AD33-4B14BBEE6955}" name="Column7406"/>
    <tableColumn id="7410" xr3:uid="{34239166-FF92-4420-BA53-61CCA18CD21C}" name="Column7407"/>
    <tableColumn id="7411" xr3:uid="{FF06C732-7202-40CC-8E82-394EB756ACC5}" name="Column7408"/>
    <tableColumn id="7412" xr3:uid="{31B9C1E4-7203-455A-A596-3FB7FE58521E}" name="Column7409"/>
    <tableColumn id="7413" xr3:uid="{BD91F7F7-3009-470D-89B7-5D002CE2A9E9}" name="Column7410"/>
    <tableColumn id="7414" xr3:uid="{1A933C41-8546-4B7B-8E93-3EDA6F61DC32}" name="Column7411"/>
    <tableColumn id="7415" xr3:uid="{A94C811B-8C4A-45D1-9276-0B0C76DBF6D6}" name="Column7412"/>
    <tableColumn id="7416" xr3:uid="{6B94983C-8AB1-4ADE-8FBB-42B77BC36C9D}" name="Column7413"/>
    <tableColumn id="7417" xr3:uid="{269CEC56-C80F-4923-8089-C1B5C1F56681}" name="Column7414"/>
    <tableColumn id="7418" xr3:uid="{4E31C9E8-02EE-48EC-89C3-A96502476964}" name="Column7415"/>
    <tableColumn id="7419" xr3:uid="{1429F16F-80B2-4B17-B528-405BF9A1AC91}" name="Column7416"/>
    <tableColumn id="7420" xr3:uid="{5AF8CF98-5B55-422C-B9C3-5AE6F88177AF}" name="Column7417"/>
    <tableColumn id="7421" xr3:uid="{09085602-398A-4F60-9E24-5FE0E3288324}" name="Column7418"/>
    <tableColumn id="7422" xr3:uid="{AD74A227-049A-4FEB-BA8E-E9FA081C43C7}" name="Column7419"/>
    <tableColumn id="7423" xr3:uid="{581B1911-5137-4B19-92DF-B9460C986BC4}" name="Column7420"/>
    <tableColumn id="7424" xr3:uid="{386A0EDF-ABB2-4EBB-8453-4F12A6C3740F}" name="Column7421"/>
    <tableColumn id="7425" xr3:uid="{3B4A0C36-5BD5-412E-B28C-454EF1391BF8}" name="Column7422"/>
    <tableColumn id="7426" xr3:uid="{81EB1929-B96C-4C96-8DEC-4674DF0CEDC0}" name="Column7423"/>
    <tableColumn id="7427" xr3:uid="{204D5329-E597-4F92-AA70-281A358E37E3}" name="Column7424"/>
    <tableColumn id="7428" xr3:uid="{4BD48C96-1E16-4379-8AAF-331FB50DFE54}" name="Column7425"/>
    <tableColumn id="7429" xr3:uid="{749B2944-8F90-4996-B277-5D4EC2DC8626}" name="Column7426"/>
    <tableColumn id="7430" xr3:uid="{6B90F98F-8F26-4664-8B18-A95FD543F31E}" name="Column7427"/>
    <tableColumn id="7431" xr3:uid="{975951FF-5672-4D00-8825-D46814B262C5}" name="Column7428"/>
    <tableColumn id="7432" xr3:uid="{81D63F45-279B-4602-B5BD-259257159E0F}" name="Column7429"/>
    <tableColumn id="7433" xr3:uid="{9E32DB70-8B4A-4018-AE9A-A93F2706FA48}" name="Column7430"/>
    <tableColumn id="7434" xr3:uid="{9E0BCD55-3D4C-46E1-B58C-73A385D04FFC}" name="Column7431"/>
    <tableColumn id="7435" xr3:uid="{13703352-EDCF-465D-BC21-77F532C523AA}" name="Column7432"/>
    <tableColumn id="7436" xr3:uid="{C3EDAB25-C135-4271-B856-BA161CF556DF}" name="Column7433"/>
    <tableColumn id="7437" xr3:uid="{E3727D17-227F-45C8-996B-9621DFCF2157}" name="Column7434"/>
    <tableColumn id="7438" xr3:uid="{E9F8BF88-0B27-404B-87BC-88B31D244556}" name="Column7435"/>
    <tableColumn id="7439" xr3:uid="{4530ADC3-5790-4AB7-8CC6-7D9969D79981}" name="Column7436"/>
    <tableColumn id="7440" xr3:uid="{D6D6DE06-E720-4ADA-9D00-1C2C7742A7A6}" name="Column7437"/>
    <tableColumn id="7441" xr3:uid="{C3AD7B8F-8FB4-408F-AA5B-A60603DA04E0}" name="Column7438"/>
    <tableColumn id="7442" xr3:uid="{46E0203F-C0E0-408B-94DA-C3404941481E}" name="Column7439"/>
    <tableColumn id="7443" xr3:uid="{50C2CA75-68DC-426E-9F7B-948B8D3AB58D}" name="Column7440"/>
    <tableColumn id="7444" xr3:uid="{CB8F1949-9677-4894-AA6F-124DA115A7D6}" name="Column7441"/>
    <tableColumn id="7445" xr3:uid="{E1E0F92D-21D6-414A-8F4A-5B7C2F512C32}" name="Column7442"/>
    <tableColumn id="7446" xr3:uid="{6DFB5967-7E71-4253-92B1-BA97AC7E6933}" name="Column7443"/>
    <tableColumn id="7447" xr3:uid="{800E00CC-A2AA-4A11-8105-B1F800148D65}" name="Column7444"/>
    <tableColumn id="7448" xr3:uid="{A6FA8266-7CE3-4628-8867-F2B6FA54134A}" name="Column7445"/>
    <tableColumn id="7449" xr3:uid="{1B916151-1A06-41BC-865E-1422F3589B5A}" name="Column7446"/>
    <tableColumn id="7450" xr3:uid="{BE37459B-647E-40B4-B336-76FDC3B70F42}" name="Column7447"/>
    <tableColumn id="7451" xr3:uid="{BBE8926D-4EDD-4A7C-9990-46F369831E75}" name="Column7448"/>
    <tableColumn id="7452" xr3:uid="{C4F5C655-3C4A-40EA-9FDD-0165444B642D}" name="Column7449"/>
    <tableColumn id="7453" xr3:uid="{C0505A28-2F3D-453B-AA3F-66F9A09590E8}" name="Column7450"/>
    <tableColumn id="7454" xr3:uid="{5EB70677-8906-4070-A1F3-789BE6EC58A8}" name="Column7451"/>
    <tableColumn id="7455" xr3:uid="{CF24CD21-0EEB-4A1C-8AF3-95B102604A4D}" name="Column7452"/>
    <tableColumn id="7456" xr3:uid="{59998072-E068-4C7B-ACDA-D4C15C887809}" name="Column7453"/>
    <tableColumn id="7457" xr3:uid="{228DBD1F-369B-4E31-9429-C41988222D1F}" name="Column7454"/>
    <tableColumn id="7458" xr3:uid="{5D742619-779D-483B-A099-4A1A236E1439}" name="Column7455"/>
    <tableColumn id="7459" xr3:uid="{535513A4-16B3-442F-8890-1B702F594665}" name="Column7456"/>
    <tableColumn id="7460" xr3:uid="{477FBFE5-8037-4445-9C95-811FD53752A0}" name="Column7457"/>
    <tableColumn id="7461" xr3:uid="{A24B76F8-85C8-49F3-8F8E-32F9B96882B4}" name="Column7458"/>
    <tableColumn id="7462" xr3:uid="{6702A538-1E26-44E7-947D-9F72C3874AF8}" name="Column7459"/>
    <tableColumn id="7463" xr3:uid="{8EB1F13A-F938-4EE4-83E8-3D0A7AF7F054}" name="Column7460"/>
    <tableColumn id="7464" xr3:uid="{89C4AF40-2BCF-415D-A8B9-E4A599242B2D}" name="Column7461"/>
    <tableColumn id="7465" xr3:uid="{5AC3F9EC-54D1-478F-A98F-3B19317DD54E}" name="Column7462"/>
    <tableColumn id="7466" xr3:uid="{9C72061A-F42A-445D-81BC-AFDEF93FE1E6}" name="Column7463"/>
    <tableColumn id="7467" xr3:uid="{82AA875C-F92C-41BD-91A6-80622F079A15}" name="Column7464"/>
    <tableColumn id="7468" xr3:uid="{A39A4BF4-7F02-4228-BBF1-08F2BDAE90AB}" name="Column7465"/>
    <tableColumn id="7469" xr3:uid="{337B9C8E-3BD8-4892-818A-73D53FFF1C11}" name="Column7466"/>
    <tableColumn id="7470" xr3:uid="{27F7259D-72B8-437D-8E33-CB6D0660121C}" name="Column7467"/>
    <tableColumn id="7471" xr3:uid="{E316F067-3D22-412F-87B5-397EB0FE5517}" name="Column7468"/>
    <tableColumn id="7472" xr3:uid="{51DAA14B-4CF5-47A1-88B1-8DF0F1C12937}" name="Column7469"/>
    <tableColumn id="7473" xr3:uid="{12C3D912-6B03-47C0-B714-5C51A1C6590F}" name="Column7470"/>
    <tableColumn id="7474" xr3:uid="{CA8235F0-8650-4658-A650-8B5305F46124}" name="Column7471"/>
    <tableColumn id="7475" xr3:uid="{4F5B7607-75E8-47BF-ADC6-9A77872E5BA1}" name="Column7472"/>
    <tableColumn id="7476" xr3:uid="{4D22C3C8-0619-454E-B3DF-2B1E5863B59F}" name="Column7473"/>
    <tableColumn id="7477" xr3:uid="{D3DF0ED9-FB66-4030-949B-24EFDBA09783}" name="Column7474"/>
    <tableColumn id="7478" xr3:uid="{631F3551-FAF7-4F7F-B99E-3CBFF44F7329}" name="Column7475"/>
    <tableColumn id="7479" xr3:uid="{98F50E29-90B5-4237-8A29-53E221A935C9}" name="Column7476"/>
    <tableColumn id="7480" xr3:uid="{E9084242-9908-4A10-93BE-692D98130CC7}" name="Column7477"/>
    <tableColumn id="7481" xr3:uid="{021D2C49-3E24-4E71-8C27-E36655D6EF97}" name="Column7478"/>
    <tableColumn id="7482" xr3:uid="{C9A7C8AF-DBCD-4C90-807A-8D4CAC83AD15}" name="Column7479"/>
    <tableColumn id="7483" xr3:uid="{D676FFF9-4C3C-48A1-A413-918B047FD74E}" name="Column7480"/>
    <tableColumn id="7484" xr3:uid="{AB97719A-4FA1-4A76-8EF3-1F6C0AEFF807}" name="Column7481"/>
    <tableColumn id="7485" xr3:uid="{FCBB21E6-1010-4094-A077-A9E0ACB22212}" name="Column7482"/>
    <tableColumn id="7486" xr3:uid="{7AFA82CF-99F9-44EC-BFA9-64EE5D27B29D}" name="Column7483"/>
    <tableColumn id="7487" xr3:uid="{DB3AB66E-417C-4010-B35E-94F34EEB5E79}" name="Column7484"/>
    <tableColumn id="7488" xr3:uid="{C99BCD26-E48F-43C3-99E6-399FE65860EA}" name="Column7485"/>
    <tableColumn id="7489" xr3:uid="{80A1D8EA-7B87-4370-999E-E7B8F0944244}" name="Column7486"/>
    <tableColumn id="7490" xr3:uid="{9365DAF2-16D1-4DDC-89BB-DA17B19378D7}" name="Column7487"/>
    <tableColumn id="7491" xr3:uid="{BB34AD81-F66D-49C2-ADF4-4811F81EC675}" name="Column7488"/>
    <tableColumn id="7492" xr3:uid="{313E0DE5-6029-4ABD-87CE-EC00155C9C1B}" name="Column7489"/>
    <tableColumn id="7493" xr3:uid="{4A051470-240D-409F-B963-3D02913BF00E}" name="Column7490"/>
    <tableColumn id="7494" xr3:uid="{A4C2075C-34C9-40FA-BBEC-51779FEB42CD}" name="Column7491"/>
    <tableColumn id="7495" xr3:uid="{889E8EEF-A00A-4076-BC18-13239517A69C}" name="Column7492"/>
    <tableColumn id="7496" xr3:uid="{2A971033-D4BD-463E-A19A-06F018823A94}" name="Column7493"/>
    <tableColumn id="7497" xr3:uid="{A1DC8824-BF6A-412F-9C84-323DF409D5FF}" name="Column7494"/>
    <tableColumn id="7498" xr3:uid="{925B73D0-1AE4-4C10-A4CE-A685D9931BC4}" name="Column7495"/>
    <tableColumn id="7499" xr3:uid="{B267B0C5-D281-4D57-AC70-02649634FCD6}" name="Column7496"/>
    <tableColumn id="7500" xr3:uid="{9C300274-B0A1-4311-B6D0-FF0691BE290D}" name="Column7497"/>
    <tableColumn id="7501" xr3:uid="{C37D764C-791B-4C76-98AA-C433C2BAC14C}" name="Column7498"/>
    <tableColumn id="7502" xr3:uid="{CB651FFD-4F93-4625-82E9-4F96D5B5EF42}" name="Column7499"/>
    <tableColumn id="7503" xr3:uid="{D65204FA-91BF-4E0E-BC31-A60A62CC0E0D}" name="Column7500"/>
    <tableColumn id="7504" xr3:uid="{782265B2-3714-4115-B87C-6637CDBD3DC8}" name="Column7501"/>
    <tableColumn id="7505" xr3:uid="{73EE5FA8-9B5A-4A5A-93A8-BE1C41E4588E}" name="Column7502"/>
    <tableColumn id="7506" xr3:uid="{78CC66EE-13D7-4EBC-9139-2C697A9B4AD1}" name="Column7503"/>
    <tableColumn id="7507" xr3:uid="{BFB2ED11-7FD7-4898-A5DC-D5EBD08A9C5F}" name="Column7504"/>
    <tableColumn id="7508" xr3:uid="{D4FFD977-7881-4E3C-A21A-5629864EF67D}" name="Column7505"/>
    <tableColumn id="7509" xr3:uid="{B4A393A9-E046-4545-9BED-6E432AD7B69C}" name="Column7506"/>
    <tableColumn id="7510" xr3:uid="{08BFF71B-D5C8-45A4-8FE0-C05047EB2E66}" name="Column7507"/>
    <tableColumn id="7511" xr3:uid="{949923A3-B951-4635-B847-B1AC0AE46026}" name="Column7508"/>
    <tableColumn id="7512" xr3:uid="{339B7247-D269-4477-9859-5E95F84C06D4}" name="Column7509"/>
    <tableColumn id="7513" xr3:uid="{BFE1A477-4752-41CE-9B14-0E08A217E6E5}" name="Column7510"/>
    <tableColumn id="7514" xr3:uid="{D023EE65-24CA-4192-BF70-5B62E53B1644}" name="Column7511"/>
    <tableColumn id="7515" xr3:uid="{76876BB3-4426-4F04-B856-A929DA1C6BAC}" name="Column7512"/>
    <tableColumn id="7516" xr3:uid="{2301EA82-AFD6-4105-BC26-4F70BA3A526A}" name="Column7513"/>
    <tableColumn id="7517" xr3:uid="{2D235390-7648-46CE-9C60-50AB85CF5CF2}" name="Column7514"/>
    <tableColumn id="7518" xr3:uid="{36ACE589-CFB3-4055-B2AB-16A61DB7BCE4}" name="Column7515"/>
    <tableColumn id="7519" xr3:uid="{F5099097-93FD-4DDF-8327-478246943971}" name="Column7516"/>
    <tableColumn id="7520" xr3:uid="{ED6EE993-1FFB-4F96-B50A-6D26DA2D2A5D}" name="Column7517"/>
    <tableColumn id="7521" xr3:uid="{5713FF8F-5BA9-4984-BAD5-9852144E4FA7}" name="Column7518"/>
    <tableColumn id="7522" xr3:uid="{57807FC2-3CA9-4CAB-B6C1-475AFCB17EC6}" name="Column7519"/>
    <tableColumn id="7523" xr3:uid="{34D083FF-6DC2-4B9C-B4D2-5498B0B8C05A}" name="Column7520"/>
    <tableColumn id="7524" xr3:uid="{2F3EC77E-E3F5-4ACD-B70C-1FD07C791054}" name="Column7521"/>
    <tableColumn id="7525" xr3:uid="{741E3E3F-8938-41BF-B55B-6C68174DDC94}" name="Column7522"/>
    <tableColumn id="7526" xr3:uid="{EE7414C6-AE86-4E51-86D7-E7D5DDC5EC83}" name="Column7523"/>
    <tableColumn id="7527" xr3:uid="{CAF0AEB7-F997-4AE7-8C45-7141C8DDD1A4}" name="Column7524"/>
    <tableColumn id="7528" xr3:uid="{10C1C8F3-E3B0-4125-960B-79177E3F45A6}" name="Column7525"/>
    <tableColumn id="7529" xr3:uid="{00B22DE3-E344-4B5E-8FE5-A3015455168F}" name="Column7526"/>
    <tableColumn id="7530" xr3:uid="{992B6ABA-2F8C-4475-A970-9F80FBCECC4F}" name="Column7527"/>
    <tableColumn id="7531" xr3:uid="{BC043311-979A-47F3-8995-294EA4FC33C1}" name="Column7528"/>
    <tableColumn id="7532" xr3:uid="{FFC2CBC9-E2B7-4C8E-870E-A26809DA0605}" name="Column7529"/>
    <tableColumn id="7533" xr3:uid="{E7D2921E-F040-4D3E-A2EA-C978F2D02F90}" name="Column7530"/>
    <tableColumn id="7534" xr3:uid="{125CA447-BFD6-42F9-AF96-9E7EC3503FC8}" name="Column7531"/>
    <tableColumn id="7535" xr3:uid="{BE196822-9536-4BD9-AE98-7F303AF9EE5C}" name="Column7532"/>
    <tableColumn id="7536" xr3:uid="{D95FDA55-186D-4312-8DD9-D56218E02EDE}" name="Column7533"/>
    <tableColumn id="7537" xr3:uid="{C68C9562-F809-482B-AAAC-12301D785EE8}" name="Column7534"/>
    <tableColumn id="7538" xr3:uid="{A95A04A9-F4EE-45E8-AA5F-45B7E8D438A8}" name="Column7535"/>
    <tableColumn id="7539" xr3:uid="{EF00B7FE-117C-44F7-888F-2BD24B1F29DA}" name="Column7536"/>
    <tableColumn id="7540" xr3:uid="{C9425807-DFF8-467F-B3C6-5FD721A62B5C}" name="Column7537"/>
    <tableColumn id="7541" xr3:uid="{2F90B2C6-49CA-4C09-8E4A-A565DC67FD3C}" name="Column7538"/>
    <tableColumn id="7542" xr3:uid="{3062CD7D-0291-4433-974A-FA1C43D93EDD}" name="Column7539"/>
    <tableColumn id="7543" xr3:uid="{8E74F2F8-4561-4A6B-892F-9EBF7E538B0C}" name="Column7540"/>
    <tableColumn id="7544" xr3:uid="{7BF7AF07-6D0F-4097-9F28-5D57BE26A6C9}" name="Column7541"/>
    <tableColumn id="7545" xr3:uid="{4570E664-E935-4FF2-ABC9-ABCE1999C117}" name="Column7542"/>
    <tableColumn id="7546" xr3:uid="{31332154-FF6C-4B2D-993F-B1CF8541C248}" name="Column7543"/>
    <tableColumn id="7547" xr3:uid="{09689DC0-A7FE-44DB-BB64-65F62BC2422F}" name="Column7544"/>
    <tableColumn id="7548" xr3:uid="{45702694-D450-4CDA-B510-B7B5A14E20E3}" name="Column7545"/>
    <tableColumn id="7549" xr3:uid="{49967653-4D68-4877-B0FE-E080A000F477}" name="Column7546"/>
    <tableColumn id="7550" xr3:uid="{43939375-680D-4CDA-A73A-A1DC1A3B803C}" name="Column7547"/>
    <tableColumn id="7551" xr3:uid="{50E6FFCB-012A-40DC-A930-991081C55266}" name="Column7548"/>
    <tableColumn id="7552" xr3:uid="{D6F9143D-EC19-4733-8195-B58E14D274D6}" name="Column7549"/>
    <tableColumn id="7553" xr3:uid="{60E50628-9E3E-4AEE-8837-32887BAFD0BB}" name="Column7550"/>
    <tableColumn id="7554" xr3:uid="{3A8E96D5-BA89-4943-85A2-85440CB770B0}" name="Column7551"/>
    <tableColumn id="7555" xr3:uid="{CA2EA8BE-7D4F-4C30-91F6-A81CF97BA47C}" name="Column7552"/>
    <tableColumn id="7556" xr3:uid="{B628E838-419F-455E-9759-F204DA2B95D1}" name="Column7553"/>
    <tableColumn id="7557" xr3:uid="{1E74729E-AAC9-4351-9444-A0094D7F399A}" name="Column7554"/>
    <tableColumn id="7558" xr3:uid="{57070134-F19F-483C-BED1-DA23F1B41CA4}" name="Column7555"/>
    <tableColumn id="7559" xr3:uid="{308753AA-9DEB-490A-90F0-4632CFAAF2B3}" name="Column7556"/>
    <tableColumn id="7560" xr3:uid="{F2939378-072A-4F97-874A-DACF2F6DAE09}" name="Column7557"/>
    <tableColumn id="7561" xr3:uid="{DEF90DAE-19D4-4976-8E04-2E328C795F23}" name="Column7558"/>
    <tableColumn id="7562" xr3:uid="{E54DBF38-3458-4877-94CC-EB069EA98E3A}" name="Column7559"/>
    <tableColumn id="7563" xr3:uid="{8258D241-7861-4BD5-8BB9-8F6D77240CD3}" name="Column7560"/>
    <tableColumn id="7564" xr3:uid="{C189467C-C36B-40CA-A64D-E0BEEC5767BB}" name="Column7561"/>
    <tableColumn id="7565" xr3:uid="{7B2A107F-071E-4964-A5A7-397C4A6BAD81}" name="Column7562"/>
    <tableColumn id="7566" xr3:uid="{BEC8E828-3C46-4669-A2F4-0F9FCEEE886F}" name="Column7563"/>
    <tableColumn id="7567" xr3:uid="{E9F2A558-FB0B-4212-AA8A-4851D249D0C9}" name="Column7564"/>
    <tableColumn id="7568" xr3:uid="{CF2EEF41-A010-4A6C-BB2A-D5A7FDE92BE0}" name="Column7565"/>
    <tableColumn id="7569" xr3:uid="{DFE6F13B-3C8A-44CA-8F05-E702EC12A8B5}" name="Column7566"/>
    <tableColumn id="7570" xr3:uid="{8CBFED62-7FB5-452B-A19C-7BDE7643F7C8}" name="Column7567"/>
    <tableColumn id="7571" xr3:uid="{99D12AEF-5707-4805-A00D-78D2EE86E384}" name="Column7568"/>
    <tableColumn id="7572" xr3:uid="{49242C50-D3DF-4C47-B2D1-0EFB3C64E5B0}" name="Column7569"/>
    <tableColumn id="7573" xr3:uid="{98F60466-D1F4-4D96-999C-1E4FD17C2465}" name="Column7570"/>
    <tableColumn id="7574" xr3:uid="{A65200D5-E3AE-4419-972C-85E0EA7096D4}" name="Column7571"/>
    <tableColumn id="7575" xr3:uid="{FECD8803-5966-4FF0-8F1A-C955720B64DA}" name="Column7572"/>
    <tableColumn id="7576" xr3:uid="{4671FDFF-C520-4994-8F89-9D8FA5EFE833}" name="Column7573"/>
    <tableColumn id="7577" xr3:uid="{80E3B987-528F-4562-B7A3-E02CC54DD1BF}" name="Column7574"/>
    <tableColumn id="7578" xr3:uid="{74428978-50EB-4AEA-BF02-77BC53A1DAF1}" name="Column7575"/>
    <tableColumn id="7579" xr3:uid="{1BBEE942-E6E1-4A2F-BE57-0876142A0675}" name="Column7576"/>
    <tableColumn id="7580" xr3:uid="{A1F8207B-9B9F-4525-A650-71AC15A1C665}" name="Column7577"/>
    <tableColumn id="7581" xr3:uid="{4E5D58A0-FD52-4F07-9DC6-94505E60976F}" name="Column7578"/>
    <tableColumn id="7582" xr3:uid="{40711FAD-DC4F-401B-840B-A039781F3B9F}" name="Column7579"/>
    <tableColumn id="7583" xr3:uid="{E7176C6E-1518-4D19-A64C-89F847300484}" name="Column7580"/>
    <tableColumn id="7584" xr3:uid="{E23F3EB3-DC0A-4B08-AF8D-F391C7BED35A}" name="Column7581"/>
    <tableColumn id="7585" xr3:uid="{FA2A1523-C593-491B-9DF2-9061E33E964D}" name="Column7582"/>
    <tableColumn id="7586" xr3:uid="{BD7D8ED3-40E7-4B9E-B20D-E32EA50004A9}" name="Column7583"/>
    <tableColumn id="7587" xr3:uid="{8679293F-79D1-4893-BA25-23B6EEFE6903}" name="Column7584"/>
    <tableColumn id="7588" xr3:uid="{9CFE4190-1F6C-4603-A563-152D92FC1EAE}" name="Column7585"/>
    <tableColumn id="7589" xr3:uid="{E4FF71B4-0F77-404C-BD7B-0DDDAB66CEF7}" name="Column7586"/>
    <tableColumn id="7590" xr3:uid="{C4E323AA-9F3E-4551-B87C-868F93444665}" name="Column7587"/>
    <tableColumn id="7591" xr3:uid="{94C7F6B2-4D60-4F0A-89E2-ED152C362712}" name="Column7588"/>
    <tableColumn id="7592" xr3:uid="{8585A160-BDB4-428C-BFA5-42786DF5507E}" name="Column7589"/>
    <tableColumn id="7593" xr3:uid="{78C1FCE0-489B-4BAA-9830-DA1E3A8B8CF2}" name="Column7590"/>
    <tableColumn id="7594" xr3:uid="{DD3A95E5-8492-4622-9DC9-2CEE20D45A39}" name="Column7591"/>
    <tableColumn id="7595" xr3:uid="{6039768C-62E8-48AE-B9A3-BFF3E406D0CD}" name="Column7592"/>
    <tableColumn id="7596" xr3:uid="{F074C4C1-9C04-42E9-BFFA-56FB4428AAC2}" name="Column7593"/>
    <tableColumn id="7597" xr3:uid="{2301DEE0-9B58-4546-AEA9-ABC8422ABC72}" name="Column7594"/>
    <tableColumn id="7598" xr3:uid="{FF8E95C0-B432-463F-BF49-4F152E7997C1}" name="Column7595"/>
    <tableColumn id="7599" xr3:uid="{9B2BEB51-043C-4457-8495-C9621ECFB808}" name="Column7596"/>
    <tableColumn id="7600" xr3:uid="{32CFE88A-4908-4C8E-8035-516AEC8463AD}" name="Column7597"/>
    <tableColumn id="7601" xr3:uid="{EC714CD9-2687-48DB-A887-3FC4A07ECF59}" name="Column7598"/>
    <tableColumn id="7602" xr3:uid="{37C66867-2295-481C-8BCB-B2198D9B2F59}" name="Column7599"/>
    <tableColumn id="7603" xr3:uid="{E14029D9-E034-4D72-82A5-D04E84A149AA}" name="Column7600"/>
    <tableColumn id="7604" xr3:uid="{4993C4D1-3500-4B5C-BBB0-31F5057BE097}" name="Column7601"/>
    <tableColumn id="7605" xr3:uid="{876D1C8C-FCFA-4EC2-853A-520C758E2503}" name="Column7602"/>
    <tableColumn id="7606" xr3:uid="{6CC9FB4F-E280-464E-8E16-9E9EA4AA8721}" name="Column7603"/>
    <tableColumn id="7607" xr3:uid="{5A370051-857D-4B59-BDAB-0382085965DB}" name="Column7604"/>
    <tableColumn id="7608" xr3:uid="{366586AA-9475-4AA4-A301-CD56D3F5EB2B}" name="Column7605"/>
    <tableColumn id="7609" xr3:uid="{9855FFDF-C3DD-4A26-94E3-A2E024CE5F93}" name="Column7606"/>
    <tableColumn id="7610" xr3:uid="{5BF69F4B-EFFB-40FF-BF0B-2108F65C57B1}" name="Column7607"/>
    <tableColumn id="7611" xr3:uid="{522591A3-6165-4691-BF40-96FCEE9FBA53}" name="Column7608"/>
    <tableColumn id="7612" xr3:uid="{4572A5CA-E89A-42C5-BEB2-25611AE3B20D}" name="Column7609"/>
    <tableColumn id="7613" xr3:uid="{203F45FA-1119-4902-811F-2942E8AF181A}" name="Column7610"/>
    <tableColumn id="7614" xr3:uid="{D9DFF8E0-29B7-4873-B501-C8EA6842905A}" name="Column7611"/>
    <tableColumn id="7615" xr3:uid="{D7C05773-7E84-487A-981D-C121083AD90C}" name="Column7612"/>
    <tableColumn id="7616" xr3:uid="{BF74573C-134A-4273-88BE-4C11CACD5E2F}" name="Column7613"/>
    <tableColumn id="7617" xr3:uid="{3CCE6D31-0255-4A61-B697-42C4B052E2C7}" name="Column7614"/>
    <tableColumn id="7618" xr3:uid="{A033212D-F4AE-4A39-B30E-3E81F2680F16}" name="Column7615"/>
    <tableColumn id="7619" xr3:uid="{F9BA0554-F198-47C3-B3BB-726322EB2259}" name="Column7616"/>
    <tableColumn id="7620" xr3:uid="{4EBA1110-25E1-4A60-ADBD-0B4DE3511628}" name="Column7617"/>
    <tableColumn id="7621" xr3:uid="{B77AB783-53B6-4051-B566-E15023AEBD92}" name="Column7618"/>
    <tableColumn id="7622" xr3:uid="{05003ED0-782B-4A89-8CA2-E374EFE37531}" name="Column7619"/>
    <tableColumn id="7623" xr3:uid="{E4568C50-C0CD-4571-A756-991D394F5D8E}" name="Column7620"/>
    <tableColumn id="7624" xr3:uid="{E304826B-F813-4D2E-96B4-3354F0980329}" name="Column7621"/>
    <tableColumn id="7625" xr3:uid="{6D5565D1-13DC-47C4-A9A6-EB4F93B1F0AE}" name="Column7622"/>
    <tableColumn id="7626" xr3:uid="{07E1513E-C2A2-4E4A-B54E-08F6C115FDAB}" name="Column7623"/>
    <tableColumn id="7627" xr3:uid="{DA72DEF5-7FBA-4189-A39D-FAA7C9039119}" name="Column7624"/>
    <tableColumn id="7628" xr3:uid="{137A8930-F12A-4E1D-A87E-94A9E0D89D30}" name="Column7625"/>
    <tableColumn id="7629" xr3:uid="{389F2934-385F-4E8F-A74D-E504E534037B}" name="Column7626"/>
    <tableColumn id="7630" xr3:uid="{43BF4BDA-846C-4F37-A7E5-E4A53AD1D74E}" name="Column7627"/>
    <tableColumn id="7631" xr3:uid="{B042224F-7AF1-49D6-BD92-B44B52312ACF}" name="Column7628"/>
    <tableColumn id="7632" xr3:uid="{E0BDFE5D-9014-40AA-9A58-05F425CB9161}" name="Column7629"/>
    <tableColumn id="7633" xr3:uid="{DA22512C-4BDC-4BCC-9134-43BEC0832E65}" name="Column7630"/>
    <tableColumn id="7634" xr3:uid="{8884EC3D-13A2-49C3-A31D-C1FA8B5EE460}" name="Column7631"/>
    <tableColumn id="7635" xr3:uid="{E90279D0-144A-4344-BE3D-A6BF8686ABCB}" name="Column7632"/>
    <tableColumn id="7636" xr3:uid="{E3F34912-80CD-4528-B598-05DA0EE577FD}" name="Column7633"/>
    <tableColumn id="7637" xr3:uid="{07035AFA-1A0B-4B42-808E-4084044CADC4}" name="Column7634"/>
    <tableColumn id="7638" xr3:uid="{E6016FBB-6A75-47CD-8F3F-9568DC017F75}" name="Column7635"/>
    <tableColumn id="7639" xr3:uid="{7DBA780A-DCAB-4CC1-A1E2-8FF370E04F1A}" name="Column7636"/>
    <tableColumn id="7640" xr3:uid="{8137272A-14A7-4815-9312-28BB06B0622F}" name="Column7637"/>
    <tableColumn id="7641" xr3:uid="{ED5ABF7E-008E-4C76-9112-A1A2EEB09D8A}" name="Column7638"/>
    <tableColumn id="7642" xr3:uid="{03E2C4D7-03F8-4926-9894-5524B0FF7983}" name="Column7639"/>
    <tableColumn id="7643" xr3:uid="{BB830264-8C76-4818-9763-7A1BDCDA9809}" name="Column7640"/>
    <tableColumn id="7644" xr3:uid="{55E5A04D-1977-4AC1-89EF-924E89A1E21D}" name="Column7641"/>
    <tableColumn id="7645" xr3:uid="{108273D6-C237-4EB6-A448-36B1ADD4FA4A}" name="Column7642"/>
    <tableColumn id="7646" xr3:uid="{51A49F45-E67F-4AC8-B663-493BFD0054DF}" name="Column7643"/>
    <tableColumn id="7647" xr3:uid="{937F8FBB-DE00-4948-9F22-F792B726631B}" name="Column7644"/>
    <tableColumn id="7648" xr3:uid="{AD40AE9E-4833-4ED1-9C03-FA868599E6D4}" name="Column7645"/>
    <tableColumn id="7649" xr3:uid="{6F012C8B-7A99-45D3-AB50-147C6E34B8E8}" name="Column7646"/>
    <tableColumn id="7650" xr3:uid="{7006E870-E10E-4CE6-B484-F38186F3C3F3}" name="Column7647"/>
    <tableColumn id="7651" xr3:uid="{A6463B93-EC84-4C6D-B22F-B36EA213423A}" name="Column7648"/>
    <tableColumn id="7652" xr3:uid="{29BDB564-54B3-4835-B195-EF1E73121759}" name="Column7649"/>
    <tableColumn id="7653" xr3:uid="{1D4026E8-DA99-4727-AAA5-7C4F898ECF54}" name="Column7650"/>
    <tableColumn id="7654" xr3:uid="{E4E758F4-C181-4690-89C6-1583DC5CEBC2}" name="Column7651"/>
    <tableColumn id="7655" xr3:uid="{61DF3768-C907-4B2A-80B6-A7173F2F8A69}" name="Column7652"/>
    <tableColumn id="7656" xr3:uid="{9D73FB27-2940-4A16-94C8-0BB2AA839311}" name="Column7653"/>
    <tableColumn id="7657" xr3:uid="{C66578F5-B414-4AFD-9021-FE41D56D2C9B}" name="Column7654"/>
    <tableColumn id="7658" xr3:uid="{A03AF3F0-23A5-4092-AC72-F1454A4850A3}" name="Column7655"/>
    <tableColumn id="7659" xr3:uid="{D6E4E217-3ACF-476E-B8EF-1D1B88278F5C}" name="Column7656"/>
    <tableColumn id="7660" xr3:uid="{45E95B52-0B97-4E5A-8210-E5F834AC6689}" name="Column7657"/>
    <tableColumn id="7661" xr3:uid="{EEEB30E1-9685-453A-BAF0-9A4F6B0FEC2F}" name="Column7658"/>
    <tableColumn id="7662" xr3:uid="{33FE0FF5-B73D-4423-A8A4-063F6B3B210D}" name="Column7659"/>
    <tableColumn id="7663" xr3:uid="{1600C81E-3559-439E-AECB-ACF681AE2EF1}" name="Column7660"/>
    <tableColumn id="7664" xr3:uid="{20447990-BDF6-455F-9D4D-D4AB461DCD1D}" name="Column7661"/>
    <tableColumn id="7665" xr3:uid="{1770ECDC-379F-4522-ADE0-815F8ED35488}" name="Column7662"/>
    <tableColumn id="7666" xr3:uid="{56038892-4839-461C-B83F-46FD1A66288C}" name="Column7663"/>
    <tableColumn id="7667" xr3:uid="{AF3D105C-0E98-4CD2-9CD4-216EA1B02E62}" name="Column7664"/>
    <tableColumn id="7668" xr3:uid="{B7D7F788-CF3B-449F-99EE-510874E16733}" name="Column7665"/>
    <tableColumn id="7669" xr3:uid="{08BFCDE2-1424-4094-96F3-C65836EB5226}" name="Column7666"/>
    <tableColumn id="7670" xr3:uid="{EFB57D08-E9AD-462D-80CE-3EDDE47CC4EF}" name="Column7667"/>
    <tableColumn id="7671" xr3:uid="{4445E581-BE45-4AE6-8BA0-63D766A3170F}" name="Column7668"/>
    <tableColumn id="7672" xr3:uid="{A6C1B521-0EFA-43AB-9E65-D3B36D6667A4}" name="Column7669"/>
    <tableColumn id="7673" xr3:uid="{6C915F0F-BA02-46B6-9A60-EFF956D5DD1F}" name="Column7670"/>
    <tableColumn id="7674" xr3:uid="{2A822765-AF47-4074-A5C7-975499D32338}" name="Column7671"/>
    <tableColumn id="7675" xr3:uid="{4B9EAB73-D347-469C-83F5-45F6DBC2F410}" name="Column7672"/>
    <tableColumn id="7676" xr3:uid="{7505F180-7CB1-4257-A13C-25C894265DA4}" name="Column7673"/>
    <tableColumn id="7677" xr3:uid="{0A001764-5A6D-428F-9023-A104601F2A5A}" name="Column7674"/>
    <tableColumn id="7678" xr3:uid="{76773CF0-0227-4D36-85AE-E81EFB6F421F}" name="Column7675"/>
    <tableColumn id="7679" xr3:uid="{8AF91427-FEF2-4DD3-A632-C9860F9E20C8}" name="Column7676"/>
    <tableColumn id="7680" xr3:uid="{CB1435ED-AA4E-43A7-80AA-594E480FFAC7}" name="Column7677"/>
    <tableColumn id="7681" xr3:uid="{93D2F94A-18B2-4AB6-B347-4E2178814B1F}" name="Column7678"/>
    <tableColumn id="7682" xr3:uid="{342A0704-94AF-4AA7-AF54-D1AB8F91A382}" name="Column7679"/>
    <tableColumn id="7683" xr3:uid="{F4438D52-E976-4CE5-B4E8-A98912DE2CA3}" name="Column7680"/>
    <tableColumn id="7684" xr3:uid="{0C44B4FB-AF54-4F33-AF78-1CFC7F299226}" name="Column7681"/>
    <tableColumn id="7685" xr3:uid="{5EADC297-D7FD-447E-9168-9C2FEC040444}" name="Column7682"/>
    <tableColumn id="7686" xr3:uid="{687B5BE9-AADF-4E23-9675-EB8FD8CE9D04}" name="Column7683"/>
    <tableColumn id="7687" xr3:uid="{510049B8-E88D-47D4-A1A7-3A5DEE6BC127}" name="Column7684"/>
    <tableColumn id="7688" xr3:uid="{F0AC2AC4-4673-4969-BA2D-B36EFB3F83AF}" name="Column7685"/>
    <tableColumn id="7689" xr3:uid="{02FEFE1C-534E-4B07-B6C5-FE553151775E}" name="Column7686"/>
    <tableColumn id="7690" xr3:uid="{E6DBEA67-BF71-4827-AF46-E12F635CFA79}" name="Column7687"/>
    <tableColumn id="7691" xr3:uid="{8645389D-A3FB-489F-994C-80C23FBD517B}" name="Column7688"/>
    <tableColumn id="7692" xr3:uid="{F4CA8119-55F7-4430-86DD-80626DA2F5CA}" name="Column7689"/>
    <tableColumn id="7693" xr3:uid="{5EB24A35-CE3B-4DB9-98BE-8B79A4BBE1BD}" name="Column7690"/>
    <tableColumn id="7694" xr3:uid="{C073D1D6-7EB7-47FE-8828-4CC57B4A1AC9}" name="Column7691"/>
    <tableColumn id="7695" xr3:uid="{43F599D1-BD26-45C0-B76D-E80D860FBA50}" name="Column7692"/>
    <tableColumn id="7696" xr3:uid="{FD2A4392-189D-471E-A925-21291723869E}" name="Column7693"/>
    <tableColumn id="7697" xr3:uid="{77540097-E007-4B4D-BF0B-C997BB25C745}" name="Column7694"/>
    <tableColumn id="7698" xr3:uid="{1F09C2D6-74D2-4697-86CC-5E4E576B2A39}" name="Column7695"/>
    <tableColumn id="7699" xr3:uid="{92FC5D3B-3E0C-453F-8D46-0F6C35D4DAFA}" name="Column7696"/>
    <tableColumn id="7700" xr3:uid="{1EA586BD-11B9-4ADA-8C86-DCF1896C5C21}" name="Column7697"/>
    <tableColumn id="7701" xr3:uid="{0C236E3E-746B-42C0-8523-66D08D36E917}" name="Column7698"/>
    <tableColumn id="7702" xr3:uid="{4AB18726-807D-4887-8025-C6CA5E4F7D7E}" name="Column7699"/>
    <tableColumn id="7703" xr3:uid="{7C69C1F9-1A46-46FA-BE77-2B2FF106CC79}" name="Column7700"/>
    <tableColumn id="7704" xr3:uid="{7B6114D3-4EDA-4191-910C-0A322943068D}" name="Column7701"/>
    <tableColumn id="7705" xr3:uid="{E39FCC54-F163-4DFB-9220-6007146692D3}" name="Column7702"/>
    <tableColumn id="7706" xr3:uid="{33C52989-0F17-4E81-95A1-B5E9BE40605E}" name="Column7703"/>
    <tableColumn id="7707" xr3:uid="{3B1F48B6-39BA-4FB1-A2E7-01AFB70443F4}" name="Column7704"/>
    <tableColumn id="7708" xr3:uid="{29C24FB0-C192-4B8A-B8F8-F81820226511}" name="Column7705"/>
    <tableColumn id="7709" xr3:uid="{3EB391AA-4184-4EA8-99AD-223E8B0FF52E}" name="Column7706"/>
    <tableColumn id="7710" xr3:uid="{514B8A2D-80D2-49B9-8ACC-2B9E9DBF6FB3}" name="Column7707"/>
    <tableColumn id="7711" xr3:uid="{73C4C595-AAE5-4ECF-9C55-C5ED80FB37ED}" name="Column7708"/>
    <tableColumn id="7712" xr3:uid="{5D9442E2-0A9D-48D5-93F5-1D13DC32553A}" name="Column7709"/>
    <tableColumn id="7713" xr3:uid="{1DD65AB0-8D12-43A9-944A-008AAB6B1376}" name="Column7710"/>
    <tableColumn id="7714" xr3:uid="{5CF32443-0F3B-4252-BD57-1BDFC6D0053C}" name="Column7711"/>
    <tableColumn id="7715" xr3:uid="{E8E1BB16-2FA0-441F-83FF-4A57AF64FAED}" name="Column7712"/>
    <tableColumn id="7716" xr3:uid="{01F9A14D-4313-4BCB-B183-5125BD1BEBD0}" name="Column7713"/>
    <tableColumn id="7717" xr3:uid="{F6FC9C9C-6435-4626-A71C-4ADECCD17D05}" name="Column7714"/>
    <tableColumn id="7718" xr3:uid="{97B7F7D2-2376-4F7A-9688-98F44B2F2882}" name="Column7715"/>
    <tableColumn id="7719" xr3:uid="{269037BA-2DEE-4167-B2C7-7307D3441448}" name="Column7716"/>
    <tableColumn id="7720" xr3:uid="{F2A066CF-04BC-47BA-BA23-9E30DE7E6A01}" name="Column7717"/>
    <tableColumn id="7721" xr3:uid="{6E3F4A90-DB81-4EB5-BAE2-DEE4EDE7C08E}" name="Column7718"/>
    <tableColumn id="7722" xr3:uid="{FA36F258-8728-4D12-B3B5-5B6BC4EA0506}" name="Column7719"/>
    <tableColumn id="7723" xr3:uid="{9C4790A5-2402-4B39-9D10-E257399F7842}" name="Column7720"/>
    <tableColumn id="7724" xr3:uid="{7FBE16CB-2A7C-4BE6-A676-FA4E6A746FF3}" name="Column7721"/>
    <tableColumn id="7725" xr3:uid="{4DF65B24-75EC-498F-B427-A05AFDB8ADDA}" name="Column7722"/>
    <tableColumn id="7726" xr3:uid="{1A164CAA-4BDA-419C-9B5A-37EACCFEF0EA}" name="Column7723"/>
    <tableColumn id="7727" xr3:uid="{F311297E-5791-419E-841C-9BA00897AE4A}" name="Column7724"/>
    <tableColumn id="7728" xr3:uid="{F9DB2C4E-A6C3-495A-833E-6CDA42E5719C}" name="Column7725"/>
    <tableColumn id="7729" xr3:uid="{74081243-E437-40C8-A93E-33C8E1265034}" name="Column7726"/>
    <tableColumn id="7730" xr3:uid="{477752C1-09CD-49DD-BF4A-316C6AB2C771}" name="Column7727"/>
    <tableColumn id="7731" xr3:uid="{F96C9674-F7FC-4DE0-B098-DDAAC5240439}" name="Column7728"/>
    <tableColumn id="7732" xr3:uid="{DE690C90-1B63-4591-BC26-76BEB1AD8F54}" name="Column7729"/>
    <tableColumn id="7733" xr3:uid="{21172C9A-972D-465B-90B5-21CF7AE3AD4E}" name="Column7730"/>
    <tableColumn id="7734" xr3:uid="{F656E4BA-6426-425B-8CC7-4570683DDE41}" name="Column7731"/>
    <tableColumn id="7735" xr3:uid="{FB390C6E-123C-40E8-A9F6-6F8592CF209D}" name="Column7732"/>
    <tableColumn id="7736" xr3:uid="{DF099757-B12A-422D-B8A8-26E4A7FA2C79}" name="Column7733"/>
    <tableColumn id="7737" xr3:uid="{9D86C362-2CFC-418D-893C-CBB486222457}" name="Column7734"/>
    <tableColumn id="7738" xr3:uid="{218B271B-C18D-479A-9E2A-22802FBB8612}" name="Column7735"/>
    <tableColumn id="7739" xr3:uid="{1B6E3A71-EE6D-424C-9D5A-9E4FF192FAD7}" name="Column7736"/>
    <tableColumn id="7740" xr3:uid="{D5412645-4C21-4BA1-BB19-328280B963B9}" name="Column7737"/>
    <tableColumn id="7741" xr3:uid="{CC053189-1C3F-4038-843D-9AC56437C3A8}" name="Column7738"/>
    <tableColumn id="7742" xr3:uid="{7E6BDA49-596A-4638-9932-ABEAF7BFF3E7}" name="Column7739"/>
    <tableColumn id="7743" xr3:uid="{8F2C4701-EEB9-46C8-997F-0C60363E92B2}" name="Column7740"/>
    <tableColumn id="7744" xr3:uid="{4B9AB1AC-0061-4995-B1E3-9DD973BB053D}" name="Column7741"/>
    <tableColumn id="7745" xr3:uid="{96D44B09-CF7B-43B5-AA13-A626E1996CD5}" name="Column7742"/>
    <tableColumn id="7746" xr3:uid="{042BD959-C9D9-48CE-968B-1824BA68598B}" name="Column7743"/>
    <tableColumn id="7747" xr3:uid="{7A920480-6289-4AD6-813E-17A139E5F565}" name="Column7744"/>
    <tableColumn id="7748" xr3:uid="{D58F6DA0-8C47-4079-ABE4-D6311F6F09DF}" name="Column7745"/>
    <tableColumn id="7749" xr3:uid="{4CDA4C7A-1E7C-4A4D-88C9-72BAD9C30C65}" name="Column7746"/>
    <tableColumn id="7750" xr3:uid="{131FE7A7-6332-418E-B090-98B4D8743A10}" name="Column7747"/>
    <tableColumn id="7751" xr3:uid="{C18237EE-29B1-4471-9468-BCF5CF78D7A4}" name="Column7748"/>
    <tableColumn id="7752" xr3:uid="{C2B3075B-886B-4509-9E1A-CE633950C373}" name="Column7749"/>
    <tableColumn id="7753" xr3:uid="{3A8AEDC4-4BC1-4369-B07C-B07E9227C229}" name="Column7750"/>
    <tableColumn id="7754" xr3:uid="{BED784D9-299B-4E82-B7AD-1ECDE9BB607A}" name="Column7751"/>
    <tableColumn id="7755" xr3:uid="{7D3CCAD4-6893-4BD7-A421-AC841CFB1A4B}" name="Column7752"/>
    <tableColumn id="7756" xr3:uid="{FA40DFB5-998C-4CBC-ADDF-C8C53AFB3828}" name="Column7753"/>
    <tableColumn id="7757" xr3:uid="{B5A5783E-1313-4935-86D3-14CD5E559462}" name="Column7754"/>
    <tableColumn id="7758" xr3:uid="{1CC4DE21-F47F-43F9-BAD2-92D6DEE0347A}" name="Column7755"/>
    <tableColumn id="7759" xr3:uid="{89106E64-DF89-404F-8497-63A26254425C}" name="Column7756"/>
    <tableColumn id="7760" xr3:uid="{0C37FA35-8BC5-40D3-A52E-F17F2FF41A53}" name="Column7757"/>
    <tableColumn id="7761" xr3:uid="{0B4B2911-AF24-42AC-B7C9-B71C9D6DB21F}" name="Column7758"/>
    <tableColumn id="7762" xr3:uid="{648AC84F-2739-4A69-A53C-D1BCE8597A8A}" name="Column7759"/>
    <tableColumn id="7763" xr3:uid="{666DC94C-6D63-4621-B48D-CD8EB90E2830}" name="Column7760"/>
    <tableColumn id="7764" xr3:uid="{D44BFFFD-B0AF-435C-9FC6-648F98019179}" name="Column7761"/>
    <tableColumn id="7765" xr3:uid="{F81866F5-6FFC-4C56-BC21-0AA14C86ED48}" name="Column7762"/>
    <tableColumn id="7766" xr3:uid="{4AEA2A3F-2A2B-4900-9572-DDB6BCEBB77A}" name="Column7763"/>
    <tableColumn id="7767" xr3:uid="{42DEB96C-8D0C-41A5-AE32-67AF5A78E184}" name="Column7764"/>
    <tableColumn id="7768" xr3:uid="{47E3FEC8-4239-4CB4-A0F0-F8AAD12D5749}" name="Column7765"/>
    <tableColumn id="7769" xr3:uid="{AB43A620-AD4D-479F-90E1-15DD810C84C2}" name="Column7766"/>
    <tableColumn id="7770" xr3:uid="{3835CC6C-9B60-4677-BB8D-58034818667C}" name="Column7767"/>
    <tableColumn id="7771" xr3:uid="{D72FFE8C-5137-4CF7-9011-86F91EC9CF2B}" name="Column7768"/>
    <tableColumn id="7772" xr3:uid="{425F26D0-471E-427F-A288-9F25A55ED485}" name="Column7769"/>
    <tableColumn id="7773" xr3:uid="{5535D612-62EA-4AF0-BDFA-38A1387155A8}" name="Column7770"/>
    <tableColumn id="7774" xr3:uid="{9965F5A5-B688-4EE5-BED5-6C7A8E4E50F1}" name="Column7771"/>
    <tableColumn id="7775" xr3:uid="{8EBB65EE-DC9C-4876-A1CF-7333BEE635D6}" name="Column7772"/>
    <tableColumn id="7776" xr3:uid="{F3E822C8-BC69-4E00-A475-ACC45F90B349}" name="Column7773"/>
    <tableColumn id="7777" xr3:uid="{E188B818-875C-4DFD-837B-976B5DA90231}" name="Column7774"/>
    <tableColumn id="7778" xr3:uid="{885763BD-71F9-4206-B310-FD23C5CE7EF8}" name="Column7775"/>
    <tableColumn id="7779" xr3:uid="{D49E9923-15A0-4902-BAB3-0C371B1DCD03}" name="Column7776"/>
    <tableColumn id="7780" xr3:uid="{6E1E0B60-26CE-40E4-B348-A8B5AC19B723}" name="Column7777"/>
    <tableColumn id="7781" xr3:uid="{FF5C08A1-5E99-405F-BDB4-51D855D0F6A4}" name="Column7778"/>
    <tableColumn id="7782" xr3:uid="{1BB0576C-72C3-46FB-9D57-4B1D307CC4EB}" name="Column7779"/>
    <tableColumn id="7783" xr3:uid="{BB7EEA76-A4FB-49CF-8BE2-6FBD96C1D210}" name="Column7780"/>
    <tableColumn id="7784" xr3:uid="{A501031E-104F-4829-98A0-815D4CED35C6}" name="Column7781"/>
    <tableColumn id="7785" xr3:uid="{72C95B04-E310-4C05-B3D5-569E24FA4772}" name="Column7782"/>
    <tableColumn id="7786" xr3:uid="{304FB7C0-ADC3-4433-9660-42DF5D395EAE}" name="Column7783"/>
    <tableColumn id="7787" xr3:uid="{5E9700E4-C941-46B0-9DDD-E8D16BF5ABD2}" name="Column7784"/>
    <tableColumn id="7788" xr3:uid="{6BD23123-9A8C-41F4-8CED-9BF87C4724D1}" name="Column7785"/>
    <tableColumn id="7789" xr3:uid="{FCF11F84-6F87-485A-8073-E82C8BDAEAB4}" name="Column7786"/>
    <tableColumn id="7790" xr3:uid="{C25A03B2-AF1C-4224-808D-0B27BDF17BD6}" name="Column7787"/>
    <tableColumn id="7791" xr3:uid="{B5E05F9F-8246-4DD3-9A0A-E161AA542F9E}" name="Column7788"/>
    <tableColumn id="7792" xr3:uid="{D0E6D597-2544-4D16-810B-620ED2F9DB17}" name="Column7789"/>
    <tableColumn id="7793" xr3:uid="{82077C9A-B7FC-400F-99FB-6712492011B5}" name="Column7790"/>
    <tableColumn id="7794" xr3:uid="{CCD53D87-76AD-4A6B-84EC-ACBB4E92FD61}" name="Column7791"/>
    <tableColumn id="7795" xr3:uid="{346EB5E1-1FF4-4131-8822-BD42B1ED9DD9}" name="Column7792"/>
    <tableColumn id="7796" xr3:uid="{44DBB727-BB8F-4249-BC7C-0AC1F5846CC1}" name="Column7793"/>
    <tableColumn id="7797" xr3:uid="{D578A85A-0BC7-4374-9EF5-9631788A8AC4}" name="Column7794"/>
    <tableColumn id="7798" xr3:uid="{2F0F6DAE-E92F-48BD-9102-72A920B6C435}" name="Column7795"/>
    <tableColumn id="7799" xr3:uid="{3BD05FD9-E66E-4F00-8BE0-8FA485FC8FD5}" name="Column7796"/>
    <tableColumn id="7800" xr3:uid="{3A3A6229-0CC4-4A74-937C-5870FE45983A}" name="Column7797"/>
    <tableColumn id="7801" xr3:uid="{F562567D-6E4D-4DFC-BD6B-21E2CA1D6345}" name="Column7798"/>
    <tableColumn id="7802" xr3:uid="{DE29EDC2-4E29-4DBE-BED6-01B04DAB68B5}" name="Column7799"/>
    <tableColumn id="7803" xr3:uid="{0114E43F-7414-4F32-B93D-1C60CBF34FF9}" name="Column7800"/>
    <tableColumn id="7804" xr3:uid="{BDF6AF10-6AB1-4E35-A945-997903E8DA8B}" name="Column7801"/>
    <tableColumn id="7805" xr3:uid="{067E0556-1A52-41FE-8360-AD51F0EA2CF2}" name="Column7802"/>
    <tableColumn id="7806" xr3:uid="{B18287FD-87E1-46FF-8CAD-2AD31313651A}" name="Column7803"/>
    <tableColumn id="7807" xr3:uid="{6326120A-2122-4940-BCE6-493179EE4DB4}" name="Column7804"/>
    <tableColumn id="7808" xr3:uid="{B68DC9AB-4C73-48F6-90E2-94ED70CC60DC}" name="Column7805"/>
    <tableColumn id="7809" xr3:uid="{E483326B-F18E-4904-91C6-2FCB71EB95F4}" name="Column7806"/>
    <tableColumn id="7810" xr3:uid="{D11F6244-B45B-4EC4-9CE3-2B11E0BA3759}" name="Column7807"/>
    <tableColumn id="7811" xr3:uid="{813F5811-482C-461D-BBB1-60390B0EFA90}" name="Column7808"/>
    <tableColumn id="7812" xr3:uid="{F0DAFDCD-EA80-4837-97F7-4A4C41E284BF}" name="Column7809"/>
    <tableColumn id="7813" xr3:uid="{6B3583C2-693F-4EFF-BC8B-E3ECD440142E}" name="Column7810"/>
    <tableColumn id="7814" xr3:uid="{BA247DAA-C402-4262-98F4-F8CD73E0566D}" name="Column7811"/>
    <tableColumn id="7815" xr3:uid="{3D9123D8-729E-4499-B3D3-201E9FF380D4}" name="Column7812"/>
    <tableColumn id="7816" xr3:uid="{A3C71CE1-6332-4874-B1FA-09D4D28CCA52}" name="Column7813"/>
    <tableColumn id="7817" xr3:uid="{9A0E655F-9D75-4499-A86D-0120FDAAAD71}" name="Column7814"/>
    <tableColumn id="7818" xr3:uid="{A7DBFA97-5E77-497F-BD65-1F8F80529BD5}" name="Column7815"/>
    <tableColumn id="7819" xr3:uid="{B39CF7D6-3C12-4478-9F12-9D64687980A1}" name="Column7816"/>
    <tableColumn id="7820" xr3:uid="{89B0CC9D-5917-436D-A324-E93AE2221E7C}" name="Column7817"/>
    <tableColumn id="7821" xr3:uid="{0594D533-C33D-4DEB-B3C6-351B364E7A20}" name="Column7818"/>
    <tableColumn id="7822" xr3:uid="{B8AD77B2-9B55-43C6-8A85-7A9E18218F8B}" name="Column7819"/>
    <tableColumn id="7823" xr3:uid="{4FB93F0D-8F99-4A93-8AB5-E966A0F3E82B}" name="Column7820"/>
    <tableColumn id="7824" xr3:uid="{67E8FB38-B76A-43BC-A3C0-CD9B5CF02BE4}" name="Column7821"/>
    <tableColumn id="7825" xr3:uid="{4B5FF2C3-BC7C-4FF4-8C36-7D31E30F4DFD}" name="Column7822"/>
    <tableColumn id="7826" xr3:uid="{3B9E8116-F549-45D4-8A36-94C2C53D6DCC}" name="Column7823"/>
    <tableColumn id="7827" xr3:uid="{9640EBA7-2381-4E10-9114-45F3E6593B35}" name="Column7824"/>
    <tableColumn id="7828" xr3:uid="{5AC1C102-D20E-4485-82EB-C5DF7CA5DD09}" name="Column7825"/>
    <tableColumn id="7829" xr3:uid="{9F512B68-D958-4636-B497-C03C7ECBCF82}" name="Column7826"/>
    <tableColumn id="7830" xr3:uid="{9C75FB7D-4F2B-4F49-9037-77C79C06F681}" name="Column7827"/>
    <tableColumn id="7831" xr3:uid="{9260BE44-E6A9-4692-B8C7-2E514F885EE5}" name="Column7828"/>
    <tableColumn id="7832" xr3:uid="{B122D788-B746-4262-AA00-B6706D2A45AB}" name="Column7829"/>
    <tableColumn id="7833" xr3:uid="{140E7DDF-A9A8-4119-B341-B7B2E19645BB}" name="Column7830"/>
    <tableColumn id="7834" xr3:uid="{26C54518-64C8-407E-AFF8-724ACE199531}" name="Column7831"/>
    <tableColumn id="7835" xr3:uid="{F1699996-E774-4BD3-AA00-3E7FA6D4B03E}" name="Column7832"/>
    <tableColumn id="7836" xr3:uid="{17D2CC61-4218-4915-AD45-3F01D2D4DEE7}" name="Column7833"/>
    <tableColumn id="7837" xr3:uid="{8B1F684A-9CB0-4149-8587-BB6D63D625A1}" name="Column7834"/>
    <tableColumn id="7838" xr3:uid="{CE48CA12-E473-499C-B5D3-5CDFB7994CDD}" name="Column7835"/>
    <tableColumn id="7839" xr3:uid="{11C4F63B-8765-417B-8D51-4171EC28F10A}" name="Column7836"/>
    <tableColumn id="7840" xr3:uid="{07D32FEB-63C5-44A9-8D4E-D371BF4A46F0}" name="Column7837"/>
    <tableColumn id="7841" xr3:uid="{5363177B-E164-4468-9035-6EDFFDF046AC}" name="Column7838"/>
    <tableColumn id="7842" xr3:uid="{73D794E5-8510-48D2-BE77-A37EA38BED91}" name="Column7839"/>
    <tableColumn id="7843" xr3:uid="{528D2B02-9B33-4FFD-88AA-D0F6615C670C}" name="Column7840"/>
    <tableColumn id="7844" xr3:uid="{8529D8AA-2D97-49DC-8CE8-884197A0C4E7}" name="Column7841"/>
    <tableColumn id="7845" xr3:uid="{52238756-669B-4C78-BD7E-F6C2BBC49BC6}" name="Column7842"/>
    <tableColumn id="7846" xr3:uid="{3AAA566F-F475-4B97-87D6-511207694F35}" name="Column7843"/>
    <tableColumn id="7847" xr3:uid="{054581CD-2062-4E9D-A451-6AD81F71F5FC}" name="Column7844"/>
    <tableColumn id="7848" xr3:uid="{42F29259-282F-41A4-9377-74F70DA7702B}" name="Column7845"/>
    <tableColumn id="7849" xr3:uid="{A9E5BCA3-E43E-40BA-86CC-49C7CD3D518F}" name="Column7846"/>
    <tableColumn id="7850" xr3:uid="{30172ED2-96C4-484B-93D8-4C186AC3156D}" name="Column7847"/>
    <tableColumn id="7851" xr3:uid="{77E71FB5-5C62-4271-967C-C72D8DFC87BF}" name="Column7848"/>
    <tableColumn id="7852" xr3:uid="{2412F104-E10E-487F-A304-C1D8D40EF103}" name="Column7849"/>
    <tableColumn id="7853" xr3:uid="{896997F8-6CD5-4069-95A7-A86B80CB932B}" name="Column7850"/>
    <tableColumn id="7854" xr3:uid="{0433221B-C92C-42A8-AF8F-91FDE45A586F}" name="Column7851"/>
    <tableColumn id="7855" xr3:uid="{CF5C8EA1-4562-4B0A-96C5-E3C1ABAB3BA3}" name="Column7852"/>
    <tableColumn id="7856" xr3:uid="{8EE065AC-EFA7-434E-B2FE-B65826D68D2E}" name="Column7853"/>
    <tableColumn id="7857" xr3:uid="{22659E42-DD42-4790-AE1C-2753C152B078}" name="Column7854"/>
    <tableColumn id="7858" xr3:uid="{4415371C-641B-4299-8BE1-213607692F76}" name="Column7855"/>
    <tableColumn id="7859" xr3:uid="{B9DC4093-34D1-40BF-8306-C23C0C643C2B}" name="Column7856"/>
    <tableColumn id="7860" xr3:uid="{58A6E9E7-B4A7-4010-8A88-712399F72BBB}" name="Column7857"/>
    <tableColumn id="7861" xr3:uid="{5C966E21-9311-44FA-9C59-0D096F48D566}" name="Column7858"/>
    <tableColumn id="7862" xr3:uid="{60607940-07D4-491D-BB4B-675FAEE03AD6}" name="Column7859"/>
    <tableColumn id="7863" xr3:uid="{A2A406F1-62DF-4F1B-AB6F-D055366AB3DD}" name="Column7860"/>
    <tableColumn id="7864" xr3:uid="{B793334F-28C0-4CCB-99FF-04ECF1883F73}" name="Column7861"/>
    <tableColumn id="7865" xr3:uid="{F9D7EA0F-1400-43A8-A81E-8088EBCEC7B3}" name="Column7862"/>
    <tableColumn id="7866" xr3:uid="{CFAD29A7-CAB0-4CC6-87E1-4E37FB4627B8}" name="Column7863"/>
    <tableColumn id="7867" xr3:uid="{7F20DD97-53DE-4DAE-B7BD-D61969167A36}" name="Column7864"/>
    <tableColumn id="7868" xr3:uid="{7379F429-9A61-48F6-BA1E-55E1E6885F5D}" name="Column7865"/>
    <tableColumn id="7869" xr3:uid="{9DFC0EA4-8A0A-4DFB-99C9-9F7936374E86}" name="Column7866"/>
    <tableColumn id="7870" xr3:uid="{98C37052-E946-4590-AAAD-92269F189881}" name="Column7867"/>
    <tableColumn id="7871" xr3:uid="{105063B8-5CCC-4CBF-A22F-64223C470630}" name="Column7868"/>
    <tableColumn id="7872" xr3:uid="{9311B288-1983-4BFF-A84E-A352B31A3E0B}" name="Column7869"/>
    <tableColumn id="7873" xr3:uid="{08FE6033-BA74-410A-BEBC-8F21DAEE2377}" name="Column7870"/>
    <tableColumn id="7874" xr3:uid="{D31652D9-87CD-4A92-9BFB-D20C0A3A08F0}" name="Column7871"/>
    <tableColumn id="7875" xr3:uid="{728C2DCE-B672-47C3-A507-82F7D99EB058}" name="Column7872"/>
    <tableColumn id="7876" xr3:uid="{9272DED8-97F8-4995-B82B-3239F2251650}" name="Column7873"/>
    <tableColumn id="7877" xr3:uid="{DE34F420-CEEF-43BA-888D-5A467E3BFAA3}" name="Column7874"/>
    <tableColumn id="7878" xr3:uid="{30EAA5B2-D338-484F-979E-4C52E9D81D5F}" name="Column7875"/>
    <tableColumn id="7879" xr3:uid="{514430C5-B2AF-494F-AE69-0124585A1633}" name="Column7876"/>
    <tableColumn id="7880" xr3:uid="{7A4385E7-F8DC-479E-AE23-BF91C559AA30}" name="Column7877"/>
    <tableColumn id="7881" xr3:uid="{E8BF6E32-8DC5-45BB-BEAF-6A6E5C5E9921}" name="Column7878"/>
    <tableColumn id="7882" xr3:uid="{60CA5104-29E2-407E-8527-E7D300A0E725}" name="Column7879"/>
    <tableColumn id="7883" xr3:uid="{76532B8C-F9F6-464E-8A91-43ED151261A8}" name="Column7880"/>
    <tableColumn id="7884" xr3:uid="{9328AC73-4B92-48F5-84DB-F3208D8BC57D}" name="Column7881"/>
    <tableColumn id="7885" xr3:uid="{62645ED5-48F7-47F7-A398-A46AD64C092E}" name="Column7882"/>
    <tableColumn id="7886" xr3:uid="{F993A3A5-D315-4CC7-A544-8C953704F3C1}" name="Column7883"/>
    <tableColumn id="7887" xr3:uid="{F1168838-0D33-4093-B105-961B49438188}" name="Column7884"/>
    <tableColumn id="7888" xr3:uid="{A0C462BC-0AC3-4D87-AC32-94CF5FA89A92}" name="Column7885"/>
    <tableColumn id="7889" xr3:uid="{46F1EE9B-4AF7-46A7-A72B-C28D84435E65}" name="Column7886"/>
    <tableColumn id="7890" xr3:uid="{3F4A8C5D-B5B0-4E70-B29D-C2FD3CABCAD4}" name="Column7887"/>
    <tableColumn id="7891" xr3:uid="{47302475-50BB-40DD-BF93-51780C14EC18}" name="Column7888"/>
    <tableColumn id="7892" xr3:uid="{EE5B8D92-F14D-4619-B1D0-9CB470D8D46D}" name="Column7889"/>
    <tableColumn id="7893" xr3:uid="{0D7453A7-B294-4A03-8331-CBEA79D50B67}" name="Column7890"/>
    <tableColumn id="7894" xr3:uid="{24ABDF74-FC4C-41A0-8B10-2F53813439E9}" name="Column7891"/>
    <tableColumn id="7895" xr3:uid="{95BBF5EF-3D6B-4C9E-8D7B-A7C338ED4011}" name="Column7892"/>
    <tableColumn id="7896" xr3:uid="{264946FF-E286-43F2-BA38-119D95B05B10}" name="Column7893"/>
    <tableColumn id="7897" xr3:uid="{D12C98FF-9BBE-4B52-8457-89716B860A61}" name="Column7894"/>
    <tableColumn id="7898" xr3:uid="{CEA41B99-008B-47AB-B537-4DAEAF27B7D6}" name="Column7895"/>
    <tableColumn id="7899" xr3:uid="{5BAC925F-A48D-4C19-AE85-D4311D50A310}" name="Column7896"/>
    <tableColumn id="7900" xr3:uid="{3468BC80-881B-4017-9E8A-3127348AF27F}" name="Column7897"/>
    <tableColumn id="7901" xr3:uid="{77B9FD04-C828-43B9-9612-EDC2E7C41F7D}" name="Column7898"/>
    <tableColumn id="7902" xr3:uid="{50A582AB-92F7-4BA2-AD8C-EFAEB052B488}" name="Column7899"/>
    <tableColumn id="7903" xr3:uid="{A79810AA-9210-488B-B4F9-38FD0FB172F6}" name="Column7900"/>
    <tableColumn id="7904" xr3:uid="{63B86CF1-2DA0-4826-89AE-2F3710406465}" name="Column7901"/>
    <tableColumn id="7905" xr3:uid="{5E12DC64-C531-4598-9B10-6C97C01C20A6}" name="Column7902"/>
    <tableColumn id="7906" xr3:uid="{885E91E5-FE13-4C30-B629-A1C73A0D5799}" name="Column7903"/>
    <tableColumn id="7907" xr3:uid="{A1848997-771C-435B-B131-8EF3ACCF326B}" name="Column7904"/>
    <tableColumn id="7908" xr3:uid="{4E19F5CE-B55D-49DB-A773-23D90FB561F0}" name="Column7905"/>
    <tableColumn id="7909" xr3:uid="{4F0DFDF1-BA1C-4B73-9FD3-C99ADB011964}" name="Column7906"/>
    <tableColumn id="7910" xr3:uid="{D85686D7-B395-48B2-93E3-A0EEA655F084}" name="Column7907"/>
    <tableColumn id="7911" xr3:uid="{AE9288C4-1210-4A21-804A-4FC3AA8854EB}" name="Column7908"/>
    <tableColumn id="7912" xr3:uid="{454E50AF-8B12-41D9-9495-DC5553EC2FCF}" name="Column7909"/>
    <tableColumn id="7913" xr3:uid="{5870FE94-F203-4267-9136-A141DDD3096A}" name="Column7910"/>
    <tableColumn id="7914" xr3:uid="{28971BEA-8111-4984-AB25-CF0B193A4B3B}" name="Column7911"/>
    <tableColumn id="7915" xr3:uid="{42B63D3F-BEA6-42BF-B8A6-CDB46CC55952}" name="Column7912"/>
    <tableColumn id="7916" xr3:uid="{0402B3B8-B7E0-44EC-8F5B-6AACFE7F34BD}" name="Column7913"/>
    <tableColumn id="7917" xr3:uid="{AD7BFFDE-FC8A-46F2-8F61-B3BAE8AA13CC}" name="Column7914"/>
    <tableColumn id="7918" xr3:uid="{57678296-8298-4D68-8B81-28E5A6E9B519}" name="Column7915"/>
    <tableColumn id="7919" xr3:uid="{1B45FB9E-536B-4701-9495-74248A83E9F8}" name="Column7916"/>
    <tableColumn id="7920" xr3:uid="{37E6FDE7-864B-4BB5-AF75-F651C8FCEB88}" name="Column7917"/>
    <tableColumn id="7921" xr3:uid="{65B38871-2157-4F43-9CD8-477F377AFF03}" name="Column7918"/>
    <tableColumn id="7922" xr3:uid="{62E9749C-0875-4ABB-BD90-E196D0307002}" name="Column7919"/>
    <tableColumn id="7923" xr3:uid="{3EB9E093-EB8C-4522-97B7-5ED736275763}" name="Column7920"/>
    <tableColumn id="7924" xr3:uid="{6585758C-5159-484D-A04F-20A691F9F978}" name="Column7921"/>
    <tableColumn id="7925" xr3:uid="{09517173-295D-4FE6-9150-767A312CCF84}" name="Column7922"/>
    <tableColumn id="7926" xr3:uid="{6C3F6142-98DD-484D-BBFD-C1C6BD1892E6}" name="Column7923"/>
    <tableColumn id="7927" xr3:uid="{95A78402-3DEF-42F3-94DE-889E8A386C3B}" name="Column7924"/>
    <tableColumn id="7928" xr3:uid="{B7BECA41-C629-414D-8B23-746B55435F72}" name="Column7925"/>
    <tableColumn id="7929" xr3:uid="{DAC9DF22-ED63-4AA3-BE9B-F30711D232B3}" name="Column7926"/>
    <tableColumn id="7930" xr3:uid="{473FEFBE-389B-465B-8730-96DB552ACD8C}" name="Column7927"/>
    <tableColumn id="7931" xr3:uid="{4E4CD4AF-FBC1-45D2-A487-284F881D7D12}" name="Column7928"/>
    <tableColumn id="7932" xr3:uid="{E1C5DFA3-F899-4E50-941D-5A3519F3D8F5}" name="Column7929"/>
    <tableColumn id="7933" xr3:uid="{28307E1A-BD6A-455B-BFEF-50EC526A357E}" name="Column7930"/>
    <tableColumn id="7934" xr3:uid="{2CB15CE9-2823-49D5-8B66-DD02AE5BE76B}" name="Column7931"/>
    <tableColumn id="7935" xr3:uid="{BB721EDE-A695-4400-99E2-1C65D53B32B7}" name="Column7932"/>
    <tableColumn id="7936" xr3:uid="{4CCBEB45-32D0-447C-AB85-A7CEFBE833E3}" name="Column7933"/>
    <tableColumn id="7937" xr3:uid="{B7AD3787-5111-4FA8-82F4-FC521BEEF2D5}" name="Column7934"/>
    <tableColumn id="7938" xr3:uid="{5B027DF6-5D40-4754-B7F5-B75BD9F933DF}" name="Column7935"/>
    <tableColumn id="7939" xr3:uid="{7D209A0E-2C4D-41DB-85A9-AD0669E7D983}" name="Column7936"/>
    <tableColumn id="7940" xr3:uid="{A6C1E043-4846-47AC-B26D-12F2D372CBF9}" name="Column7937"/>
    <tableColumn id="7941" xr3:uid="{5F8A0AD0-D82B-47AF-8F0E-7323C5D28A2B}" name="Column7938"/>
    <tableColumn id="7942" xr3:uid="{0983CCF0-E212-47C0-A9D9-2B03F74BF737}" name="Column7939"/>
    <tableColumn id="7943" xr3:uid="{E9E19846-E82E-4ADA-9466-F2A6E828CA09}" name="Column7940"/>
    <tableColumn id="7944" xr3:uid="{F97166F1-5D2C-459B-9790-51654BFB6D64}" name="Column7941"/>
    <tableColumn id="7945" xr3:uid="{68E6412F-D154-4456-8A75-3C790D2CFF28}" name="Column7942"/>
    <tableColumn id="7946" xr3:uid="{BDA816C0-916C-440F-AFFB-ED035D644E93}" name="Column7943"/>
    <tableColumn id="7947" xr3:uid="{9122B316-4F6E-4569-852F-DFF5BD580A82}" name="Column7944"/>
    <tableColumn id="7948" xr3:uid="{C97BD09C-2EB7-406D-BAEF-827FF87D313F}" name="Column7945"/>
    <tableColumn id="7949" xr3:uid="{F84ECB3D-F189-4924-90EE-201F707A2CD3}" name="Column7946"/>
    <tableColumn id="7950" xr3:uid="{EFAAFC80-641E-42E1-948D-845AC0DEB8A2}" name="Column7947"/>
    <tableColumn id="7951" xr3:uid="{D8C17459-784E-4286-9921-3ABFF8079484}" name="Column7948"/>
    <tableColumn id="7952" xr3:uid="{95261295-C9C1-4AB0-AB79-8554CBCF8EF8}" name="Column7949"/>
    <tableColumn id="7953" xr3:uid="{8FF338D6-20DC-4961-B1B6-A7A89DAB2AD3}" name="Column7950"/>
    <tableColumn id="7954" xr3:uid="{E7D54D86-6892-44DB-B3FF-B587BAF9BD8A}" name="Column7951"/>
    <tableColumn id="7955" xr3:uid="{9614D336-BF25-4D27-A858-199BF2593144}" name="Column7952"/>
    <tableColumn id="7956" xr3:uid="{5FEB9904-B90A-477B-9442-9C0C2761ACF3}" name="Column7953"/>
    <tableColumn id="7957" xr3:uid="{848A0624-9F49-4F79-8929-DFA4F454A3F0}" name="Column7954"/>
    <tableColumn id="7958" xr3:uid="{A12ECEF9-2BAA-44B9-B128-E12EA2B7C489}" name="Column7955"/>
    <tableColumn id="7959" xr3:uid="{8DD2F687-64D6-4489-BB48-08EEC3510E68}" name="Column7956"/>
    <tableColumn id="7960" xr3:uid="{0DDB6A11-DFD8-4EA4-821D-02C3A7146B2E}" name="Column7957"/>
    <tableColumn id="7961" xr3:uid="{7FFA3EA9-1C15-4215-8E87-04C7538912A3}" name="Column7958"/>
    <tableColumn id="7962" xr3:uid="{1E0D5F9A-6089-4007-B5B3-6EA1BD2E2AE9}" name="Column7959"/>
    <tableColumn id="7963" xr3:uid="{B2215EB1-3768-4328-9DE4-C3336E87F722}" name="Column7960"/>
    <tableColumn id="7964" xr3:uid="{995FA479-F1AE-4F85-A798-975F144826E2}" name="Column7961"/>
    <tableColumn id="7965" xr3:uid="{BBE91A7B-57F0-4FC8-9EDD-7F68455128C2}" name="Column7962"/>
    <tableColumn id="7966" xr3:uid="{7F26B0FB-DA7B-49A0-9439-D045BFE81E27}" name="Column7963"/>
    <tableColumn id="7967" xr3:uid="{EE39127A-7C17-49C7-97E1-C91570C544A1}" name="Column7964"/>
    <tableColumn id="7968" xr3:uid="{E00975B2-F5E7-4D07-AA67-8BD7802744DA}" name="Column7965"/>
    <tableColumn id="7969" xr3:uid="{D2B4A899-16D9-403F-A54E-87DF80F5C7D7}" name="Column7966"/>
    <tableColumn id="7970" xr3:uid="{CF21D106-2FDA-4113-A391-D32759B3A4D1}" name="Column7967"/>
    <tableColumn id="7971" xr3:uid="{21FE5500-9A26-4662-A83E-7785E4183F8D}" name="Column7968"/>
    <tableColumn id="7972" xr3:uid="{89C6F282-EC9C-4EEE-A6F8-982EC5F8AEE4}" name="Column7969"/>
    <tableColumn id="7973" xr3:uid="{ADF7BB9A-01B0-43DD-A1A1-3B4D92618F42}" name="Column7970"/>
    <tableColumn id="7974" xr3:uid="{72288336-C695-4250-B78E-30CC86F03602}" name="Column7971"/>
    <tableColumn id="7975" xr3:uid="{C47897F7-C4A5-459F-BDDC-B98283D68D4F}" name="Column7972"/>
    <tableColumn id="7976" xr3:uid="{FD31C595-BAAB-46DA-ABC2-54EC0CCA2E05}" name="Column7973"/>
    <tableColumn id="7977" xr3:uid="{D9F12A75-4EDE-45E6-BC95-4A8E212C3C44}" name="Column7974"/>
    <tableColumn id="7978" xr3:uid="{770B2007-10B6-46B5-94B9-D434C3AFDC63}" name="Column7975"/>
    <tableColumn id="7979" xr3:uid="{2E661B61-D51B-4D6E-B211-7466BCF41B1E}" name="Column7976"/>
    <tableColumn id="7980" xr3:uid="{23EC606B-AA25-4874-AD65-7AEEFD18A356}" name="Column7977"/>
    <tableColumn id="7981" xr3:uid="{E4412AAE-FAA7-4155-909F-C6345885EDBA}" name="Column7978"/>
    <tableColumn id="7982" xr3:uid="{DB3AF397-38FF-41B6-AFE0-2E4B23AAA601}" name="Column7979"/>
    <tableColumn id="7983" xr3:uid="{F94BB265-07EB-4C72-8E73-A4649FCA5E8C}" name="Column7980"/>
    <tableColumn id="7984" xr3:uid="{3F88FE9B-5993-4673-8A83-F5CD75CD8013}" name="Column7981"/>
    <tableColumn id="7985" xr3:uid="{BA5C40E4-7D92-4B5D-B726-76E047933442}" name="Column7982"/>
    <tableColumn id="7986" xr3:uid="{9DA2D689-B06C-4DF5-A314-9E55032DA6E3}" name="Column7983"/>
    <tableColumn id="7987" xr3:uid="{B8CBC8D9-5A40-488C-BF8A-32FBBC7E4B26}" name="Column7984"/>
    <tableColumn id="7988" xr3:uid="{CDB03E77-2D0A-4FC3-9E7B-B86ED655F04E}" name="Column7985"/>
    <tableColumn id="7989" xr3:uid="{646A0D67-A4A7-4B55-AC2C-D6E07CBDD0DE}" name="Column7986"/>
    <tableColumn id="7990" xr3:uid="{76B217A6-8E6E-44C5-AC21-C8B0B52033D2}" name="Column7987"/>
    <tableColumn id="7991" xr3:uid="{17FF3476-FB94-4623-BB90-74E27C29DF4B}" name="Column7988"/>
    <tableColumn id="7992" xr3:uid="{05633727-6DA7-42E2-9F2B-73F39F4B20AE}" name="Column7989"/>
    <tableColumn id="7993" xr3:uid="{A1A3D4D5-3E64-4498-9C28-4E6BB1678B24}" name="Column7990"/>
    <tableColumn id="7994" xr3:uid="{14592840-CF0E-4AE2-AD37-44BFDE8922EF}" name="Column7991"/>
    <tableColumn id="7995" xr3:uid="{D55F638B-F81A-4DC2-ABD3-1EA7A8879AE5}" name="Column7992"/>
    <tableColumn id="7996" xr3:uid="{A0804CE5-E99D-47DE-BDA0-E69DAE8EF735}" name="Column7993"/>
    <tableColumn id="7997" xr3:uid="{3213ED4F-BA3B-4370-9B80-99AC3631F7F6}" name="Column7994"/>
    <tableColumn id="7998" xr3:uid="{FEB28990-C1DC-4E40-911C-CED513758886}" name="Column7995"/>
    <tableColumn id="7999" xr3:uid="{8BBA016F-2BEC-4BCB-8C81-C641CAA2FB43}" name="Column7996"/>
    <tableColumn id="8000" xr3:uid="{79653FCB-B6FE-4202-ADFE-DC806E49AF1B}" name="Column7997"/>
    <tableColumn id="8001" xr3:uid="{01660897-FE79-4530-8219-1893BB6D16C4}" name="Column7998"/>
    <tableColumn id="8002" xr3:uid="{799ECE23-19F6-4C12-8A20-88F34142B5F1}" name="Column7999"/>
    <tableColumn id="8003" xr3:uid="{B51F77DF-ACC5-4801-9F11-D2E892E1E930}" name="Column8000"/>
    <tableColumn id="8004" xr3:uid="{FCA47A8A-775B-4516-8C67-DBCB0283B6D1}" name="Column8001"/>
    <tableColumn id="8005" xr3:uid="{F6DEE9DA-6590-464F-85AC-E816071D9A2D}" name="Column8002"/>
    <tableColumn id="8006" xr3:uid="{4005534F-6024-4B00-B5C5-C74DFC275EC6}" name="Column8003"/>
    <tableColumn id="8007" xr3:uid="{40857D5A-CC83-4E4E-9B1B-F0A22417F8D6}" name="Column8004"/>
    <tableColumn id="8008" xr3:uid="{E7D6EA30-E6D3-4583-B826-B4CEF48584EB}" name="Column8005"/>
    <tableColumn id="8009" xr3:uid="{E4A99831-27B2-4380-8502-5513987C4039}" name="Column8006"/>
    <tableColumn id="8010" xr3:uid="{2DA15412-0CBB-46CE-866A-668A22F282C9}" name="Column8007"/>
    <tableColumn id="8011" xr3:uid="{E863C257-F041-4300-AE3A-69935EE73DA3}" name="Column8008"/>
    <tableColumn id="8012" xr3:uid="{0E3AC1F9-BD16-4895-920D-97F1D0CBF3E7}" name="Column8009"/>
    <tableColumn id="8013" xr3:uid="{22D9BA5D-8A2A-4DAD-9713-4C0CA3B50751}" name="Column8010"/>
    <tableColumn id="8014" xr3:uid="{3131255A-3C18-4D60-89A8-8C3CEF9D408A}" name="Column8011"/>
    <tableColumn id="8015" xr3:uid="{3328F27E-C3FF-4B18-AE6D-524BC4330BFF}" name="Column8012"/>
    <tableColumn id="8016" xr3:uid="{8E6309DC-82F6-4ABD-894F-33CAFC4492ED}" name="Column8013"/>
    <tableColumn id="8017" xr3:uid="{A4377DD1-4BB4-402E-9DBC-22D7942EB0DB}" name="Column8014"/>
    <tableColumn id="8018" xr3:uid="{66E35415-2120-4029-AC32-9AC97BEF03A3}" name="Column8015"/>
    <tableColumn id="8019" xr3:uid="{4CE2468D-6963-4F19-89EB-B896F3BB11C1}" name="Column8016"/>
    <tableColumn id="8020" xr3:uid="{4E8E1AC0-60B9-4A27-921D-A1F69E7CA542}" name="Column8017"/>
    <tableColumn id="8021" xr3:uid="{DAF8345B-F116-4828-8065-4A8F9BF51065}" name="Column8018"/>
    <tableColumn id="8022" xr3:uid="{78B95630-08DA-49FC-B311-3EF2AAF06C0B}" name="Column8019"/>
    <tableColumn id="8023" xr3:uid="{9E070E71-08D7-4B84-A73C-EB7083893CA6}" name="Column8020"/>
    <tableColumn id="8024" xr3:uid="{23910A1C-9278-4F8A-B540-9DD368F35E9B}" name="Column8021"/>
    <tableColumn id="8025" xr3:uid="{E38CA24B-9774-4E65-9CE1-C830C13765A7}" name="Column8022"/>
    <tableColumn id="8026" xr3:uid="{4E78AEF0-287F-4702-AF3F-D1DC94D766A4}" name="Column8023"/>
    <tableColumn id="8027" xr3:uid="{2F3C42DD-13A3-428F-A724-828177A18C85}" name="Column8024"/>
    <tableColumn id="8028" xr3:uid="{29AC25DD-CF59-4BDC-9F83-F366BFF25559}" name="Column8025"/>
    <tableColumn id="8029" xr3:uid="{EF447392-9CE3-4E88-9037-A73A08A9533C}" name="Column8026"/>
    <tableColumn id="8030" xr3:uid="{FE570392-4887-49DC-A950-4F14AA04F628}" name="Column8027"/>
    <tableColumn id="8031" xr3:uid="{D66DAB89-6865-4B56-A0EF-45FA219AE4CE}" name="Column8028"/>
    <tableColumn id="8032" xr3:uid="{64DCCBF4-914D-4634-A6D6-701B7655C73D}" name="Column8029"/>
    <tableColumn id="8033" xr3:uid="{45BA1EB3-0075-494B-938C-7B5DCBEC369D}" name="Column8030"/>
    <tableColumn id="8034" xr3:uid="{D4C83FAB-03CA-4EF7-8698-1EB0D6F8A382}" name="Column8031"/>
    <tableColumn id="8035" xr3:uid="{B1238D8B-3F35-4C7C-8E9A-5EF64A0B3329}" name="Column8032"/>
    <tableColumn id="8036" xr3:uid="{270D40E5-12A0-4EE3-8FC2-14995CD2A1BA}" name="Column8033"/>
    <tableColumn id="8037" xr3:uid="{8645F8DE-BCEC-49F6-91AB-9EF1D3449263}" name="Column8034"/>
    <tableColumn id="8038" xr3:uid="{0F2FE9C9-6052-47F5-AB29-57706B1B562E}" name="Column8035"/>
    <tableColumn id="8039" xr3:uid="{38D94BAC-7726-4AA6-81DF-CEE2ACAA8053}" name="Column8036"/>
    <tableColumn id="8040" xr3:uid="{5FD45CFD-056F-4953-8126-DFD91B503A4A}" name="Column8037"/>
    <tableColumn id="8041" xr3:uid="{4ECE71E7-D7E1-437A-9113-F40E433047C8}" name="Column8038"/>
    <tableColumn id="8042" xr3:uid="{BCC7FBAE-4607-4FEE-A988-01A63098C887}" name="Column8039"/>
    <tableColumn id="8043" xr3:uid="{7A79A953-56B5-4A1A-8F0F-23823AD4CE8E}" name="Column8040"/>
    <tableColumn id="8044" xr3:uid="{E6DEAA4E-5EC2-4E57-96CB-C0BEFD857D84}" name="Column8041"/>
    <tableColumn id="8045" xr3:uid="{06ECDA73-E202-448C-81F1-0649819FBEF2}" name="Column8042"/>
    <tableColumn id="8046" xr3:uid="{78E828B0-E817-42E4-8B3F-0473E917933C}" name="Column8043"/>
    <tableColumn id="8047" xr3:uid="{B2DCF9C4-8BD0-4ADF-99A0-FF55E3D94FA9}" name="Column8044"/>
    <tableColumn id="8048" xr3:uid="{50D66377-6146-4620-9774-AC2B40C8750E}" name="Column8045"/>
    <tableColumn id="8049" xr3:uid="{9D80A77C-18F0-42D4-9099-9C049EEF31E1}" name="Column8046"/>
    <tableColumn id="8050" xr3:uid="{B6288032-B356-4DB5-9796-DD41F179FA8D}" name="Column8047"/>
    <tableColumn id="8051" xr3:uid="{0BBAC9D0-35BF-4906-8F80-AA4F86C8083C}" name="Column8048"/>
    <tableColumn id="8052" xr3:uid="{B678E83A-A21A-4441-93D9-13039A122EE4}" name="Column8049"/>
    <tableColumn id="8053" xr3:uid="{5D655775-5BA1-4AED-A0F3-F84B01BDD717}" name="Column8050"/>
    <tableColumn id="8054" xr3:uid="{F5F28D78-28D1-4431-8F1B-01A51B7CB4A0}" name="Column8051"/>
    <tableColumn id="8055" xr3:uid="{9CC0753B-4BD6-4A9F-8C6C-F4D5095579FF}" name="Column8052"/>
    <tableColumn id="8056" xr3:uid="{5FE3C113-B669-428E-AB4E-E257DEA51D0B}" name="Column8053"/>
    <tableColumn id="8057" xr3:uid="{474FE108-369E-42EC-963F-1FBFFCA4439E}" name="Column8054"/>
    <tableColumn id="8058" xr3:uid="{E0325B3F-992C-431F-95E9-6DDF904EAC9A}" name="Column8055"/>
    <tableColumn id="8059" xr3:uid="{DEB806DE-41B3-4564-A7AB-4FC0572034A2}" name="Column8056"/>
    <tableColumn id="8060" xr3:uid="{2BF547AC-ABF2-48F6-8789-B9366826424E}" name="Column8057"/>
    <tableColumn id="8061" xr3:uid="{F52D597A-C478-4F02-BFF3-EBF92D1215CC}" name="Column8058"/>
    <tableColumn id="8062" xr3:uid="{FD7F960A-B9D9-4D3A-9515-70DCB9CF9FF9}" name="Column8059"/>
    <tableColumn id="8063" xr3:uid="{151F0508-E71C-4261-8651-3B0BFD95B652}" name="Column8060"/>
    <tableColumn id="8064" xr3:uid="{89AA10D0-00FC-42C5-8AAA-45F3C9D87A2D}" name="Column8061"/>
    <tableColumn id="8065" xr3:uid="{FDBBCFBB-4359-451B-88AA-731038472103}" name="Column8062"/>
    <tableColumn id="8066" xr3:uid="{5A0FD94F-DB47-4F60-AB1A-E3A69EFEC164}" name="Column8063"/>
    <tableColumn id="8067" xr3:uid="{36D4AB38-CA1D-48E0-992C-D685A7D6F5EB}" name="Column8064"/>
    <tableColumn id="8068" xr3:uid="{EA9D3D07-1E8F-4FF8-9DF1-608C90BD8F8D}" name="Column8065"/>
    <tableColumn id="8069" xr3:uid="{EA844825-79C3-4913-AC1D-E4FF300E970F}" name="Column8066"/>
    <tableColumn id="8070" xr3:uid="{D02FC79A-8B90-426C-9311-480EB55090C2}" name="Column8067"/>
    <tableColumn id="8071" xr3:uid="{13E94F40-BC28-4D36-AF32-7963DCB514D1}" name="Column8068"/>
    <tableColumn id="8072" xr3:uid="{BADCFCE0-A3C0-47BA-8930-670926D1B13B}" name="Column8069"/>
    <tableColumn id="8073" xr3:uid="{F4B09E48-AF5F-4C83-AD12-9B24E2F536BE}" name="Column8070"/>
    <tableColumn id="8074" xr3:uid="{066366E1-B78D-409B-B134-23E9F554C141}" name="Column8071"/>
    <tableColumn id="8075" xr3:uid="{D467F02C-5357-4E0E-8B6A-72AFE5587301}" name="Column8072"/>
    <tableColumn id="8076" xr3:uid="{FE952146-827D-4546-BB16-45E9394CA43B}" name="Column8073"/>
    <tableColumn id="8077" xr3:uid="{DA08D116-71F1-4454-80A6-9AE46CFB22D8}" name="Column8074"/>
    <tableColumn id="8078" xr3:uid="{2D6A424F-A92E-46DC-B56F-A20709E1931F}" name="Column8075"/>
    <tableColumn id="8079" xr3:uid="{F19C7239-0797-4EDE-9D5E-DDE117197CCA}" name="Column8076"/>
    <tableColumn id="8080" xr3:uid="{2ABC8DFA-2236-41B0-B815-E15A2A059E2F}" name="Column8077"/>
    <tableColumn id="8081" xr3:uid="{20297480-DF5D-4F59-ABED-C2A90D615A88}" name="Column8078"/>
    <tableColumn id="8082" xr3:uid="{8117B62B-544B-40FF-80D8-855324F33D58}" name="Column8079"/>
    <tableColumn id="8083" xr3:uid="{5BE2A647-5E26-4BD7-8916-EBAB595C06FB}" name="Column8080"/>
    <tableColumn id="8084" xr3:uid="{EB0744B0-3153-4BD3-81F1-517068B9ED08}" name="Column8081"/>
    <tableColumn id="8085" xr3:uid="{0BD4847D-1C8C-4752-9799-0938FE6BA6D5}" name="Column8082"/>
    <tableColumn id="8086" xr3:uid="{1ED18137-4F7E-4424-8C75-9C2CCDDE2578}" name="Column8083"/>
    <tableColumn id="8087" xr3:uid="{1D1D9AB6-F7EB-4707-AE53-46F635567AB6}" name="Column8084"/>
    <tableColumn id="8088" xr3:uid="{B116F9F3-444B-4BB7-A90D-686D38B8BC57}" name="Column8085"/>
    <tableColumn id="8089" xr3:uid="{9FBCE1A7-4EAB-4386-A531-1CD8C5DBC37E}" name="Column8086"/>
    <tableColumn id="8090" xr3:uid="{50D42472-ABC3-4627-8911-334295BB0120}" name="Column8087"/>
    <tableColumn id="8091" xr3:uid="{8420E9D1-2482-4336-BA2B-AC32718D8E14}" name="Column8088"/>
    <tableColumn id="8092" xr3:uid="{18691A08-F620-4917-8700-E97632FB6C34}" name="Column8089"/>
    <tableColumn id="8093" xr3:uid="{4FCFCC2B-DFFC-4AB3-9136-FA51BA38DE4B}" name="Column8090"/>
    <tableColumn id="8094" xr3:uid="{C2C4B9E2-42DA-4CD9-A53C-94F2647C3A6B}" name="Column8091"/>
    <tableColumn id="8095" xr3:uid="{8D2BD950-D20C-4348-B593-9CFC0717BFEF}" name="Column8092"/>
    <tableColumn id="8096" xr3:uid="{58C367E5-832A-4C99-83A7-7DC66F0DA2D2}" name="Column8093"/>
    <tableColumn id="8097" xr3:uid="{A1340D54-B0EC-41B8-BC45-230596C62DC0}" name="Column8094"/>
    <tableColumn id="8098" xr3:uid="{FAE264B2-B007-4A27-8278-3CCE3684FE11}" name="Column8095"/>
    <tableColumn id="8099" xr3:uid="{6A970AB3-024B-4FD2-ADF8-8B7C3D008DFE}" name="Column8096"/>
    <tableColumn id="8100" xr3:uid="{72EF7F09-1D17-45F8-9329-735079864F70}" name="Column8097"/>
    <tableColumn id="8101" xr3:uid="{68626452-1E55-4230-AD49-165BAF5541F4}" name="Column8098"/>
    <tableColumn id="8102" xr3:uid="{8B51AD15-F9BB-442B-8F6A-DA9D53E4D4CC}" name="Column8099"/>
    <tableColumn id="8103" xr3:uid="{11A65E76-E3A1-4C13-BB7E-D58824193CBD}" name="Column8100"/>
    <tableColumn id="8104" xr3:uid="{CC4BB754-4FF2-4FF1-8B54-784508911E7E}" name="Column8101"/>
    <tableColumn id="8105" xr3:uid="{3D353A6C-2A39-4EFE-90DF-A3B969DDF6D2}" name="Column8102"/>
    <tableColumn id="8106" xr3:uid="{89ADF867-BCBD-4707-AB96-F704BB0AA42A}" name="Column8103"/>
    <tableColumn id="8107" xr3:uid="{9D24EE1D-EC14-4D94-BFD0-D1B60E56AB75}" name="Column8104"/>
    <tableColumn id="8108" xr3:uid="{CA3FD14F-0170-40E0-ACF1-BC0F6F758035}" name="Column8105"/>
    <tableColumn id="8109" xr3:uid="{3928E5B2-E5AD-4015-AE5A-52E50C26A341}" name="Column8106"/>
    <tableColumn id="8110" xr3:uid="{E57BE74F-AC85-40D4-9BA5-DBE953CB8A2A}" name="Column8107"/>
    <tableColumn id="8111" xr3:uid="{13D3D958-67B3-4826-A063-B95E568A94F8}" name="Column8108"/>
    <tableColumn id="8112" xr3:uid="{FEDF8E38-1DF9-4AD1-9C70-72AE91A43A7D}" name="Column8109"/>
    <tableColumn id="8113" xr3:uid="{973295A1-CD79-4534-9497-AD43C34A7C93}" name="Column8110"/>
    <tableColumn id="8114" xr3:uid="{16550CCC-DA63-43D1-B6CA-EFC43C011150}" name="Column8111"/>
    <tableColumn id="8115" xr3:uid="{A5B07B85-5AC6-40FD-972F-B9D853D006D1}" name="Column8112"/>
    <tableColumn id="8116" xr3:uid="{5F383A2B-2D05-4C5D-AB81-D87D02E7E403}" name="Column8113"/>
    <tableColumn id="8117" xr3:uid="{B63E2261-7DCF-4F95-A38F-AF66C843EEE6}" name="Column8114"/>
    <tableColumn id="8118" xr3:uid="{8C755D0B-D40E-47D3-B2C9-5AFCE6B68EA5}" name="Column8115"/>
    <tableColumn id="8119" xr3:uid="{043DE33E-3F58-482C-9D0D-BCB61C7FA279}" name="Column8116"/>
    <tableColumn id="8120" xr3:uid="{EF90D996-30CF-4DCA-9C36-54606826F07C}" name="Column8117"/>
    <tableColumn id="8121" xr3:uid="{8DD4877C-5CCA-4C33-B182-A07B9E6C17AC}" name="Column8118"/>
    <tableColumn id="8122" xr3:uid="{F0B008EA-B7C4-4098-9926-8BF6F470C003}" name="Column8119"/>
    <tableColumn id="8123" xr3:uid="{E176CBFA-3351-4037-84DA-FD111773E452}" name="Column8120"/>
    <tableColumn id="8124" xr3:uid="{43E84493-E1C7-4230-B83D-8FA2792D7C9B}" name="Column8121"/>
    <tableColumn id="8125" xr3:uid="{01FDE3AE-700A-4245-90C6-9A8F3FA03DB3}" name="Column8122"/>
    <tableColumn id="8126" xr3:uid="{7AA678D0-0390-49F5-AD30-6B74A8306508}" name="Column8123"/>
    <tableColumn id="8127" xr3:uid="{4393D037-67D4-4C28-B9D3-3EDD0F33B491}" name="Column8124"/>
    <tableColumn id="8128" xr3:uid="{D1715A4A-915F-42CF-8C6E-6485144B4675}" name="Column8125"/>
    <tableColumn id="8129" xr3:uid="{8A731C89-0AB5-4708-9A08-521B6D43BBF0}" name="Column8126"/>
    <tableColumn id="8130" xr3:uid="{19173816-714F-4155-A8C7-4CDE252EC06A}" name="Column8127"/>
    <tableColumn id="8131" xr3:uid="{3ED5AD97-DE05-4E1D-B363-19419907C018}" name="Column8128"/>
    <tableColumn id="8132" xr3:uid="{9850544D-483D-4D87-B690-11E2F06CD83E}" name="Column8129"/>
    <tableColumn id="8133" xr3:uid="{7F751B51-CAC6-4A66-B928-4D69AA0916F9}" name="Column8130"/>
    <tableColumn id="8134" xr3:uid="{3DBC4AA0-64FF-40DD-943B-40A772A39EC8}" name="Column8131"/>
    <tableColumn id="8135" xr3:uid="{BE9A7C2F-B00B-471B-8F9F-95C704ECB86D}" name="Column8132"/>
    <tableColumn id="8136" xr3:uid="{BB8C5C8D-12FB-4E79-9B77-3B89F4A9FE98}" name="Column8133"/>
    <tableColumn id="8137" xr3:uid="{99990DAE-087A-4D3D-AA1B-5E9CDB1E883F}" name="Column8134"/>
    <tableColumn id="8138" xr3:uid="{18F366C5-F951-4B56-9413-AADB5AEAA83C}" name="Column8135"/>
    <tableColumn id="8139" xr3:uid="{8BEBE561-F21D-4CCA-B5D4-BB906D925D3D}" name="Column8136"/>
    <tableColumn id="8140" xr3:uid="{F6668F45-35A0-4B5E-A1F9-9CC70A905BD8}" name="Column8137"/>
    <tableColumn id="8141" xr3:uid="{1A0FDCAE-F188-44C7-B247-C74F9AB662EA}" name="Column8138"/>
    <tableColumn id="8142" xr3:uid="{BDBE63C5-4F91-4D0F-B993-9369D092A6A9}" name="Column8139"/>
    <tableColumn id="8143" xr3:uid="{0B08D699-0E61-490F-B235-415DB428C5D5}" name="Column8140"/>
    <tableColumn id="8144" xr3:uid="{88AB25B6-C149-46E6-8C9E-72035B7B8420}" name="Column8141"/>
    <tableColumn id="8145" xr3:uid="{D2E1E8F3-5798-4F92-8FA5-173E2A527F17}" name="Column8142"/>
    <tableColumn id="8146" xr3:uid="{2ADF85EB-1C14-4598-ADDD-9DF1F29EDF29}" name="Column8143"/>
    <tableColumn id="8147" xr3:uid="{EABA8025-5D68-4102-A5B8-18D9AE5AA2D2}" name="Column8144"/>
    <tableColumn id="8148" xr3:uid="{699B38F4-36BF-4934-9ACE-8AFCCAF1E62C}" name="Column8145"/>
    <tableColumn id="8149" xr3:uid="{1574EAF0-230B-4741-AEBC-76829D86BE64}" name="Column8146"/>
    <tableColumn id="8150" xr3:uid="{713729D1-D354-4844-AA83-9FC2B9770CE1}" name="Column8147"/>
    <tableColumn id="8151" xr3:uid="{93D7DC69-3526-4C52-B2A9-821EDAD7B08F}" name="Column8148"/>
    <tableColumn id="8152" xr3:uid="{CB2E3D36-2E4D-41AB-A5C1-21611F2F25B2}" name="Column8149"/>
    <tableColumn id="8153" xr3:uid="{6DEB962F-3F72-4603-BBC2-2B3E27C64809}" name="Column8150"/>
    <tableColumn id="8154" xr3:uid="{4E18FFF2-6498-406A-8B5E-0EE3D5D2202C}" name="Column8151"/>
    <tableColumn id="8155" xr3:uid="{23547564-6A13-4E96-97F2-C7966178C986}" name="Column8152"/>
    <tableColumn id="8156" xr3:uid="{0F53221D-28F6-4037-A079-427C4BAD6A4D}" name="Column8153"/>
    <tableColumn id="8157" xr3:uid="{EF5C1EC8-02CF-4E97-AACE-EC0D961C642E}" name="Column8154"/>
    <tableColumn id="8158" xr3:uid="{EE4A208A-1D31-43E6-85C2-3574F3AA71D4}" name="Column8155"/>
    <tableColumn id="8159" xr3:uid="{4FDC5178-D8D6-4981-87E6-190B0D9D1726}" name="Column8156"/>
    <tableColumn id="8160" xr3:uid="{A61E05F9-2C87-4CFC-82B5-E65B74B5B9FA}" name="Column8157"/>
    <tableColumn id="8161" xr3:uid="{EF934043-7662-4993-ABEF-C97414282720}" name="Column8158"/>
    <tableColumn id="8162" xr3:uid="{4E36AAB9-D7E9-4E0C-964E-ADE24ABBC1C3}" name="Column8159"/>
    <tableColumn id="8163" xr3:uid="{4893FC1A-4BE6-486D-8E68-0959A9E42F3B}" name="Column8160"/>
    <tableColumn id="8164" xr3:uid="{A9194EDE-8F74-476B-BCAE-DFECFBE666BE}" name="Column8161"/>
    <tableColumn id="8165" xr3:uid="{EF1E8771-FC82-4C8F-A3CB-2C934D55F15F}" name="Column8162"/>
    <tableColumn id="8166" xr3:uid="{772ADC95-5DAE-4238-9DDE-F5AB6297375E}" name="Column8163"/>
    <tableColumn id="8167" xr3:uid="{5F30973D-3326-4B4A-9AA3-F554FB63222D}" name="Column8164"/>
    <tableColumn id="8168" xr3:uid="{95F68B6B-F0AD-41B5-A948-B3922A7DAFF5}" name="Column8165"/>
    <tableColumn id="8169" xr3:uid="{A31352B8-83B0-44F3-9F35-5A0548C5F941}" name="Column8166"/>
    <tableColumn id="8170" xr3:uid="{3342B105-FC24-4F5D-90AA-6FBE06890162}" name="Column8167"/>
    <tableColumn id="8171" xr3:uid="{B35E7D17-6831-47CE-ABDB-D3D088B686AA}" name="Column8168"/>
    <tableColumn id="8172" xr3:uid="{4002D423-A55F-446D-858A-E9EE0C82C07E}" name="Column8169"/>
    <tableColumn id="8173" xr3:uid="{EFCE7EAA-361E-4CAA-8D54-04EF7705EA63}" name="Column8170"/>
    <tableColumn id="8174" xr3:uid="{EE553F2D-CF38-4C7C-86B8-A5C604A45D7E}" name="Column8171"/>
    <tableColumn id="8175" xr3:uid="{C25407DF-6389-44BF-B534-35D93921FF98}" name="Column8172"/>
    <tableColumn id="8176" xr3:uid="{CEB728E8-1CE4-4197-BF4D-DECF319E6B9A}" name="Column8173"/>
    <tableColumn id="8177" xr3:uid="{9C17E088-C5CE-46AF-80CA-14B55EEA42B6}" name="Column8174"/>
    <tableColumn id="8178" xr3:uid="{CCCA9AC3-1ECB-46F7-AD2A-BF8FDB5A8A21}" name="Column8175"/>
    <tableColumn id="8179" xr3:uid="{374FA5BB-1869-4D8E-9078-CE04D6AE0E34}" name="Column8176"/>
    <tableColumn id="8180" xr3:uid="{AFEB6374-EFEA-439F-8AA2-9EA8A7FACF7F}" name="Column8177"/>
    <tableColumn id="8181" xr3:uid="{892D35F9-55CE-49F5-8C22-26BD05D52F7F}" name="Column8178"/>
    <tableColumn id="8182" xr3:uid="{46992971-2708-40FF-8EF1-84977539BE44}" name="Column8179"/>
    <tableColumn id="8183" xr3:uid="{BA1CD75D-3F11-40F6-8222-3791877EB980}" name="Column8180"/>
    <tableColumn id="8184" xr3:uid="{23BC161B-CD21-4047-9B66-C9926E54B6C6}" name="Column8181"/>
    <tableColumn id="8185" xr3:uid="{F92AD09B-92E3-4561-A30B-CEB12EA48429}" name="Column8182"/>
    <tableColumn id="8186" xr3:uid="{9F0A92B2-C3F7-440B-A017-CFCF716B65FB}" name="Column8183"/>
    <tableColumn id="8187" xr3:uid="{257D7411-0BFE-44BE-B410-CEEBD4BE59FD}" name="Column8184"/>
    <tableColumn id="8188" xr3:uid="{63E1EFF4-94DA-4035-9476-85F3A2684D13}" name="Column8185"/>
    <tableColumn id="8189" xr3:uid="{64C07E1A-F993-472D-90DC-5D969CB0FD52}" name="Column8186"/>
    <tableColumn id="8190" xr3:uid="{600A6254-F732-4487-A0A0-70505F45AFE3}" name="Column8187"/>
    <tableColumn id="8191" xr3:uid="{E99A8BC7-5B89-40FC-9D30-B7201DE1FEC7}" name="Column8188"/>
    <tableColumn id="8192" xr3:uid="{65AB3BB8-2DB4-4DD8-B697-4DE896FF284B}" name="Column8189"/>
    <tableColumn id="8193" xr3:uid="{72738974-DD90-4630-9238-C9ADE1B6CDAD}" name="Column8190"/>
    <tableColumn id="8194" xr3:uid="{D824871A-B6C7-43FE-95CD-7EF30B049711}" name="Column8191"/>
    <tableColumn id="8195" xr3:uid="{BF3A8151-D5BA-4039-86DB-0B8563BF38A5}" name="Column8192"/>
    <tableColumn id="8196" xr3:uid="{7B743D85-BB59-4D71-AC29-6A16FF5E399E}" name="Column8193"/>
    <tableColumn id="8197" xr3:uid="{3CF0A040-04DA-4F17-A6CB-31ADC186BCF2}" name="Column8194"/>
    <tableColumn id="8198" xr3:uid="{FA1F830C-21AE-4DB6-B24D-6E543C951391}" name="Column8195"/>
    <tableColumn id="8199" xr3:uid="{15EF4F54-2B88-4E8D-BD32-33BC024B71B4}" name="Column8196"/>
    <tableColumn id="8200" xr3:uid="{3D041DA2-6AF1-42B5-ACE7-D4C73D94691E}" name="Column8197"/>
    <tableColumn id="8201" xr3:uid="{E22E0F3B-D100-4AD9-8DCF-BF70054832CE}" name="Column8198"/>
    <tableColumn id="8202" xr3:uid="{B91F124B-2C02-46CE-8CAA-7310E211D21A}" name="Column8199"/>
    <tableColumn id="8203" xr3:uid="{4BE6FC7C-1258-4747-A8F9-7EDCE75A6910}" name="Column8200"/>
    <tableColumn id="8204" xr3:uid="{C83A7982-6DEA-4A91-BD21-38A9E9ED4712}" name="Column8201"/>
    <tableColumn id="8205" xr3:uid="{E240F4F8-8E36-414A-B51C-E1DAA3011C16}" name="Column8202"/>
    <tableColumn id="8206" xr3:uid="{C1AA203B-8B39-495B-957B-F249CBD14138}" name="Column8203"/>
    <tableColumn id="8207" xr3:uid="{5FA878FA-B04C-4CAD-9A37-528DD62FE86F}" name="Column8204"/>
    <tableColumn id="8208" xr3:uid="{AD9CF5C7-6DF2-404B-BC32-2177AAD391D8}" name="Column8205"/>
    <tableColumn id="8209" xr3:uid="{C9418202-AAFB-41B3-804D-FA56F3C47421}" name="Column8206"/>
    <tableColumn id="8210" xr3:uid="{49519A93-3120-418E-8049-26EDF3A0FFE6}" name="Column8207"/>
    <tableColumn id="8211" xr3:uid="{CA98BE2E-64B0-4E50-B96A-E7131D055E86}" name="Column8208"/>
    <tableColumn id="8212" xr3:uid="{965B5BF6-404D-4FEF-B1BA-E17307029013}" name="Column8209"/>
    <tableColumn id="8213" xr3:uid="{1BB9BB20-B408-4EC9-933F-155011D13B4B}" name="Column8210"/>
    <tableColumn id="8214" xr3:uid="{FD252D76-628F-4E93-A249-141B6747967B}" name="Column8211"/>
    <tableColumn id="8215" xr3:uid="{1F7D9F43-4468-4881-93BA-5258DB9436D9}" name="Column8212"/>
    <tableColumn id="8216" xr3:uid="{FA20904E-4AED-44BA-9173-D5DEAB83FE04}" name="Column8213"/>
    <tableColumn id="8217" xr3:uid="{D06AB6FE-4F63-4659-86F2-0306CC524B49}" name="Column8214"/>
    <tableColumn id="8218" xr3:uid="{FBCC59AA-6097-4703-8C0F-B7456FBE8734}" name="Column8215"/>
    <tableColumn id="8219" xr3:uid="{B304D7C8-2127-4620-A5DB-C677281253D4}" name="Column8216"/>
    <tableColumn id="8220" xr3:uid="{4B26BE0E-5943-4025-8CCB-5A9C7D11E88D}" name="Column8217"/>
    <tableColumn id="8221" xr3:uid="{FE1F696B-4530-4D37-A15F-89A1C9DF341A}" name="Column8218"/>
    <tableColumn id="8222" xr3:uid="{056DBEDE-B80F-458C-AFFB-5BCD4AC005CA}" name="Column8219"/>
    <tableColumn id="8223" xr3:uid="{5AEA8C9A-C0ED-4F4E-BB7E-ECF20DCF1891}" name="Column8220"/>
    <tableColumn id="8224" xr3:uid="{693C7D3E-B36D-4606-8295-5D379AF8AFAA}" name="Column8221"/>
    <tableColumn id="8225" xr3:uid="{CB83ECD4-F591-48C2-B5F3-1730F5A55A6D}" name="Column8222"/>
    <tableColumn id="8226" xr3:uid="{A43251F4-8160-4176-B2F0-CD06CA9B56EC}" name="Column8223"/>
    <tableColumn id="8227" xr3:uid="{3A1B36B3-B7FD-4D3F-90E3-971797F62805}" name="Column8224"/>
    <tableColumn id="8228" xr3:uid="{13733D98-EC70-41D7-9DD7-B3EBA0C0C0D6}" name="Column8225"/>
    <tableColumn id="8229" xr3:uid="{31E5E52B-E8AA-4436-A932-F33344FE1915}" name="Column8226"/>
    <tableColumn id="8230" xr3:uid="{D0535C5C-E51A-45C4-A116-D9F60A20E52E}" name="Column8227"/>
    <tableColumn id="8231" xr3:uid="{32CBAD8D-BF94-4E21-8E01-69745A9DF9E9}" name="Column8228"/>
    <tableColumn id="8232" xr3:uid="{67B963C7-9D0A-41AE-9577-10C10845119C}" name="Column8229"/>
    <tableColumn id="8233" xr3:uid="{7961D9F4-1973-4C60-ABED-FEFA273CD666}" name="Column8230"/>
    <tableColumn id="8234" xr3:uid="{BBB3D2CC-B5FC-4EB8-84D7-ECDCC92BD9C6}" name="Column8231"/>
    <tableColumn id="8235" xr3:uid="{D0ECE584-2EC8-4EA7-A93F-790AACFE0C17}" name="Column8232"/>
    <tableColumn id="8236" xr3:uid="{6B06AE5E-C422-4E30-AD23-006964B577F9}" name="Column8233"/>
    <tableColumn id="8237" xr3:uid="{83CFC624-CB4D-4729-BAE3-D2602EE433A3}" name="Column8234"/>
    <tableColumn id="8238" xr3:uid="{41AD6C84-6D33-465E-9A96-A0E026A499BB}" name="Column8235"/>
    <tableColumn id="8239" xr3:uid="{A0D84A1A-A5E1-4F59-8435-4C2C29DAE6C5}" name="Column8236"/>
    <tableColumn id="8240" xr3:uid="{F62ADA89-E368-4B1E-8882-A8D73CC10570}" name="Column8237"/>
    <tableColumn id="8241" xr3:uid="{D2468290-7AAA-48FD-A709-CE0585C1B3D4}" name="Column8238"/>
    <tableColumn id="8242" xr3:uid="{8E234851-E39D-419D-9545-94B21D9CC67C}" name="Column8239"/>
    <tableColumn id="8243" xr3:uid="{64372F9A-5C2A-46D4-99B0-F3389472810C}" name="Column8240"/>
    <tableColumn id="8244" xr3:uid="{17993114-D976-4AE6-97BE-046F26C4047A}" name="Column8241"/>
    <tableColumn id="8245" xr3:uid="{AA0E5D25-4F29-4E75-8011-D4D0BB2375F7}" name="Column8242"/>
    <tableColumn id="8246" xr3:uid="{D07DDA73-8746-4B00-BE6C-1DEFADB51323}" name="Column8243"/>
    <tableColumn id="8247" xr3:uid="{DDFCE043-D58A-43C3-A4CF-FC2D56C0B356}" name="Column8244"/>
    <tableColumn id="8248" xr3:uid="{5F9C948B-1136-40E7-8102-9153F80D59F4}" name="Column8245"/>
    <tableColumn id="8249" xr3:uid="{18AF5F1A-2828-473A-BF3D-4BDDCBC611C6}" name="Column8246"/>
    <tableColumn id="8250" xr3:uid="{5D7A7C64-0910-48D8-B705-744ECD2E7881}" name="Column8247"/>
    <tableColumn id="8251" xr3:uid="{36B9FDD2-0D8B-4515-9A41-362BE4FD208D}" name="Column8248"/>
    <tableColumn id="8252" xr3:uid="{430D316E-FBC9-4400-A191-49CCA1C4CB20}" name="Column8249"/>
    <tableColumn id="8253" xr3:uid="{2F3A92D4-ECA4-482A-8BB0-D724BB081A3C}" name="Column8250"/>
    <tableColumn id="8254" xr3:uid="{2B0B557E-8802-43E4-B26B-93FE7F5A471E}" name="Column8251"/>
    <tableColumn id="8255" xr3:uid="{CF1045CF-74DD-4165-859F-30847D9CFA3A}" name="Column8252"/>
    <tableColumn id="8256" xr3:uid="{9C297E18-F056-4A7E-99D5-066261352895}" name="Column8253"/>
    <tableColumn id="8257" xr3:uid="{5829635E-362D-41EA-8069-33118C4431D6}" name="Column8254"/>
    <tableColumn id="8258" xr3:uid="{2AF7919E-9F8C-4CBB-9F19-C4B12272478C}" name="Column8255"/>
    <tableColumn id="8259" xr3:uid="{07C686B4-B2EC-46DA-80B3-D27913049624}" name="Column8256"/>
    <tableColumn id="8260" xr3:uid="{A08A9BB0-50A9-423D-9910-0E4EAA066DAF}" name="Column8257"/>
    <tableColumn id="8261" xr3:uid="{830F55C5-D195-4C06-8C28-49B4E4F6813A}" name="Column8258"/>
    <tableColumn id="8262" xr3:uid="{95BAC698-9A74-403E-AE61-7FDD4227E02C}" name="Column8259"/>
    <tableColumn id="8263" xr3:uid="{02082C58-A035-43A4-8EEA-E93CDD3E6319}" name="Column8260"/>
    <tableColumn id="8264" xr3:uid="{FB76BD48-71F7-4914-BEA5-9650C157B567}" name="Column8261"/>
    <tableColumn id="8265" xr3:uid="{C5E04637-7635-46E8-A12E-2D4ECE361946}" name="Column8262"/>
    <tableColumn id="8266" xr3:uid="{62C80634-2125-427A-9742-17500024E9A7}" name="Column8263"/>
    <tableColumn id="8267" xr3:uid="{E439A2D7-6972-4167-8151-3C16FAFDB1DF}" name="Column8264"/>
    <tableColumn id="8268" xr3:uid="{AE294F6F-6D6F-4490-A61F-5F45FD719DC6}" name="Column8265"/>
    <tableColumn id="8269" xr3:uid="{28B54426-2F79-48E7-9595-582596412C90}" name="Column8266"/>
    <tableColumn id="8270" xr3:uid="{ED200E1A-BE94-4E88-BD30-94E31143A181}" name="Column8267"/>
    <tableColumn id="8271" xr3:uid="{27F46601-49F6-4196-B32E-AB15A4DE9B6E}" name="Column8268"/>
    <tableColumn id="8272" xr3:uid="{99AA2B4B-9F63-40F5-9ECF-5DBCE9289DFE}" name="Column8269"/>
    <tableColumn id="8273" xr3:uid="{9BE5F3E9-2F66-49D2-929B-A4A5437C4E97}" name="Column8270"/>
    <tableColumn id="8274" xr3:uid="{93D33CB7-D965-4029-A751-DB3C047E8562}" name="Column8271"/>
    <tableColumn id="8275" xr3:uid="{C04F50EE-E2F6-4834-801D-608A9684D397}" name="Column8272"/>
    <tableColumn id="8276" xr3:uid="{5026DABE-2A61-43B3-A934-1FFEB6B38612}" name="Column8273"/>
    <tableColumn id="8277" xr3:uid="{F7F4A01F-B10C-445E-B288-07E37BB44F1D}" name="Column8274"/>
    <tableColumn id="8278" xr3:uid="{BB849B41-1620-4C9E-AE46-0D1A1CEF4EA7}" name="Column8275"/>
    <tableColumn id="8279" xr3:uid="{FE6F7D4E-2B18-453C-909C-32FB2047C028}" name="Column8276"/>
    <tableColumn id="8280" xr3:uid="{C8C8837E-EFF9-4F7E-8324-71774D7F3CEA}" name="Column8277"/>
    <tableColumn id="8281" xr3:uid="{5A6F2AF1-F459-4C3A-97DE-C81E7E7933C3}" name="Column8278"/>
    <tableColumn id="8282" xr3:uid="{34693E03-FAE7-4CE6-8FF0-B11F5C996204}" name="Column8279"/>
    <tableColumn id="8283" xr3:uid="{93CBA04C-81EF-4055-A349-15A262077532}" name="Column8280"/>
    <tableColumn id="8284" xr3:uid="{AEDD4ABC-4EC7-4E08-9AFD-E393F3B62720}" name="Column8281"/>
    <tableColumn id="8285" xr3:uid="{863FD7AE-5291-4514-99C1-0C529BFC511F}" name="Column8282"/>
    <tableColumn id="8286" xr3:uid="{F3BE7A86-E6F4-4936-B43F-6C19D18F8845}" name="Column8283"/>
    <tableColumn id="8287" xr3:uid="{DC820D28-C0CF-4E0E-B2F8-85B94492809D}" name="Column8284"/>
    <tableColumn id="8288" xr3:uid="{2C31BAFE-9AEA-4AF4-B711-50A2D71A6CF1}" name="Column8285"/>
    <tableColumn id="8289" xr3:uid="{FC817F44-7AFC-4CC5-BAD1-71FE1C7E2870}" name="Column8286"/>
    <tableColumn id="8290" xr3:uid="{D1264475-28E6-4E6C-A962-64EAC956C390}" name="Column8287"/>
    <tableColumn id="8291" xr3:uid="{D77946D3-5239-4250-AD50-85CF6ECE5514}" name="Column8288"/>
    <tableColumn id="8292" xr3:uid="{3C460D49-0BC8-4385-A94C-B1039A9DBDEC}" name="Column8289"/>
    <tableColumn id="8293" xr3:uid="{847E93DD-C7FE-449A-A097-7B2E2B555967}" name="Column8290"/>
    <tableColumn id="8294" xr3:uid="{7CFA1FC1-89B7-4229-8B91-3353A6867802}" name="Column8291"/>
    <tableColumn id="8295" xr3:uid="{414FFC1A-1DF5-4ED9-8570-F2B9D71046BC}" name="Column8292"/>
    <tableColumn id="8296" xr3:uid="{F881ED90-2A18-484C-B09E-ED4D6CFE8953}" name="Column8293"/>
    <tableColumn id="8297" xr3:uid="{E47BF197-C715-4605-AD24-8C59F4EB08F5}" name="Column8294"/>
    <tableColumn id="8298" xr3:uid="{57E72274-DE11-40F8-A763-01C3F0ACFE93}" name="Column8295"/>
    <tableColumn id="8299" xr3:uid="{BA60AC76-2ECF-4D3B-8C5C-F34DC369D4D0}" name="Column8296"/>
    <tableColumn id="8300" xr3:uid="{9DF4FFFD-FBC3-4B30-BECF-57D80B3E95D4}" name="Column8297"/>
    <tableColumn id="8301" xr3:uid="{245FAA32-8EB1-4904-8D4B-53BB0277370C}" name="Column8298"/>
    <tableColumn id="8302" xr3:uid="{FBC8E8A1-F3FA-48DA-A067-F8344477485B}" name="Column8299"/>
    <tableColumn id="8303" xr3:uid="{B082F6A7-8B6C-4195-881E-F7A7B21E0974}" name="Column8300"/>
    <tableColumn id="8304" xr3:uid="{C4223EA1-3E5F-46FE-9D99-A4B0A5CDB431}" name="Column8301"/>
    <tableColumn id="8305" xr3:uid="{08B2FAC0-9104-4053-9173-D734DCD2338F}" name="Column8302"/>
    <tableColumn id="8306" xr3:uid="{C9530A1E-409C-41F9-A8D3-BFA582E027A9}" name="Column8303"/>
    <tableColumn id="8307" xr3:uid="{27BBFA7D-54F1-4B03-9969-209137FE85C0}" name="Column8304"/>
    <tableColumn id="8308" xr3:uid="{339E556B-3825-4036-92CA-B1ACF0255FB0}" name="Column8305"/>
    <tableColumn id="8309" xr3:uid="{94E993CF-5595-4118-9021-F0398FBC00B5}" name="Column8306"/>
    <tableColumn id="8310" xr3:uid="{24234477-0011-4158-8B9D-452A7464FD8B}" name="Column8307"/>
    <tableColumn id="8311" xr3:uid="{BDB0FAFE-6FC3-4E9E-827A-1C74ABF68FE3}" name="Column8308"/>
    <tableColumn id="8312" xr3:uid="{A50B611B-233F-49A4-A1A5-6319FCDA97A1}" name="Column8309"/>
    <tableColumn id="8313" xr3:uid="{D734C5C2-4E0B-4B4F-BA39-E8F037A38441}" name="Column8310"/>
    <tableColumn id="8314" xr3:uid="{F0FABF69-3192-49C6-8B67-66D3D4A73077}" name="Column8311"/>
    <tableColumn id="8315" xr3:uid="{DFDEB1B7-C682-4BF0-AFCD-AFD57A9A1224}" name="Column8312"/>
    <tableColumn id="8316" xr3:uid="{28D2DDE1-74EE-4BD0-BED5-B977D6FE1F3C}" name="Column8313"/>
    <tableColumn id="8317" xr3:uid="{142A9C83-70F6-4872-A116-C113C6641DEF}" name="Column8314"/>
    <tableColumn id="8318" xr3:uid="{A92E930A-F757-46A9-BDD9-6791740F81EF}" name="Column8315"/>
    <tableColumn id="8319" xr3:uid="{F2B3C659-D139-45C8-806A-6B2DD28F2266}" name="Column8316"/>
    <tableColumn id="8320" xr3:uid="{4B8D486B-F3D3-4324-B400-C5A2A8F002E9}" name="Column8317"/>
    <tableColumn id="8321" xr3:uid="{4D4AD29F-1384-4312-96DA-5B07BA30EECB}" name="Column8318"/>
    <tableColumn id="8322" xr3:uid="{CDEB84D7-F490-4FAC-9752-3BFC25D3D746}" name="Column8319"/>
    <tableColumn id="8323" xr3:uid="{8A362919-D37F-4E40-8451-8E81DE83A05B}" name="Column8320"/>
    <tableColumn id="8324" xr3:uid="{E2B0347B-1A4E-467E-B5F5-8F1CA322E1A9}" name="Column8321"/>
    <tableColumn id="8325" xr3:uid="{BF1E06C5-A0A0-40EE-BDCD-0456D9FC9D30}" name="Column8322"/>
    <tableColumn id="8326" xr3:uid="{ACB76A37-189D-4FFF-ABAD-3D8C24B0BB6E}" name="Column8323"/>
    <tableColumn id="8327" xr3:uid="{48FDBBCA-5232-4DBD-8D38-2B1DEE90060A}" name="Column8324"/>
    <tableColumn id="8328" xr3:uid="{95C0B670-8DBF-4B69-85E6-5D0F7FFFFA2C}" name="Column8325"/>
    <tableColumn id="8329" xr3:uid="{2E37427A-080C-4CEC-860D-482BE313B064}" name="Column8326"/>
    <tableColumn id="8330" xr3:uid="{5D9FD323-855D-4976-AAEE-98EC9CD4B0BD}" name="Column8327"/>
    <tableColumn id="8331" xr3:uid="{804BF715-0DA3-4434-8AD6-E0CE3E93D5B0}" name="Column8328"/>
    <tableColumn id="8332" xr3:uid="{90FF1AB6-823E-4690-97A8-A3E89F3ED457}" name="Column8329"/>
    <tableColumn id="8333" xr3:uid="{FFA4AE4E-A818-427E-B96A-A932A6954B1A}" name="Column8330"/>
    <tableColumn id="8334" xr3:uid="{D00385D3-1CE8-43B0-AD73-2F51D0E186A3}" name="Column8331"/>
    <tableColumn id="8335" xr3:uid="{AF920664-CF89-4AB1-9737-F58D51497C2D}" name="Column8332"/>
    <tableColumn id="8336" xr3:uid="{7A5A7764-8E16-4EB1-8669-2AFCF9D6B075}" name="Column8333"/>
    <tableColumn id="8337" xr3:uid="{F2A5E25A-9735-4E91-A178-8C056BDDABB7}" name="Column8334"/>
    <tableColumn id="8338" xr3:uid="{C0692807-CB44-4E6D-9466-4372F06A0032}" name="Column8335"/>
    <tableColumn id="8339" xr3:uid="{AF7039A6-D6BA-473E-8E09-B5690826F201}" name="Column8336"/>
    <tableColumn id="8340" xr3:uid="{1A9584D2-F506-4946-81EC-F3D06E2E1FCF}" name="Column8337"/>
    <tableColumn id="8341" xr3:uid="{6C3752A7-4BA6-4D80-8CF1-1B25A9E05BC0}" name="Column8338"/>
    <tableColumn id="8342" xr3:uid="{ACE522C6-9FD7-4A66-92A9-1FF8F63A17CC}" name="Column8339"/>
    <tableColumn id="8343" xr3:uid="{B3711182-760A-4008-9A5C-7117DF54A40F}" name="Column8340"/>
    <tableColumn id="8344" xr3:uid="{9D97153A-93A6-4DB3-88C2-A931C19D3F04}" name="Column8341"/>
    <tableColumn id="8345" xr3:uid="{3CD722C0-4C13-4826-ABBD-D6340E8E8DF2}" name="Column8342"/>
    <tableColumn id="8346" xr3:uid="{06C75DC9-39D9-48BA-BE35-0565F48A2078}" name="Column8343"/>
    <tableColumn id="8347" xr3:uid="{D677E7B4-1FC5-47A9-8FDA-76DB5A4182C1}" name="Column8344"/>
    <tableColumn id="8348" xr3:uid="{3F0833C4-1608-4C88-A2D0-B53229F69E49}" name="Column8345"/>
    <tableColumn id="8349" xr3:uid="{59DD9A5A-A44A-4D6E-B318-85F2449D7556}" name="Column8346"/>
    <tableColumn id="8350" xr3:uid="{E52D5425-79E5-43E0-8A05-9780600D821D}" name="Column8347"/>
    <tableColumn id="8351" xr3:uid="{6B9C7A82-4442-4285-8443-3221039DB87A}" name="Column8348"/>
    <tableColumn id="8352" xr3:uid="{29E0555B-BE35-4B31-98D7-FAA38C5F8070}" name="Column8349"/>
    <tableColumn id="8353" xr3:uid="{0FC9821E-C4E0-49D8-B695-CD23972E62EF}" name="Column8350"/>
    <tableColumn id="8354" xr3:uid="{343C1976-9D2F-4E8C-85A8-FBFB734A72B0}" name="Column8351"/>
    <tableColumn id="8355" xr3:uid="{EB9CF33E-9902-45CE-8529-4CD189279262}" name="Column8352"/>
    <tableColumn id="8356" xr3:uid="{5971C457-911D-42B5-9268-703ED312F04B}" name="Column8353"/>
    <tableColumn id="8357" xr3:uid="{A0F9CD16-A72F-4852-AC04-1AFAD69EA13C}" name="Column8354"/>
    <tableColumn id="8358" xr3:uid="{FE5DBB15-D8CC-4D09-8890-1EF687D7DB03}" name="Column8355"/>
    <tableColumn id="8359" xr3:uid="{CD3DD761-8DDF-4535-8133-1F8E0D5A3268}" name="Column8356"/>
    <tableColumn id="8360" xr3:uid="{C60E3E01-FBDE-4D64-9BC4-48A55E11EDF2}" name="Column8357"/>
    <tableColumn id="8361" xr3:uid="{7B47A9D0-306B-480C-9D99-2FD80DBD71E3}" name="Column8358"/>
    <tableColumn id="8362" xr3:uid="{018B5A06-31A5-4D63-AA1B-3B675DA713A8}" name="Column8359"/>
    <tableColumn id="8363" xr3:uid="{D0F35CCE-A342-4B88-9906-53D035ECC970}" name="Column8360"/>
    <tableColumn id="8364" xr3:uid="{19E63110-C193-4259-9F9B-CDE690E85765}" name="Column8361"/>
    <tableColumn id="8365" xr3:uid="{CBF18427-AD2A-4A3B-8BB0-2488F9F31359}" name="Column8362"/>
    <tableColumn id="8366" xr3:uid="{6865BD5D-0D9F-4140-8CE8-A6E120CCCCEF}" name="Column8363"/>
    <tableColumn id="8367" xr3:uid="{673F20B3-1E26-4DCD-B53A-EDF536CADA05}" name="Column8364"/>
    <tableColumn id="8368" xr3:uid="{BB9D59CC-6992-400E-932A-9DF5A58EEB46}" name="Column8365"/>
    <tableColumn id="8369" xr3:uid="{26F58292-BD7C-461D-A6D0-D99C0D66A5B1}" name="Column8366"/>
    <tableColumn id="8370" xr3:uid="{DB5F2190-6905-46E8-941C-EB01FF775CCE}" name="Column8367"/>
    <tableColumn id="8371" xr3:uid="{C6C66D30-FFAF-442E-AC97-1044B18DE030}" name="Column8368"/>
    <tableColumn id="8372" xr3:uid="{8C0AB2AC-BFCC-45CC-A119-A328403CCB5C}" name="Column8369"/>
    <tableColumn id="8373" xr3:uid="{094CE31B-F079-4D68-9A0B-B20020DCC73A}" name="Column8370"/>
    <tableColumn id="8374" xr3:uid="{4C3D5BE9-8E64-448B-BEBB-552FD0A29FCC}" name="Column8371"/>
    <tableColumn id="8375" xr3:uid="{3E3F64E2-1DEC-43C2-8EA5-8718B8D15C21}" name="Column8372"/>
    <tableColumn id="8376" xr3:uid="{B178C323-1FBD-43C0-ADDB-C6352BAAA913}" name="Column8373"/>
    <tableColumn id="8377" xr3:uid="{98FD57A6-E4E1-44D0-ABCC-3F54E499C06B}" name="Column8374"/>
    <tableColumn id="8378" xr3:uid="{EFE89655-8A33-4EA6-BD08-953750F06236}" name="Column8375"/>
    <tableColumn id="8379" xr3:uid="{ABC5C08F-3E71-40B6-9A36-153CF048A64F}" name="Column8376"/>
    <tableColumn id="8380" xr3:uid="{7134BEDC-88AC-4190-8248-BBAAD16D22FE}" name="Column8377"/>
    <tableColumn id="8381" xr3:uid="{BD15C249-E97A-4556-BAE8-F8010045B624}" name="Column8378"/>
    <tableColumn id="8382" xr3:uid="{DB437168-57FA-42B5-A89D-D42979DE4A72}" name="Column8379"/>
    <tableColumn id="8383" xr3:uid="{0C7C4158-9E57-4C16-9385-830CBA7D2327}" name="Column8380"/>
    <tableColumn id="8384" xr3:uid="{034129DC-CAA8-4CF1-A13E-E1EE3AE90206}" name="Column8381"/>
    <tableColumn id="8385" xr3:uid="{1C03B9CF-2E6F-43D3-889E-A20B27FA1F5E}" name="Column8382"/>
    <tableColumn id="8386" xr3:uid="{9B1B9B5D-DE37-467B-9AA9-279C1F45F37A}" name="Column8383"/>
    <tableColumn id="8387" xr3:uid="{EBAFDD10-6B87-439B-8B60-EFA62B852D0C}" name="Column8384"/>
    <tableColumn id="8388" xr3:uid="{4E8420B5-C62F-49CC-B670-ADE1A8EC57B3}" name="Column8385"/>
    <tableColumn id="8389" xr3:uid="{FA95B87D-284E-4D15-BF71-8FFDAA72280B}" name="Column8386"/>
    <tableColumn id="8390" xr3:uid="{34E23922-4565-412E-9190-177677475EED}" name="Column8387"/>
    <tableColumn id="8391" xr3:uid="{CE606810-E10A-4432-ADF9-6AA80CECD585}" name="Column8388"/>
    <tableColumn id="8392" xr3:uid="{C55CEF83-0DD9-4959-BA79-D5B294D2A53A}" name="Column8389"/>
    <tableColumn id="8393" xr3:uid="{9407677C-FAC8-467F-9302-ADDE9845013B}" name="Column8390"/>
    <tableColumn id="8394" xr3:uid="{F9EF5EE6-35C2-4761-89D5-8E4EE005FB62}" name="Column8391"/>
    <tableColumn id="8395" xr3:uid="{F8A6BE50-7056-4E25-BAA0-101BB8B74514}" name="Column8392"/>
    <tableColumn id="8396" xr3:uid="{CD981E4C-9044-49FA-8A04-528FB9304AD8}" name="Column8393"/>
    <tableColumn id="8397" xr3:uid="{794E6814-0223-4118-9A21-FB750F172F71}" name="Column8394"/>
    <tableColumn id="8398" xr3:uid="{22DAC5F1-3272-4442-BC45-F79E5288D37C}" name="Column8395"/>
    <tableColumn id="8399" xr3:uid="{4095A9B7-E39F-438D-A2D5-DECA8E3F0B4B}" name="Column8396"/>
    <tableColumn id="8400" xr3:uid="{10192113-02AD-47F4-903E-FF9219EF84A8}" name="Column8397"/>
    <tableColumn id="8401" xr3:uid="{2B304426-F710-4AD0-939E-B004AA210A3F}" name="Column8398"/>
    <tableColumn id="8402" xr3:uid="{D52BB31F-D8D0-4212-AE43-F56D0990259B}" name="Column8399"/>
    <tableColumn id="8403" xr3:uid="{C4340778-3D25-4B2C-A4E7-CA1F38B19BDE}" name="Column8400"/>
    <tableColumn id="8404" xr3:uid="{B38D9E39-5957-4A86-9766-6A44D372B04A}" name="Column8401"/>
    <tableColumn id="8405" xr3:uid="{B13A8035-69E8-4BD0-8381-EE3F39891A7E}" name="Column8402"/>
    <tableColumn id="8406" xr3:uid="{34DF3657-9827-4676-99D6-1A985449499F}" name="Column8403"/>
    <tableColumn id="8407" xr3:uid="{EA48A18E-4B53-46FE-A8C9-7D1045458BDC}" name="Column8404"/>
    <tableColumn id="8408" xr3:uid="{BDA39426-7CCF-4843-B8B2-316B77ADACF8}" name="Column8405"/>
    <tableColumn id="8409" xr3:uid="{9D2A586A-54E5-4ED1-92A2-40022CE84D17}" name="Column8406"/>
    <tableColumn id="8410" xr3:uid="{889F715A-D343-4B85-8363-ABF32D169DC6}" name="Column8407"/>
    <tableColumn id="8411" xr3:uid="{2B13D52A-FE87-47BE-94C6-ADED5662A58C}" name="Column8408"/>
    <tableColumn id="8412" xr3:uid="{9CF6C749-8537-4D8A-B032-58A26493B884}" name="Column8409"/>
    <tableColumn id="8413" xr3:uid="{7B539384-0376-4CD7-82AB-DDCAA17C021C}" name="Column8410"/>
    <tableColumn id="8414" xr3:uid="{8DB03D90-8F84-4C7B-B330-2ACD8025E07C}" name="Column8411"/>
    <tableColumn id="8415" xr3:uid="{5F392C0D-DEAA-4179-A030-F56FC998FB26}" name="Column8412"/>
    <tableColumn id="8416" xr3:uid="{814D366C-8174-48BD-9C9C-4215EDA70B14}" name="Column8413"/>
    <tableColumn id="8417" xr3:uid="{68EF2AF7-2D74-4DF2-89C2-EC8B7EF406A9}" name="Column8414"/>
    <tableColumn id="8418" xr3:uid="{F516B46C-B102-4583-99CB-1DB5252B9FE2}" name="Column8415"/>
    <tableColumn id="8419" xr3:uid="{6ADB9439-2D9C-474E-AA83-D04E49A3D70A}" name="Column8416"/>
    <tableColumn id="8420" xr3:uid="{FAC8A164-0F36-4363-B058-A641D0A9B2A2}" name="Column8417"/>
    <tableColumn id="8421" xr3:uid="{38794E95-8CE3-44B1-8A46-EBD56C50CB23}" name="Column8418"/>
    <tableColumn id="8422" xr3:uid="{B2B50928-CEFD-4DBC-A210-EE7B34E12015}" name="Column8419"/>
    <tableColumn id="8423" xr3:uid="{1DAF4436-F941-457E-9E15-B4D832580955}" name="Column8420"/>
    <tableColumn id="8424" xr3:uid="{DAC237EA-94D9-4619-B0E1-FD37C706B015}" name="Column8421"/>
    <tableColumn id="8425" xr3:uid="{94B261AE-8A03-46DD-B543-9431DF6ED06C}" name="Column8422"/>
    <tableColumn id="8426" xr3:uid="{2B0EA812-A9F9-4705-9761-EC913070DC91}" name="Column8423"/>
    <tableColumn id="8427" xr3:uid="{90E7485A-4D5A-4AD2-A5B5-6A90BC9B610E}" name="Column8424"/>
    <tableColumn id="8428" xr3:uid="{423EBD32-E189-4ED3-ADDB-05032C89386D}" name="Column8425"/>
    <tableColumn id="8429" xr3:uid="{2C10FEE1-7C23-4CCE-85FC-D175A69B68F4}" name="Column8426"/>
    <tableColumn id="8430" xr3:uid="{57CE7491-A7E5-446C-A92D-67F677F83DC3}" name="Column8427"/>
    <tableColumn id="8431" xr3:uid="{E3B0CF86-13EF-4268-A5F1-B9ED7A81E95F}" name="Column8428"/>
    <tableColumn id="8432" xr3:uid="{C8B3FDB6-82BB-45D6-9B7A-127AA30A53BC}" name="Column8429"/>
    <tableColumn id="8433" xr3:uid="{3234A04D-30AB-4F02-ADFE-5726F650B5BF}" name="Column8430"/>
    <tableColumn id="8434" xr3:uid="{57194D13-9473-4360-86ED-8431A14576CB}" name="Column8431"/>
    <tableColumn id="8435" xr3:uid="{65C98EE0-2577-41B3-95CC-DF1CD4D313DD}" name="Column8432"/>
    <tableColumn id="8436" xr3:uid="{C42EC003-C1BB-4AB6-B680-0E3C5E811DC7}" name="Column8433"/>
    <tableColumn id="8437" xr3:uid="{B5491CF7-CC96-4A0C-93E9-AE0FFECCA021}" name="Column8434"/>
    <tableColumn id="8438" xr3:uid="{84090622-174A-45B7-8900-76ED50F8B304}" name="Column8435"/>
    <tableColumn id="8439" xr3:uid="{149DC16F-DBA5-4950-BB6B-22008E5DEBA7}" name="Column8436"/>
    <tableColumn id="8440" xr3:uid="{2B233203-A959-4E68-BCFF-7E4B3964FFC1}" name="Column8437"/>
    <tableColumn id="8441" xr3:uid="{52F4B5A4-D9B3-494A-AFAE-2A75D59430CB}" name="Column8438"/>
    <tableColumn id="8442" xr3:uid="{AFABB27E-DA92-48A1-9E5B-41F65F90F665}" name="Column8439"/>
    <tableColumn id="8443" xr3:uid="{C0A48325-8A34-4D17-AD55-AC3CFF762838}" name="Column8440"/>
    <tableColumn id="8444" xr3:uid="{83678A80-D7C6-4E21-9718-327635F17881}" name="Column8441"/>
    <tableColumn id="8445" xr3:uid="{467CCEAF-57F3-44DB-8C31-40F981867BF7}" name="Column8442"/>
    <tableColumn id="8446" xr3:uid="{BEA019A6-E2F6-45C8-90BC-4590CD00B3BF}" name="Column8443"/>
    <tableColumn id="8447" xr3:uid="{01067779-DA34-4672-AED3-84050DF1BABE}" name="Column8444"/>
    <tableColumn id="8448" xr3:uid="{56D7C105-4BDE-4467-A910-25460D729FFC}" name="Column8445"/>
    <tableColumn id="8449" xr3:uid="{BA929CD7-9C7B-4AA4-90FA-D08B83821144}" name="Column8446"/>
    <tableColumn id="8450" xr3:uid="{E3222090-D0BB-4D51-84E2-F77ADB51DAB3}" name="Column8447"/>
    <tableColumn id="8451" xr3:uid="{4B16C860-A07A-4A51-B2FD-E3E89CF3AAE3}" name="Column8448"/>
    <tableColumn id="8452" xr3:uid="{D42E0D25-EC3E-47F9-B9F1-D671F9529557}" name="Column8449"/>
    <tableColumn id="8453" xr3:uid="{28F8A690-230F-4928-8CE9-1CAC8AF21073}" name="Column8450"/>
    <tableColumn id="8454" xr3:uid="{7092B2E8-C794-4234-A347-CDB8D395CE76}" name="Column8451"/>
    <tableColumn id="8455" xr3:uid="{275C2F66-B956-497F-97C6-C1497690CC38}" name="Column8452"/>
    <tableColumn id="8456" xr3:uid="{8D791AF6-CC43-4CCA-A42E-253DC5D54BDD}" name="Column8453"/>
    <tableColumn id="8457" xr3:uid="{97D98462-14B5-4FF8-A295-ABF2C3C71A62}" name="Column8454"/>
    <tableColumn id="8458" xr3:uid="{12858674-C008-4555-98EA-8C465EE0E90B}" name="Column8455"/>
    <tableColumn id="8459" xr3:uid="{668A477F-2C7B-43DF-9382-1789FAF25998}" name="Column8456"/>
    <tableColumn id="8460" xr3:uid="{D24C4F8C-1182-4F6F-90A8-BCC8764E40E3}" name="Column8457"/>
    <tableColumn id="8461" xr3:uid="{A5EB5CB0-6F2E-49C3-9508-F9529067F076}" name="Column8458"/>
    <tableColumn id="8462" xr3:uid="{380D7096-F098-4E38-B156-3CE9C04D9028}" name="Column8459"/>
    <tableColumn id="8463" xr3:uid="{918793FA-66F3-421A-B86A-4B14CAFEBA30}" name="Column8460"/>
    <tableColumn id="8464" xr3:uid="{5FD28361-FB5C-4E5D-BA2F-2E59F54A239C}" name="Column8461"/>
    <tableColumn id="8465" xr3:uid="{8E435422-3CF9-45F5-8CFC-E351A7E14C7C}" name="Column8462"/>
    <tableColumn id="8466" xr3:uid="{B93E5580-12AC-48C8-B818-A9577A02B293}" name="Column8463"/>
    <tableColumn id="8467" xr3:uid="{AC010C5F-FB02-46CF-9D6A-D728D3C54473}" name="Column8464"/>
    <tableColumn id="8468" xr3:uid="{0B956C10-46D1-429E-97D3-EC81249B6BEF}" name="Column8465"/>
    <tableColumn id="8469" xr3:uid="{CA0FDF9B-89F9-4DE5-A528-1C4F5C4004A7}" name="Column8466"/>
    <tableColumn id="8470" xr3:uid="{B0AC4A9F-D8C8-4300-8F91-A4273D638899}" name="Column8467"/>
    <tableColumn id="8471" xr3:uid="{399DCAB3-9959-4780-A932-85F739B5EE1B}" name="Column8468"/>
    <tableColumn id="8472" xr3:uid="{45858747-F855-4A11-B40D-07D1B271387B}" name="Column8469"/>
    <tableColumn id="8473" xr3:uid="{DEE792FC-CE62-41E6-B98C-3FA38CD46298}" name="Column8470"/>
    <tableColumn id="8474" xr3:uid="{E737571F-9096-40D8-AFE4-8A93DF293394}" name="Column8471"/>
    <tableColumn id="8475" xr3:uid="{456195CF-2C3D-4C02-836B-8CE2115F9B42}" name="Column8472"/>
    <tableColumn id="8476" xr3:uid="{99B1B7C4-D57A-4CBB-B818-D1CAEABC1909}" name="Column8473"/>
    <tableColumn id="8477" xr3:uid="{50C4C602-8BFA-44AB-9205-2059828AF14C}" name="Column8474"/>
    <tableColumn id="8478" xr3:uid="{7CB517B0-1E3B-4DD6-B2DC-2483B2FC54AB}" name="Column8475"/>
    <tableColumn id="8479" xr3:uid="{5E97E4F1-B08C-44E7-ADDD-26CCDE2D249D}" name="Column8476"/>
    <tableColumn id="8480" xr3:uid="{290DC95C-C995-4BA3-B7B0-96670874F220}" name="Column8477"/>
    <tableColumn id="8481" xr3:uid="{3E574CD6-C5E2-49DC-BFC8-F3206E2F3CA3}" name="Column8478"/>
    <tableColumn id="8482" xr3:uid="{E32F4CAD-0C0D-4012-BEA7-3452C6142C99}" name="Column8479"/>
    <tableColumn id="8483" xr3:uid="{6843E38B-D89A-4245-829A-C1345DD75227}" name="Column8480"/>
    <tableColumn id="8484" xr3:uid="{AF199881-5787-45F2-B21E-0CFF498C0F60}" name="Column8481"/>
    <tableColumn id="8485" xr3:uid="{362FBB2C-69F4-473F-B830-DF0D6B4C171E}" name="Column8482"/>
    <tableColumn id="8486" xr3:uid="{38B97C29-59F2-49F8-B823-A0054EABE8E9}" name="Column8483"/>
    <tableColumn id="8487" xr3:uid="{1990E268-41F9-416A-9829-D65B95D5B2FB}" name="Column8484"/>
    <tableColumn id="8488" xr3:uid="{E9ACDEDF-3C2A-41F3-AC3A-A05798B359F7}" name="Column8485"/>
    <tableColumn id="8489" xr3:uid="{60436201-C6ED-4F9F-AB23-0012BB4D0808}" name="Column8486"/>
    <tableColumn id="8490" xr3:uid="{69F2D553-813E-4798-9C23-7E3A3241061D}" name="Column8487"/>
    <tableColumn id="8491" xr3:uid="{5AF2BF1C-D584-4D3B-8D96-31D3F761978D}" name="Column8488"/>
    <tableColumn id="8492" xr3:uid="{B380D5D8-4AA6-4087-AAF8-147A59ACF899}" name="Column8489"/>
    <tableColumn id="8493" xr3:uid="{366F2DD6-2DF1-475B-9851-245C223D1BD1}" name="Column8490"/>
    <tableColumn id="8494" xr3:uid="{DAEFFF38-592F-49D3-A8AF-C4FB0DAB07D7}" name="Column8491"/>
    <tableColumn id="8495" xr3:uid="{27E70353-C74D-4933-AF32-63C959400EB4}" name="Column8492"/>
    <tableColumn id="8496" xr3:uid="{5C52E836-B285-4F89-AD43-69308ADBD61E}" name="Column8493"/>
    <tableColumn id="8497" xr3:uid="{236002F4-65FD-44DE-AB9E-8EE24BE321C2}" name="Column8494"/>
    <tableColumn id="8498" xr3:uid="{9BAD4430-2FAA-4608-8284-3EE91F2D7BAF}" name="Column8495"/>
    <tableColumn id="8499" xr3:uid="{ADDD6744-8244-4335-9A22-73E5E2E695B8}" name="Column8496"/>
    <tableColumn id="8500" xr3:uid="{169AB8B9-64C8-4ECA-8095-1B4CC4192ABC}" name="Column8497"/>
    <tableColumn id="8501" xr3:uid="{0D21F907-D8DF-4803-9940-56B795536622}" name="Column8498"/>
    <tableColumn id="8502" xr3:uid="{A2F7A240-DC4E-4C88-9583-AD821BB76BC9}" name="Column8499"/>
    <tableColumn id="8503" xr3:uid="{B7F963F6-D32E-4829-9526-F207B3A5E01F}" name="Column8500"/>
    <tableColumn id="8504" xr3:uid="{1108AF2E-14F3-4DBF-9967-8A0715B19541}" name="Column8501"/>
    <tableColumn id="8505" xr3:uid="{B88090C3-972B-411C-828E-FFB6FB076329}" name="Column8502"/>
    <tableColumn id="8506" xr3:uid="{1E3E5252-3871-4788-9048-344276A972F8}" name="Column8503"/>
    <tableColumn id="8507" xr3:uid="{FBFC953F-4E59-4B6C-8279-2F7E631CD544}" name="Column8504"/>
    <tableColumn id="8508" xr3:uid="{676C0DA1-A5A2-41FF-9E65-0749A4AA2EEB}" name="Column8505"/>
    <tableColumn id="8509" xr3:uid="{35FFADF2-0702-4E0C-ACA6-73F5D0C7B932}" name="Column8506"/>
    <tableColumn id="8510" xr3:uid="{45622EF5-3307-4389-9C10-C688D8D48E8F}" name="Column8507"/>
    <tableColumn id="8511" xr3:uid="{B3F6A1D2-07A8-4D20-840A-A03E9FC7B11A}" name="Column8508"/>
    <tableColumn id="8512" xr3:uid="{C69864B4-027B-40EB-8E63-9CC02FB3C0E5}" name="Column8509"/>
    <tableColumn id="8513" xr3:uid="{4DF66DE6-5664-4488-B3C8-164FDA36D9CA}" name="Column8510"/>
    <tableColumn id="8514" xr3:uid="{4DCDDE89-2A25-4D90-B342-7713A6982F09}" name="Column8511"/>
    <tableColumn id="8515" xr3:uid="{A4F6DA6D-6E01-4625-9E01-B4F9030A6835}" name="Column8512"/>
    <tableColumn id="8516" xr3:uid="{A13B0CEF-B3C3-4A2A-8947-0C9C51D105E4}" name="Column8513"/>
    <tableColumn id="8517" xr3:uid="{21125141-0107-46BD-A0A5-9E0F354F26EC}" name="Column8514"/>
    <tableColumn id="8518" xr3:uid="{32E76192-69D0-4954-B47F-3E7EC08BEDBB}" name="Column8515"/>
    <tableColumn id="8519" xr3:uid="{7B1C239C-6F9C-4773-B773-F86F260D4937}" name="Column8516"/>
    <tableColumn id="8520" xr3:uid="{B485E15E-5135-454E-896E-E45C30F1FEA4}" name="Column8517"/>
    <tableColumn id="8521" xr3:uid="{9A138119-8D43-4B47-86C3-65377E1C943B}" name="Column8518"/>
    <tableColumn id="8522" xr3:uid="{2508A3E4-B59B-4963-93A6-97C3DC11BA79}" name="Column8519"/>
    <tableColumn id="8523" xr3:uid="{A93CF08B-EA31-4440-A278-4FBBBA6B01D5}" name="Column8520"/>
    <tableColumn id="8524" xr3:uid="{CF12C2D1-CEED-44C0-B5BA-1643FD559F3A}" name="Column8521"/>
    <tableColumn id="8525" xr3:uid="{307A0938-689C-452A-97C3-A4C3FED2A9AA}" name="Column8522"/>
    <tableColumn id="8526" xr3:uid="{A6263AED-08B6-4A48-BC8A-4B083B2CC2D5}" name="Column8523"/>
    <tableColumn id="8527" xr3:uid="{2D7C6561-051F-426B-A847-F960EA894D2F}" name="Column8524"/>
    <tableColumn id="8528" xr3:uid="{09DD1D48-A0C9-45A6-B79D-CE8080BC9C06}" name="Column8525"/>
    <tableColumn id="8529" xr3:uid="{DACB123E-0D1D-4ADA-98EC-EBEED1A3D544}" name="Column8526"/>
    <tableColumn id="8530" xr3:uid="{7262F27D-7499-4F0A-9615-9B48855EB2EA}" name="Column8527"/>
    <tableColumn id="8531" xr3:uid="{EB13F7A5-C6F7-4187-8689-DAE2A257B4D0}" name="Column8528"/>
    <tableColumn id="8532" xr3:uid="{61F51B2B-7E4B-4E57-A45D-48A6F4809CB4}" name="Column8529"/>
    <tableColumn id="8533" xr3:uid="{24A638D0-BB23-4170-A7A1-CCE2DC74797F}" name="Column8530"/>
    <tableColumn id="8534" xr3:uid="{D4F62467-5BE5-4294-BE43-3C75FBA15A2C}" name="Column8531"/>
    <tableColumn id="8535" xr3:uid="{DBF9F5FA-F062-4B49-BB98-6675667EB60A}" name="Column8532"/>
    <tableColumn id="8536" xr3:uid="{03CFD03C-4B26-4149-99C2-908C846381D3}" name="Column8533"/>
    <tableColumn id="8537" xr3:uid="{6DBAE634-7ABF-4840-9B56-330A633DB107}" name="Column8534"/>
    <tableColumn id="8538" xr3:uid="{AF4EB9B4-9BE4-46FD-BC79-2396D6B4A268}" name="Column8535"/>
    <tableColumn id="8539" xr3:uid="{0E9959E1-3F51-4FE9-97B1-819E2F6E83AF}" name="Column8536"/>
    <tableColumn id="8540" xr3:uid="{27304B7C-9FB5-49F9-AE69-27B10203C84F}" name="Column8537"/>
    <tableColumn id="8541" xr3:uid="{CE93662A-8CEF-4718-A078-B1CA6F9E8C3A}" name="Column8538"/>
    <tableColumn id="8542" xr3:uid="{2062EDD0-D70F-466B-B4AA-F48BFE219E02}" name="Column8539"/>
    <tableColumn id="8543" xr3:uid="{BCAEA073-ACC7-464A-8884-3570CDBEA856}" name="Column8540"/>
    <tableColumn id="8544" xr3:uid="{AE721A35-8A40-4E0B-AB5C-7D62F57BD283}" name="Column8541"/>
    <tableColumn id="8545" xr3:uid="{F782750D-2DC3-4CCE-8931-0633AFDAC2BF}" name="Column8542"/>
    <tableColumn id="8546" xr3:uid="{3BE09204-5615-4A09-8303-D7957DC5F752}" name="Column8543"/>
    <tableColumn id="8547" xr3:uid="{EF3DD763-4069-4376-976D-059416208FE9}" name="Column8544"/>
    <tableColumn id="8548" xr3:uid="{79D335BA-306F-45C3-A3DD-035B18745715}" name="Column8545"/>
    <tableColumn id="8549" xr3:uid="{469FB4ED-E1A1-4FF9-BE4F-A09E52427E63}" name="Column8546"/>
    <tableColumn id="8550" xr3:uid="{F54683AD-9430-4DAC-8502-C3D5655BD9D9}" name="Column8547"/>
    <tableColumn id="8551" xr3:uid="{B8CE1E0B-A72B-4DD0-8725-0FC8757442B6}" name="Column8548"/>
    <tableColumn id="8552" xr3:uid="{0B12A980-65F3-4FD4-B819-6FA284983C8C}" name="Column8549"/>
    <tableColumn id="8553" xr3:uid="{1290BDDD-9119-43E0-B751-8A31696F9D56}" name="Column8550"/>
    <tableColumn id="8554" xr3:uid="{14AEF65E-46DA-46C5-A784-F1074F3E0972}" name="Column8551"/>
    <tableColumn id="8555" xr3:uid="{4FFD4DA1-3C03-4396-A3A2-D2C8169553F3}" name="Column8552"/>
    <tableColumn id="8556" xr3:uid="{A26AF6DA-AE96-4E04-8DB9-4E65338742EB}" name="Column8553"/>
    <tableColumn id="8557" xr3:uid="{A9A00E8A-2C60-41C7-9508-AD9D94EE9A5B}" name="Column8554"/>
    <tableColumn id="8558" xr3:uid="{43F6231E-F27E-4EF6-8083-DCC920577D0A}" name="Column8555"/>
    <tableColumn id="8559" xr3:uid="{E67CEF2D-EC87-4979-BA21-6B64EBB72665}" name="Column8556"/>
    <tableColumn id="8560" xr3:uid="{72D21051-B117-49A7-955E-C4E9E09698B1}" name="Column8557"/>
    <tableColumn id="8561" xr3:uid="{58990A03-DFFE-4E9D-93BD-1FEF9DBDF995}" name="Column8558"/>
    <tableColumn id="8562" xr3:uid="{8B138F19-6713-4C79-B267-FDAD8C1C57CD}" name="Column8559"/>
    <tableColumn id="8563" xr3:uid="{3EAC1F42-3A1B-4F59-8A3E-630F64FFA132}" name="Column8560"/>
    <tableColumn id="8564" xr3:uid="{2A98C82B-304D-4A78-8DED-4DA60502B31F}" name="Column8561"/>
    <tableColumn id="8565" xr3:uid="{A23CBA02-46D4-4DF8-9597-2D59C670B151}" name="Column8562"/>
    <tableColumn id="8566" xr3:uid="{EF7460BE-F664-4B2D-AB71-477AFEF4006A}" name="Column8563"/>
    <tableColumn id="8567" xr3:uid="{4A8E38FD-D7AD-40D0-9D00-2D7469278B6A}" name="Column8564"/>
    <tableColumn id="8568" xr3:uid="{A36AF42D-8F3C-4546-B084-D9A98EA58FE4}" name="Column8565"/>
    <tableColumn id="8569" xr3:uid="{9AC082B5-C779-422A-B347-C24D15C22457}" name="Column8566"/>
    <tableColumn id="8570" xr3:uid="{BF205300-2900-45F6-9A54-2DF7134BD4FD}" name="Column8567"/>
    <tableColumn id="8571" xr3:uid="{288B937E-64EC-4FEB-B396-A8D75C3411EE}" name="Column8568"/>
    <tableColumn id="8572" xr3:uid="{B5F1E4D6-322C-4F0D-92D0-988CA26EF73F}" name="Column8569"/>
    <tableColumn id="8573" xr3:uid="{E6171156-5529-45C3-9EAF-D6FFFB343EF6}" name="Column8570"/>
    <tableColumn id="8574" xr3:uid="{45BEA56D-11D1-4669-959C-C7A4220703F4}" name="Column8571"/>
    <tableColumn id="8575" xr3:uid="{A394F2EE-8B6F-454A-874D-2DA398FC8F40}" name="Column8572"/>
    <tableColumn id="8576" xr3:uid="{3D3602F6-5B6E-459E-AAD1-97EB6B2A6BE0}" name="Column8573"/>
    <tableColumn id="8577" xr3:uid="{A8842B44-BB86-4BAA-AB95-6B73F4FA66B2}" name="Column8574"/>
    <tableColumn id="8578" xr3:uid="{7B2062FF-7C19-445C-98D6-36F9BE6B6788}" name="Column8575"/>
    <tableColumn id="8579" xr3:uid="{67D336BE-9C97-4EEF-BE0A-1C363841705C}" name="Column8576"/>
    <tableColumn id="8580" xr3:uid="{8D47111C-B912-49D3-AAE1-02C49744876D}" name="Column8577"/>
    <tableColumn id="8581" xr3:uid="{17A375FD-1CAB-4E5A-9D2D-4793AE7EEDCA}" name="Column8578"/>
    <tableColumn id="8582" xr3:uid="{8AF74B19-223F-475B-AA1F-16C45BCC7920}" name="Column8579"/>
    <tableColumn id="8583" xr3:uid="{8A7F65FC-5497-46B7-8EA1-75D54600D69C}" name="Column8580"/>
    <tableColumn id="8584" xr3:uid="{129C1F2A-B7BD-44AE-879E-A9D81225C90B}" name="Column8581"/>
    <tableColumn id="8585" xr3:uid="{5D933B3E-8FC8-479E-B02F-40EE81CC1683}" name="Column8582"/>
    <tableColumn id="8586" xr3:uid="{F58C1CD1-A752-43EB-BDDB-22F0FA22C046}" name="Column8583"/>
    <tableColumn id="8587" xr3:uid="{692C0E48-1166-4EF3-938B-6166556F342E}" name="Column8584"/>
    <tableColumn id="8588" xr3:uid="{D5EDFB5F-6E42-4B34-B80C-520E95D5A62D}" name="Column8585"/>
    <tableColumn id="8589" xr3:uid="{9D721982-E2E8-4A43-B8D2-CAB4AC39B71D}" name="Column8586"/>
    <tableColumn id="8590" xr3:uid="{F7551CC5-497D-4D3D-A324-745632229DB3}" name="Column8587"/>
    <tableColumn id="8591" xr3:uid="{37E77540-AF4F-4FD9-BCD3-9BA0120FCBBF}" name="Column8588"/>
    <tableColumn id="8592" xr3:uid="{77B7AFA8-8E11-4046-9517-D69720D7933F}" name="Column8589"/>
    <tableColumn id="8593" xr3:uid="{BAB0D738-5712-4C49-AE6E-E4B80A72F0A9}" name="Column8590"/>
    <tableColumn id="8594" xr3:uid="{4A751D8D-5B16-4F61-87E5-3DF14B6CB545}" name="Column8591"/>
    <tableColumn id="8595" xr3:uid="{8BAE17AB-5111-4BAB-93DE-52FC9B5F351D}" name="Column8592"/>
    <tableColumn id="8596" xr3:uid="{D5966C1A-7D81-45E8-9A6C-FBDC0E3F65F9}" name="Column8593"/>
    <tableColumn id="8597" xr3:uid="{B21DA11B-E212-43AA-95D5-A7D383067C2D}" name="Column8594"/>
    <tableColumn id="8598" xr3:uid="{FDF24E5A-B8E2-4CA0-A171-88956813E332}" name="Column8595"/>
    <tableColumn id="8599" xr3:uid="{FD86DB09-F690-499D-B8CF-FB7F8C6FC2EA}" name="Column8596"/>
    <tableColumn id="8600" xr3:uid="{C90E441A-FFA5-4684-8F46-F8995BEA3AFE}" name="Column8597"/>
    <tableColumn id="8601" xr3:uid="{D4462BE0-F2A0-426A-B2CE-37CA071C5999}" name="Column8598"/>
    <tableColumn id="8602" xr3:uid="{EFC37D41-A11F-4EFC-8C0D-F4D95A810F85}" name="Column8599"/>
    <tableColumn id="8603" xr3:uid="{95AD5548-202F-4CA8-92F6-FCD3D34E276D}" name="Column8600"/>
    <tableColumn id="8604" xr3:uid="{B1C7C8D9-4864-4A85-B88B-84AEDB17DB6F}" name="Column8601"/>
    <tableColumn id="8605" xr3:uid="{2ED6D503-F70D-4288-87A5-1F603061570A}" name="Column8602"/>
    <tableColumn id="8606" xr3:uid="{7C3EC3AE-D1F6-41E4-A531-7AAB9EBAF243}" name="Column8603"/>
    <tableColumn id="8607" xr3:uid="{A4CBFFC9-7F5E-4AA2-BD35-3ABBE2F388D9}" name="Column8604"/>
    <tableColumn id="8608" xr3:uid="{D07342DE-944F-42BB-908E-E58322D9C148}" name="Column8605"/>
    <tableColumn id="8609" xr3:uid="{867F8453-0137-4DB6-9D88-006181700739}" name="Column8606"/>
    <tableColumn id="8610" xr3:uid="{7D9B73D8-514E-47FF-A8DE-E520A80DEFC6}" name="Column8607"/>
    <tableColumn id="8611" xr3:uid="{C10E74A8-DF0D-40CA-9114-8489AD4F7640}" name="Column8608"/>
    <tableColumn id="8612" xr3:uid="{1E8FF649-B5C8-4EEF-B4E2-CAB5C9C8D621}" name="Column8609"/>
    <tableColumn id="8613" xr3:uid="{C34C0956-C281-4679-838B-DE924253B9BA}" name="Column8610"/>
    <tableColumn id="8614" xr3:uid="{A35E2AB0-0AB5-4956-80E0-77763D54EFA9}" name="Column8611"/>
    <tableColumn id="8615" xr3:uid="{7740CE4A-A343-4071-A9B8-EE23410CC8C4}" name="Column8612"/>
    <tableColumn id="8616" xr3:uid="{3288E94A-BDE2-4452-A53C-535C49BBBD8D}" name="Column8613"/>
    <tableColumn id="8617" xr3:uid="{E3569DA8-9079-4639-9847-3157BE216239}" name="Column8614"/>
    <tableColumn id="8618" xr3:uid="{255B1E45-D7D9-4295-971A-25FDA2B768B4}" name="Column8615"/>
    <tableColumn id="8619" xr3:uid="{08248ABF-7107-4427-BAEF-4CF88EDEAC37}" name="Column8616"/>
    <tableColumn id="8620" xr3:uid="{44579D9D-085D-4928-B83D-BDEBAF14C56F}" name="Column8617"/>
    <tableColumn id="8621" xr3:uid="{4434DE5F-4419-4183-833F-F5C965A4DBF6}" name="Column8618"/>
    <tableColumn id="8622" xr3:uid="{FAED80EF-D68A-420F-8A2E-3CF2CDEDAD18}" name="Column8619"/>
    <tableColumn id="8623" xr3:uid="{0D2D4B3C-AD1E-4AA9-AF57-338F452136D3}" name="Column8620"/>
    <tableColumn id="8624" xr3:uid="{C7F1114C-19EA-48A6-8835-4BF17E80265E}" name="Column8621"/>
    <tableColumn id="8625" xr3:uid="{97CE5032-F6EF-440D-83CC-5678359BBFB0}" name="Column8622"/>
    <tableColumn id="8626" xr3:uid="{271C0ED5-258D-414C-A714-2CD5166CFBD3}" name="Column8623"/>
    <tableColumn id="8627" xr3:uid="{B729F990-6821-41B2-80FF-719B3853AC2E}" name="Column8624"/>
    <tableColumn id="8628" xr3:uid="{5049018E-6C6B-44A2-B0CF-5D1BC04701E2}" name="Column8625"/>
    <tableColumn id="8629" xr3:uid="{1074A556-75D0-4C2E-A408-E7AA5C691FE6}" name="Column8626"/>
    <tableColumn id="8630" xr3:uid="{B608749D-3218-408A-8159-D84CA8F3339B}" name="Column8627"/>
    <tableColumn id="8631" xr3:uid="{A235B161-EA29-4857-834A-EB079A1D98A2}" name="Column8628"/>
    <tableColumn id="8632" xr3:uid="{13DBA117-3C05-44EA-AE1F-7B0BDD97D6BA}" name="Column8629"/>
    <tableColumn id="8633" xr3:uid="{E937EF82-ADF2-40E1-9C25-AB4754C20593}" name="Column8630"/>
    <tableColumn id="8634" xr3:uid="{53FD1FB2-E575-4546-B184-653AFD25579B}" name="Column8631"/>
    <tableColumn id="8635" xr3:uid="{92F18C21-5FC3-4C22-BC34-FC8E49F7FB73}" name="Column8632"/>
    <tableColumn id="8636" xr3:uid="{DB1F5E0A-5F55-40B5-8E93-7766753A04E4}" name="Column8633"/>
    <tableColumn id="8637" xr3:uid="{E63460EA-ABA0-488B-A9B5-13EAA60C1B49}" name="Column8634"/>
    <tableColumn id="8638" xr3:uid="{B16AFE01-54C3-4B4E-B9B4-F41C60291EAD}" name="Column8635"/>
    <tableColumn id="8639" xr3:uid="{73771153-D6A5-4648-9B81-F0381BFE63C8}" name="Column8636"/>
    <tableColumn id="8640" xr3:uid="{3F495A57-1D22-4C33-8BEB-6AC103F8C1E5}" name="Column8637"/>
    <tableColumn id="8641" xr3:uid="{604C22FA-7CAE-4CAB-828A-DEA9CB1E0DE0}" name="Column8638"/>
    <tableColumn id="8642" xr3:uid="{39AFA300-D5A7-402F-926E-8675672BCDD4}" name="Column8639"/>
    <tableColumn id="8643" xr3:uid="{B4444FB6-9DCF-466E-A297-FCD597342647}" name="Column8640"/>
    <tableColumn id="8644" xr3:uid="{85F72919-990A-4E7B-A9D5-3EB6AD4D0B0F}" name="Column8641"/>
    <tableColumn id="8645" xr3:uid="{5A71A19B-4F21-46E8-9467-21292F8E51E0}" name="Column8642"/>
    <tableColumn id="8646" xr3:uid="{98A06235-0467-4FEF-BEF7-B69F62D6F7C0}" name="Column8643"/>
    <tableColumn id="8647" xr3:uid="{E2747F06-7A4C-4506-9E4A-E35077E7D53D}" name="Column8644"/>
    <tableColumn id="8648" xr3:uid="{9660002A-69D1-4E5E-BE33-7F119AC72B94}" name="Column8645"/>
    <tableColumn id="8649" xr3:uid="{40E72E84-53E9-4DC9-9F37-3653E874EDEA}" name="Column8646"/>
    <tableColumn id="8650" xr3:uid="{1389C86D-C0CF-4416-B8AF-DFAB557B59B5}" name="Column8647"/>
    <tableColumn id="8651" xr3:uid="{9AC29D48-1789-42EF-8699-FF269F761F24}" name="Column8648"/>
    <tableColumn id="8652" xr3:uid="{99B2F0D9-6A75-4878-B3BF-31FD0B9ECD4C}" name="Column8649"/>
    <tableColumn id="8653" xr3:uid="{4031A099-06A3-40BC-9909-D94699FAB92B}" name="Column8650"/>
    <tableColumn id="8654" xr3:uid="{52B2974F-440E-4550-9BA9-DA5F453ADCDA}" name="Column8651"/>
    <tableColumn id="8655" xr3:uid="{94A010E6-F519-42BF-92AF-07EE18F11E61}" name="Column8652"/>
    <tableColumn id="8656" xr3:uid="{2A401610-B148-4776-82E9-F6796BD86D81}" name="Column8653"/>
    <tableColumn id="8657" xr3:uid="{8B3671C8-76F1-46D8-94FC-929A23C7AF2A}" name="Column8654"/>
    <tableColumn id="8658" xr3:uid="{DE8686BE-AF4A-4584-A0F3-370620275149}" name="Column8655"/>
    <tableColumn id="8659" xr3:uid="{D9BA483E-B0F9-4EF7-9667-A9EB1BE3F60E}" name="Column8656"/>
    <tableColumn id="8660" xr3:uid="{D8C89161-BCC1-4550-AD48-E111A0D9BE7C}" name="Column8657"/>
    <tableColumn id="8661" xr3:uid="{E4164241-DE7E-41DB-A617-1F9B3439D035}" name="Column8658"/>
    <tableColumn id="8662" xr3:uid="{A24C335D-F9BE-4AA4-BD19-F60A543D991E}" name="Column8659"/>
    <tableColumn id="8663" xr3:uid="{DBD29EAE-24FE-4E69-A67B-57BD1AD24A6D}" name="Column8660"/>
    <tableColumn id="8664" xr3:uid="{95443289-3D0E-40CC-95A1-D8150EA3F99E}" name="Column8661"/>
    <tableColumn id="8665" xr3:uid="{C342E7C4-5626-4002-9F00-0EC5AE7B319E}" name="Column8662"/>
    <tableColumn id="8666" xr3:uid="{CE4C0BE7-B293-4386-9C62-EAEECD619B50}" name="Column8663"/>
    <tableColumn id="8667" xr3:uid="{743001EB-B009-47E0-9302-1BA8FE47B3FC}" name="Column8664"/>
    <tableColumn id="8668" xr3:uid="{18C9979E-FB4E-4D40-B079-3668C60795CA}" name="Column8665"/>
    <tableColumn id="8669" xr3:uid="{3D755652-5A04-4034-96E7-EAFB8F7CD4C9}" name="Column8666"/>
    <tableColumn id="8670" xr3:uid="{C516A480-6D2B-41B4-85E4-57BC198F7FDC}" name="Column8667"/>
    <tableColumn id="8671" xr3:uid="{43A905B2-DCEC-49FA-B8AA-B4B22FD061C5}" name="Column8668"/>
    <tableColumn id="8672" xr3:uid="{CA025D8D-473A-4821-9D5E-D7E3A1B6C8D9}" name="Column8669"/>
    <tableColumn id="8673" xr3:uid="{F492E922-1857-4427-8E39-7A026E2CE1B0}" name="Column8670"/>
    <tableColumn id="8674" xr3:uid="{4B02E086-1636-4F80-998D-605ED139D939}" name="Column8671"/>
    <tableColumn id="8675" xr3:uid="{8BE4D246-4D19-4A44-862D-FE15927FCD10}" name="Column8672"/>
    <tableColumn id="8676" xr3:uid="{10959F92-C848-44B6-B1A5-8998B6DA68CD}" name="Column8673"/>
    <tableColumn id="8677" xr3:uid="{B266D636-043D-4254-B4E5-E1AB80139481}" name="Column8674"/>
    <tableColumn id="8678" xr3:uid="{04C0EFFA-03D1-4567-89F3-F3AC6B41B18F}" name="Column8675"/>
    <tableColumn id="8679" xr3:uid="{D5F7A980-00B4-46FF-A76C-E0E5239F4ACA}" name="Column8676"/>
    <tableColumn id="8680" xr3:uid="{02323257-FFEE-463D-8948-9F9E0D769161}" name="Column8677"/>
    <tableColumn id="8681" xr3:uid="{49BA9483-844E-411D-9E87-CB8F12CF0278}" name="Column8678"/>
    <tableColumn id="8682" xr3:uid="{6E87E3A8-DFB5-4A46-BB20-F93540D91381}" name="Column8679"/>
    <tableColumn id="8683" xr3:uid="{5C9832FD-A2D7-4A40-A86A-9879B79ED0B7}" name="Column8680"/>
    <tableColumn id="8684" xr3:uid="{9656F086-0B26-4476-88E9-C51A594DE68B}" name="Column8681"/>
    <tableColumn id="8685" xr3:uid="{F32FADA3-BD21-41A8-BD5B-29250AC61AF4}" name="Column8682"/>
    <tableColumn id="8686" xr3:uid="{7E3275BA-3FFB-424A-8636-8F42B9F18E62}" name="Column8683"/>
    <tableColumn id="8687" xr3:uid="{910772EE-3002-4E8D-9CDF-913CE61179FB}" name="Column8684"/>
    <tableColumn id="8688" xr3:uid="{51BA3DBD-4CFC-4CCA-A5EC-49F37C525C99}" name="Column8685"/>
    <tableColumn id="8689" xr3:uid="{2BCC16C8-A509-40BB-86A0-F6916CDE2C42}" name="Column8686"/>
    <tableColumn id="8690" xr3:uid="{25DE6CAE-E4C2-4B7F-A5E5-734BD2D70E0C}" name="Column8687"/>
    <tableColumn id="8691" xr3:uid="{216D5DDE-AA94-45B2-8EBF-B75933B5425B}" name="Column8688"/>
    <tableColumn id="8692" xr3:uid="{C714DCC5-AD47-4EBB-B2AF-3D706CD5F32E}" name="Column8689"/>
    <tableColumn id="8693" xr3:uid="{A766D028-0D6F-4AAD-9013-BBD52C28BBB2}" name="Column8690"/>
    <tableColumn id="8694" xr3:uid="{C1B5A7D8-D1A6-4619-AE38-8DEA39F0E96F}" name="Column8691"/>
    <tableColumn id="8695" xr3:uid="{638C2894-470C-47EF-8645-D5521531D23F}" name="Column8692"/>
    <tableColumn id="8696" xr3:uid="{E7381D48-2D6C-4AB4-8C3D-C1826A38B0C2}" name="Column8693"/>
    <tableColumn id="8697" xr3:uid="{DBB57199-52C9-4DDA-8E08-F7E0706F8494}" name="Column8694"/>
    <tableColumn id="8698" xr3:uid="{D335DA03-D10F-45E1-B92E-3854C57E8B02}" name="Column8695"/>
    <tableColumn id="8699" xr3:uid="{DEE488A7-780E-4F52-89F4-1893E07213DE}" name="Column8696"/>
    <tableColumn id="8700" xr3:uid="{B2480480-8D81-4424-98CF-CB2FFA54B8A6}" name="Column8697"/>
    <tableColumn id="8701" xr3:uid="{43B8B785-7571-4EFD-86FE-1266703C6BB0}" name="Column8698"/>
    <tableColumn id="8702" xr3:uid="{53BC1528-DB1E-4BB9-A14D-C0FB444DAE55}" name="Column8699"/>
    <tableColumn id="8703" xr3:uid="{F188F510-2200-4D78-9897-6291991EC8EE}" name="Column8700"/>
    <tableColumn id="8704" xr3:uid="{B7EC1BAB-3548-4C2E-8FC6-AEF181C36E11}" name="Column8701"/>
    <tableColumn id="8705" xr3:uid="{DF8846B9-7D9F-4672-A59F-81E7E25964B9}" name="Column8702"/>
    <tableColumn id="8706" xr3:uid="{C410F024-CAAB-41E9-B9C0-BE29A607E2EB}" name="Column8703"/>
    <tableColumn id="8707" xr3:uid="{AC43524B-A50B-42F6-8CC2-5F91DFA7551B}" name="Column8704"/>
    <tableColumn id="8708" xr3:uid="{29C44D9A-2E0C-42FB-ADA6-7049C8715EBA}" name="Column8705"/>
    <tableColumn id="8709" xr3:uid="{3D9BD084-49A4-4FE5-92EE-5AE44E5BB1C5}" name="Column8706"/>
    <tableColumn id="8710" xr3:uid="{C508B01D-EFDE-4643-BAF8-80CB0F9F11F6}" name="Column8707"/>
    <tableColumn id="8711" xr3:uid="{DF9EEA10-C3BC-4513-867D-D3E1B7254EE0}" name="Column8708"/>
    <tableColumn id="8712" xr3:uid="{232A0B9D-FB6E-4B00-82FA-0B9AC04A6906}" name="Column8709"/>
    <tableColumn id="8713" xr3:uid="{8E6E53CA-37F7-4C23-876A-766B5CDACD58}" name="Column8710"/>
    <tableColumn id="8714" xr3:uid="{31E28D89-F184-42E8-836D-8580DAD8C0B9}" name="Column8711"/>
    <tableColumn id="8715" xr3:uid="{17123839-EB38-4C0B-87BE-509FACA6EBDE}" name="Column8712"/>
    <tableColumn id="8716" xr3:uid="{E6E1C666-A89A-4083-A2D0-49570D9AA1EC}" name="Column8713"/>
    <tableColumn id="8717" xr3:uid="{7FEB9DEC-8240-4F03-AF94-7D6C1D3F36D6}" name="Column8714"/>
    <tableColumn id="8718" xr3:uid="{B8E9683F-9157-4166-AA09-08DDE35A69DC}" name="Column8715"/>
    <tableColumn id="8719" xr3:uid="{EBE06A3C-5C62-47DB-BA3F-699844967820}" name="Column8716"/>
    <tableColumn id="8720" xr3:uid="{DAEC95AC-69B6-4386-9084-BC9B3B056503}" name="Column8717"/>
    <tableColumn id="8721" xr3:uid="{26367775-5AA1-42C7-91C3-387A8571BE8E}" name="Column8718"/>
    <tableColumn id="8722" xr3:uid="{B60918BC-1C06-4E8D-96C7-25F3F6B7A0CC}" name="Column8719"/>
    <tableColumn id="8723" xr3:uid="{645A4D5F-DB1C-466E-B37A-9539EAAE01EF}" name="Column8720"/>
    <tableColumn id="8724" xr3:uid="{B361C613-19D4-4031-8662-E9BBDFA55A99}" name="Column8721"/>
    <tableColumn id="8725" xr3:uid="{56925E7B-4833-4996-B875-3B85C9E07825}" name="Column8722"/>
    <tableColumn id="8726" xr3:uid="{10921C06-41AB-4E65-942A-3D2E5A8327FE}" name="Column8723"/>
    <tableColumn id="8727" xr3:uid="{69277232-04CF-41A0-BC8B-C3EFE6773A44}" name="Column8724"/>
    <tableColumn id="8728" xr3:uid="{4432EDBE-EA63-426C-8616-0B951F923E30}" name="Column8725"/>
    <tableColumn id="8729" xr3:uid="{E00EAC28-5C85-463B-8DE2-7DD05AB72B47}" name="Column8726"/>
    <tableColumn id="8730" xr3:uid="{A68F1DD8-65B4-42AF-8FB2-4A048B27827D}" name="Column8727"/>
    <tableColumn id="8731" xr3:uid="{E7A59A95-CDCF-40C8-90B1-5FC1A7DD50F0}" name="Column8728"/>
    <tableColumn id="8732" xr3:uid="{239855DB-CE31-4A35-94F0-26B12D8190AE}" name="Column8729"/>
    <tableColumn id="8733" xr3:uid="{823831A3-BE91-40C6-BEF6-32EC4B7E9C6C}" name="Column8730"/>
    <tableColumn id="8734" xr3:uid="{5E8AB319-7E55-42DE-A576-BB913D54C834}" name="Column8731"/>
    <tableColumn id="8735" xr3:uid="{624004A4-E975-4E17-8F3D-A3D5D4DBC9BA}" name="Column8732"/>
    <tableColumn id="8736" xr3:uid="{1C9F28E2-8D23-4F60-BA90-60243270781A}" name="Column8733"/>
    <tableColumn id="8737" xr3:uid="{033BB103-AA8A-4C69-B00C-40FBC1271963}" name="Column8734"/>
    <tableColumn id="8738" xr3:uid="{EDB9FDD6-C396-4C09-9C60-4487EEEB18D4}" name="Column8735"/>
    <tableColumn id="8739" xr3:uid="{4C9C4E4A-970B-4F1C-9747-EACEABF64933}" name="Column8736"/>
    <tableColumn id="8740" xr3:uid="{8115C1B7-F22A-484C-B698-F2654CFA164D}" name="Column8737"/>
    <tableColumn id="8741" xr3:uid="{FC5BB827-7F34-4874-8F9A-2E7C2C56ACD4}" name="Column8738"/>
    <tableColumn id="8742" xr3:uid="{FCF6F720-CBE0-4CE8-9849-89498D517C6E}" name="Column8739"/>
    <tableColumn id="8743" xr3:uid="{9F7449F1-7064-4048-A467-40B173A0BEAE}" name="Column8740"/>
    <tableColumn id="8744" xr3:uid="{FBE99255-C650-46EF-98A2-20CB3D618E22}" name="Column8741"/>
    <tableColumn id="8745" xr3:uid="{6831A170-0E1C-405E-8233-4924A0CF947E}" name="Column8742"/>
    <tableColumn id="8746" xr3:uid="{37447EA0-529E-450A-8AB5-456932094446}" name="Column8743"/>
    <tableColumn id="8747" xr3:uid="{2B2B0712-CB85-49D2-96D9-A15F5E461D1E}" name="Column8744"/>
    <tableColumn id="8748" xr3:uid="{09811251-B6C0-4FAD-9DED-22630EED9C33}" name="Column8745"/>
    <tableColumn id="8749" xr3:uid="{53AF4538-D80A-4D3C-B1AD-799714F9F118}" name="Column8746"/>
    <tableColumn id="8750" xr3:uid="{D14976E9-147F-4CAD-ADF8-CE5BEDA520BE}" name="Column8747"/>
    <tableColumn id="8751" xr3:uid="{8F4F6885-8212-4158-BB40-8C9C1FC60527}" name="Column8748"/>
    <tableColumn id="8752" xr3:uid="{36C5E1E1-5C24-48DC-A7D2-A1E02E84420E}" name="Column8749"/>
    <tableColumn id="8753" xr3:uid="{5685B950-E881-4EB1-BB61-008CCDBC903E}" name="Column8750"/>
    <tableColumn id="8754" xr3:uid="{FFC2E888-8844-4E43-973B-97B37BBA58D6}" name="Column8751"/>
    <tableColumn id="8755" xr3:uid="{06B9171E-1867-4803-A23E-8B75987C6104}" name="Column8752"/>
    <tableColumn id="8756" xr3:uid="{74B28243-47BB-435B-A7E4-E50BD788D5C7}" name="Column8753"/>
    <tableColumn id="8757" xr3:uid="{2F881D77-FE9E-4972-8600-CB4A58989097}" name="Column8754"/>
    <tableColumn id="8758" xr3:uid="{D66C80FE-E920-4EC8-A8C6-C4B047A3C724}" name="Column8755"/>
    <tableColumn id="8759" xr3:uid="{73B20ADB-515C-494E-AE71-6969F4E105D0}" name="Column8756"/>
    <tableColumn id="8760" xr3:uid="{8CE409A4-6EB0-4096-B769-1F35F8D68BF5}" name="Column8757"/>
    <tableColumn id="8761" xr3:uid="{B0781867-17B4-4806-B04A-41B9359F57A3}" name="Column8758"/>
    <tableColumn id="8762" xr3:uid="{6350BEE6-6507-4180-B0A7-96510DE01BDD}" name="Column8759"/>
    <tableColumn id="8763" xr3:uid="{A17FB272-FBB6-42A0-9924-1922EF75A6CA}" name="Column8760"/>
    <tableColumn id="8764" xr3:uid="{A73E75EA-011B-4F87-919A-335FAC84FBEC}" name="Column8761"/>
    <tableColumn id="8765" xr3:uid="{29CB7B27-F645-4E35-BEA4-2A4FB4499C7E}" name="Column8762"/>
    <tableColumn id="8766" xr3:uid="{96C26C48-8085-4151-8CD1-3E5B00FFEDDA}" name="Column8763"/>
    <tableColumn id="8767" xr3:uid="{E73C6DE3-11E4-49D3-BC64-176CAFBD2CD3}" name="Column8764"/>
    <tableColumn id="8768" xr3:uid="{8CEDCCE9-DFDC-4926-9D65-6E984AD5B00B}" name="Column8765"/>
    <tableColumn id="8769" xr3:uid="{CABB89D6-B0A0-43AE-806B-42AE44DA2A8E}" name="Column8766"/>
    <tableColumn id="8770" xr3:uid="{A9D212E6-1617-4450-8A08-FB1B21994C12}" name="Column8767"/>
    <tableColumn id="8771" xr3:uid="{5CE7F3C5-F299-4CCE-BCA9-A5EBB957BCB5}" name="Column8768"/>
    <tableColumn id="8772" xr3:uid="{AFBFB52E-B4F2-49C3-806F-17E577CF70B9}" name="Column8769"/>
    <tableColumn id="8773" xr3:uid="{169521A0-E2D3-4B99-B71C-5511F1B801F0}" name="Column8770"/>
    <tableColumn id="8774" xr3:uid="{2A60B2B4-893B-4B04-A0E8-2C64A3AA7CF4}" name="Column8771"/>
    <tableColumn id="8775" xr3:uid="{31F2CA99-D921-4D35-9C94-64DB33169ED6}" name="Column8772"/>
    <tableColumn id="8776" xr3:uid="{8D2C8549-A764-4EF0-8CFF-380325142564}" name="Column8773"/>
    <tableColumn id="8777" xr3:uid="{547BD019-3FC5-48AA-B5E8-300790449E13}" name="Column8774"/>
    <tableColumn id="8778" xr3:uid="{9EF3D7FC-0922-4BEF-A1F4-02D797F13272}" name="Column8775"/>
    <tableColumn id="8779" xr3:uid="{5E7C5AAC-2EA6-4153-8427-89B5578904FE}" name="Column8776"/>
    <tableColumn id="8780" xr3:uid="{7AEA517A-7B8D-402B-91C6-6573CA8C5723}" name="Column8777"/>
    <tableColumn id="8781" xr3:uid="{86EC4C76-E7A9-4C77-88CC-98058DA9C97F}" name="Column8778"/>
    <tableColumn id="8782" xr3:uid="{8F944CE0-C9EF-4717-9BA8-6267E6C19180}" name="Column8779"/>
    <tableColumn id="8783" xr3:uid="{D9AE9782-30EB-4330-B181-9D0D38886C75}" name="Column8780"/>
    <tableColumn id="8784" xr3:uid="{BB9088D0-D6CD-4EDC-81A6-A0D1F153AB1F}" name="Column8781"/>
    <tableColumn id="8785" xr3:uid="{FA659CAB-250F-4502-AF42-CE066019EC7A}" name="Column8782"/>
    <tableColumn id="8786" xr3:uid="{64B6542E-D27A-4844-B26F-07378103CE38}" name="Column8783"/>
    <tableColumn id="8787" xr3:uid="{8CD2C948-D146-424B-B0A6-8B7CAD9697B9}" name="Column8784"/>
    <tableColumn id="8788" xr3:uid="{F39DA61A-3F64-42C7-A331-688AD5DC9FED}" name="Column8785"/>
    <tableColumn id="8789" xr3:uid="{13416779-84CA-4756-922E-5A2979C814CC}" name="Column8786"/>
    <tableColumn id="8790" xr3:uid="{6E2C367E-824E-4B49-9499-2F5355635F4E}" name="Column8787"/>
    <tableColumn id="8791" xr3:uid="{121130EE-3E0C-4E47-A053-82F107EE7982}" name="Column8788"/>
    <tableColumn id="8792" xr3:uid="{81D52145-813C-4445-B6DC-2EC63609C236}" name="Column8789"/>
    <tableColumn id="8793" xr3:uid="{46BA5F5E-969F-4E73-A511-493D86C99938}" name="Column8790"/>
    <tableColumn id="8794" xr3:uid="{47776E85-7213-4520-9ABA-83B7AE00C6C8}" name="Column8791"/>
    <tableColumn id="8795" xr3:uid="{3D0DCEAA-BD78-4201-8DBE-2D5FD3064483}" name="Column8792"/>
    <tableColumn id="8796" xr3:uid="{1583CA32-A3C7-4033-A4A2-CB61E439C717}" name="Column8793"/>
    <tableColumn id="8797" xr3:uid="{0AE56FBA-CD4E-4102-8CD8-16F31191D09F}" name="Column8794"/>
    <tableColumn id="8798" xr3:uid="{744704E3-C015-42AF-B9DE-98C17989650E}" name="Column8795"/>
    <tableColumn id="8799" xr3:uid="{CE3841E8-5EC6-4988-92A6-0E98FEA45DCF}" name="Column8796"/>
    <tableColumn id="8800" xr3:uid="{A2FCB7A7-5FE2-4D2F-8028-927BE76D44BB}" name="Column8797"/>
    <tableColumn id="8801" xr3:uid="{41218B56-22AB-405A-87D2-6901A8E72022}" name="Column8798"/>
    <tableColumn id="8802" xr3:uid="{3818C275-2B41-4169-A44F-5E8C437A2016}" name="Column8799"/>
    <tableColumn id="8803" xr3:uid="{0155EDCF-1820-45B0-8438-52E2E3EBDA33}" name="Column8800"/>
    <tableColumn id="8804" xr3:uid="{48448740-2A7E-45C1-9E66-578EA217350D}" name="Column8801"/>
    <tableColumn id="8805" xr3:uid="{1ED4A343-04E8-4B7F-9376-214CCC50B034}" name="Column8802"/>
    <tableColumn id="8806" xr3:uid="{EBD84476-F65E-481A-924A-6100BBDAB39F}" name="Column8803"/>
    <tableColumn id="8807" xr3:uid="{A1948100-91D0-4B79-A595-066D6137DEF4}" name="Column8804"/>
    <tableColumn id="8808" xr3:uid="{678D76DC-241C-46D4-B4FB-0F729B29593E}" name="Column8805"/>
    <tableColumn id="8809" xr3:uid="{DC33780B-4578-4F35-BE41-3C646651C5A7}" name="Column8806"/>
    <tableColumn id="8810" xr3:uid="{CBF89398-883D-4B34-B257-076B524B0A74}" name="Column8807"/>
    <tableColumn id="8811" xr3:uid="{A960C01C-6FE2-419F-8118-C6C02E2B7596}" name="Column8808"/>
    <tableColumn id="8812" xr3:uid="{FFA8B2FD-A8B1-4593-BA95-F8C4B9BAC879}" name="Column8809"/>
    <tableColumn id="8813" xr3:uid="{04C37CF5-F57F-44C1-AD30-5DC0B4445CA2}" name="Column8810"/>
    <tableColumn id="8814" xr3:uid="{B50BF964-6AF6-4842-ACC2-A1A8E0A6EABE}" name="Column8811"/>
    <tableColumn id="8815" xr3:uid="{61CF299C-ED01-4893-9680-4392E9947720}" name="Column8812"/>
    <tableColumn id="8816" xr3:uid="{CD4F9580-6374-4C04-8000-148791E1697B}" name="Column8813"/>
    <tableColumn id="8817" xr3:uid="{35B51A8C-354D-41DC-9AC0-BE3F8635BFB9}" name="Column8814"/>
    <tableColumn id="8818" xr3:uid="{6ACE0A35-5A2E-4D32-AF3D-E76DCC471A73}" name="Column8815"/>
    <tableColumn id="8819" xr3:uid="{4382FA79-22F3-4E51-8745-30A4D1D05FB9}" name="Column8816"/>
    <tableColumn id="8820" xr3:uid="{F8F0FEFF-B850-450C-AE61-E331219D8514}" name="Column8817"/>
    <tableColumn id="8821" xr3:uid="{E3C728CC-B3DC-4A3B-BD94-D57A05959A90}" name="Column8818"/>
    <tableColumn id="8822" xr3:uid="{6B594033-9653-463A-8949-547A7CA1B33E}" name="Column8819"/>
    <tableColumn id="8823" xr3:uid="{DAC4E1A6-84F9-4E1C-9A94-F7DBF89126F4}" name="Column8820"/>
    <tableColumn id="8824" xr3:uid="{DDF9EC0F-487D-481D-85E6-9A931ACACA12}" name="Column8821"/>
    <tableColumn id="8825" xr3:uid="{0FABE457-4396-432E-8400-2FAD32282831}" name="Column8822"/>
    <tableColumn id="8826" xr3:uid="{9223633D-C321-4595-9815-472022CE8AD8}" name="Column8823"/>
    <tableColumn id="8827" xr3:uid="{E7FCF6CA-8EEE-4F20-B391-FFBAF76410B9}" name="Column8824"/>
    <tableColumn id="8828" xr3:uid="{0235ED5C-C79D-4935-9ED9-94437B6B9373}" name="Column8825"/>
    <tableColumn id="8829" xr3:uid="{57B06B7E-E699-40D1-BC06-9AFB4829921A}" name="Column8826"/>
    <tableColumn id="8830" xr3:uid="{5FEC8F18-5ADD-4E71-98DE-CEB8F3D31E8D}" name="Column8827"/>
    <tableColumn id="8831" xr3:uid="{0A9EED09-7C1B-4017-9AAA-F3BFDEBC015A}" name="Column8828"/>
    <tableColumn id="8832" xr3:uid="{7C65F797-B4D0-4FC2-9720-0CED5F9447FB}" name="Column8829"/>
    <tableColumn id="8833" xr3:uid="{5FD47249-B137-463D-A980-F8B1FD307C51}" name="Column8830"/>
    <tableColumn id="8834" xr3:uid="{646E6DC7-0073-48DD-8324-A5057C0F77C2}" name="Column8831"/>
    <tableColumn id="8835" xr3:uid="{42E0DDCD-F33F-4024-A840-DF17728E04C8}" name="Column8832"/>
    <tableColumn id="8836" xr3:uid="{A9B13B3E-E685-47FB-9CE4-469F6B6EFD33}" name="Column8833"/>
    <tableColumn id="8837" xr3:uid="{81FB722B-4CE0-4D2E-A43E-94C058E5CD25}" name="Column8834"/>
    <tableColumn id="8838" xr3:uid="{AF2BFC71-4E25-4DD4-9E43-4F69A0925A28}" name="Column8835"/>
    <tableColumn id="8839" xr3:uid="{661E776D-3540-41E7-8CC1-2349DEB75939}" name="Column8836"/>
    <tableColumn id="8840" xr3:uid="{DD6D62AA-5B0B-4FB6-BF43-8F8EA5A72C9E}" name="Column8837"/>
    <tableColumn id="8841" xr3:uid="{8F65EEF4-068F-4DE8-9352-FBC8A8872BAA}" name="Column8838"/>
    <tableColumn id="8842" xr3:uid="{609609D1-5891-4AF4-92A2-32E944F5472B}" name="Column8839"/>
    <tableColumn id="8843" xr3:uid="{C54E723B-750F-4873-BD29-BE52403B7C62}" name="Column8840"/>
    <tableColumn id="8844" xr3:uid="{8F7B1B93-8F9B-47EE-A4EF-E9C7899B39DF}" name="Column8841"/>
    <tableColumn id="8845" xr3:uid="{5CF21940-DF15-4273-95B9-ACCE5953D580}" name="Column8842"/>
    <tableColumn id="8846" xr3:uid="{F6D2FBD5-6A85-431D-B115-9604C568A9F3}" name="Column8843"/>
    <tableColumn id="8847" xr3:uid="{0A752B1C-D16A-4AD9-B597-D306F6E8EE8D}" name="Column8844"/>
    <tableColumn id="8848" xr3:uid="{50C5E9CE-2010-40DC-9C21-ED62ABA78086}" name="Column8845"/>
    <tableColumn id="8849" xr3:uid="{05C99A28-2244-4120-8897-F899638465F1}" name="Column8846"/>
    <tableColumn id="8850" xr3:uid="{D81C0DB5-A27B-470E-A42E-A91F5FB77421}" name="Column8847"/>
    <tableColumn id="8851" xr3:uid="{522E7CE0-5AC9-43A3-8208-B40D61C470B6}" name="Column8848"/>
    <tableColumn id="8852" xr3:uid="{C9D7C885-7C37-49F6-AE0B-1BF46927005C}" name="Column8849"/>
    <tableColumn id="8853" xr3:uid="{02665168-C91F-4F63-995D-8D55654C300E}" name="Column8850"/>
    <tableColumn id="8854" xr3:uid="{8D11CFEB-7DAB-4D49-B44B-29568E04198A}" name="Column8851"/>
    <tableColumn id="8855" xr3:uid="{1335D421-E344-489B-AA8B-1F253043C668}" name="Column8852"/>
    <tableColumn id="8856" xr3:uid="{DAF8B4FF-76B6-4A4E-AB12-FCBFA18FF569}" name="Column8853"/>
    <tableColumn id="8857" xr3:uid="{69ECEFDA-7422-4180-99C2-1B8B6EEDC6FB}" name="Column8854"/>
    <tableColumn id="8858" xr3:uid="{FB0917F0-43D3-4651-A5F7-A190165A8722}" name="Column8855"/>
    <tableColumn id="8859" xr3:uid="{82D26E67-585C-45A3-9A52-2EADD632A187}" name="Column8856"/>
    <tableColumn id="8860" xr3:uid="{90F81965-5485-4D19-A58B-0036FA1360AA}" name="Column8857"/>
    <tableColumn id="8861" xr3:uid="{95928F42-C8F2-490A-8D7F-56C7B27767C0}" name="Column8858"/>
    <tableColumn id="8862" xr3:uid="{2C78C207-7A2C-4BF2-BDD1-6F6FB5EC9522}" name="Column8859"/>
    <tableColumn id="8863" xr3:uid="{BC11DC5C-F749-4219-98AA-34AB07FE0CBB}" name="Column8860"/>
    <tableColumn id="8864" xr3:uid="{34CCECA9-3DD1-4903-95FC-30B679381CCF}" name="Column8861"/>
    <tableColumn id="8865" xr3:uid="{8E253E39-05CC-4E9B-8147-25AB482BDD29}" name="Column8862"/>
    <tableColumn id="8866" xr3:uid="{5E165EAC-F9C1-4F1F-839C-612EE4516A05}" name="Column8863"/>
    <tableColumn id="8867" xr3:uid="{FDC61AED-C2D3-4E02-BEC2-6A991CA7C0D9}" name="Column8864"/>
    <tableColumn id="8868" xr3:uid="{831369BB-D779-4FF0-B369-6461BE6D2DD3}" name="Column8865"/>
    <tableColumn id="8869" xr3:uid="{07032B3A-8F33-4FA2-BF17-114B225C2A03}" name="Column8866"/>
    <tableColumn id="8870" xr3:uid="{4ECD6002-FDEF-4A8A-B978-BC36BD88A1D9}" name="Column8867"/>
    <tableColumn id="8871" xr3:uid="{9635FAA4-9549-4418-A174-2C3BC25B4198}" name="Column8868"/>
    <tableColumn id="8872" xr3:uid="{925E12DD-F368-46FD-80B1-5AB272346D58}" name="Column8869"/>
    <tableColumn id="8873" xr3:uid="{389BF510-D7F5-41BE-82AA-B90DCA9E4CEB}" name="Column8870"/>
    <tableColumn id="8874" xr3:uid="{285862FF-F9D2-43EA-B92A-76F47C8CB099}" name="Column8871"/>
    <tableColumn id="8875" xr3:uid="{D9DAAD56-5338-4092-8436-46B7CD2560A6}" name="Column8872"/>
    <tableColumn id="8876" xr3:uid="{ABB359AC-3F45-4125-8590-5A440CA1C4A6}" name="Column8873"/>
    <tableColumn id="8877" xr3:uid="{195B5029-481B-4EF4-8499-430D6275AFC8}" name="Column8874"/>
    <tableColumn id="8878" xr3:uid="{2D75C157-83EB-4801-8CBF-F776DAA5C030}" name="Column8875"/>
    <tableColumn id="8879" xr3:uid="{D429841F-C7C2-4CB1-B1B8-9EDD6AC4D581}" name="Column8876"/>
    <tableColumn id="8880" xr3:uid="{1BC6FCBE-911A-440F-B216-91C78C33F938}" name="Column8877"/>
    <tableColumn id="8881" xr3:uid="{49CC288E-4EA7-4ED5-8F89-0A4A7937B5FC}" name="Column8878"/>
    <tableColumn id="8882" xr3:uid="{F5947276-99A8-4F2A-9D70-4EEA7B2B9F45}" name="Column8879"/>
    <tableColumn id="8883" xr3:uid="{514A02E3-83D3-4E2F-AC02-B3623A5DAE52}" name="Column8880"/>
    <tableColumn id="8884" xr3:uid="{97D2948C-577B-4055-9A12-6C0A36ED1605}" name="Column8881"/>
    <tableColumn id="8885" xr3:uid="{8DC90735-AB25-416E-AC2E-A74073EB7722}" name="Column8882"/>
    <tableColumn id="8886" xr3:uid="{F01765D6-ADE9-4A86-B78E-AB7DA2143469}" name="Column8883"/>
    <tableColumn id="8887" xr3:uid="{DC94756B-69FB-4122-8451-0A3AACA46FA4}" name="Column8884"/>
    <tableColumn id="8888" xr3:uid="{49844AC6-16C9-4B4E-8EB5-7939C91946DF}" name="Column8885"/>
    <tableColumn id="8889" xr3:uid="{DD8178F6-DA61-4E6E-8989-9B74BA1EFA38}" name="Column8886"/>
    <tableColumn id="8890" xr3:uid="{7EACE8F6-B3E5-42E8-B386-428945FEA569}" name="Column8887"/>
    <tableColumn id="8891" xr3:uid="{17CB0506-899C-47F1-8ACB-8C5B109082AA}" name="Column8888"/>
    <tableColumn id="8892" xr3:uid="{DA2707D7-5EE0-468C-B665-E2DD3893A4FB}" name="Column8889"/>
    <tableColumn id="8893" xr3:uid="{F8EA0D4B-8E82-437F-9102-91C345CC1251}" name="Column8890"/>
    <tableColumn id="8894" xr3:uid="{28E1262C-AF18-4668-A38C-44E508893F08}" name="Column8891"/>
    <tableColumn id="8895" xr3:uid="{2F39A62D-0C77-4487-A1AA-2809F5D5683A}" name="Column8892"/>
    <tableColumn id="8896" xr3:uid="{7C7675E2-8B41-49E7-84DE-758881F14CEC}" name="Column8893"/>
    <tableColumn id="8897" xr3:uid="{71D30A53-C0A0-4A0A-ADED-17347B47E798}" name="Column8894"/>
    <tableColumn id="8898" xr3:uid="{E4C80828-99EB-45B9-9256-AFDD4B2134D0}" name="Column8895"/>
    <tableColumn id="8899" xr3:uid="{2ECBB314-63E1-41E7-8878-4159705570A6}" name="Column8896"/>
    <tableColumn id="8900" xr3:uid="{05B69AFE-E739-484B-9129-8F4CE51F14C5}" name="Column8897"/>
    <tableColumn id="8901" xr3:uid="{3DD6ED9D-D81D-40E0-BCF5-6D26F3638995}" name="Column8898"/>
    <tableColumn id="8902" xr3:uid="{7B6B66B8-34B5-4E7F-9AC5-E3DC67867CAC}" name="Column8899"/>
    <tableColumn id="8903" xr3:uid="{70F3FAAC-5E36-485C-84EB-702B63C5A4BC}" name="Column8900"/>
    <tableColumn id="8904" xr3:uid="{917E36C1-46F9-44F4-BD63-FEFBFB0ECE9E}" name="Column8901"/>
    <tableColumn id="8905" xr3:uid="{AF9CC855-D40F-4B60-8AA7-7C179C7A9634}" name="Column8902"/>
    <tableColumn id="8906" xr3:uid="{19289405-20C7-4874-B220-6CC2F3693E1B}" name="Column8903"/>
    <tableColumn id="8907" xr3:uid="{A6E1285F-C22F-49DB-A12A-9FC4E4C00C01}" name="Column8904"/>
    <tableColumn id="8908" xr3:uid="{E3D6FF1A-148F-4311-AF8B-CDC49DC651FD}" name="Column8905"/>
    <tableColumn id="8909" xr3:uid="{1D29D010-3A5D-4E3D-98F0-DB90746735CE}" name="Column8906"/>
    <tableColumn id="8910" xr3:uid="{25642F2C-4C11-4D5D-B062-76D43C53B227}" name="Column8907"/>
    <tableColumn id="8911" xr3:uid="{CB7355D9-5B8F-424F-88CC-0D0C7024667F}" name="Column8908"/>
    <tableColumn id="8912" xr3:uid="{C9D9548B-AFD0-4317-B722-5A05FA9B1503}" name="Column8909"/>
    <tableColumn id="8913" xr3:uid="{A3B1B1BD-8875-4293-8533-C8A17D693376}" name="Column8910"/>
    <tableColumn id="8914" xr3:uid="{490865FA-C3FB-4185-AE5B-D829ECA2557E}" name="Column8911"/>
    <tableColumn id="8915" xr3:uid="{4C794565-5062-4722-BEDD-CA90F5E4A57B}" name="Column8912"/>
    <tableColumn id="8916" xr3:uid="{FD9A05A7-6D04-49E5-893A-D79148E04816}" name="Column8913"/>
    <tableColumn id="8917" xr3:uid="{3B156876-600C-4389-AA52-E377A212FA18}" name="Column8914"/>
    <tableColumn id="8918" xr3:uid="{74A645CD-E529-4864-9BFA-430C18903DB7}" name="Column8915"/>
    <tableColumn id="8919" xr3:uid="{E6110850-25D9-4ED6-8B97-BCE1CD61BF9F}" name="Column8916"/>
    <tableColumn id="8920" xr3:uid="{2B2E7D4F-80BA-4F14-AAFD-2980F88BE9CB}" name="Column8917"/>
    <tableColumn id="8921" xr3:uid="{6CAAF7A3-D377-42D0-AE5D-CF83AE0AF2E0}" name="Column8918"/>
    <tableColumn id="8922" xr3:uid="{7F70C12E-FD2C-4695-B685-8D4F4EF0B64A}" name="Column8919"/>
    <tableColumn id="8923" xr3:uid="{ECCDCB58-6016-4F84-B7F2-718FD4F83F38}" name="Column8920"/>
    <tableColumn id="8924" xr3:uid="{37813A50-898B-4719-BF2C-B5409B8E1688}" name="Column8921"/>
    <tableColumn id="8925" xr3:uid="{E31374A4-F73C-4967-B135-F2BF8EC72C28}" name="Column8922"/>
    <tableColumn id="8926" xr3:uid="{E3A5C040-E3AD-4511-9A38-73A3F6821A7F}" name="Column8923"/>
    <tableColumn id="8927" xr3:uid="{331BF384-11E0-4304-AC2B-0203512AD91A}" name="Column8924"/>
    <tableColumn id="8928" xr3:uid="{FDE33DD1-32D3-464C-A765-BA04E8FBA72B}" name="Column8925"/>
    <tableColumn id="8929" xr3:uid="{DAC040C2-5675-493F-BD37-6FBC12CD9063}" name="Column8926"/>
    <tableColumn id="8930" xr3:uid="{02493A44-3E15-4642-B4C4-EF6CBB85A955}" name="Column8927"/>
    <tableColumn id="8931" xr3:uid="{E7961ABE-185A-40F2-8B6A-8AD064E960DB}" name="Column8928"/>
    <tableColumn id="8932" xr3:uid="{234676D5-EF71-4EB2-AF60-B1DBB2F6C983}" name="Column8929"/>
    <tableColumn id="8933" xr3:uid="{0C91B8B2-9E58-4AFE-BC53-BDD1AB175B8E}" name="Column8930"/>
    <tableColumn id="8934" xr3:uid="{0524A610-4D84-45EE-AB25-5E56F37F3CAA}" name="Column8931"/>
    <tableColumn id="8935" xr3:uid="{C470567A-C588-4865-93F0-D14F1E4B983F}" name="Column8932"/>
    <tableColumn id="8936" xr3:uid="{CAECD506-665E-4BC2-8564-34F10CAB3BF0}" name="Column8933"/>
    <tableColumn id="8937" xr3:uid="{38546BFA-C9A7-428D-B2CE-3875D5BD941A}" name="Column8934"/>
    <tableColumn id="8938" xr3:uid="{C0576732-9C31-49A7-8AB7-0FD47B8EBBE1}" name="Column8935"/>
    <tableColumn id="8939" xr3:uid="{03DE7D01-D2CF-4522-9FAA-2B9656EE3F39}" name="Column8936"/>
    <tableColumn id="8940" xr3:uid="{641DD4C9-8FA2-4B05-8BC3-37A7C59281BD}" name="Column8937"/>
    <tableColumn id="8941" xr3:uid="{6F309F20-4C80-4267-B6F5-316FDEFE3462}" name="Column8938"/>
    <tableColumn id="8942" xr3:uid="{0A90ACFF-E057-404A-AF0C-63CA3C95D1A1}" name="Column8939"/>
    <tableColumn id="8943" xr3:uid="{1A8821D5-D984-470D-A515-27FC816A469B}" name="Column8940"/>
    <tableColumn id="8944" xr3:uid="{406B62D0-FF32-4C7D-AC07-4A4029180AFA}" name="Column8941"/>
    <tableColumn id="8945" xr3:uid="{BD8AA58F-1351-46FD-A8C8-862479339B7F}" name="Column8942"/>
    <tableColumn id="8946" xr3:uid="{ED1C8D66-E6E6-46DD-98A4-D3114D19E822}" name="Column8943"/>
    <tableColumn id="8947" xr3:uid="{E441EB57-03B9-48F9-917D-4531B6042D8D}" name="Column8944"/>
    <tableColumn id="8948" xr3:uid="{3A71D016-4650-4FA3-B40C-0C3F92463E35}" name="Column8945"/>
    <tableColumn id="8949" xr3:uid="{BA04C23C-71AC-4525-A44B-FD38D55A4947}" name="Column8946"/>
    <tableColumn id="8950" xr3:uid="{6A67D1C5-27C0-4CF8-898B-22B6E4E4FB53}" name="Column8947"/>
    <tableColumn id="8951" xr3:uid="{7E972370-F305-4B32-AD31-C5C05460B36C}" name="Column8948"/>
    <tableColumn id="8952" xr3:uid="{64557649-CBA5-47FD-8446-FF5D9C82A1C2}" name="Column8949"/>
    <tableColumn id="8953" xr3:uid="{D67747D5-E78C-4A8F-AD85-4EF4C6F591A7}" name="Column8950"/>
    <tableColumn id="8954" xr3:uid="{1A069319-8ECE-4BC6-B6D6-36CE4D6052A5}" name="Column8951"/>
    <tableColumn id="8955" xr3:uid="{F37E38B4-3A78-4098-BD1F-A2F86439E998}" name="Column8952"/>
    <tableColumn id="8956" xr3:uid="{8893356F-E754-4B4B-BEF7-6E292DD8D174}" name="Column8953"/>
    <tableColumn id="8957" xr3:uid="{773A4C20-B7CF-4E1C-80DD-95B1B5B85F69}" name="Column8954"/>
    <tableColumn id="8958" xr3:uid="{63B47228-91C7-49EF-8F7D-D24B98D52A3A}" name="Column8955"/>
    <tableColumn id="8959" xr3:uid="{0B126D78-0ABA-44B6-ABAD-6EC79FDA38FA}" name="Column8956"/>
    <tableColumn id="8960" xr3:uid="{3D4C5F15-D2B5-4D31-8E26-2318174CA3BB}" name="Column8957"/>
    <tableColumn id="8961" xr3:uid="{B25D9F11-3BF8-4C04-86E6-0B4D980E105E}" name="Column8958"/>
    <tableColumn id="8962" xr3:uid="{90B7D8C8-A7ED-4445-85CF-3255FC09D12C}" name="Column8959"/>
    <tableColumn id="8963" xr3:uid="{7DEFC0DC-743A-4464-9DDF-4D6047B0CBC2}" name="Column8960"/>
    <tableColumn id="8964" xr3:uid="{01165C78-3B6B-4C82-81D0-58E2E5FBCA84}" name="Column8961"/>
    <tableColumn id="8965" xr3:uid="{64782CF6-0FEB-4821-A141-CC56645526F7}" name="Column8962"/>
    <tableColumn id="8966" xr3:uid="{6E6F8EB3-CD3B-4BF8-A4B7-63406EC38C13}" name="Column8963"/>
    <tableColumn id="8967" xr3:uid="{AD6661F7-86C5-4831-9598-052C79A873DB}" name="Column8964"/>
    <tableColumn id="8968" xr3:uid="{70B853F8-0EB4-4FF5-AE44-CB6C33D9013A}" name="Column8965"/>
    <tableColumn id="8969" xr3:uid="{56263564-751D-469B-8BA0-3AAEC21D83F4}" name="Column8966"/>
    <tableColumn id="8970" xr3:uid="{54B0BA84-09F7-45A5-8680-E171EA874EBE}" name="Column8967"/>
    <tableColumn id="8971" xr3:uid="{FC4FE883-8531-4842-AE78-7C25CEDE4C65}" name="Column8968"/>
    <tableColumn id="8972" xr3:uid="{A97FF6FB-E3CD-466B-B0C6-52880860C1CC}" name="Column8969"/>
    <tableColumn id="8973" xr3:uid="{B7BC979C-8284-42E6-87ED-590ABBB70AA1}" name="Column8970"/>
    <tableColumn id="8974" xr3:uid="{CDB71B64-63D4-4214-AEC4-EB982963F352}" name="Column8971"/>
    <tableColumn id="8975" xr3:uid="{CF59A33E-8096-4B93-808F-F60377DFE72B}" name="Column8972"/>
    <tableColumn id="8976" xr3:uid="{BEE95060-6E87-49FB-A818-257187A42CE1}" name="Column8973"/>
    <tableColumn id="8977" xr3:uid="{B0ADBCF8-B400-4D17-8D4D-9B08DDCD3A02}" name="Column8974"/>
    <tableColumn id="8978" xr3:uid="{66818A89-D566-41A4-909C-A2E66DE4B4F3}" name="Column8975"/>
    <tableColumn id="8979" xr3:uid="{C69E742E-86BD-4D71-B7FA-2593726F6A0F}" name="Column8976"/>
    <tableColumn id="8980" xr3:uid="{3186AA6F-853E-49F7-9CC2-D099379C2BFF}" name="Column8977"/>
    <tableColumn id="8981" xr3:uid="{23B21D72-FA65-49F2-AE91-0C9265179713}" name="Column8978"/>
    <tableColumn id="8982" xr3:uid="{CEDC1216-97FC-4DBE-AB4D-F3D652990502}" name="Column8979"/>
    <tableColumn id="8983" xr3:uid="{8ED0E576-B89D-49A9-ACC7-DA183204BB96}" name="Column8980"/>
    <tableColumn id="8984" xr3:uid="{C3E8DB46-62A0-484B-8CF5-99F892BE876B}" name="Column8981"/>
    <tableColumn id="8985" xr3:uid="{DC8DB970-54BF-468B-BA9C-A15F0B5179D5}" name="Column8982"/>
    <tableColumn id="8986" xr3:uid="{570E5ABC-26B5-4BCB-9E39-0852BF553949}" name="Column8983"/>
    <tableColumn id="8987" xr3:uid="{B114176F-11E2-4E19-BC12-8303C2F55DC3}" name="Column8984"/>
    <tableColumn id="8988" xr3:uid="{AFAF4B39-D410-45F9-9EAB-B4E790F6A2F5}" name="Column8985"/>
    <tableColumn id="8989" xr3:uid="{E09EBBE5-C2CB-4A35-A8C3-CBDAB7D0D16E}" name="Column8986"/>
    <tableColumn id="8990" xr3:uid="{49D32D0A-CF46-4ED0-9EC6-0D2F74A55F76}" name="Column8987"/>
    <tableColumn id="8991" xr3:uid="{1FE5A09F-5325-41DB-9EAD-0C878E68DF3A}" name="Column8988"/>
    <tableColumn id="8992" xr3:uid="{A2244ACC-4C93-4FAD-A1A7-49B0E66A6738}" name="Column8989"/>
    <tableColumn id="8993" xr3:uid="{65CB9DCF-7D3C-4D60-8D4E-213DE9DD71DD}" name="Column8990"/>
    <tableColumn id="8994" xr3:uid="{8B2BE89C-561C-4A33-AC11-48CDB88837E4}" name="Column8991"/>
    <tableColumn id="8995" xr3:uid="{9FCAA901-A66C-4F1D-A617-12070CB5FF4E}" name="Column8992"/>
    <tableColumn id="8996" xr3:uid="{2F832823-8F9A-4BEE-829F-AB4FBDAC9FBF}" name="Column8993"/>
    <tableColumn id="8997" xr3:uid="{B0DA557A-B7E1-48A0-BCA2-E9BCCACEE50F}" name="Column8994"/>
    <tableColumn id="8998" xr3:uid="{AE9E97B1-765C-4C91-99ED-F394C0661E8C}" name="Column8995"/>
    <tableColumn id="8999" xr3:uid="{FF56B3BA-0384-465B-907D-4175650FA785}" name="Column8996"/>
    <tableColumn id="9000" xr3:uid="{454087DD-1848-4846-8AF7-B09AEFEE77D4}" name="Column8997"/>
    <tableColumn id="9001" xr3:uid="{1F2374CD-2E0B-49E0-BD53-F6AAF2FB8DAB}" name="Column8998"/>
    <tableColumn id="9002" xr3:uid="{9FAA5D0E-8304-4A7C-94C2-DB9B54E1113F}" name="Column8999"/>
    <tableColumn id="9003" xr3:uid="{1D69D6FE-020E-4E29-AAAF-ED72987D32E7}" name="Column9000"/>
    <tableColumn id="9004" xr3:uid="{DF8AA3CE-AB4D-461D-BFE7-E3DA5E07F661}" name="Column9001"/>
    <tableColumn id="9005" xr3:uid="{D163DAAE-CA9E-4B44-B5CD-5BD2B1B5643F}" name="Column9002"/>
    <tableColumn id="9006" xr3:uid="{F1452D2E-52CF-4B13-8A01-87D6466E36B6}" name="Column9003"/>
    <tableColumn id="9007" xr3:uid="{614C83DC-1DEB-4ED0-B6DB-2049D24A6F39}" name="Column9004"/>
    <tableColumn id="9008" xr3:uid="{443264E9-E235-4AFC-A8C8-2875BD4EF47B}" name="Column9005"/>
    <tableColumn id="9009" xr3:uid="{458D458D-C1FD-440B-AF9F-C7365FC3624E}" name="Column9006"/>
    <tableColumn id="9010" xr3:uid="{797545D0-8AF6-4219-B17E-FC90DB464EBC}" name="Column9007"/>
    <tableColumn id="9011" xr3:uid="{866D2EF4-29E7-44C6-A9A3-5971AA0B244E}" name="Column9008"/>
    <tableColumn id="9012" xr3:uid="{5DFFC45E-627D-494B-BAED-D24025313524}" name="Column9009"/>
    <tableColumn id="9013" xr3:uid="{F643D293-4F4E-4728-B470-FAAF9AEFD400}" name="Column9010"/>
    <tableColumn id="9014" xr3:uid="{72103736-BDAD-4819-A756-AA27A5C6129A}" name="Column9011"/>
    <tableColumn id="9015" xr3:uid="{BECCB7D4-131C-43C1-AF1D-02CFC5CA1E29}" name="Column9012"/>
    <tableColumn id="9016" xr3:uid="{6278750A-F5D5-4258-9B2C-2EB18AE0500A}" name="Column9013"/>
    <tableColumn id="9017" xr3:uid="{5057CC0C-9A2E-4C76-9F1A-A61CEFB40920}" name="Column9014"/>
    <tableColumn id="9018" xr3:uid="{CE79E16B-6F35-41F6-9F08-7E6BDE443ACD}" name="Column9015"/>
    <tableColumn id="9019" xr3:uid="{497DC054-2BAE-4BD3-B5D8-1A3176016A2A}" name="Column9016"/>
    <tableColumn id="9020" xr3:uid="{B5E6852D-36DF-4434-9AA0-CE2F37C30AE1}" name="Column9017"/>
    <tableColumn id="9021" xr3:uid="{54425758-E2B0-46C5-A106-8BDB95AAD7B3}" name="Column9018"/>
    <tableColumn id="9022" xr3:uid="{582CEB7A-5EB1-4B34-B0C5-F51E350111A1}" name="Column9019"/>
    <tableColumn id="9023" xr3:uid="{2F6DCEDC-469A-4A41-A2F1-536F693DE7DA}" name="Column9020"/>
    <tableColumn id="9024" xr3:uid="{7E03E79C-1315-4557-9A66-97E5086679F2}" name="Column9021"/>
    <tableColumn id="9025" xr3:uid="{E743A14F-ED00-430D-8EBA-13DEFFCE7FD6}" name="Column9022"/>
    <tableColumn id="9026" xr3:uid="{BB24E9D7-5D54-45D5-BBD1-ADA19D10CEFD}" name="Column9023"/>
    <tableColumn id="9027" xr3:uid="{B38BB8F4-AE57-4DE0-9783-A9440E814428}" name="Column9024"/>
    <tableColumn id="9028" xr3:uid="{92F52A0E-F262-402E-A2CF-02B124660B8A}" name="Column9025"/>
    <tableColumn id="9029" xr3:uid="{1090061C-B8A1-4715-8FB2-2A80A1ED187B}" name="Column9026"/>
    <tableColumn id="9030" xr3:uid="{C554815A-38C8-4DEA-B41F-4F042389E460}" name="Column9027"/>
    <tableColumn id="9031" xr3:uid="{E14E3766-C57A-4B48-A1F4-AFC7507F01C1}" name="Column9028"/>
    <tableColumn id="9032" xr3:uid="{F462BAF7-7750-465F-AF90-B2D63CBCEEEA}" name="Column9029"/>
    <tableColumn id="9033" xr3:uid="{C201D84E-AE95-4EEC-8DC0-E10836BA7F9A}" name="Column9030"/>
    <tableColumn id="9034" xr3:uid="{23D68698-974D-41CF-993F-AD48E2C6476B}" name="Column9031"/>
    <tableColumn id="9035" xr3:uid="{6CE6CBA7-634D-4248-82C8-4EAE15D2FCBD}" name="Column9032"/>
    <tableColumn id="9036" xr3:uid="{5B512420-4226-40A1-AF32-2F021467FF79}" name="Column9033"/>
    <tableColumn id="9037" xr3:uid="{E6B8DEE8-2804-47D0-8120-0D9A081F355C}" name="Column9034"/>
    <tableColumn id="9038" xr3:uid="{FAD2FFD5-7A7D-4E06-A37F-C8B07D3437E0}" name="Column9035"/>
    <tableColumn id="9039" xr3:uid="{60BC7EE0-4271-4D34-B9D2-3C72C9298082}" name="Column9036"/>
    <tableColumn id="9040" xr3:uid="{0C8085EF-7D13-4CE8-AC1C-1E15FC201B79}" name="Column9037"/>
    <tableColumn id="9041" xr3:uid="{BF3FE3E2-EBF4-486E-8E79-396F94744C8E}" name="Column9038"/>
    <tableColumn id="9042" xr3:uid="{3DDF3EAB-0361-43AA-910A-3DE05C620E41}" name="Column9039"/>
    <tableColumn id="9043" xr3:uid="{237DF309-5138-46E7-857E-997AB7A4FAB7}" name="Column9040"/>
    <tableColumn id="9044" xr3:uid="{838C2DA7-0AFA-4A6A-9D21-BE91FC63312E}" name="Column9041"/>
    <tableColumn id="9045" xr3:uid="{2434EEB3-39BF-4752-9716-7A702755E681}" name="Column9042"/>
    <tableColumn id="9046" xr3:uid="{4EDE2D6D-DBED-4B1C-82BB-6CA1E8311895}" name="Column9043"/>
    <tableColumn id="9047" xr3:uid="{E4044741-D5C4-4670-B6D4-2291C78ADEBE}" name="Column9044"/>
    <tableColumn id="9048" xr3:uid="{6E05EBA9-B988-442A-8ACC-BC42DF434543}" name="Column9045"/>
    <tableColumn id="9049" xr3:uid="{FBB7D56B-465E-4CED-9F33-1512470E2ACD}" name="Column9046"/>
    <tableColumn id="9050" xr3:uid="{A0AA74C4-141F-4BC2-819C-9F65051A49E5}" name="Column9047"/>
    <tableColumn id="9051" xr3:uid="{2B6A4B4D-AE44-448F-9A44-CCEA00CBA4EF}" name="Column9048"/>
    <tableColumn id="9052" xr3:uid="{AB221BC2-6031-4451-9EF0-60C2A6A8FC32}" name="Column9049"/>
    <tableColumn id="9053" xr3:uid="{FBE6B3F3-3CDB-44AB-97AC-5FB034C6AB81}" name="Column9050"/>
    <tableColumn id="9054" xr3:uid="{8A673203-2C08-43FC-AB83-862F72D3EA73}" name="Column9051"/>
    <tableColumn id="9055" xr3:uid="{53AE7CA0-8C66-4964-B3D9-3679CFB7622D}" name="Column9052"/>
    <tableColumn id="9056" xr3:uid="{C8254B8A-A3B5-4D9B-8509-33E0924F8D82}" name="Column9053"/>
    <tableColumn id="9057" xr3:uid="{5456E220-AF54-4C4E-AB45-87B148B67373}" name="Column9054"/>
    <tableColumn id="9058" xr3:uid="{28F915DD-C803-4105-ABAA-A344EC683A56}" name="Column9055"/>
    <tableColumn id="9059" xr3:uid="{6395488E-5CEC-4972-BD74-A72C1BF2F670}" name="Column9056"/>
    <tableColumn id="9060" xr3:uid="{7A02C172-A8B6-414D-ABD1-3B9A9F92662B}" name="Column9057"/>
    <tableColumn id="9061" xr3:uid="{10D39166-2527-4360-A2C9-D43E6F405AAB}" name="Column9058"/>
    <tableColumn id="9062" xr3:uid="{B60C5270-4DD2-4A00-9EC5-A179BF76739E}" name="Column9059"/>
    <tableColumn id="9063" xr3:uid="{87FBB37D-1EF8-4EF0-9FCD-0D3BCD337ACA}" name="Column9060"/>
    <tableColumn id="9064" xr3:uid="{8D672A74-2BC8-4457-8730-A53CC9D83E6D}" name="Column9061"/>
    <tableColumn id="9065" xr3:uid="{1E40F487-C6E4-41E7-91DE-87512C268AA5}" name="Column9062"/>
    <tableColumn id="9066" xr3:uid="{68A16A85-DE2B-4B23-BD61-0E296DB92CD2}" name="Column9063"/>
    <tableColumn id="9067" xr3:uid="{68636F19-E9D6-4042-9C2A-788DDE2AA56A}" name="Column9064"/>
    <tableColumn id="9068" xr3:uid="{01F4144B-1128-42D5-9FE1-9FEB66FE4F2E}" name="Column9065"/>
    <tableColumn id="9069" xr3:uid="{9932C5DC-3431-4D97-ADC1-85C9439A1BC6}" name="Column9066"/>
    <tableColumn id="9070" xr3:uid="{3565F4E9-456D-486D-9990-2D1D89E9E0FA}" name="Column9067"/>
    <tableColumn id="9071" xr3:uid="{785688F2-0213-47CD-8E36-A6C224286C66}" name="Column9068"/>
    <tableColumn id="9072" xr3:uid="{862E9A0D-E4C4-4270-AAEA-B8D72EF2C6BF}" name="Column9069"/>
    <tableColumn id="9073" xr3:uid="{8777088F-1279-43DE-A96C-1270BEB9B659}" name="Column9070"/>
    <tableColumn id="9074" xr3:uid="{11961148-EBED-4B09-BE0A-D8BB5B06E852}" name="Column9071"/>
    <tableColumn id="9075" xr3:uid="{999853F9-75FE-4850-AC53-492198324C77}" name="Column9072"/>
    <tableColumn id="9076" xr3:uid="{E7172E5E-F0BE-4F02-97F7-1CB67C4280B7}" name="Column9073"/>
    <tableColumn id="9077" xr3:uid="{A0A152C3-0041-4052-9C41-825B9D2C1646}" name="Column9074"/>
    <tableColumn id="9078" xr3:uid="{60EDA66B-F2F1-42E0-BB78-05B2EB0C297B}" name="Column9075"/>
    <tableColumn id="9079" xr3:uid="{AE32F2D0-040B-49DE-832B-663A50340281}" name="Column9076"/>
    <tableColumn id="9080" xr3:uid="{5F183757-3328-45E9-BA93-7D49374D597F}" name="Column9077"/>
    <tableColumn id="9081" xr3:uid="{E7095D24-8D09-4CC6-9D67-4473987AFB50}" name="Column9078"/>
    <tableColumn id="9082" xr3:uid="{2E328EEE-3871-408B-AA8A-6DFCC7EC2AA2}" name="Column9079"/>
    <tableColumn id="9083" xr3:uid="{AADDF7E6-0695-424D-8F9E-77CE549EDE3A}" name="Column9080"/>
    <tableColumn id="9084" xr3:uid="{115E852B-DAD5-4464-BF66-42742B8C6D32}" name="Column9081"/>
    <tableColumn id="9085" xr3:uid="{FB732112-BAF8-4852-A34B-FEE6CAEAA66E}" name="Column9082"/>
    <tableColumn id="9086" xr3:uid="{75F3983B-53DB-4325-950A-5DD753636A9E}" name="Column9083"/>
    <tableColumn id="9087" xr3:uid="{59F53ABD-231C-4FAA-BCB2-F70043B02035}" name="Column9084"/>
    <tableColumn id="9088" xr3:uid="{818C07D6-A41C-478E-8C64-254BAC7C5FB8}" name="Column9085"/>
    <tableColumn id="9089" xr3:uid="{5BFAFF1D-9F3D-422B-B64F-3A0C068387AF}" name="Column9086"/>
    <tableColumn id="9090" xr3:uid="{05DF1050-86D8-43D3-88A4-F1B639CB1836}" name="Column9087"/>
    <tableColumn id="9091" xr3:uid="{94C0D85C-1F37-4DAD-8AB4-115FE339DEDF}" name="Column9088"/>
    <tableColumn id="9092" xr3:uid="{F99A988E-E400-4109-9D0D-0D972A551F89}" name="Column9089"/>
    <tableColumn id="9093" xr3:uid="{194B4D95-27F0-455A-AAEB-3AB6BA643AF7}" name="Column9090"/>
    <tableColumn id="9094" xr3:uid="{02FDB9FC-34D8-41AD-93B0-6AEEDFF69512}" name="Column9091"/>
    <tableColumn id="9095" xr3:uid="{F1245358-49E0-4DC0-BD53-E41DF1808C06}" name="Column9092"/>
    <tableColumn id="9096" xr3:uid="{12368F36-BAF7-4155-BCDA-07899D784C87}" name="Column9093"/>
    <tableColumn id="9097" xr3:uid="{E40D40BD-6F45-4A58-ADFE-99EA0091231A}" name="Column9094"/>
    <tableColumn id="9098" xr3:uid="{71E96423-58CE-466B-A96E-6A40FD9A60C0}" name="Column9095"/>
    <tableColumn id="9099" xr3:uid="{F879BC80-191F-4A89-AC03-68FDC168EE98}" name="Column9096"/>
    <tableColumn id="9100" xr3:uid="{681BBE91-165E-4C03-AC49-4B045375958F}" name="Column9097"/>
    <tableColumn id="9101" xr3:uid="{9C742F3C-C8C2-4ADB-AF48-2CB97CA38144}" name="Column9098"/>
    <tableColumn id="9102" xr3:uid="{ED32E89A-1607-4D79-87A0-140223322B63}" name="Column9099"/>
    <tableColumn id="9103" xr3:uid="{EB2D535E-7816-4B33-9C33-911B29A105AD}" name="Column9100"/>
    <tableColumn id="9104" xr3:uid="{E1F97BA4-ACBE-4A09-BADF-B1F6543667F7}" name="Column9101"/>
    <tableColumn id="9105" xr3:uid="{81276E01-3868-4D81-A16E-3F1679552125}" name="Column9102"/>
    <tableColumn id="9106" xr3:uid="{AA6382AE-7A61-4450-9D57-044A52C39102}" name="Column9103"/>
    <tableColumn id="9107" xr3:uid="{1ECAE34E-E48A-43D9-BC0D-38629A255D66}" name="Column9104"/>
    <tableColumn id="9108" xr3:uid="{E1E6E400-8534-488F-B2FB-309CA1CD1850}" name="Column9105"/>
    <tableColumn id="9109" xr3:uid="{A86602D7-F6CB-4B2B-9C2F-5EF72DD899FD}" name="Column9106"/>
    <tableColumn id="9110" xr3:uid="{A11207A9-F467-4CC6-B6A4-BBB3C65B384A}" name="Column9107"/>
    <tableColumn id="9111" xr3:uid="{58ADFA60-862B-4B32-89FA-D12D1F2B9110}" name="Column9108"/>
    <tableColumn id="9112" xr3:uid="{A130287B-DBB2-40F9-BA57-74484973E6DB}" name="Column9109"/>
    <tableColumn id="9113" xr3:uid="{D96F6F73-F243-4B88-831E-2B818209C598}" name="Column9110"/>
    <tableColumn id="9114" xr3:uid="{3662D7DB-BF5A-462E-B366-F323126B5992}" name="Column9111"/>
    <tableColumn id="9115" xr3:uid="{58AE8584-A8DC-496B-A190-BB63E92B9B6B}" name="Column9112"/>
    <tableColumn id="9116" xr3:uid="{040F951D-2A7A-4173-B9DA-3E2436E0401A}" name="Column9113"/>
    <tableColumn id="9117" xr3:uid="{A8EB9505-A989-4CD8-8BD4-F4EED5221DA1}" name="Column9114"/>
    <tableColumn id="9118" xr3:uid="{E851723A-C537-4A43-B3F6-0AD3E88287B1}" name="Column9115"/>
    <tableColumn id="9119" xr3:uid="{90BDAF7D-56B6-4D64-8B13-95184763D89C}" name="Column9116"/>
    <tableColumn id="9120" xr3:uid="{F8E39302-64C5-4492-8E53-E9159B836BC1}" name="Column9117"/>
    <tableColumn id="9121" xr3:uid="{CBEEA63F-C640-4074-B076-FE33F4FEFE03}" name="Column9118"/>
    <tableColumn id="9122" xr3:uid="{E5420B8A-6AFE-4C2E-B658-B586B4831D19}" name="Column9119"/>
    <tableColumn id="9123" xr3:uid="{700272A7-41B3-42F8-A129-931A859E716E}" name="Column9120"/>
    <tableColumn id="9124" xr3:uid="{DFA20292-9F57-431B-9C35-12FD94B8419E}" name="Column9121"/>
    <tableColumn id="9125" xr3:uid="{54C0D4FF-B952-4127-9863-F6003F4451F9}" name="Column9122"/>
    <tableColumn id="9126" xr3:uid="{41E10C6F-5685-4846-B313-917CEF0343FB}" name="Column9123"/>
    <tableColumn id="9127" xr3:uid="{57FF3DC3-1440-4D95-BAC4-89015F701AA4}" name="Column9124"/>
    <tableColumn id="9128" xr3:uid="{C6CD3C2F-E9D7-4D5D-AE24-6C193CD0F329}" name="Column9125"/>
    <tableColumn id="9129" xr3:uid="{C20D1C1C-A52F-4BBB-82D0-93D7F2AF315A}" name="Column9126"/>
    <tableColumn id="9130" xr3:uid="{17B09B87-C109-4E1E-9997-6DE65E7B98A0}" name="Column9127"/>
    <tableColumn id="9131" xr3:uid="{284DDBD0-7638-4E22-B710-30F75BE216DD}" name="Column9128"/>
    <tableColumn id="9132" xr3:uid="{DA59553A-70F7-4704-9AD6-D4BD4AA2B9E7}" name="Column9129"/>
    <tableColumn id="9133" xr3:uid="{839BD416-1D96-4981-9E18-34400DEA0083}" name="Column9130"/>
    <tableColumn id="9134" xr3:uid="{B054D28C-BB8E-4108-BFB1-21206D16C95E}" name="Column9131"/>
    <tableColumn id="9135" xr3:uid="{F11789EF-C211-46E7-A307-1513228BE399}" name="Column9132"/>
    <tableColumn id="9136" xr3:uid="{2DA6C0C6-DC2C-4C5D-B4B7-F4759D13620A}" name="Column9133"/>
    <tableColumn id="9137" xr3:uid="{C2DB60AF-896E-4518-9837-133ED126D28D}" name="Column9134"/>
    <tableColumn id="9138" xr3:uid="{C93045C1-156E-475F-A292-662A97C8E10F}" name="Column9135"/>
    <tableColumn id="9139" xr3:uid="{BE40B99E-E60D-4306-B20D-CA47140AA4F1}" name="Column9136"/>
    <tableColumn id="9140" xr3:uid="{31FCE110-DD6E-4E25-B1EF-9365155BC661}" name="Column9137"/>
    <tableColumn id="9141" xr3:uid="{FBDD5A81-0FBA-495E-86F5-D1E4381D0E3C}" name="Column9138"/>
    <tableColumn id="9142" xr3:uid="{9F05BA61-D4F1-4646-9B96-E080C025B03E}" name="Column9139"/>
    <tableColumn id="9143" xr3:uid="{B2733339-1B36-4236-A5F9-C92D46B7A721}" name="Column9140"/>
    <tableColumn id="9144" xr3:uid="{215CFBEB-2591-4A6A-9846-6B8F0D231C6D}" name="Column9141"/>
    <tableColumn id="9145" xr3:uid="{9DAC5958-E385-4611-AEFC-9E2B1235B103}" name="Column9142"/>
    <tableColumn id="9146" xr3:uid="{F46BD899-9A63-4B1A-B20E-9FE2E9BB7AEB}" name="Column9143"/>
    <tableColumn id="9147" xr3:uid="{C9AA72F5-ED5D-4755-AE70-4F076304C37F}" name="Column9144"/>
    <tableColumn id="9148" xr3:uid="{388F13EC-CE23-48A8-89E6-8B722FDDE261}" name="Column9145"/>
    <tableColumn id="9149" xr3:uid="{5B3C1486-10E9-4D19-888C-63D9B583CA40}" name="Column9146"/>
    <tableColumn id="9150" xr3:uid="{35457530-78C3-4658-A8D5-D97DA1C0E4A4}" name="Column9147"/>
    <tableColumn id="9151" xr3:uid="{30DCD5C2-16DD-4350-9CF0-C878AEA864EF}" name="Column9148"/>
    <tableColumn id="9152" xr3:uid="{2BF3F56C-73AC-4755-AD1E-CEB7B0BB2F5E}" name="Column9149"/>
    <tableColumn id="9153" xr3:uid="{B2EAFD1A-7F24-4E6D-8334-D7E4BB6186F4}" name="Column9150"/>
    <tableColumn id="9154" xr3:uid="{E6A72CD8-2EB6-4F18-B031-2E7F0B2CDA1D}" name="Column9151"/>
    <tableColumn id="9155" xr3:uid="{D0E71D14-33B8-46EE-92EF-DFE8D8B73C27}" name="Column9152"/>
    <tableColumn id="9156" xr3:uid="{7315C724-589C-4B8E-BC7E-75DBEF9F3EE6}" name="Column9153"/>
    <tableColumn id="9157" xr3:uid="{DA780705-4D42-4528-AB1E-93A1CCC831EB}" name="Column9154"/>
    <tableColumn id="9158" xr3:uid="{3FAC36EB-88AF-4D78-AE42-7D9926877C67}" name="Column9155"/>
    <tableColumn id="9159" xr3:uid="{985A42AD-F843-4F3A-BDB2-E555BC405DE6}" name="Column9156"/>
    <tableColumn id="9160" xr3:uid="{676A6661-C53B-40B9-972E-772B55FD73C8}" name="Column9157"/>
    <tableColumn id="9161" xr3:uid="{9F2CE0DF-823E-434F-A455-C76AA1FEBB14}" name="Column9158"/>
    <tableColumn id="9162" xr3:uid="{46C8EABB-36FD-44A5-BBB6-B9A36ECFF056}" name="Column9159"/>
    <tableColumn id="9163" xr3:uid="{11463E5A-6228-4A21-A972-81EC01BCFAB6}" name="Column9160"/>
    <tableColumn id="9164" xr3:uid="{ECDE5494-0E2B-4B6C-93C1-3924EB76C679}" name="Column9161"/>
    <tableColumn id="9165" xr3:uid="{DE6EFC46-8911-4BFF-A110-7E154FCF50C6}" name="Column9162"/>
    <tableColumn id="9166" xr3:uid="{A2CC81CF-9C63-45D9-81DE-649E0AE7F5A5}" name="Column9163"/>
    <tableColumn id="9167" xr3:uid="{4BA6A65D-BD0F-48BB-8712-DF35D8E58002}" name="Column9164"/>
    <tableColumn id="9168" xr3:uid="{36B52590-C1AB-49CD-AEFD-793016AB0F84}" name="Column9165"/>
    <tableColumn id="9169" xr3:uid="{7BCED681-6DCC-45EB-AAEE-1483C8C2138E}" name="Column9166"/>
    <tableColumn id="9170" xr3:uid="{F3F8F624-38A9-4F37-93B0-2595C357B49F}" name="Column9167"/>
    <tableColumn id="9171" xr3:uid="{ACB5AF5B-40D8-4D43-9244-2EB9F0B27422}" name="Column9168"/>
    <tableColumn id="9172" xr3:uid="{F0B10C53-A10A-4CAF-BD94-80C9EC8E6C30}" name="Column9169"/>
    <tableColumn id="9173" xr3:uid="{12A8B6CC-F1A7-44B0-B33D-88D5B0A86441}" name="Column9170"/>
    <tableColumn id="9174" xr3:uid="{71CE4341-B107-47E0-863B-14823435A6F1}" name="Column9171"/>
    <tableColumn id="9175" xr3:uid="{2607354B-8744-4DD3-A942-219915A0E2EE}" name="Column9172"/>
    <tableColumn id="9176" xr3:uid="{5BCEB9DA-17D9-4E10-977A-08767080BC74}" name="Column9173"/>
    <tableColumn id="9177" xr3:uid="{6A4CABBD-10FB-4A9A-BCBB-A4A3C1851DAC}" name="Column9174"/>
    <tableColumn id="9178" xr3:uid="{863287D2-C367-41C4-ACFE-20E89CE4D4B2}" name="Column9175"/>
    <tableColumn id="9179" xr3:uid="{A56D937F-00AE-4B48-86BB-C29AD80468C1}" name="Column9176"/>
    <tableColumn id="9180" xr3:uid="{C553652C-F150-485A-AB2A-84ED764B46D7}" name="Column9177"/>
    <tableColumn id="9181" xr3:uid="{52192AB3-3687-404A-8EC5-E6A32BC4E5E7}" name="Column9178"/>
    <tableColumn id="9182" xr3:uid="{7D42CE19-5A45-492A-AFAD-757F12810C3C}" name="Column9179"/>
    <tableColumn id="9183" xr3:uid="{C916263D-468C-4FA0-B91F-CF7645C3D7F3}" name="Column9180"/>
    <tableColumn id="9184" xr3:uid="{E769242C-DB3D-430A-97C3-BD00088E5332}" name="Column9181"/>
    <tableColumn id="9185" xr3:uid="{BCAD92F8-7D47-4977-8960-BA571B9B291C}" name="Column9182"/>
    <tableColumn id="9186" xr3:uid="{7F656269-9621-42BB-A0FF-EC2AEF6CE15F}" name="Column9183"/>
    <tableColumn id="9187" xr3:uid="{4D63DD8C-08B5-436D-9BB7-05C2B074EF74}" name="Column9184"/>
    <tableColumn id="9188" xr3:uid="{69714B7F-60A4-4CF2-B36B-8D87CC6134A8}" name="Column9185"/>
    <tableColumn id="9189" xr3:uid="{7759E789-F03B-4E3C-80F5-F1F8AFFE6528}" name="Column9186"/>
    <tableColumn id="9190" xr3:uid="{4403B78C-5D68-4CE9-9D5F-A83D008C1E92}" name="Column9187"/>
    <tableColumn id="9191" xr3:uid="{AA7CD4A9-F946-4082-A66A-E6210764508F}" name="Column9188"/>
    <tableColumn id="9192" xr3:uid="{D2CC70CE-6EDC-446B-A675-7B6315B780EE}" name="Column9189"/>
    <tableColumn id="9193" xr3:uid="{1FE8AD0B-F9D9-47BF-B6C0-E9BD7546BA74}" name="Column9190"/>
    <tableColumn id="9194" xr3:uid="{4AD89769-D4F1-4B87-B9CA-0C06D5DAABAB}" name="Column9191"/>
    <tableColumn id="9195" xr3:uid="{7661B07C-DF5D-46EB-A418-3978252EC407}" name="Column9192"/>
    <tableColumn id="9196" xr3:uid="{DD4E091C-B28B-4925-AC7E-4E97BBCB42B0}" name="Column9193"/>
    <tableColumn id="9197" xr3:uid="{D61D6060-954C-4A7C-AE78-F57053970C3B}" name="Column9194"/>
    <tableColumn id="9198" xr3:uid="{DCDFE88C-7EA4-444A-8522-24A962D7AB89}" name="Column9195"/>
    <tableColumn id="9199" xr3:uid="{327B7E9A-8EE2-4220-B1CE-7811A454B81C}" name="Column9196"/>
    <tableColumn id="9200" xr3:uid="{E8DEFCA8-B35A-4995-ACCB-388756379750}" name="Column9197"/>
    <tableColumn id="9201" xr3:uid="{3A47E90A-03D4-4955-884A-A532517DDDDE}" name="Column9198"/>
    <tableColumn id="9202" xr3:uid="{775E58B6-7A74-48FA-BEDB-425F605AA483}" name="Column9199"/>
    <tableColumn id="9203" xr3:uid="{393CFC13-1778-4F94-88C9-DBD4CE6474D5}" name="Column9200"/>
    <tableColumn id="9204" xr3:uid="{610AB5FA-37B3-4EE1-9C16-DA65A15D66E7}" name="Column9201"/>
    <tableColumn id="9205" xr3:uid="{87BFF9A3-DC02-422B-AD51-D495B1D8CD10}" name="Column9202"/>
    <tableColumn id="9206" xr3:uid="{F36DFB9E-E068-415F-B869-DBFE88BBD49C}" name="Column9203"/>
    <tableColumn id="9207" xr3:uid="{676BA230-E3F9-4BA5-BEE4-8CE79B34F80B}" name="Column9204"/>
    <tableColumn id="9208" xr3:uid="{A3B66600-018B-43CA-8A9C-FFCE5713E1E8}" name="Column9205"/>
    <tableColumn id="9209" xr3:uid="{B6D48CAD-E53C-4EF8-94A9-E2B6468AAECD}" name="Column9206"/>
    <tableColumn id="9210" xr3:uid="{DE8CEEA3-BFB8-4096-899A-2698E019339F}" name="Column9207"/>
    <tableColumn id="9211" xr3:uid="{D03121FA-48B6-4C74-9CCE-E0937FA5496D}" name="Column9208"/>
    <tableColumn id="9212" xr3:uid="{683C9A48-1BC5-4F1A-AAA6-C8E634C578B3}" name="Column9209"/>
    <tableColumn id="9213" xr3:uid="{52020FEA-71F8-4E2B-A678-628BB19BFDB7}" name="Column9210"/>
    <tableColumn id="9214" xr3:uid="{9F6F465F-ACE1-4B61-A504-02CB1CA1438C}" name="Column9211"/>
    <tableColumn id="9215" xr3:uid="{9E46735A-0FA1-4A52-A919-9101985E65AF}" name="Column9212"/>
    <tableColumn id="9216" xr3:uid="{65650297-1F70-454B-9230-9FFED681CFAE}" name="Column9213"/>
    <tableColumn id="9217" xr3:uid="{E2C954EB-51E4-40F4-857C-653CFA1A79C1}" name="Column9214"/>
    <tableColumn id="9218" xr3:uid="{00753AD7-0549-48B0-AFFB-654B90D0E0DC}" name="Column9215"/>
    <tableColumn id="9219" xr3:uid="{1D28412A-23D0-4A02-AAD3-F9473FD4C747}" name="Column9216"/>
    <tableColumn id="9220" xr3:uid="{C4B8F23F-4DB1-456E-ABA4-B045C43A9D82}" name="Column9217"/>
    <tableColumn id="9221" xr3:uid="{998DA80B-1462-475C-8C44-4152F820938F}" name="Column9218"/>
    <tableColumn id="9222" xr3:uid="{7B579DA7-C482-4715-B418-B252E27111DC}" name="Column9219"/>
    <tableColumn id="9223" xr3:uid="{AB1F1740-DED2-4BDE-8CC2-8B3BDCE60268}" name="Column9220"/>
    <tableColumn id="9224" xr3:uid="{EF84FD5E-963C-4D3D-9AB6-2B1E7A6AAFCE}" name="Column9221"/>
    <tableColumn id="9225" xr3:uid="{C5639C25-39D4-4DCD-8CAF-C427F31B5BDA}" name="Column9222"/>
    <tableColumn id="9226" xr3:uid="{0B11431C-F62F-4C50-A4D4-16688F680FB8}" name="Column9223"/>
    <tableColumn id="9227" xr3:uid="{8BE1CA11-4A65-4076-8E69-BE20CB4FA600}" name="Column9224"/>
    <tableColumn id="9228" xr3:uid="{16597307-744E-4944-BEC5-1FDBF4F9D739}" name="Column9225"/>
    <tableColumn id="9229" xr3:uid="{19AA0290-D5B7-477E-A109-B7AAD6D8AF8C}" name="Column9226"/>
    <tableColumn id="9230" xr3:uid="{1DD52C83-C982-4EE7-AA1A-820B37134506}" name="Column9227"/>
    <tableColumn id="9231" xr3:uid="{F4392CB6-A058-4FD1-9627-415A6A3CA6B8}" name="Column9228"/>
    <tableColumn id="9232" xr3:uid="{7641B223-621D-416E-8352-B392720B6CE3}" name="Column9229"/>
    <tableColumn id="9233" xr3:uid="{EA0A2C24-7935-47AD-9436-3C1CE2B17CB2}" name="Column9230"/>
    <tableColumn id="9234" xr3:uid="{3E7F563F-430E-463C-8A8D-4AA605C9AF82}" name="Column9231"/>
    <tableColumn id="9235" xr3:uid="{3651E3BB-DF86-4897-933A-11629E1B1911}" name="Column9232"/>
    <tableColumn id="9236" xr3:uid="{6A3CEC09-A4A9-4869-A0F1-B0A9443F3E80}" name="Column9233"/>
    <tableColumn id="9237" xr3:uid="{B6EEE350-70B4-4156-9A8F-81E9D41B9B0D}" name="Column9234"/>
    <tableColumn id="9238" xr3:uid="{CE8329A6-14A5-43AD-9C75-392464CC14BD}" name="Column9235"/>
    <tableColumn id="9239" xr3:uid="{AB7DA82E-93ED-4512-9707-05B2D2F84958}" name="Column9236"/>
    <tableColumn id="9240" xr3:uid="{8E0379A4-3B6D-465C-8B62-6A5307186058}" name="Column9237"/>
    <tableColumn id="9241" xr3:uid="{E904B450-3D12-4FC3-B0F1-00CA22EA762D}" name="Column9238"/>
    <tableColumn id="9242" xr3:uid="{352D9A97-6CA1-4474-A51A-8698513F259D}" name="Column9239"/>
    <tableColumn id="9243" xr3:uid="{1BFE1A77-2295-4A6A-BFC4-E1A10BD65EEA}" name="Column9240"/>
    <tableColumn id="9244" xr3:uid="{6EF5FE1C-5D27-4C69-8410-33F248075E3C}" name="Column9241"/>
    <tableColumn id="9245" xr3:uid="{4545E78B-286A-4EDB-96C9-7B763883DFC6}" name="Column9242"/>
    <tableColumn id="9246" xr3:uid="{6E29906F-E0EA-4E4D-854A-8CBAB6695716}" name="Column9243"/>
    <tableColumn id="9247" xr3:uid="{8B1CA806-44F1-4298-A8C8-4898A4586BEA}" name="Column9244"/>
    <tableColumn id="9248" xr3:uid="{F146D9B9-8D70-4C6A-A49C-D06FF969280A}" name="Column9245"/>
    <tableColumn id="9249" xr3:uid="{D6CCD0CB-A682-47BC-9271-3068E0BE5790}" name="Column9246"/>
    <tableColumn id="9250" xr3:uid="{BD0487B5-4738-4DBD-9621-9720843A1B8F}" name="Column9247"/>
    <tableColumn id="9251" xr3:uid="{B5034EA2-8092-407C-8E0A-1E39C5F5AE7E}" name="Column9248"/>
    <tableColumn id="9252" xr3:uid="{7909B561-723A-428A-B552-4F8BB5B0EC91}" name="Column9249"/>
    <tableColumn id="9253" xr3:uid="{61914015-CFD0-4AC0-997D-4DB270CB8672}" name="Column9250"/>
    <tableColumn id="9254" xr3:uid="{3330EE93-E7AA-45D2-81BA-69C54199D606}" name="Column9251"/>
    <tableColumn id="9255" xr3:uid="{EF561F85-A369-46F3-A0DC-CE3A65F451C5}" name="Column9252"/>
    <tableColumn id="9256" xr3:uid="{2D793E25-1BA3-4455-AED8-31140950BC94}" name="Column9253"/>
    <tableColumn id="9257" xr3:uid="{4B1A1E59-E96A-4442-8D81-F2F99B070406}" name="Column9254"/>
    <tableColumn id="9258" xr3:uid="{8059F958-8325-40A4-9179-6085D59496F4}" name="Column9255"/>
    <tableColumn id="9259" xr3:uid="{1B8FC155-EDFF-4448-9D65-91B9836EE63C}" name="Column9256"/>
    <tableColumn id="9260" xr3:uid="{A4BC32A5-B6A0-4250-9142-D69E9EADF986}" name="Column9257"/>
    <tableColumn id="9261" xr3:uid="{DB89DE2A-F708-4C2D-9B8B-D79158CF91AC}" name="Column9258"/>
    <tableColumn id="9262" xr3:uid="{7411FB2D-F8C0-4488-AC34-6CABC98D9A6B}" name="Column9259"/>
    <tableColumn id="9263" xr3:uid="{FF127C8A-5E52-4F15-985D-853EEEABF7F1}" name="Column9260"/>
    <tableColumn id="9264" xr3:uid="{1DDD89C6-D6AC-4EC7-88FB-213C37CB4F3B}" name="Column9261"/>
    <tableColumn id="9265" xr3:uid="{01A4DAEB-AC6A-4EC7-B3CE-9A74FC5A2E0C}" name="Column9262"/>
    <tableColumn id="9266" xr3:uid="{4A43AD84-26B2-455B-880F-F761C0F46439}" name="Column9263"/>
    <tableColumn id="9267" xr3:uid="{0F81F897-481B-4B4C-881C-5A5795CC8D49}" name="Column9264"/>
    <tableColumn id="9268" xr3:uid="{47223995-132D-4815-8EF2-DFBB6E935189}" name="Column9265"/>
    <tableColumn id="9269" xr3:uid="{C0AA454A-589C-49D7-A633-83945B843386}" name="Column9266"/>
    <tableColumn id="9270" xr3:uid="{2F5F983B-81F7-4EF7-93DD-22C25ABD98CD}" name="Column9267"/>
    <tableColumn id="9271" xr3:uid="{2841A858-4C3F-4D9F-8B35-6D4E5BD52A57}" name="Column9268"/>
    <tableColumn id="9272" xr3:uid="{60269693-6AF2-4A10-A63F-FAA54B011960}" name="Column9269"/>
    <tableColumn id="9273" xr3:uid="{F8C5EC05-811D-4B21-8C30-736BADEF82FA}" name="Column9270"/>
    <tableColumn id="9274" xr3:uid="{A1CA51F2-12F0-459F-AF7D-D30922F09628}" name="Column9271"/>
    <tableColumn id="9275" xr3:uid="{B348D897-B440-4F89-882D-BD7936F7F337}" name="Column9272"/>
    <tableColumn id="9276" xr3:uid="{5FDD05D4-CC6B-4FC6-94B4-EA26AEE58B30}" name="Column9273"/>
    <tableColumn id="9277" xr3:uid="{C6E5C239-3C96-4488-B86A-AE5578F44E76}" name="Column9274"/>
    <tableColumn id="9278" xr3:uid="{692CAA05-3DF1-475B-ACC2-55B8ECC644A3}" name="Column9275"/>
    <tableColumn id="9279" xr3:uid="{2B70D127-B9F3-4F10-BF4B-85BA9D593417}" name="Column9276"/>
    <tableColumn id="9280" xr3:uid="{1413B930-78A2-4436-9F5D-F11E136CFDEE}" name="Column9277"/>
    <tableColumn id="9281" xr3:uid="{0C40EDCA-AF0C-4674-9C80-97FDE408DC91}" name="Column9278"/>
    <tableColumn id="9282" xr3:uid="{022E1489-ECBC-40D2-8800-987451284B73}" name="Column9279"/>
    <tableColumn id="9283" xr3:uid="{85711D64-E14F-49BB-85F6-41E6F83007E3}" name="Column9280"/>
    <tableColumn id="9284" xr3:uid="{1E8A7336-69B3-42BB-A4A2-3D83FB5806F4}" name="Column9281"/>
    <tableColumn id="9285" xr3:uid="{D06F89BA-4C5D-4610-8B78-005CF56A8BB7}" name="Column9282"/>
    <tableColumn id="9286" xr3:uid="{CF2FDCC7-1A81-40D7-B25B-11D1D6191416}" name="Column9283"/>
    <tableColumn id="9287" xr3:uid="{0DE66420-3EC3-4B71-B6C5-40DB8E201E9E}" name="Column9284"/>
    <tableColumn id="9288" xr3:uid="{BA2B31E3-21A6-4E80-845D-0C15AA50668B}" name="Column9285"/>
    <tableColumn id="9289" xr3:uid="{359A24C8-7537-4B44-B216-F1ABB3B72B2C}" name="Column9286"/>
    <tableColumn id="9290" xr3:uid="{C52C3AC6-B49C-464C-BC3C-277F5CD5654C}" name="Column9287"/>
    <tableColumn id="9291" xr3:uid="{759F69AB-6C16-47E6-9764-2E72140B2D21}" name="Column9288"/>
    <tableColumn id="9292" xr3:uid="{F84989D3-499B-4FF5-87AD-BF97BC0808BA}" name="Column9289"/>
    <tableColumn id="9293" xr3:uid="{BB5E283A-02E5-4D1E-BD00-D73649D6178F}" name="Column9290"/>
    <tableColumn id="9294" xr3:uid="{351B9986-8516-4A32-8F1D-F7A73210B742}" name="Column9291"/>
    <tableColumn id="9295" xr3:uid="{69CE43E8-E632-4B0E-A395-BD31581349DA}" name="Column9292"/>
    <tableColumn id="9296" xr3:uid="{E9C382BD-42DB-4C9D-B51D-CA2B4654E81F}" name="Column9293"/>
    <tableColumn id="9297" xr3:uid="{674FC14D-C8E3-4B6E-8907-6CFC40257683}" name="Column9294"/>
    <tableColumn id="9298" xr3:uid="{772A9BF1-E71C-4481-8DB6-092FC4BB43D2}" name="Column9295"/>
    <tableColumn id="9299" xr3:uid="{266D1E77-6672-49D3-B9BA-4CFF5D48F860}" name="Column9296"/>
    <tableColumn id="9300" xr3:uid="{1B74515E-6B13-46E9-B2F0-852DA5A9C1B8}" name="Column9297"/>
    <tableColumn id="9301" xr3:uid="{BBCD15B9-AEF3-4346-B7A7-36EB04E8EA9E}" name="Column9298"/>
    <tableColumn id="9302" xr3:uid="{D9B081CA-A417-4B52-B4E5-8DBF193E75B6}" name="Column9299"/>
    <tableColumn id="9303" xr3:uid="{736BEE48-A77F-4CE5-85EE-45B962608F35}" name="Column9300"/>
    <tableColumn id="9304" xr3:uid="{FBE17F61-9655-4E88-B6C2-90D402856DC5}" name="Column9301"/>
    <tableColumn id="9305" xr3:uid="{5D9216AE-AC82-4B78-86B5-F522030EEC27}" name="Column9302"/>
    <tableColumn id="9306" xr3:uid="{0B27C9E8-8EFA-4ECA-810B-AC215D379D09}" name="Column9303"/>
    <tableColumn id="9307" xr3:uid="{8FFA144E-62A7-42C2-A1F0-9D50270EC287}" name="Column9304"/>
    <tableColumn id="9308" xr3:uid="{391AEB06-9565-463E-86CB-5C66CEA218E3}" name="Column9305"/>
    <tableColumn id="9309" xr3:uid="{0A3D48BE-1F5D-4F1B-BA88-E93881095F8F}" name="Column9306"/>
    <tableColumn id="9310" xr3:uid="{BCC5BBF6-32FF-47A9-8567-7BBFB45FA145}" name="Column9307"/>
    <tableColumn id="9311" xr3:uid="{C68827B9-EFAE-4621-A708-B6847E17230E}" name="Column9308"/>
    <tableColumn id="9312" xr3:uid="{9CFF5225-4EB5-4A7B-AF02-6406E1ABE3AF}" name="Column9309"/>
    <tableColumn id="9313" xr3:uid="{99643B84-02F8-4160-B900-1660B24ADF10}" name="Column9310"/>
    <tableColumn id="9314" xr3:uid="{95CBBE33-67BF-4198-AD21-187CEF053381}" name="Column9311"/>
    <tableColumn id="9315" xr3:uid="{B247AD95-EB40-4665-A6B7-3C8F934B7671}" name="Column9312"/>
    <tableColumn id="9316" xr3:uid="{1E7F378E-3503-48BF-B59C-F4141B0C7AF1}" name="Column9313"/>
    <tableColumn id="9317" xr3:uid="{69DEFA38-A7CE-4877-BE2C-74FD9F414D0A}" name="Column9314"/>
    <tableColumn id="9318" xr3:uid="{1DD4C953-B708-4C48-881D-F620AF0A17D3}" name="Column9315"/>
    <tableColumn id="9319" xr3:uid="{00D781C5-FF21-4A0F-B42F-2A21F4D82E4A}" name="Column9316"/>
    <tableColumn id="9320" xr3:uid="{4A8E5B3B-515F-45F0-85B7-1C70E3507F50}" name="Column9317"/>
    <tableColumn id="9321" xr3:uid="{A9977EA4-AE0F-42B7-8986-64E3840BE976}" name="Column9318"/>
    <tableColumn id="9322" xr3:uid="{E5246E1B-92B6-4A0E-A39F-143BA1B0F4F1}" name="Column9319"/>
    <tableColumn id="9323" xr3:uid="{CE135B7F-EED2-4DB7-937A-9D2D23B40DB6}" name="Column9320"/>
    <tableColumn id="9324" xr3:uid="{42C321E2-45DA-4007-B05F-D21D0E3A1B76}" name="Column9321"/>
    <tableColumn id="9325" xr3:uid="{0A4F4E29-DC6E-4A41-A1C1-89306E331274}" name="Column9322"/>
    <tableColumn id="9326" xr3:uid="{04AEB1D2-B8E0-41AB-966D-83D730E14F17}" name="Column9323"/>
    <tableColumn id="9327" xr3:uid="{E19DEB74-E582-4841-A782-E37814A0439A}" name="Column9324"/>
    <tableColumn id="9328" xr3:uid="{35E52F9E-9FBC-4845-AAE5-1CB0DE3CD3C5}" name="Column9325"/>
    <tableColumn id="9329" xr3:uid="{754E32D4-471D-4A88-8FB6-FB1603961AA2}" name="Column9326"/>
    <tableColumn id="9330" xr3:uid="{EB0E35A0-60AB-4CF1-8763-804F79DE3B1C}" name="Column9327"/>
    <tableColumn id="9331" xr3:uid="{43126022-73F3-4323-A6D0-36BC8A437783}" name="Column9328"/>
    <tableColumn id="9332" xr3:uid="{DD8F19A1-115E-4444-B60E-176D11583236}" name="Column9329"/>
    <tableColumn id="9333" xr3:uid="{5D9BEA63-F26E-4A28-863A-C78918950606}" name="Column9330"/>
    <tableColumn id="9334" xr3:uid="{3D850598-627C-4204-B52E-EEAED71144D1}" name="Column9331"/>
    <tableColumn id="9335" xr3:uid="{0C84AC39-3B74-420D-8050-1E65339D03DF}" name="Column9332"/>
    <tableColumn id="9336" xr3:uid="{BACD2356-9D56-4F37-B19C-2BC3EA6E637A}" name="Column9333"/>
    <tableColumn id="9337" xr3:uid="{CF9322E8-31BF-4D8C-BBFC-B7694783C433}" name="Column9334"/>
    <tableColumn id="9338" xr3:uid="{53E86A14-E017-485C-9428-D518297E05F4}" name="Column9335"/>
    <tableColumn id="9339" xr3:uid="{CC1D82B6-52FC-45E6-8BA2-36B008CDD719}" name="Column9336"/>
    <tableColumn id="9340" xr3:uid="{9B44F78C-DD01-4587-8997-53694AEC08E5}" name="Column9337"/>
    <tableColumn id="9341" xr3:uid="{3F243789-6C19-42C5-972E-73126469195D}" name="Column9338"/>
    <tableColumn id="9342" xr3:uid="{4D0EC602-58D3-4C08-9440-F9731E143725}" name="Column9339"/>
    <tableColumn id="9343" xr3:uid="{CA50AF56-7FD1-4F0C-A82E-DB6A1C2588D0}" name="Column9340"/>
    <tableColumn id="9344" xr3:uid="{1F2AA32E-DACB-463F-9108-1429CBAF9E4B}" name="Column9341"/>
    <tableColumn id="9345" xr3:uid="{FD0B6DE9-14B3-4EB2-9647-0ED6F180D8F8}" name="Column9342"/>
    <tableColumn id="9346" xr3:uid="{E7F1628A-2446-4B0C-8A66-56550652C03D}" name="Column9343"/>
    <tableColumn id="9347" xr3:uid="{2B68E7EA-4E22-4746-BAC3-3B6DE91B2A12}" name="Column9344"/>
    <tableColumn id="9348" xr3:uid="{430CD853-2AF0-430B-BB36-00EC68ED362C}" name="Column9345"/>
    <tableColumn id="9349" xr3:uid="{E8F5034E-A702-4D51-8066-C91876D2CDF3}" name="Column9346"/>
    <tableColumn id="9350" xr3:uid="{6C6AB680-EC98-46D8-8703-A6A15C7CF362}" name="Column9347"/>
    <tableColumn id="9351" xr3:uid="{BD2D2824-882D-4F31-9FC2-145C2577DEA1}" name="Column9348"/>
    <tableColumn id="9352" xr3:uid="{417A897B-4A9F-4353-8947-85B798D3E6BF}" name="Column9349"/>
    <tableColumn id="9353" xr3:uid="{E1DA804E-1887-489C-9815-0B0270939B82}" name="Column9350"/>
    <tableColumn id="9354" xr3:uid="{A197A401-91F1-4B1B-AA27-082DFAF631CA}" name="Column9351"/>
    <tableColumn id="9355" xr3:uid="{C3AB4085-CA42-4D06-B250-6F8357FD4718}" name="Column9352"/>
    <tableColumn id="9356" xr3:uid="{8C182827-E462-4797-81CC-58065113922C}" name="Column9353"/>
    <tableColumn id="9357" xr3:uid="{B7041A81-F12E-47CD-B7B7-C1B0ECF3543F}" name="Column9354"/>
    <tableColumn id="9358" xr3:uid="{DB053851-A537-4A42-B18E-C107F6570D4B}" name="Column9355"/>
    <tableColumn id="9359" xr3:uid="{579ABC8F-1EE9-4DF4-B502-158E58AEAFAD}" name="Column9356"/>
    <tableColumn id="9360" xr3:uid="{98ECD31B-E45B-473E-BDB7-DC0663FCA37F}" name="Column9357"/>
    <tableColumn id="9361" xr3:uid="{BB284A66-7DA3-4AFA-A6C5-6EE5972E7543}" name="Column9358"/>
    <tableColumn id="9362" xr3:uid="{71DAF212-5BB6-464D-8CC4-2ECAE223636C}" name="Column9359"/>
    <tableColumn id="9363" xr3:uid="{16E62E95-6821-4E80-9E8C-B2ACF497B200}" name="Column9360"/>
    <tableColumn id="9364" xr3:uid="{AF8B8C8C-DBD1-4097-B942-8C154602DBA2}" name="Column9361"/>
    <tableColumn id="9365" xr3:uid="{38717633-4F27-43DB-8161-CF64CDD801BA}" name="Column9362"/>
    <tableColumn id="9366" xr3:uid="{16B8353F-1363-41DD-AAD6-9B2081DF9DC2}" name="Column9363"/>
    <tableColumn id="9367" xr3:uid="{D49E094E-9DD6-47FE-8D0A-BB1FE0D63C22}" name="Column9364"/>
    <tableColumn id="9368" xr3:uid="{ADDE34E0-C2D1-49C9-8EA5-249E1043F037}" name="Column9365"/>
    <tableColumn id="9369" xr3:uid="{04330FAC-653F-47B8-B15D-AC08A6EFEAA7}" name="Column9366"/>
    <tableColumn id="9370" xr3:uid="{87F5EFB9-0FD3-405F-A409-C4BB63A9ADD4}" name="Column9367"/>
    <tableColumn id="9371" xr3:uid="{DB9072C4-BD97-412B-BE18-172ED6116882}" name="Column9368"/>
    <tableColumn id="9372" xr3:uid="{A6D0221E-7D19-4C9E-A41F-C5F938E24E54}" name="Column9369"/>
    <tableColumn id="9373" xr3:uid="{D04DDEBB-B261-4B12-84ED-884DE281DA20}" name="Column9370"/>
    <tableColumn id="9374" xr3:uid="{841EADD2-C235-4844-90DA-AE9908E54D0D}" name="Column9371"/>
    <tableColumn id="9375" xr3:uid="{DBB72574-2844-4265-9A6D-6D6DC2919779}" name="Column9372"/>
    <tableColumn id="9376" xr3:uid="{3C4628B4-4EB8-484B-8A3B-27983D0BF8E7}" name="Column9373"/>
    <tableColumn id="9377" xr3:uid="{EFAFF3FF-9AB7-4C42-9AFF-6B46DBFDF914}" name="Column9374"/>
    <tableColumn id="9378" xr3:uid="{006DC933-824C-4CE8-B79E-690EE1F1357C}" name="Column9375"/>
    <tableColumn id="9379" xr3:uid="{45D01B2F-34EF-4D28-BFAC-B3739FD44AA7}" name="Column9376"/>
    <tableColumn id="9380" xr3:uid="{6B166FE6-3D5C-4B03-B48C-8B00C90F0FA0}" name="Column9377"/>
    <tableColumn id="9381" xr3:uid="{89C44497-759E-4C4C-A288-9941AC7D0A14}" name="Column9378"/>
    <tableColumn id="9382" xr3:uid="{66BBE50B-B9CA-44EE-BE5A-EFBEBEA384EB}" name="Column9379"/>
    <tableColumn id="9383" xr3:uid="{A9C35692-484F-4E3A-A52A-578F142BDF1C}" name="Column9380"/>
    <tableColumn id="9384" xr3:uid="{3E7E34FC-ABAE-4882-A372-2BB15801277A}" name="Column9381"/>
    <tableColumn id="9385" xr3:uid="{4D36A2B4-B14F-4369-9A1B-EFA433150149}" name="Column9382"/>
    <tableColumn id="9386" xr3:uid="{DB539F38-24DF-44A9-AF08-3600A8139A30}" name="Column9383"/>
    <tableColumn id="9387" xr3:uid="{2E347E20-562C-4986-BB9A-F95372D23327}" name="Column9384"/>
    <tableColumn id="9388" xr3:uid="{406DB74F-1C2D-484B-AF74-7DDDDFA4E9D1}" name="Column9385"/>
    <tableColumn id="9389" xr3:uid="{DBC9D44F-CC1D-4115-8350-882A62203D7B}" name="Column9386"/>
    <tableColumn id="9390" xr3:uid="{E48E4460-4992-4F59-B224-CE5205EE75FA}" name="Column9387"/>
    <tableColumn id="9391" xr3:uid="{E49B269F-BA4E-4EA0-98CC-EA2F63D99013}" name="Column9388"/>
    <tableColumn id="9392" xr3:uid="{40A193EC-00BC-4546-9B67-6991F86783CF}" name="Column9389"/>
    <tableColumn id="9393" xr3:uid="{E6E6DB84-56EA-4532-8C7E-24D3941EA416}" name="Column9390"/>
    <tableColumn id="9394" xr3:uid="{142186DE-C0F0-4F7A-99A0-195D126039C7}" name="Column9391"/>
    <tableColumn id="9395" xr3:uid="{D060F248-FD39-45C1-8A78-B1D06A0FDA98}" name="Column9392"/>
    <tableColumn id="9396" xr3:uid="{C11EC9AE-E290-4ACE-BDBA-71EA13063D51}" name="Column9393"/>
    <tableColumn id="9397" xr3:uid="{27A969B3-1755-4C73-8947-3ABD8D16BAB7}" name="Column9394"/>
    <tableColumn id="9398" xr3:uid="{3D319528-1D0F-44B9-A6B3-1CF27E09CD4E}" name="Column9395"/>
    <tableColumn id="9399" xr3:uid="{C3F2FE46-AC71-4EA8-9FFC-A9B02619C546}" name="Column9396"/>
    <tableColumn id="9400" xr3:uid="{90F3F756-99BA-4059-A568-38028797CECA}" name="Column9397"/>
    <tableColumn id="9401" xr3:uid="{A9F1D60D-3162-4757-B8D7-D4213DFC1A9E}" name="Column9398"/>
    <tableColumn id="9402" xr3:uid="{8255E8DA-2887-441E-996B-722F91197E5C}" name="Column9399"/>
    <tableColumn id="9403" xr3:uid="{3A8967EA-4584-4390-87C4-22CC4652D252}" name="Column9400"/>
    <tableColumn id="9404" xr3:uid="{E66D5F08-71D6-4DC7-B3AC-CAB5202F72CC}" name="Column9401"/>
    <tableColumn id="9405" xr3:uid="{ADF00706-A83F-46DD-9217-32D65E353926}" name="Column9402"/>
    <tableColumn id="9406" xr3:uid="{B6A4679E-D962-46A7-9DD0-5C377A92CBFC}" name="Column9403"/>
    <tableColumn id="9407" xr3:uid="{2293B8F6-A2BA-4584-9460-DA8A070003C6}" name="Column9404"/>
    <tableColumn id="9408" xr3:uid="{5CBB948F-8456-4018-B39A-59464D6ADC0F}" name="Column9405"/>
    <tableColumn id="9409" xr3:uid="{03A9F28D-0F79-4001-B0B7-835F94CF3790}" name="Column9406"/>
    <tableColumn id="9410" xr3:uid="{E4BF576C-AA92-40C3-A407-FDF6A6B2D07E}" name="Column9407"/>
    <tableColumn id="9411" xr3:uid="{6C501603-F3C1-402C-B8A0-8ED737BD81B2}" name="Column9408"/>
    <tableColumn id="9412" xr3:uid="{0C8E4CEF-869F-406F-9B44-4E8C11C66FA1}" name="Column9409"/>
    <tableColumn id="9413" xr3:uid="{5EF18F84-AB30-41A2-B0CB-1E94AF41E942}" name="Column9410"/>
    <tableColumn id="9414" xr3:uid="{D274FA24-AC8A-4C5D-A526-CDBC12818A3E}" name="Column9411"/>
    <tableColumn id="9415" xr3:uid="{BDDF7CC4-ECAD-4A89-BA94-FCFEF9542B5B}" name="Column9412"/>
    <tableColumn id="9416" xr3:uid="{AE92FB27-F9F1-40D2-B7AD-3DB274F80AC0}" name="Column9413"/>
    <tableColumn id="9417" xr3:uid="{DAB0FA51-9397-4F20-A8E3-823C7821C77B}" name="Column9414"/>
    <tableColumn id="9418" xr3:uid="{AEFC94A7-978A-4802-9125-1191FC9461B0}" name="Column9415"/>
    <tableColumn id="9419" xr3:uid="{35127FDF-1C3F-4B92-ABCF-ECE408CA1AD5}" name="Column9416"/>
    <tableColumn id="9420" xr3:uid="{5C8C4909-8A7B-4E11-97A6-6E16D0BC6CB6}" name="Column9417"/>
    <tableColumn id="9421" xr3:uid="{4277AC30-BE73-4F97-AACB-F7D2099AF813}" name="Column9418"/>
    <tableColumn id="9422" xr3:uid="{EE34E1DE-42BC-4548-AD8F-9166BE8F06A5}" name="Column9419"/>
    <tableColumn id="9423" xr3:uid="{CC4BB29F-8AA4-424E-97BA-272DB3211693}" name="Column9420"/>
    <tableColumn id="9424" xr3:uid="{46EF1AB6-8911-4038-A38D-925C1BD2F3B4}" name="Column9421"/>
    <tableColumn id="9425" xr3:uid="{EA45DD8D-41BD-4618-B9BC-620DF491B539}" name="Column9422"/>
    <tableColumn id="9426" xr3:uid="{0F990763-F3FC-4730-B2D9-858981EB82FE}" name="Column9423"/>
    <tableColumn id="9427" xr3:uid="{26CEE483-7F29-48CF-AEB0-E6BFDF2F4A7B}" name="Column9424"/>
    <tableColumn id="9428" xr3:uid="{B3785E04-B21A-4358-AB03-38CD3D2CABB5}" name="Column9425"/>
    <tableColumn id="9429" xr3:uid="{EC489298-7B53-49FA-B075-527CBCBBF9E6}" name="Column9426"/>
    <tableColumn id="9430" xr3:uid="{96633223-4AB6-4903-8123-547C24FD1B5B}" name="Column9427"/>
    <tableColumn id="9431" xr3:uid="{F31D9B94-A082-4C1F-8892-40AA55B1D4CC}" name="Column9428"/>
    <tableColumn id="9432" xr3:uid="{EFE8D715-DC4E-4AC1-AFD6-7F2D6F406390}" name="Column9429"/>
    <tableColumn id="9433" xr3:uid="{F8862B26-FAAA-4E68-8343-2D02C66FB00D}" name="Column9430"/>
    <tableColumn id="9434" xr3:uid="{065DEAED-227E-4066-8A5D-F8B54CF80A95}" name="Column9431"/>
    <tableColumn id="9435" xr3:uid="{4A7F86C8-4F23-46B8-9589-952FC2EF7C61}" name="Column9432"/>
    <tableColumn id="9436" xr3:uid="{ECC92B90-F73C-47A5-BCBC-21B13DB6F4D4}" name="Column9433"/>
    <tableColumn id="9437" xr3:uid="{DEDF6CFE-4BD1-40EB-B632-F17299718716}" name="Column9434"/>
    <tableColumn id="9438" xr3:uid="{41E33813-72C2-4075-88E6-0BAF9467C0B3}" name="Column9435"/>
    <tableColumn id="9439" xr3:uid="{AF3D9936-A097-4488-9993-D2B072E59E16}" name="Column9436"/>
    <tableColumn id="9440" xr3:uid="{A53D060A-9522-4AF4-9EA3-C3B762C9C1FB}" name="Column9437"/>
    <tableColumn id="9441" xr3:uid="{852FF96E-FDD1-4085-A83F-9EA5484D26A6}" name="Column9438"/>
    <tableColumn id="9442" xr3:uid="{7F549016-3C2B-4C2A-95F3-2EB175A0AEC4}" name="Column9439"/>
    <tableColumn id="9443" xr3:uid="{89B23068-3278-4F90-8058-027A2096EB02}" name="Column9440"/>
    <tableColumn id="9444" xr3:uid="{C2D1FD9D-FE6A-491E-81D1-3AA57DD6ED95}" name="Column9441"/>
    <tableColumn id="9445" xr3:uid="{9C016631-A181-46A2-A9A9-288771273B51}" name="Column9442"/>
    <tableColumn id="9446" xr3:uid="{246BD203-BA4B-4259-A887-EE8C00E349ED}" name="Column9443"/>
    <tableColumn id="9447" xr3:uid="{40D08D17-4E35-4C81-8B9C-B9A1A3E0A9E4}" name="Column9444"/>
    <tableColumn id="9448" xr3:uid="{31B35DC7-DC08-49F4-B57F-89A78A84099B}" name="Column9445"/>
    <tableColumn id="9449" xr3:uid="{B1C894D1-6340-4F24-AEB2-D6C350ADBF52}" name="Column9446"/>
    <tableColumn id="9450" xr3:uid="{382F26B8-0ED1-48BC-85B5-0752BF3D7BF7}" name="Column9447"/>
    <tableColumn id="9451" xr3:uid="{54EB5907-5358-4A2A-9B1A-064C24B853F5}" name="Column9448"/>
    <tableColumn id="9452" xr3:uid="{EBFDCC29-4A9E-4A2A-87D2-1AF105797288}" name="Column9449"/>
    <tableColumn id="9453" xr3:uid="{B5B4B651-E0C3-4730-A96C-87B040FD6886}" name="Column9450"/>
    <tableColumn id="9454" xr3:uid="{AECEA909-EB84-44F7-8593-031685E129F6}" name="Column9451"/>
    <tableColumn id="9455" xr3:uid="{6F64F429-BF97-416C-A8D3-7587B0620AA0}" name="Column9452"/>
    <tableColumn id="9456" xr3:uid="{A75DD560-7FEE-4EEF-9DC7-F907FF2E5C48}" name="Column9453"/>
    <tableColumn id="9457" xr3:uid="{0E3BA716-A4AF-4A1D-BE7E-0775E7ACDE7C}" name="Column9454"/>
    <tableColumn id="9458" xr3:uid="{9E118D5D-4DD6-46BA-AB02-79903607CA42}" name="Column9455"/>
    <tableColumn id="9459" xr3:uid="{5492672C-83CF-46CE-815E-77FFE041AFBB}" name="Column9456"/>
    <tableColumn id="9460" xr3:uid="{5ED8ADAE-4F4B-4AB7-8EFB-4A36DF2A0E07}" name="Column9457"/>
    <tableColumn id="9461" xr3:uid="{16D11CD7-E1A3-416C-8E42-EFEBC0514FD2}" name="Column9458"/>
    <tableColumn id="9462" xr3:uid="{5F0BBC08-E6CB-48F6-9FDE-904E15DD9F8C}" name="Column9459"/>
    <tableColumn id="9463" xr3:uid="{A0F95EA2-0E0B-4E02-95DD-5DE706876F00}" name="Column9460"/>
    <tableColumn id="9464" xr3:uid="{6AC85993-8F2A-4089-B44B-948DFF7ED98E}" name="Column9461"/>
    <tableColumn id="9465" xr3:uid="{65C71B61-540A-474E-A1EF-1B037EC1C834}" name="Column9462"/>
    <tableColumn id="9466" xr3:uid="{9E839502-CF3E-4A58-97F7-B82416253FD9}" name="Column9463"/>
    <tableColumn id="9467" xr3:uid="{821F7631-7EE9-45F5-A762-B14EC7D22A2D}" name="Column9464"/>
    <tableColumn id="9468" xr3:uid="{C1918A62-854D-476C-9AE3-ADEABA9A0580}" name="Column9465"/>
    <tableColumn id="9469" xr3:uid="{A87E8E64-3818-4F4E-BC17-336A7968A01E}" name="Column9466"/>
    <tableColumn id="9470" xr3:uid="{ED1A5587-A78D-4097-810E-FF667108F68A}" name="Column9467"/>
    <tableColumn id="9471" xr3:uid="{F0CDBFE9-520F-4368-9975-91F17F525008}" name="Column9468"/>
    <tableColumn id="9472" xr3:uid="{F8584A99-7506-4E23-BA72-B06E42C2BB15}" name="Column9469"/>
    <tableColumn id="9473" xr3:uid="{B89C7085-A425-4C3E-8BDE-B6959BCB7B27}" name="Column9470"/>
    <tableColumn id="9474" xr3:uid="{A5CC8DDF-C461-4FBD-BFD0-6A022DAC5156}" name="Column9471"/>
    <tableColumn id="9475" xr3:uid="{E67A47F7-A0D9-4C8A-B3F7-2869249E832F}" name="Column9472"/>
    <tableColumn id="9476" xr3:uid="{70CB9200-C72B-41BA-AB5C-7D0AD3839046}" name="Column9473"/>
    <tableColumn id="9477" xr3:uid="{14A4EC3D-3892-47AA-9F33-FC78536577FB}" name="Column9474"/>
    <tableColumn id="9478" xr3:uid="{31DE7A53-EFA7-4978-978B-965A80C8273F}" name="Column9475"/>
    <tableColumn id="9479" xr3:uid="{70234960-25F5-4BA8-9252-74A3521BF9DB}" name="Column9476"/>
    <tableColumn id="9480" xr3:uid="{7E9324C8-9124-459F-BA57-4C89D00A7E0A}" name="Column9477"/>
    <tableColumn id="9481" xr3:uid="{CFB4186E-CCE8-4614-95CD-CB6658D93E0B}" name="Column9478"/>
    <tableColumn id="9482" xr3:uid="{02E4D414-1714-434F-A608-55BFBF0F0C2E}" name="Column9479"/>
    <tableColumn id="9483" xr3:uid="{3F85C237-5338-4E5B-9241-D1CED8FADDF4}" name="Column9480"/>
    <tableColumn id="9484" xr3:uid="{2425C4EF-FDBD-4DD4-8CE9-5D2501BB0153}" name="Column9481"/>
    <tableColumn id="9485" xr3:uid="{12B074F1-33F6-48ED-83C2-CE8511101A9B}" name="Column9482"/>
    <tableColumn id="9486" xr3:uid="{16508039-5A93-4AB1-8365-D5A91387BBE3}" name="Column9483"/>
    <tableColumn id="9487" xr3:uid="{902FE9C9-6290-4CD9-A4B5-B73451B026A9}" name="Column9484"/>
    <tableColumn id="9488" xr3:uid="{7EDCD4EE-5C78-416F-914E-D6AB72336B25}" name="Column9485"/>
    <tableColumn id="9489" xr3:uid="{F9CA0E4A-EA31-499F-B690-6A4861146F0D}" name="Column9486"/>
    <tableColumn id="9490" xr3:uid="{C0EDEC51-D6E7-4A56-BA4D-C88F7092C2E6}" name="Column9487"/>
    <tableColumn id="9491" xr3:uid="{EDEEF6BE-1DF2-429D-9223-DE3D71C3A08A}" name="Column9488"/>
    <tableColumn id="9492" xr3:uid="{F471DF55-2DF2-49FF-94A4-D20DA17AB9EE}" name="Column9489"/>
    <tableColumn id="9493" xr3:uid="{FFB330E8-A81E-4FEE-BE34-E269F262EDE5}" name="Column9490"/>
    <tableColumn id="9494" xr3:uid="{1D0113DF-3B04-42A3-A52C-4FE312C549CA}" name="Column9491"/>
    <tableColumn id="9495" xr3:uid="{BEBB90BD-E461-4C81-A85F-EA036625E24E}" name="Column9492"/>
    <tableColumn id="9496" xr3:uid="{7C97D489-B081-46B6-BAD8-DCBB700FF00B}" name="Column9493"/>
    <tableColumn id="9497" xr3:uid="{A2E92E9E-E9C5-4C60-943E-ADBCB44B1C0B}" name="Column9494"/>
    <tableColumn id="9498" xr3:uid="{F6E6185C-3FDC-47C4-BDF5-B8D5F66CD2C0}" name="Column9495"/>
    <tableColumn id="9499" xr3:uid="{F60C1783-ED18-493B-9FF3-59C7C3B3416D}" name="Column9496"/>
    <tableColumn id="9500" xr3:uid="{0FD67CAA-6FAA-4D36-81C1-12A7E36F56E1}" name="Column9497"/>
    <tableColumn id="9501" xr3:uid="{A77966ED-4AF9-45C2-BC4A-967D010D3F32}" name="Column9498"/>
    <tableColumn id="9502" xr3:uid="{3036CFAF-FC93-4ADA-BE95-B5EDF90812C7}" name="Column9499"/>
    <tableColumn id="9503" xr3:uid="{88B10AC3-A40A-4C9D-997B-B73A913B92D0}" name="Column9500"/>
    <tableColumn id="9504" xr3:uid="{BCD4AB7C-7734-40D4-98D9-4D245F080748}" name="Column9501"/>
    <tableColumn id="9505" xr3:uid="{A3FFED1F-8702-4C18-97DC-08F9F7DFF29C}" name="Column9502"/>
    <tableColumn id="9506" xr3:uid="{CB9F0674-60DD-4DF8-BF77-8DCB796C5D2F}" name="Column9503"/>
    <tableColumn id="9507" xr3:uid="{25F90917-8C36-48EA-B415-DB15070CA504}" name="Column9504"/>
    <tableColumn id="9508" xr3:uid="{14FA258C-17A3-4AB8-A52F-5B179B43228F}" name="Column9505"/>
    <tableColumn id="9509" xr3:uid="{CD25FBFF-6834-4CCA-A99A-1787175C97BE}" name="Column9506"/>
    <tableColumn id="9510" xr3:uid="{ED7FA59F-68F6-4BAE-9784-D85FDE89412B}" name="Column9507"/>
    <tableColumn id="9511" xr3:uid="{D8B5F298-8A06-4F25-B5B0-B79E68036B78}" name="Column9508"/>
    <tableColumn id="9512" xr3:uid="{70172C20-D78E-428F-8354-30098048FCC3}" name="Column9509"/>
    <tableColumn id="9513" xr3:uid="{388331F4-B25C-481E-9A00-B591D282ABD1}" name="Column9510"/>
    <tableColumn id="9514" xr3:uid="{813FC837-B2E9-417E-9CD9-3EA2620C7F7E}" name="Column9511"/>
    <tableColumn id="9515" xr3:uid="{2C3AB3BC-D3DC-49C1-8031-DC02E69B3E2F}" name="Column9512"/>
    <tableColumn id="9516" xr3:uid="{D8046D29-2E79-48AE-98C5-A20FB6B969C4}" name="Column9513"/>
    <tableColumn id="9517" xr3:uid="{86A2FBD7-1654-4BB5-A7A1-2444BE50D962}" name="Column9514"/>
    <tableColumn id="9518" xr3:uid="{183B0A2F-581D-4CA1-B4DC-8D6C7E342460}" name="Column9515"/>
    <tableColumn id="9519" xr3:uid="{D7AC00F9-64D7-4EF6-A4D5-D5C98F3CFBDB}" name="Column9516"/>
    <tableColumn id="9520" xr3:uid="{34EF0351-4A1F-4429-AAEC-0EA79E51999E}" name="Column9517"/>
    <tableColumn id="9521" xr3:uid="{B35DD47D-1BDB-49ED-8F38-86486192BFA9}" name="Column9518"/>
    <tableColumn id="9522" xr3:uid="{8D332E14-5E2C-46FA-A3D0-E4993FF13D96}" name="Column9519"/>
    <tableColumn id="9523" xr3:uid="{053767FF-9E40-4D67-AF37-B5CBFD2BDEB7}" name="Column9520"/>
    <tableColumn id="9524" xr3:uid="{EA5CB355-7AB8-4238-A1BB-5D80D0D4C996}" name="Column9521"/>
    <tableColumn id="9525" xr3:uid="{9A139C7A-F100-4308-8E03-F5A05A584D61}" name="Column9522"/>
    <tableColumn id="9526" xr3:uid="{3B1BD34D-9BF1-4679-A6BB-09FDC560409F}" name="Column9523"/>
    <tableColumn id="9527" xr3:uid="{E46EF4BD-7487-4F4D-809B-16377FFD9CC7}" name="Column9524"/>
    <tableColumn id="9528" xr3:uid="{2A1F7069-6E66-482C-8B2E-86C10B816906}" name="Column9525"/>
    <tableColumn id="9529" xr3:uid="{DE77F45A-E893-4958-98DC-B9D96BB7B130}" name="Column9526"/>
    <tableColumn id="9530" xr3:uid="{FEAE491F-9D5E-4C95-BD84-E4AB544A6EF8}" name="Column9527"/>
    <tableColumn id="9531" xr3:uid="{A238F085-0F87-40B6-8863-EAB5BC0FD8B0}" name="Column9528"/>
    <tableColumn id="9532" xr3:uid="{2325198F-EA89-4C58-816C-249D6313609D}" name="Column9529"/>
    <tableColumn id="9533" xr3:uid="{933EC5C9-E0E4-4DF5-AD3C-E5F5058A4691}" name="Column9530"/>
    <tableColumn id="9534" xr3:uid="{4363C465-0CC3-4C74-83CE-37E1D3BC2546}" name="Column9531"/>
    <tableColumn id="9535" xr3:uid="{9D69DB01-3211-46E5-BC4A-05498985F296}" name="Column9532"/>
    <tableColumn id="9536" xr3:uid="{85744EB0-7B5B-48D2-95F5-3135A659E883}" name="Column9533"/>
    <tableColumn id="9537" xr3:uid="{AE5FD051-9D0E-4CDB-8DD8-3E470C215B2D}" name="Column9534"/>
    <tableColumn id="9538" xr3:uid="{0C755F39-8A46-40E7-A7AE-3D3FF2254E2E}" name="Column9535"/>
    <tableColumn id="9539" xr3:uid="{EFE041BF-7A3E-4CC1-B3D5-A9ED8C139493}" name="Column9536"/>
    <tableColumn id="9540" xr3:uid="{A940185E-AEBA-4694-BBD4-AAFAA7F55C26}" name="Column9537"/>
    <tableColumn id="9541" xr3:uid="{C7E79CA6-2BCA-45C5-B9D8-8AF5A2BEE2D8}" name="Column9538"/>
    <tableColumn id="9542" xr3:uid="{8A49EA6C-B8F2-42A7-9CB3-DE5CC005A228}" name="Column9539"/>
    <tableColumn id="9543" xr3:uid="{7EEEED4B-65F0-436E-BB2A-4DBACEDAADC8}" name="Column9540"/>
    <tableColumn id="9544" xr3:uid="{1A615B97-7E14-437C-AF8F-027A665E60FA}" name="Column9541"/>
    <tableColumn id="9545" xr3:uid="{11080934-DDB8-40A7-B462-A633B3A69704}" name="Column9542"/>
    <tableColumn id="9546" xr3:uid="{975E245B-A9D6-4859-A5D5-3A40C0D09E35}" name="Column9543"/>
    <tableColumn id="9547" xr3:uid="{087CD296-161F-4AE0-A8FA-AFFA90B14F4D}" name="Column9544"/>
    <tableColumn id="9548" xr3:uid="{2016FEDC-8316-4481-A2E4-BB0C393E8C8F}" name="Column9545"/>
    <tableColumn id="9549" xr3:uid="{708BBB88-775B-44E2-9919-9BB029DD589E}" name="Column9546"/>
    <tableColumn id="9550" xr3:uid="{E39C5DCF-4719-4F5F-B422-3C56CBEC4879}" name="Column9547"/>
    <tableColumn id="9551" xr3:uid="{91D238C5-7A1D-4200-A2E4-618DD5F60B80}" name="Column9548"/>
    <tableColumn id="9552" xr3:uid="{7C5FB021-8E68-4D5C-B140-15627DC223FF}" name="Column9549"/>
    <tableColumn id="9553" xr3:uid="{10A7DBDF-00FF-4509-887D-1EE7A9657E19}" name="Column9550"/>
    <tableColumn id="9554" xr3:uid="{8E34E118-4A5B-40A2-84E8-5FCB7B01D15B}" name="Column9551"/>
    <tableColumn id="9555" xr3:uid="{F60691A7-0C6C-406B-A3F4-BD3D26DB9393}" name="Column9552"/>
    <tableColumn id="9556" xr3:uid="{6E0E2678-6116-4ACF-837C-419EB489BB71}" name="Column9553"/>
    <tableColumn id="9557" xr3:uid="{2E8E626F-1240-426F-9AE1-CE7BBB855E64}" name="Column9554"/>
    <tableColumn id="9558" xr3:uid="{83497025-96BC-4963-80E6-3E941CD7598C}" name="Column9555"/>
    <tableColumn id="9559" xr3:uid="{F80D736C-1626-49CA-B82B-AFCC5B2AAAE5}" name="Column9556"/>
    <tableColumn id="9560" xr3:uid="{4E69ABBD-40B3-4181-80DB-864C1A9C77CA}" name="Column9557"/>
    <tableColumn id="9561" xr3:uid="{B942BB1A-FC75-47F1-AFF5-F1E9C356DC21}" name="Column9558"/>
    <tableColumn id="9562" xr3:uid="{7C0087AD-AB6F-4711-A2A6-55D4199BFBBC}" name="Column9559"/>
    <tableColumn id="9563" xr3:uid="{2718C607-BF8F-4B4E-8B85-0E10BB3A8058}" name="Column9560"/>
    <tableColumn id="9564" xr3:uid="{381DF0CB-1935-4358-B566-FB18834EC9A9}" name="Column9561"/>
    <tableColumn id="9565" xr3:uid="{95CA8878-5EF6-46C8-90E6-3F3D4C24EFE7}" name="Column9562"/>
    <tableColumn id="9566" xr3:uid="{762158C0-E9F2-4BB3-969C-A82E9E23731C}" name="Column9563"/>
    <tableColumn id="9567" xr3:uid="{514E1133-E670-4844-A373-85D95321495C}" name="Column9564"/>
    <tableColumn id="9568" xr3:uid="{7B51AA45-5512-43BA-80A6-D0D4AE528344}" name="Column9565"/>
    <tableColumn id="9569" xr3:uid="{45CEC30D-E564-401C-9D73-B413A566D839}" name="Column9566"/>
    <tableColumn id="9570" xr3:uid="{176A6D80-437F-4639-AF85-7837F81A7F4F}" name="Column9567"/>
    <tableColumn id="9571" xr3:uid="{CCC15DD5-68CE-4127-B60D-9D1E0A81869E}" name="Column9568"/>
    <tableColumn id="9572" xr3:uid="{C98CD25C-6B11-40F6-9D4E-56CE12B987A2}" name="Column9569"/>
    <tableColumn id="9573" xr3:uid="{8668659B-7D89-4E3B-9462-44F4E2755CAF}" name="Column9570"/>
    <tableColumn id="9574" xr3:uid="{B896587C-F23C-4BDD-A7D6-DBF5A009B624}" name="Column9571"/>
    <tableColumn id="9575" xr3:uid="{16AB96FD-B30F-4949-971C-7B38DCD25A32}" name="Column9572"/>
    <tableColumn id="9576" xr3:uid="{0D70BE23-C96A-4D36-B6D4-E92093B929B9}" name="Column9573"/>
    <tableColumn id="9577" xr3:uid="{F7E4654C-0D63-475B-A512-E9261DA7071D}" name="Column9574"/>
    <tableColumn id="9578" xr3:uid="{057CA0AE-16A3-4C29-9F24-915A16B0A3F0}" name="Column9575"/>
    <tableColumn id="9579" xr3:uid="{916D0AB4-8316-41F2-9433-439A357AADAB}" name="Column9576"/>
    <tableColumn id="9580" xr3:uid="{959C9EC8-CCD9-4F31-823C-78480214EEC6}" name="Column9577"/>
    <tableColumn id="9581" xr3:uid="{01A55F5F-E29F-49C9-BE07-95421DE33D68}" name="Column9578"/>
    <tableColumn id="9582" xr3:uid="{DD453E4D-5E06-4F12-814A-EEA46BE2B70F}" name="Column9579"/>
    <tableColumn id="9583" xr3:uid="{094BDBBF-D975-4056-81E4-7CD85E07D9B9}" name="Column9580"/>
    <tableColumn id="9584" xr3:uid="{8F20B73D-9E8B-4184-909E-5F9C0AD25003}" name="Column9581"/>
    <tableColumn id="9585" xr3:uid="{C52BCEF4-75E7-427F-B154-4F2A9FE93898}" name="Column9582"/>
    <tableColumn id="9586" xr3:uid="{6F03A017-1FB4-46F0-9D72-3CEF843E2082}" name="Column9583"/>
    <tableColumn id="9587" xr3:uid="{AD054067-6149-461D-A3D3-AD21428D9343}" name="Column9584"/>
    <tableColumn id="9588" xr3:uid="{BF8EA2F0-785B-4F8A-9692-8C7A4A754E42}" name="Column9585"/>
    <tableColumn id="9589" xr3:uid="{2A56591D-C543-4B61-A846-ACB739634735}" name="Column9586"/>
    <tableColumn id="9590" xr3:uid="{30832059-2B78-4791-A3D3-6644FF00127E}" name="Column9587"/>
    <tableColumn id="9591" xr3:uid="{8A00851A-9FC6-4B45-A4A6-E2B089916539}" name="Column9588"/>
    <tableColumn id="9592" xr3:uid="{3877C8C4-A229-48BE-B671-09B52AE727F7}" name="Column9589"/>
    <tableColumn id="9593" xr3:uid="{04FF526D-ED6E-4724-80E7-C6610609A448}" name="Column9590"/>
    <tableColumn id="9594" xr3:uid="{2BD97052-CDE5-4549-8FB7-8589D35301C5}" name="Column9591"/>
    <tableColumn id="9595" xr3:uid="{AA8353B7-F830-4990-9075-CE16C1C4454F}" name="Column9592"/>
    <tableColumn id="9596" xr3:uid="{E03439C7-6E63-4734-9FE6-195C73667979}" name="Column9593"/>
    <tableColumn id="9597" xr3:uid="{BFFCE355-2FBE-40F7-8736-97758730CC3F}" name="Column9594"/>
    <tableColumn id="9598" xr3:uid="{4C625D48-0D50-4EE3-9B1A-3B2EF3FD5E1C}" name="Column9595"/>
    <tableColumn id="9599" xr3:uid="{4C69E737-DECE-4986-9F3E-5CD845FEB9A1}" name="Column9596"/>
    <tableColumn id="9600" xr3:uid="{A675AD1C-46A0-42CF-AD4A-EFB4A627D8DF}" name="Column9597"/>
    <tableColumn id="9601" xr3:uid="{F27E9A2A-96D0-4B77-926B-BD5977C868ED}" name="Column9598"/>
    <tableColumn id="9602" xr3:uid="{0F2ADAE4-837E-434F-80DB-B88E817157B2}" name="Column9599"/>
    <tableColumn id="9603" xr3:uid="{8909C720-AE3C-40D0-8F87-685D7F139C0D}" name="Column9600"/>
    <tableColumn id="9604" xr3:uid="{5547F84D-BC06-454C-9D3A-9DE8C9B0BBB2}" name="Column9601"/>
    <tableColumn id="9605" xr3:uid="{20994B9C-D3EB-4188-AD26-CD5229383722}" name="Column9602"/>
    <tableColumn id="9606" xr3:uid="{8840DF85-F85F-459A-9D18-A445B0883DED}" name="Column9603"/>
    <tableColumn id="9607" xr3:uid="{418FBD68-6D92-4FB8-A70D-9124B31DC250}" name="Column9604"/>
    <tableColumn id="9608" xr3:uid="{B30E0486-7CB2-4665-A70A-55ECEB6D4E25}" name="Column9605"/>
    <tableColumn id="9609" xr3:uid="{DDB754FD-E1E5-4313-AB02-F42A488D315A}" name="Column9606"/>
    <tableColumn id="9610" xr3:uid="{E3493E64-7F10-434B-AD7D-2CC63AEF7000}" name="Column9607"/>
    <tableColumn id="9611" xr3:uid="{22B44220-A331-49B0-A45B-793A83863DF1}" name="Column9608"/>
    <tableColumn id="9612" xr3:uid="{C304D999-233A-4B73-B49A-C6AD927B2BE8}" name="Column9609"/>
    <tableColumn id="9613" xr3:uid="{EDD808A1-BB29-4695-8198-A1B9E81D2BF3}" name="Column9610"/>
    <tableColumn id="9614" xr3:uid="{CFD71839-4231-47F0-981D-6081079419A6}" name="Column9611"/>
    <tableColumn id="9615" xr3:uid="{3B59D900-70AF-41B8-9152-5845D60D705A}" name="Column9612"/>
    <tableColumn id="9616" xr3:uid="{9CFCAF89-20F4-47EA-9E33-FF052C92902B}" name="Column9613"/>
    <tableColumn id="9617" xr3:uid="{98E91137-4EE8-4157-9D56-56C43FA113E4}" name="Column9614"/>
    <tableColumn id="9618" xr3:uid="{06093A86-9C04-4E51-87F2-4E37E3747EDB}" name="Column9615"/>
    <tableColumn id="9619" xr3:uid="{18272C47-F6A5-4CB8-A97E-AE9AFF746C5F}" name="Column9616"/>
    <tableColumn id="9620" xr3:uid="{0819325A-4B31-46CF-B7DD-3C5C0CBEB86B}" name="Column9617"/>
    <tableColumn id="9621" xr3:uid="{E76E65CD-326D-4316-958C-9E06E7AA47EB}" name="Column9618"/>
    <tableColumn id="9622" xr3:uid="{D3BDE9B8-708D-4BB3-9340-A31722FF2A10}" name="Column9619"/>
    <tableColumn id="9623" xr3:uid="{7A8FA7BA-E98E-4DD8-B975-D72605C1F8CD}" name="Column9620"/>
    <tableColumn id="9624" xr3:uid="{DAC269B5-1590-44D0-B685-3F7610FB750C}" name="Column9621"/>
    <tableColumn id="9625" xr3:uid="{99C08A84-2441-4865-8BF0-759A3EBA2139}" name="Column9622"/>
    <tableColumn id="9626" xr3:uid="{5C94C3C1-CC93-49D6-AC04-642F68716A2F}" name="Column9623"/>
    <tableColumn id="9627" xr3:uid="{370B71B6-547F-4D35-B926-97F306BF55C0}" name="Column9624"/>
    <tableColumn id="9628" xr3:uid="{9AC8BE68-6B4F-4F94-80BE-613EBE867140}" name="Column9625"/>
    <tableColumn id="9629" xr3:uid="{7EB02975-EF54-4A73-8245-F6BF30258604}" name="Column9626"/>
    <tableColumn id="9630" xr3:uid="{B4919457-6EB2-479C-9971-09918354779C}" name="Column9627"/>
    <tableColumn id="9631" xr3:uid="{5EB9AEA4-9B53-45FE-B231-722D8F5A8C46}" name="Column9628"/>
    <tableColumn id="9632" xr3:uid="{1D6BE294-4B45-4A75-B89F-CBAC32A9DCEC}" name="Column9629"/>
    <tableColumn id="9633" xr3:uid="{ABF06248-3010-44E6-994A-8D018915F5F2}" name="Column9630"/>
    <tableColumn id="9634" xr3:uid="{D8709C88-2E70-4AD4-8CDE-3E459086D37B}" name="Column9631"/>
    <tableColumn id="9635" xr3:uid="{0613E736-1194-4E63-9C0D-2CDE98613C05}" name="Column9632"/>
    <tableColumn id="9636" xr3:uid="{50D5480F-C6CB-4B97-877B-A934140E3FE8}" name="Column9633"/>
    <tableColumn id="9637" xr3:uid="{58A8B8F5-3CE3-48FB-8D6B-BCD5F415145A}" name="Column9634"/>
    <tableColumn id="9638" xr3:uid="{75C8FB2A-DA13-419E-80BF-CDDBB32CBD11}" name="Column9635"/>
    <tableColumn id="9639" xr3:uid="{C426B27D-B959-4274-B9F3-323FE59EB2CA}" name="Column9636"/>
    <tableColumn id="9640" xr3:uid="{B257C64B-0437-4FF0-8768-21CB5CF39FFA}" name="Column9637"/>
    <tableColumn id="9641" xr3:uid="{03DA1F9F-757E-4F80-BB80-AFDA82B63390}" name="Column9638"/>
    <tableColumn id="9642" xr3:uid="{13D1A8DF-2E6A-4C62-BC9C-83A23785C64D}" name="Column9639"/>
    <tableColumn id="9643" xr3:uid="{E5B0CFDB-EF5D-4F37-97A1-4522A0BDD2C9}" name="Column9640"/>
    <tableColumn id="9644" xr3:uid="{D703D16A-E20E-4C86-B8EF-C6277FD83BCF}" name="Column9641"/>
    <tableColumn id="9645" xr3:uid="{6C75310C-000C-423E-8060-5BA4D5791756}" name="Column9642"/>
    <tableColumn id="9646" xr3:uid="{79602C97-8F58-427A-BD1C-C660C68364BA}" name="Column9643"/>
    <tableColumn id="9647" xr3:uid="{DE14ACC4-35F3-4D53-860A-5905307F5728}" name="Column9644"/>
    <tableColumn id="9648" xr3:uid="{724E131B-749B-4611-8C6A-1C635AB2BB80}" name="Column9645"/>
    <tableColumn id="9649" xr3:uid="{0E52A59A-D663-418F-8EFF-A3E63419B817}" name="Column9646"/>
    <tableColumn id="9650" xr3:uid="{688E9441-C87B-47E9-ACBB-FD8BBF763B7E}" name="Column9647"/>
    <tableColumn id="9651" xr3:uid="{0BB86A57-6D48-4922-86C3-E52A77A572A4}" name="Column9648"/>
    <tableColumn id="9652" xr3:uid="{0222A70F-C145-48DB-8F39-675BB8C1B9A0}" name="Column9649"/>
    <tableColumn id="9653" xr3:uid="{DDA5D9DF-22A1-47EF-A727-8DF737A27770}" name="Column9650"/>
    <tableColumn id="9654" xr3:uid="{A09444D5-0B57-44F5-BD3C-EB01DF972F1F}" name="Column9651"/>
    <tableColumn id="9655" xr3:uid="{213BC768-0B9E-47FC-AE5E-7A077E2225A3}" name="Column9652"/>
    <tableColumn id="9656" xr3:uid="{097162B0-4F1B-40B1-AF11-808900E6DF70}" name="Column9653"/>
    <tableColumn id="9657" xr3:uid="{2E76F30F-D6C5-466D-9F34-B1360B8434D9}" name="Column9654"/>
    <tableColumn id="9658" xr3:uid="{57764616-F26B-454B-8F69-04A30D2DFE4A}" name="Column9655"/>
    <tableColumn id="9659" xr3:uid="{BCA99B0C-7E4E-4B51-89C3-1BD1946F9D64}" name="Column9656"/>
    <tableColumn id="9660" xr3:uid="{E6271FB8-201B-4E35-A4F5-854D9CC3DAA7}" name="Column9657"/>
    <tableColumn id="9661" xr3:uid="{E9F08432-4132-43E4-9A93-9BC96AA09674}" name="Column9658"/>
    <tableColumn id="9662" xr3:uid="{A5511E0A-D97C-45DF-9316-41AECC82DCAB}" name="Column9659"/>
    <tableColumn id="9663" xr3:uid="{CF1DF155-BA23-4D47-8FB9-FDA4C0B5CF1B}" name="Column9660"/>
    <tableColumn id="9664" xr3:uid="{CFD5E965-4FAE-4818-BA7A-40F29EDD51B4}" name="Column9661"/>
    <tableColumn id="9665" xr3:uid="{A72160FA-3A2F-4568-9CD1-D19668BCD462}" name="Column9662"/>
    <tableColumn id="9666" xr3:uid="{6F90A8B3-9DFF-472E-8E5A-42EC31E1DEBD}" name="Column9663"/>
    <tableColumn id="9667" xr3:uid="{BBF56D49-2803-4FE3-888D-127D0B9A764B}" name="Column9664"/>
    <tableColumn id="9668" xr3:uid="{01E832D9-265C-46E5-87FB-B3F2DFB64A60}" name="Column9665"/>
    <tableColumn id="9669" xr3:uid="{0BBCEB14-86A9-47BF-893A-067E08F603D4}" name="Column9666"/>
    <tableColumn id="9670" xr3:uid="{72EEDB93-C3F9-4215-AF61-33A5F71F5E28}" name="Column9667"/>
    <tableColumn id="9671" xr3:uid="{260624F7-9203-4E82-BF19-F843CED406EB}" name="Column9668"/>
    <tableColumn id="9672" xr3:uid="{53235C88-DC82-4B3B-B2F0-5EF163E33644}" name="Column9669"/>
    <tableColumn id="9673" xr3:uid="{95E6705E-B1D3-4F65-888E-D9949CF4FA5C}" name="Column9670"/>
    <tableColumn id="9674" xr3:uid="{1D07E91E-AEB4-4D3A-B449-6374B1A5F53C}" name="Column9671"/>
    <tableColumn id="9675" xr3:uid="{C89A7C11-4EBC-44A3-91A9-2775C7B4414B}" name="Column9672"/>
    <tableColumn id="9676" xr3:uid="{66D3053A-816C-4B25-A4EB-B52309958909}" name="Column9673"/>
    <tableColumn id="9677" xr3:uid="{EFD371AF-EF7E-4432-BE1F-A7A567478EA7}" name="Column9674"/>
    <tableColumn id="9678" xr3:uid="{E81528C9-6F4C-4AED-BC61-1CB4680CB5B5}" name="Column9675"/>
    <tableColumn id="9679" xr3:uid="{B41CD685-AB06-48C8-9B62-134AA55EBCCE}" name="Column9676"/>
    <tableColumn id="9680" xr3:uid="{E372E4AC-03E5-4506-A799-82F819832488}" name="Column9677"/>
    <tableColumn id="9681" xr3:uid="{B5656038-DA08-4376-9D5A-50C7D93B4532}" name="Column9678"/>
    <tableColumn id="9682" xr3:uid="{05EFA2C5-7C47-4169-81B1-E434B7B55919}" name="Column9679"/>
    <tableColumn id="9683" xr3:uid="{F5FFD30B-41ED-4243-80C8-7768DAB3F276}" name="Column9680"/>
    <tableColumn id="9684" xr3:uid="{4BF9885C-EDF6-4CE0-89DF-47B295F4EC1F}" name="Column9681"/>
    <tableColumn id="9685" xr3:uid="{E6CC28A6-BC76-4B82-ACA4-CA2A509AAD9A}" name="Column9682"/>
    <tableColumn id="9686" xr3:uid="{FFA7FA4D-5A3F-4573-92CD-597952B7972B}" name="Column9683"/>
    <tableColumn id="9687" xr3:uid="{3CEEFDC2-498F-41B0-9FD4-DDF8174C7917}" name="Column9684"/>
    <tableColumn id="9688" xr3:uid="{C26A3935-CC24-4D83-A54C-2999663E652C}" name="Column9685"/>
    <tableColumn id="9689" xr3:uid="{84D580E2-2873-44DE-87E9-36571099CC2A}" name="Column9686"/>
    <tableColumn id="9690" xr3:uid="{44F35DA6-BCD7-4CA0-A892-F4E834EFF760}" name="Column9687"/>
    <tableColumn id="9691" xr3:uid="{9BD973BF-48C9-45AD-839C-6CDDAE4C9022}" name="Column9688"/>
    <tableColumn id="9692" xr3:uid="{28887235-77F6-4E3B-87BC-AA49716629A5}" name="Column9689"/>
    <tableColumn id="9693" xr3:uid="{926C4751-0AB0-4CBE-84B2-63E435937A37}" name="Column9690"/>
    <tableColumn id="9694" xr3:uid="{94463BEF-8AFF-417C-A37A-ADED7A444425}" name="Column9691"/>
    <tableColumn id="9695" xr3:uid="{0D52D7C9-F105-4805-9099-84C81F804612}" name="Column9692"/>
    <tableColumn id="9696" xr3:uid="{4CB30304-7C28-464F-B7C8-31FB501DB932}" name="Column9693"/>
    <tableColumn id="9697" xr3:uid="{8869B53A-6CA7-4CCB-993C-D26278079DE2}" name="Column9694"/>
    <tableColumn id="9698" xr3:uid="{4431D8D2-9F0E-47DF-8B45-D62C9AB825EB}" name="Column9695"/>
    <tableColumn id="9699" xr3:uid="{DE9D132B-22FE-4913-8654-9B32561EA2D0}" name="Column9696"/>
    <tableColumn id="9700" xr3:uid="{4F0B240E-CF01-45E6-AF74-501B51C14773}" name="Column9697"/>
    <tableColumn id="9701" xr3:uid="{6277CC17-0294-4455-BAEE-FF1C33159500}" name="Column9698"/>
    <tableColumn id="9702" xr3:uid="{D7F78E2D-1E55-403F-B95C-648F4029AF42}" name="Column9699"/>
    <tableColumn id="9703" xr3:uid="{447EAEAD-5664-4088-B17B-87EAB2F4EA01}" name="Column9700"/>
    <tableColumn id="9704" xr3:uid="{047D1F88-3697-4445-B952-CD51BCCA7541}" name="Column9701"/>
    <tableColumn id="9705" xr3:uid="{734682CE-E7E0-4B38-B65B-24623D2BFEF5}" name="Column9702"/>
    <tableColumn id="9706" xr3:uid="{414D910A-1958-400E-89F3-220D3A8FC292}" name="Column9703"/>
    <tableColumn id="9707" xr3:uid="{38A3C61A-B21B-4559-9723-A5DECBC33D72}" name="Column9704"/>
    <tableColumn id="9708" xr3:uid="{52DA0273-4D86-4617-B0CB-5D8C4D1D85B0}" name="Column9705"/>
    <tableColumn id="9709" xr3:uid="{D10B80C3-6015-4388-BF2F-DCC4B1932333}" name="Column9706"/>
    <tableColumn id="9710" xr3:uid="{1983A3FC-4795-47A5-B470-41D65BFC0A25}" name="Column9707"/>
    <tableColumn id="9711" xr3:uid="{D617DE3C-C4A5-4FA9-B11D-5A607FA19242}" name="Column9708"/>
    <tableColumn id="9712" xr3:uid="{11EBCF27-F7E4-4384-B57B-50BE8FEAB8D5}" name="Column9709"/>
    <tableColumn id="9713" xr3:uid="{28FBC6CE-B5EC-400C-85A9-D840BAA0D9C7}" name="Column9710"/>
    <tableColumn id="9714" xr3:uid="{CD9BC805-D85D-4C28-8505-6FF11CE96B4B}" name="Column9711"/>
    <tableColumn id="9715" xr3:uid="{5A8E7BB5-3D5A-4550-8950-3973B21998A8}" name="Column9712"/>
    <tableColumn id="9716" xr3:uid="{D7BE6BEC-7E32-4C5F-89BD-1496CF87A549}" name="Column9713"/>
    <tableColumn id="9717" xr3:uid="{70C1573A-BA2C-43F8-8CB3-0A811B83396C}" name="Column9714"/>
    <tableColumn id="9718" xr3:uid="{20210ACC-AB62-424A-A25F-121EB43B53FB}" name="Column9715"/>
    <tableColumn id="9719" xr3:uid="{861F130C-2DDA-4ED0-A8D8-1739EDD1F961}" name="Column9716"/>
    <tableColumn id="9720" xr3:uid="{4A345296-A370-4E6C-9809-767FA0734299}" name="Column9717"/>
    <tableColumn id="9721" xr3:uid="{0B4F6BD6-4E8A-4BB7-885B-E426B50B23F8}" name="Column9718"/>
    <tableColumn id="9722" xr3:uid="{A4A2B838-567D-4072-9D9E-9C55BEDE6A53}" name="Column9719"/>
    <tableColumn id="9723" xr3:uid="{A7E50743-7402-4C6F-B476-1D7AE79510DD}" name="Column9720"/>
    <tableColumn id="9724" xr3:uid="{1F8FBE29-A647-485D-A126-DB95F0F960A7}" name="Column9721"/>
    <tableColumn id="9725" xr3:uid="{5FF90254-9B63-464D-95A1-CF05B191BE68}" name="Column9722"/>
    <tableColumn id="9726" xr3:uid="{95FE86C3-5273-4BDB-AAC7-AA20CFBC3BCB}" name="Column9723"/>
    <tableColumn id="9727" xr3:uid="{1195D36B-AD62-440D-88C7-31FAEF04D3CE}" name="Column9724"/>
    <tableColumn id="9728" xr3:uid="{305F53FF-5643-4FB0-B87B-BC3B328ADDA1}" name="Column9725"/>
    <tableColumn id="9729" xr3:uid="{A1B045F6-DA43-465B-91FB-6BB4B8653A77}" name="Column9726"/>
    <tableColumn id="9730" xr3:uid="{E35CBE90-CF15-43CD-8FDB-DA176D8A6FE3}" name="Column9727"/>
    <tableColumn id="9731" xr3:uid="{575CB13E-E725-4483-8AC5-328C0D2617DE}" name="Column9728"/>
    <tableColumn id="9732" xr3:uid="{59745430-869C-4F11-8303-F0362F88230A}" name="Column9729"/>
    <tableColumn id="9733" xr3:uid="{0EFE4C10-4B7F-472F-B9F7-D8D8753D8FA6}" name="Column9730"/>
    <tableColumn id="9734" xr3:uid="{1B6B2ABD-87DB-452B-A739-CFBC2679D9A3}" name="Column9731"/>
    <tableColumn id="9735" xr3:uid="{F0097FB4-1E02-4639-BA1C-21BB9893CD18}" name="Column9732"/>
    <tableColumn id="9736" xr3:uid="{6E2F85B8-6DC3-423B-B308-8A32DEB4B48C}" name="Column9733"/>
    <tableColumn id="9737" xr3:uid="{B8FD5176-06BD-4814-AD0E-491FE8925264}" name="Column9734"/>
    <tableColumn id="9738" xr3:uid="{2521D139-7C2A-47DC-A19E-75C1587C3C7B}" name="Column9735"/>
    <tableColumn id="9739" xr3:uid="{0BB4F556-AD63-4D55-9323-4AB48E1B0CC0}" name="Column9736"/>
    <tableColumn id="9740" xr3:uid="{5A77CA41-FD38-411C-AB90-06962770F477}" name="Column9737"/>
    <tableColumn id="9741" xr3:uid="{3337A9B4-FD41-4EC1-8716-CC365E97815F}" name="Column9738"/>
    <tableColumn id="9742" xr3:uid="{E04F8B7A-40DA-4EA1-BFE9-8746A993F6FD}" name="Column9739"/>
    <tableColumn id="9743" xr3:uid="{D7E0C5BA-4831-4075-8B11-6DE127D669FD}" name="Column9740"/>
    <tableColumn id="9744" xr3:uid="{8FA76AAD-8F30-4665-99EB-A2F06FC2EEB0}" name="Column9741"/>
    <tableColumn id="9745" xr3:uid="{29351A86-DA7C-4285-A042-2568BA78B05D}" name="Column9742"/>
    <tableColumn id="9746" xr3:uid="{CB323CD7-F9BD-47DF-A075-52CE7D203AA3}" name="Column9743"/>
    <tableColumn id="9747" xr3:uid="{2B95F9F8-C61C-466F-811D-86BC7D5D3E37}" name="Column9744"/>
    <tableColumn id="9748" xr3:uid="{385AF07D-60B1-40AB-A0F6-4F5DCDC7B9F7}" name="Column9745"/>
    <tableColumn id="9749" xr3:uid="{F6A9F97C-825C-4FBC-84FA-E2C95CF50A11}" name="Column9746"/>
    <tableColumn id="9750" xr3:uid="{0CC6F39A-0CA9-4095-8358-491C8032388D}" name="Column9747"/>
    <tableColumn id="9751" xr3:uid="{7BD3A2F2-8249-437A-8636-989E8338A1B5}" name="Column9748"/>
    <tableColumn id="9752" xr3:uid="{97634621-17A0-4C2B-9C51-554164A9439B}" name="Column9749"/>
    <tableColumn id="9753" xr3:uid="{525D8755-BA95-42B3-83C8-5A2CF96386A1}" name="Column9750"/>
    <tableColumn id="9754" xr3:uid="{8CE940AB-5FB3-495F-916B-C7E516E7C49D}" name="Column9751"/>
    <tableColumn id="9755" xr3:uid="{5B343EE6-690D-4A6E-B88D-C3FB0EE365C5}" name="Column9752"/>
    <tableColumn id="9756" xr3:uid="{A19F372C-1AD1-47FA-A23B-BF6B67D965F3}" name="Column9753"/>
    <tableColumn id="9757" xr3:uid="{6CC33FD8-CAAD-477F-86C9-F4E7407DC4F3}" name="Column9754"/>
    <tableColumn id="9758" xr3:uid="{AE8FF9D4-1CF9-47F7-933B-2929AA993D98}" name="Column9755"/>
    <tableColumn id="9759" xr3:uid="{BC07FB0B-2C8A-4AB2-B344-74BB838EBA65}" name="Column9756"/>
    <tableColumn id="9760" xr3:uid="{A6179439-93B1-4FD8-B2CB-E588047CE937}" name="Column9757"/>
    <tableColumn id="9761" xr3:uid="{5004462E-301F-4234-9865-08D31A46E8EC}" name="Column9758"/>
    <tableColumn id="9762" xr3:uid="{88ADEBF1-12C7-4426-9AB2-2B2D90894C25}" name="Column9759"/>
    <tableColumn id="9763" xr3:uid="{C31FE149-ABB8-454D-A522-D96A4DFF2F5E}" name="Column9760"/>
    <tableColumn id="9764" xr3:uid="{3C6F4B9C-A8F8-4610-8BD5-4A70D0487A88}" name="Column9761"/>
    <tableColumn id="9765" xr3:uid="{C9248CD0-03C5-4D73-932B-055D945A69E3}" name="Column9762"/>
    <tableColumn id="9766" xr3:uid="{ED489E9D-70E3-44F6-BEA2-134FF405FB79}" name="Column9763"/>
    <tableColumn id="9767" xr3:uid="{E03A5E14-AADB-4A6A-9354-C6872514A13F}" name="Column9764"/>
    <tableColumn id="9768" xr3:uid="{9E19400C-4443-4154-A5C6-42D6D6CEB96A}" name="Column9765"/>
    <tableColumn id="9769" xr3:uid="{933BDD8B-DAAF-4085-BCE6-3A6A1027B464}" name="Column9766"/>
    <tableColumn id="9770" xr3:uid="{D637D1FE-2901-4F2A-8850-DB438B60E201}" name="Column9767"/>
    <tableColumn id="9771" xr3:uid="{6F31FBEB-409C-45D7-811C-6840EA853458}" name="Column9768"/>
    <tableColumn id="9772" xr3:uid="{30C34585-5CDC-4081-B364-EC8ABF39B8A3}" name="Column9769"/>
    <tableColumn id="9773" xr3:uid="{36535EE2-A008-4C20-A6C4-5D202B37DD3B}" name="Column9770"/>
    <tableColumn id="9774" xr3:uid="{5C0069E7-C991-41F1-8715-492F5E2C9B09}" name="Column9771"/>
    <tableColumn id="9775" xr3:uid="{07D1CE96-E4A7-4CA4-B033-D92FF290EA63}" name="Column9772"/>
    <tableColumn id="9776" xr3:uid="{99AE1DCD-FA30-42AF-ACC3-93E7EA3811B0}" name="Column9773"/>
    <tableColumn id="9777" xr3:uid="{F4032515-8223-4692-A182-8753F0DF311D}" name="Column9774"/>
    <tableColumn id="9778" xr3:uid="{27F35213-F137-4137-B785-A76BE0897F31}" name="Column9775"/>
    <tableColumn id="9779" xr3:uid="{7D51A131-21D0-47A4-81B4-CF5319F5F980}" name="Column9776"/>
    <tableColumn id="9780" xr3:uid="{1CBD4863-8C1F-44D7-9E3D-1586602D0EF8}" name="Column9777"/>
    <tableColumn id="9781" xr3:uid="{C13DE3DB-FB8D-4567-A178-77E4D1BECAB6}" name="Column9778"/>
    <tableColumn id="9782" xr3:uid="{F0BB7F29-BF39-4FCD-BC6E-6EA8B3E87584}" name="Column9779"/>
    <tableColumn id="9783" xr3:uid="{5617835A-FC64-42CD-950B-664689C2B475}" name="Column9780"/>
    <tableColumn id="9784" xr3:uid="{DC7AB45C-227F-40F7-AB07-888437FA79EF}" name="Column9781"/>
    <tableColumn id="9785" xr3:uid="{6175F4A4-AE15-4C24-9EAD-ED326E604667}" name="Column9782"/>
    <tableColumn id="9786" xr3:uid="{C4265FE5-7461-4576-A5A8-A112CCBB8C59}" name="Column9783"/>
    <tableColumn id="9787" xr3:uid="{366C4175-CDC2-4311-A3C9-094D60C639DD}" name="Column9784"/>
    <tableColumn id="9788" xr3:uid="{73EA7D38-1856-4C64-A4B7-CACD60AF964E}" name="Column9785"/>
    <tableColumn id="9789" xr3:uid="{8AE6C00C-E40B-4CD0-94B5-E60B504A36FD}" name="Column9786"/>
    <tableColumn id="9790" xr3:uid="{067FA116-B3C5-4A09-8136-48DD2A48BEE6}" name="Column9787"/>
    <tableColumn id="9791" xr3:uid="{0D969E25-D5E4-438A-BC0A-8B467F564598}" name="Column9788"/>
    <tableColumn id="9792" xr3:uid="{0121249D-F25A-478E-96E2-4290C97D7652}" name="Column9789"/>
    <tableColumn id="9793" xr3:uid="{DA7479CA-CB21-4F79-B62F-8EE430B1A550}" name="Column9790"/>
    <tableColumn id="9794" xr3:uid="{C5F3DE72-4893-4255-8645-7BA689670191}" name="Column9791"/>
    <tableColumn id="9795" xr3:uid="{884F772E-1D31-48A5-B74B-BE1D3AD46DC7}" name="Column9792"/>
    <tableColumn id="9796" xr3:uid="{F78BAC04-A892-48FF-ADAD-E87093C2D53C}" name="Column9793"/>
    <tableColumn id="9797" xr3:uid="{73C53A23-7C10-4980-ADB9-4B82000DD035}" name="Column9794"/>
    <tableColumn id="9798" xr3:uid="{A78CE927-2DE0-4C34-B3BD-93DBAB98E25F}" name="Column9795"/>
    <tableColumn id="9799" xr3:uid="{8FCA8186-9970-489D-A50B-6A11DAFE3EC0}" name="Column9796"/>
    <tableColumn id="9800" xr3:uid="{81D45D1D-042A-4D71-8382-56AC5E29C609}" name="Column9797"/>
    <tableColumn id="9801" xr3:uid="{0F46778F-DC41-40A7-8D12-B0A460DD59DC}" name="Column9798"/>
    <tableColumn id="9802" xr3:uid="{785C4E39-820F-49BC-85E8-CFE652AD4484}" name="Column9799"/>
    <tableColumn id="9803" xr3:uid="{04C970BF-4F9A-43C8-800E-AEC402CB8CC5}" name="Column9800"/>
    <tableColumn id="9804" xr3:uid="{A5690D48-EBBE-4D97-A4F2-D55C59DA83D4}" name="Column9801"/>
    <tableColumn id="9805" xr3:uid="{7E0094CA-91D1-4D42-974C-CF562D4B40ED}" name="Column9802"/>
    <tableColumn id="9806" xr3:uid="{453BB803-5231-47E2-AE10-C455FA37F1C4}" name="Column9803"/>
    <tableColumn id="9807" xr3:uid="{03CA705C-165C-4B41-9978-5AF5150A8130}" name="Column9804"/>
    <tableColumn id="9808" xr3:uid="{9F2F1511-F028-4F58-91EA-DA9758DE6AA6}" name="Column9805"/>
    <tableColumn id="9809" xr3:uid="{ACDB5318-5685-461F-944C-AED3BB8274AD}" name="Column9806"/>
    <tableColumn id="9810" xr3:uid="{BE14F17D-B7EF-468C-AA02-DB12296847CF}" name="Column9807"/>
    <tableColumn id="9811" xr3:uid="{3C2880E4-D84F-44F0-8DD9-76ABF7824F84}" name="Column9808"/>
    <tableColumn id="9812" xr3:uid="{FE442063-15FA-4CF8-ABFF-E159FAEBA749}" name="Column9809"/>
    <tableColumn id="9813" xr3:uid="{F99F217B-2E3D-43A8-9902-706E65C8BC4E}" name="Column9810"/>
    <tableColumn id="9814" xr3:uid="{E8247677-0C3E-46E7-BCE6-5E4061429964}" name="Column9811"/>
    <tableColumn id="9815" xr3:uid="{45963EDC-3429-4395-8DF1-A9327657ABC8}" name="Column9812"/>
    <tableColumn id="9816" xr3:uid="{FC20B0F3-F096-4D86-B791-BEE0D4675C5F}" name="Column9813"/>
    <tableColumn id="9817" xr3:uid="{4E1553B1-D463-46A2-A83A-2F22B3A96F7B}" name="Column9814"/>
    <tableColumn id="9818" xr3:uid="{04EBB1A4-9712-47BA-A981-AF45B1A0D0B2}" name="Column9815"/>
    <tableColumn id="9819" xr3:uid="{82218BDD-8A28-4741-9BC5-AE7DE3B9F5B9}" name="Column9816"/>
    <tableColumn id="9820" xr3:uid="{59305765-9A15-4B2A-B93A-E4046DFD2CB8}" name="Column9817"/>
    <tableColumn id="9821" xr3:uid="{C337124C-714A-4E16-BE1E-A9E25CE35B0F}" name="Column9818"/>
    <tableColumn id="9822" xr3:uid="{973FC62E-0370-45B0-9631-78A17EAE8DF4}" name="Column9819"/>
    <tableColumn id="9823" xr3:uid="{80785B3F-955B-43C4-9DB4-8F2660DE52F2}" name="Column9820"/>
    <tableColumn id="9824" xr3:uid="{17A65174-EA6C-42CE-8712-24783CF5C326}" name="Column9821"/>
    <tableColumn id="9825" xr3:uid="{9F9A2BE4-3696-4274-A203-3E9F4D20FC88}" name="Column9822"/>
    <tableColumn id="9826" xr3:uid="{C8A572A8-695B-436E-8B2B-9927A3FA0360}" name="Column9823"/>
    <tableColumn id="9827" xr3:uid="{335AA59D-C7BB-44A0-811B-CCCC2431E2E7}" name="Column9824"/>
    <tableColumn id="9828" xr3:uid="{85793833-732A-453E-8E24-8B486FD602B4}" name="Column9825"/>
    <tableColumn id="9829" xr3:uid="{FECE1FF6-72CA-440A-9142-7A4995E8658C}" name="Column9826"/>
    <tableColumn id="9830" xr3:uid="{5B10506F-AB40-4E7A-842E-127F5D783AD4}" name="Column9827"/>
    <tableColumn id="9831" xr3:uid="{E6EA7C92-D754-4812-B742-DF7B786A3F1F}" name="Column9828"/>
    <tableColumn id="9832" xr3:uid="{42C1C7D0-E637-435F-9726-A6A408E8CAE2}" name="Column9829"/>
    <tableColumn id="9833" xr3:uid="{E39CAB19-5F3A-4D50-A1E3-07C2C4E926F2}" name="Column9830"/>
    <tableColumn id="9834" xr3:uid="{8B440A08-5C49-404A-8CE6-14D68BAC3B7E}" name="Column9831"/>
    <tableColumn id="9835" xr3:uid="{BCA5DF64-D200-4109-8189-BB402AFC04B4}" name="Column9832"/>
    <tableColumn id="9836" xr3:uid="{9DCD6E7D-61D7-48B3-A167-70C69C1FC2C3}" name="Column9833"/>
    <tableColumn id="9837" xr3:uid="{2C060544-47E7-4770-BA39-0F5F81026A48}" name="Column9834"/>
    <tableColumn id="9838" xr3:uid="{8571FFBE-44CB-42DA-AF62-34E52DFE737B}" name="Column9835"/>
    <tableColumn id="9839" xr3:uid="{029C60E8-958E-4873-B6A2-B8EF9CA66CE7}" name="Column9836"/>
    <tableColumn id="9840" xr3:uid="{8735019D-BE67-4490-9E23-2A8611370C28}" name="Column9837"/>
    <tableColumn id="9841" xr3:uid="{722FBCB9-0C3F-4090-BE16-0EAA7CDA741A}" name="Column9838"/>
    <tableColumn id="9842" xr3:uid="{CD84CA49-9E82-4909-AE99-76524C6C2441}" name="Column9839"/>
    <tableColumn id="9843" xr3:uid="{EEA4C736-9B44-4A63-ADAE-DC30D635CD6F}" name="Column9840"/>
    <tableColumn id="9844" xr3:uid="{263694A1-4D76-4802-BF70-D2E448B5F285}" name="Column9841"/>
    <tableColumn id="9845" xr3:uid="{842414EC-44B6-479B-A23F-74EF85427C2E}" name="Column9842"/>
    <tableColumn id="9846" xr3:uid="{C6C19FDA-A9A9-4E21-92EA-13167CDFF61B}" name="Column9843"/>
    <tableColumn id="9847" xr3:uid="{D003F28F-7AF8-47D4-97FA-30A287786643}" name="Column9844"/>
    <tableColumn id="9848" xr3:uid="{E6311383-0CBD-4BAD-99E6-F8FBD3190351}" name="Column9845"/>
    <tableColumn id="9849" xr3:uid="{E2F4400F-C47D-4757-9F39-E528E3648CFF}" name="Column9846"/>
    <tableColumn id="9850" xr3:uid="{77B3313C-58A7-4C99-9A99-63F57A742CA3}" name="Column9847"/>
    <tableColumn id="9851" xr3:uid="{503F92B4-D08E-4043-8252-F012E2175E91}" name="Column9848"/>
    <tableColumn id="9852" xr3:uid="{CE0827D0-6EF5-4D77-89D5-3976957EA63A}" name="Column9849"/>
    <tableColumn id="9853" xr3:uid="{D412FBC2-623D-4FB4-A27F-E8C5A3F5ADDE}" name="Column9850"/>
    <tableColumn id="9854" xr3:uid="{DA6A3A94-63CD-4FBD-AAB6-06C3450CA909}" name="Column9851"/>
    <tableColumn id="9855" xr3:uid="{72C1EA56-A294-4FEA-8AC7-3CEC0E7C90DE}" name="Column9852"/>
    <tableColumn id="9856" xr3:uid="{848FADA4-CAC6-478A-995B-C89A1449F150}" name="Column9853"/>
    <tableColumn id="9857" xr3:uid="{5F8DE42A-2F49-4724-B064-DF826421F388}" name="Column9854"/>
    <tableColumn id="9858" xr3:uid="{8D85BAF1-83C4-40E6-83B6-3D62C78FBD8D}" name="Column9855"/>
    <tableColumn id="9859" xr3:uid="{39910F81-482A-4232-A577-9ECB8055FE71}" name="Column9856"/>
    <tableColumn id="9860" xr3:uid="{E2FDA1F2-E84D-4781-B2BB-64A2AD8F1960}" name="Column9857"/>
    <tableColumn id="9861" xr3:uid="{3B7C1F8D-F857-4A83-BAEB-7758A2E70FB7}" name="Column9858"/>
    <tableColumn id="9862" xr3:uid="{CDBE9B06-71AC-40EA-A9F6-65CE2C6BEB5D}" name="Column9859"/>
    <tableColumn id="9863" xr3:uid="{9B934723-E0CC-4A13-A3D0-5E8E9E19D8C9}" name="Column9860"/>
    <tableColumn id="9864" xr3:uid="{0E95AA7D-125F-4949-A143-327CF6CBC090}" name="Column9861"/>
    <tableColumn id="9865" xr3:uid="{B6E80D49-47B9-446A-95C1-2B7FABC07E79}" name="Column9862"/>
    <tableColumn id="9866" xr3:uid="{FB361037-2BBF-40AB-A9FC-559392C16310}" name="Column9863"/>
    <tableColumn id="9867" xr3:uid="{71ACB810-9446-4980-97FF-A882BC5E69F3}" name="Column9864"/>
    <tableColumn id="9868" xr3:uid="{173E2B44-0A97-4BEB-89DD-CCBFAADFBB6E}" name="Column9865"/>
    <tableColumn id="9869" xr3:uid="{83BB7D73-E706-4A79-9354-A214A1C66156}" name="Column9866"/>
    <tableColumn id="9870" xr3:uid="{611FE925-AC2F-4033-A3C5-0815BAAD9A81}" name="Column9867"/>
    <tableColumn id="9871" xr3:uid="{8E71A37C-ABA3-4523-AD0A-0DBA3D4E9875}" name="Column9868"/>
    <tableColumn id="9872" xr3:uid="{B653CE10-68C4-4DE1-B70E-82E8DF588F85}" name="Column9869"/>
    <tableColumn id="9873" xr3:uid="{75FB02A2-EB9F-4CC8-B251-C761081C2F5E}" name="Column9870"/>
    <tableColumn id="9874" xr3:uid="{66E02235-BD8D-4B17-ACBF-F2872E87BBDD}" name="Column9871"/>
    <tableColumn id="9875" xr3:uid="{FE0A1F1A-D51D-41D1-ABD7-1959EB92C0DC}" name="Column9872"/>
    <tableColumn id="9876" xr3:uid="{6CA2F5B1-C159-4512-9F29-895794B71658}" name="Column9873"/>
    <tableColumn id="9877" xr3:uid="{1D2CE43E-77EC-4109-BEE4-867EEB19131F}" name="Column9874"/>
    <tableColumn id="9878" xr3:uid="{D594B737-C1C7-4BB8-920C-A9D4ABF314ED}" name="Column9875"/>
    <tableColumn id="9879" xr3:uid="{826D37F7-2BE5-4DCC-A632-E9209AD11E0B}" name="Column9876"/>
    <tableColumn id="9880" xr3:uid="{D0A0EFAA-A7F4-4CD2-AD1D-A33EAD02EEE8}" name="Column9877"/>
    <tableColumn id="9881" xr3:uid="{25087F37-5F34-4077-8639-5AB416C4D68A}" name="Column9878"/>
    <tableColumn id="9882" xr3:uid="{40772318-8EAE-43EC-A304-E33462B09956}" name="Column9879"/>
    <tableColumn id="9883" xr3:uid="{556F4D90-7F2A-437A-B8C0-D96E0576025E}" name="Column9880"/>
    <tableColumn id="9884" xr3:uid="{6034B1FF-2680-4B53-B02F-0228E9FF323A}" name="Column9881"/>
    <tableColumn id="9885" xr3:uid="{731EC726-1699-42CB-8C78-98948AD9750A}" name="Column9882"/>
    <tableColumn id="9886" xr3:uid="{2A0E4F21-1D01-4710-AB82-FC0325F7FAAA}" name="Column9883"/>
    <tableColumn id="9887" xr3:uid="{5A265A1B-E4AB-4282-8478-34BAB820BCB9}" name="Column9884"/>
    <tableColumn id="9888" xr3:uid="{381E55A0-2B52-4BA6-A870-4ED7891DF2FF}" name="Column9885"/>
    <tableColumn id="9889" xr3:uid="{57A2FF51-C5FE-4ADE-8FAF-4BCEA85587EB}" name="Column9886"/>
    <tableColumn id="9890" xr3:uid="{39080C09-C2EF-495E-83AE-6949A7FD6EAC}" name="Column9887"/>
    <tableColumn id="9891" xr3:uid="{DE6243E7-0557-42D0-B0A9-71B28918C203}" name="Column9888"/>
    <tableColumn id="9892" xr3:uid="{011CBFE9-7891-452D-938F-2E91BBB8B98F}" name="Column9889"/>
    <tableColumn id="9893" xr3:uid="{3F536492-5E40-46CB-BDB9-9EF06ED6F8CF}" name="Column9890"/>
    <tableColumn id="9894" xr3:uid="{63EDDEA1-B692-4D0A-8CBA-C50D82C34AF2}" name="Column9891"/>
    <tableColumn id="9895" xr3:uid="{EF36B41E-AD98-49CF-A2C1-7AF38CCCFF7E}" name="Column9892"/>
    <tableColumn id="9896" xr3:uid="{EE8D2400-C4FE-4D22-BD7A-AD2D9768DCE7}" name="Column9893"/>
    <tableColumn id="9897" xr3:uid="{10AEACC9-1345-4403-A199-BCD71CD6951A}" name="Column9894"/>
    <tableColumn id="9898" xr3:uid="{7CD18FE5-4A6F-445C-85AD-0B4FF2780352}" name="Column9895"/>
    <tableColumn id="9899" xr3:uid="{2E50AD91-BFEA-4474-BB44-AEC9725A0F30}" name="Column9896"/>
    <tableColumn id="9900" xr3:uid="{DE73E3A0-5B80-4C8B-BDBE-DD8AD067E9CE}" name="Column9897"/>
    <tableColumn id="9901" xr3:uid="{9D20E361-81EE-468D-973E-B753687DDB63}" name="Column9898"/>
    <tableColumn id="9902" xr3:uid="{498B5FA1-32D5-4280-8F7D-E6603493085C}" name="Column9899"/>
    <tableColumn id="9903" xr3:uid="{46485198-7A82-45AF-84B4-3D369ED48B3B}" name="Column9900"/>
    <tableColumn id="9904" xr3:uid="{7AE33897-DE53-45B3-85D4-24AD8F40DDB3}" name="Column9901"/>
    <tableColumn id="9905" xr3:uid="{1B479E36-99DB-4FE0-B058-AADFB2894901}" name="Column9902"/>
    <tableColumn id="9906" xr3:uid="{586FF215-255E-4E70-9B36-E196A1DF3D29}" name="Column9903"/>
    <tableColumn id="9907" xr3:uid="{ED94BD95-B01B-42ED-B707-89DA18BF1B94}" name="Column9904"/>
    <tableColumn id="9908" xr3:uid="{2D64BCAB-D6C6-4A96-A835-6FED9204CA4F}" name="Column9905"/>
    <tableColumn id="9909" xr3:uid="{F69DD6C5-484B-44E2-BB63-8F5696AA07E6}" name="Column9906"/>
    <tableColumn id="9910" xr3:uid="{68138324-4AC4-4B13-925F-03ED1DB27695}" name="Column9907"/>
    <tableColumn id="9911" xr3:uid="{00991C6A-A8C7-45B2-8F00-08C4F4ED9853}" name="Column9908"/>
    <tableColumn id="9912" xr3:uid="{416AFD18-8219-4F69-B248-056153320DBA}" name="Column9909"/>
    <tableColumn id="9913" xr3:uid="{76301C93-F5B0-4977-A614-2A4DFCAD6D41}" name="Column9910"/>
    <tableColumn id="9914" xr3:uid="{A884BF30-E6E2-4526-B6BA-B22861F2C702}" name="Column9911"/>
    <tableColumn id="9915" xr3:uid="{AC212768-901E-45BB-B6BA-1E23B193F19C}" name="Column9912"/>
    <tableColumn id="9916" xr3:uid="{DB5F5610-DD4B-4738-BC33-C4A42E4A1EE8}" name="Column9913"/>
    <tableColumn id="9917" xr3:uid="{035A3324-922B-44F4-894F-AA2755DC8526}" name="Column9914"/>
    <tableColumn id="9918" xr3:uid="{375F9E0B-A4CC-48A3-8E25-2EE993AE53B6}" name="Column9915"/>
    <tableColumn id="9919" xr3:uid="{4AF3DCBA-510E-42D1-8C1B-7E60CFE71963}" name="Column9916"/>
    <tableColumn id="9920" xr3:uid="{EB2CAB80-6406-4D8A-9540-94107139CD35}" name="Column9917"/>
    <tableColumn id="9921" xr3:uid="{A8305B61-3E90-4812-8409-BA2F355E2058}" name="Column9918"/>
    <tableColumn id="9922" xr3:uid="{88BDC5B6-DB25-4CDC-BAFB-678D9ADFD7AF}" name="Column9919"/>
    <tableColumn id="9923" xr3:uid="{2C7E016F-0D67-4DC3-9405-71C4399D580F}" name="Column9920"/>
    <tableColumn id="9924" xr3:uid="{440AD437-A493-49EF-A979-F101E38CF72E}" name="Column9921"/>
    <tableColumn id="9925" xr3:uid="{86BF1C4F-6A83-4ACB-A4E9-586BF666377B}" name="Column9922"/>
    <tableColumn id="9926" xr3:uid="{6AA7FC5E-ACAE-4150-9482-D36D27CFD557}" name="Column9923"/>
    <tableColumn id="9927" xr3:uid="{90DBC244-2578-4C5A-9790-DD4F115056E6}" name="Column9924"/>
    <tableColumn id="9928" xr3:uid="{4535EE24-111D-4416-9C11-06801456033E}" name="Column9925"/>
    <tableColumn id="9929" xr3:uid="{7DBA8A7E-1A05-49EC-9249-231881431F18}" name="Column9926"/>
    <tableColumn id="9930" xr3:uid="{5FF15A48-F139-4943-BAEA-999E270004C4}" name="Column9927"/>
    <tableColumn id="9931" xr3:uid="{C1CD6F35-6BAC-43BF-9659-2E037C61B2E7}" name="Column9928"/>
    <tableColumn id="9932" xr3:uid="{A7BFA3CD-7004-47E3-A45E-1A0422638360}" name="Column9929"/>
    <tableColumn id="9933" xr3:uid="{A7CE9F21-6F29-4FAB-AE98-73ECB574350A}" name="Column9930"/>
    <tableColumn id="9934" xr3:uid="{9BC49A53-2BDB-479C-A199-C494B526B60B}" name="Column9931"/>
    <tableColumn id="9935" xr3:uid="{E30D3C81-85E9-4BD6-84B6-80951B8CA225}" name="Column9932"/>
    <tableColumn id="9936" xr3:uid="{920BD507-9371-43AB-9996-CC02033FBF5A}" name="Column9933"/>
    <tableColumn id="9937" xr3:uid="{55B7F1C5-E2E0-497D-951D-57B4DA44F7B7}" name="Column9934"/>
    <tableColumn id="9938" xr3:uid="{E2D7C2D8-5B9A-4D14-BF45-0CBCFFE22DDD}" name="Column9935"/>
    <tableColumn id="9939" xr3:uid="{EF7ED660-F79A-4B45-B02D-7695ABAAC404}" name="Column9936"/>
    <tableColumn id="9940" xr3:uid="{AE083992-9A5A-426E-A319-8CCF30225980}" name="Column9937"/>
    <tableColumn id="9941" xr3:uid="{1131FDD1-6CEA-43B4-8202-D925FA3350A4}" name="Column9938"/>
    <tableColumn id="9942" xr3:uid="{F6187CFF-268A-469D-89C7-0CCD517E4623}" name="Column9939"/>
    <tableColumn id="9943" xr3:uid="{87ECBD0F-1F63-429E-AE52-321E0B9A7FA9}" name="Column9940"/>
    <tableColumn id="9944" xr3:uid="{A7469A6F-AB21-4126-977F-D358A2F7EF88}" name="Column9941"/>
    <tableColumn id="9945" xr3:uid="{0FBDDF99-84FA-41AE-986E-7DA51386F689}" name="Column9942"/>
    <tableColumn id="9946" xr3:uid="{A8B521F5-B200-4D86-AE42-FDD74E86403D}" name="Column9943"/>
    <tableColumn id="9947" xr3:uid="{2AEF922B-CECA-4118-A0B3-CDAD5273AB6E}" name="Column9944"/>
    <tableColumn id="9948" xr3:uid="{85649D7B-C106-4714-A0D2-6BFA7D3AC66C}" name="Column9945"/>
    <tableColumn id="9949" xr3:uid="{7637D98C-ACB9-4B18-853D-0B1484EF7A86}" name="Column9946"/>
    <tableColumn id="9950" xr3:uid="{9F600305-6CC8-4BE5-AB15-0BD6FB2C041F}" name="Column9947"/>
    <tableColumn id="9951" xr3:uid="{4F911BD9-6759-41A7-9E0C-C326D8DD6367}" name="Column9948"/>
    <tableColumn id="9952" xr3:uid="{69E76B36-7E13-4221-A157-2293AECACF44}" name="Column9949"/>
    <tableColumn id="9953" xr3:uid="{34DC7838-ECFA-4B0B-9B1A-5B81CA6F202A}" name="Column9950"/>
    <tableColumn id="9954" xr3:uid="{66612D6A-F9D9-4957-AD75-1A00F782AEC0}" name="Column9951"/>
    <tableColumn id="9955" xr3:uid="{EE8B77AB-2255-40AB-B50C-724C77554F06}" name="Column9952"/>
    <tableColumn id="9956" xr3:uid="{38929D81-D023-40C2-95ED-D5D9B8E17EE2}" name="Column9953"/>
    <tableColumn id="9957" xr3:uid="{0A2EC121-412C-4AEE-8901-24D7105F9CBF}" name="Column9954"/>
    <tableColumn id="9958" xr3:uid="{4BAF5CC9-9146-4DA3-A4E5-33099419F033}" name="Column9955"/>
    <tableColumn id="9959" xr3:uid="{E2042CF1-3651-4016-A036-701799B1DA0A}" name="Column9956"/>
    <tableColumn id="9960" xr3:uid="{DE7F1630-50D6-45B6-99FB-B126DAA87117}" name="Column9957"/>
    <tableColumn id="9961" xr3:uid="{684535C7-FD83-492D-816B-0976D67709E7}" name="Column9958"/>
    <tableColumn id="9962" xr3:uid="{A0B56235-19BB-4F2D-8936-66DAE09C951D}" name="Column9959"/>
    <tableColumn id="9963" xr3:uid="{4C40E842-84B3-4424-AFFC-8567BBD08D3F}" name="Column9960"/>
    <tableColumn id="9964" xr3:uid="{813D8724-430E-433B-B3BB-6C34975149AF}" name="Column9961"/>
    <tableColumn id="9965" xr3:uid="{E5405F25-CF90-4F64-AAAB-BF658ECB213F}" name="Column9962"/>
    <tableColumn id="9966" xr3:uid="{0911E6A8-2F9A-4AA7-87B3-48550A1986DA}" name="Column9963"/>
    <tableColumn id="9967" xr3:uid="{7EB7CA53-9AAC-4FC1-896D-A0D25B7B83C6}" name="Column9964"/>
    <tableColumn id="9968" xr3:uid="{8B911260-3BC4-4AF4-AC94-A0F7D488468D}" name="Column9965"/>
    <tableColumn id="9969" xr3:uid="{1C0644EC-9037-4D65-8A5E-04488503A9EC}" name="Column9966"/>
    <tableColumn id="9970" xr3:uid="{66CE5768-1374-40F8-A350-0286953F10A5}" name="Column9967"/>
    <tableColumn id="9971" xr3:uid="{943143D5-C30B-49CE-B293-F1294EC70598}" name="Column9968"/>
    <tableColumn id="9972" xr3:uid="{0C9C0F3D-110D-43F8-A3B6-EFEF11E39848}" name="Column9969"/>
    <tableColumn id="9973" xr3:uid="{6A2779FB-3BA7-48A6-B522-40BA9B7E9903}" name="Column9970"/>
    <tableColumn id="9974" xr3:uid="{83DA80E9-E9B4-4EC6-B250-087EA5CDC190}" name="Column9971"/>
    <tableColumn id="9975" xr3:uid="{E92EAAF9-B0DF-4CF6-8061-C8DA92EF2EEA}" name="Column9972"/>
    <tableColumn id="9976" xr3:uid="{48C384FF-239C-4857-B014-C782966377E7}" name="Column9973"/>
    <tableColumn id="9977" xr3:uid="{F0CAEE19-FD6A-480B-ABC3-4EEAE45E7A52}" name="Column9974"/>
    <tableColumn id="9978" xr3:uid="{1B2CCDE4-B800-4A97-AA95-A42B42E08C29}" name="Column9975"/>
    <tableColumn id="9979" xr3:uid="{3C1E7E88-547D-4F3F-BF00-21386DEB7CA1}" name="Column9976"/>
    <tableColumn id="9980" xr3:uid="{E833FF25-59C1-4A8D-BDCC-028B26E4AC65}" name="Column9977"/>
    <tableColumn id="9981" xr3:uid="{42C1D258-960D-474A-9024-4F4B745A1BD3}" name="Column9978"/>
    <tableColumn id="9982" xr3:uid="{39E1FD5B-18BB-4FFF-B9AF-7DF7B276A335}" name="Column9979"/>
    <tableColumn id="9983" xr3:uid="{26F21381-40AD-41A5-A11B-A68E11314B55}" name="Column9980"/>
    <tableColumn id="9984" xr3:uid="{EBA04F14-3323-47B4-A641-6C930568AD44}" name="Column9981"/>
    <tableColumn id="9985" xr3:uid="{5463752C-298A-43CE-A5ED-A2E4BC688E67}" name="Column9982"/>
    <tableColumn id="9986" xr3:uid="{A81FD024-D329-4B78-97C0-6AF4D93EBEE8}" name="Column9983"/>
    <tableColumn id="9987" xr3:uid="{2A081001-5598-47B4-A933-213F46A87744}" name="Column9984"/>
    <tableColumn id="9988" xr3:uid="{5B30A7FA-3144-4316-A5E7-D1349A720EBB}" name="Column9985"/>
    <tableColumn id="9989" xr3:uid="{15D74B43-8AF8-4ACD-A5AB-5E7DB461B105}" name="Column9986"/>
    <tableColumn id="9990" xr3:uid="{82F9D826-6946-44A3-B71B-4FD89A4B9689}" name="Column9987"/>
    <tableColumn id="9991" xr3:uid="{A7E550E5-4036-48DC-B354-2463153B7F72}" name="Column9988"/>
    <tableColumn id="9992" xr3:uid="{6BCB763C-BBE2-499D-9A77-F5A887F3B723}" name="Column9989"/>
    <tableColumn id="9993" xr3:uid="{A090B5CC-38C2-483A-9E51-5D5527013B8D}" name="Column9990"/>
    <tableColumn id="9994" xr3:uid="{6A6C3705-9380-4E61-A5A8-145A16DAC055}" name="Column9991"/>
    <tableColumn id="9995" xr3:uid="{5393C144-55F1-4FAE-9642-5BB2ECFAF5B4}" name="Column9992"/>
    <tableColumn id="9996" xr3:uid="{9CE86D1D-89C9-4F11-89F1-7636A88EC84D}" name="Column9993"/>
    <tableColumn id="9997" xr3:uid="{12CC82A2-6D73-49BD-8206-376777454653}" name="Column9994"/>
    <tableColumn id="9998" xr3:uid="{AA19A68E-C0B6-4A5E-828E-AE7A65DC14B0}" name="Column9995"/>
    <tableColumn id="9999" xr3:uid="{9A657166-E8BD-461A-BE22-E0855A0D95E5}" name="Column9996"/>
    <tableColumn id="10000" xr3:uid="{ED2B4274-E2C8-4D42-927C-6F52A6AD58DC}" name="Column9997"/>
    <tableColumn id="10001" xr3:uid="{88F026F9-792E-48AD-B27C-8EA3B61BE0FC}" name="Column9998"/>
    <tableColumn id="10002" xr3:uid="{ADC28607-DC1F-48C2-AF82-9D7F146B3EE4}" name="Column9999"/>
    <tableColumn id="10003" xr3:uid="{2DF0F9B2-2182-43C0-8AAE-40B5FF970D31}" name="Column10000"/>
    <tableColumn id="10004" xr3:uid="{C4A50754-EE32-4D60-BBA0-436ABAFCC46A}" name="Column10001"/>
    <tableColumn id="10005" xr3:uid="{5F1B93E3-3A95-4D9F-ABAD-06B00E935489}" name="Column10002"/>
    <tableColumn id="10006" xr3:uid="{F07E98DF-AEAC-47C8-A8C8-5223F0D843A2}" name="Column10003"/>
    <tableColumn id="10007" xr3:uid="{A0081559-8BE1-4C37-B6D2-F473BC038184}" name="Column10004"/>
    <tableColumn id="10008" xr3:uid="{B2F81D6E-2835-4EE1-A70E-CDA425A3A55D}" name="Column10005"/>
    <tableColumn id="10009" xr3:uid="{E709A744-DC88-4415-994B-5B51C0FCB155}" name="Column10006"/>
    <tableColumn id="10010" xr3:uid="{9C6DC4C1-F159-4491-A007-6BF7E0A9FF41}" name="Column10007"/>
    <tableColumn id="10011" xr3:uid="{947B495E-4927-4E00-AFF7-A294772D3959}" name="Column10008"/>
    <tableColumn id="10012" xr3:uid="{E8376779-64EE-44C8-89FE-3DFFAC6EFD8F}" name="Column10009"/>
    <tableColumn id="10013" xr3:uid="{7D1961A4-994A-4D3D-B0AD-89F7E7FF9AD4}" name="Column10010"/>
    <tableColumn id="10014" xr3:uid="{BC015672-F9B9-42BA-A099-3401CD715869}" name="Column10011"/>
    <tableColumn id="10015" xr3:uid="{96B296E0-FF9F-4554-ADFE-FC37458B5587}" name="Column10012"/>
    <tableColumn id="10016" xr3:uid="{C544284D-37C3-4F47-8C7B-BE05CF1550B0}" name="Column10013"/>
    <tableColumn id="10017" xr3:uid="{79F38B88-E328-44D7-9EDE-8D3A894FFB7C}" name="Column10014"/>
    <tableColumn id="10018" xr3:uid="{BD87BD28-2275-4E07-9830-30E0CFDDEC97}" name="Column10015"/>
    <tableColumn id="10019" xr3:uid="{456E8F16-32A0-4048-BA9B-9EDCDF41F2F8}" name="Column10016"/>
    <tableColumn id="10020" xr3:uid="{53FCEE47-F2FD-4472-B5FC-DA0EFDCC583F}" name="Column10017"/>
    <tableColumn id="10021" xr3:uid="{1CF4D2F5-6071-4531-8E44-7FA9B040CC35}" name="Column10018"/>
    <tableColumn id="10022" xr3:uid="{19CF61F4-3B6A-4F08-977A-A48AFA856CE3}" name="Column10019"/>
    <tableColumn id="10023" xr3:uid="{79F775BE-5FC4-4F05-A9AC-F35746DEA804}" name="Column10020"/>
    <tableColumn id="10024" xr3:uid="{4B462D96-3172-407A-A0B3-DFF1B2787847}" name="Column10021"/>
    <tableColumn id="10025" xr3:uid="{82278FED-6749-46B1-BB93-76AE28D4FCCC}" name="Column10022"/>
    <tableColumn id="10026" xr3:uid="{74D69201-3304-44DF-AA6F-6917362BC222}" name="Column10023"/>
    <tableColumn id="10027" xr3:uid="{728E51C8-55F3-4660-B8D6-B4F1586D0A9E}" name="Column10024"/>
    <tableColumn id="10028" xr3:uid="{13C1A884-361B-4970-B7AE-5C13B76098B3}" name="Column10025"/>
    <tableColumn id="10029" xr3:uid="{B10CCAB4-D243-446F-BAA9-AAD335C7F103}" name="Column10026"/>
    <tableColumn id="10030" xr3:uid="{7172F4F2-93F7-495C-9D3F-CDBFC0277DCB}" name="Column10027"/>
    <tableColumn id="10031" xr3:uid="{F249B19C-79EE-4B8D-828E-D97DE9B23301}" name="Column10028"/>
    <tableColumn id="10032" xr3:uid="{FC1DE0FF-ACFB-4E46-B50A-B7697A1908AD}" name="Column10029"/>
    <tableColumn id="10033" xr3:uid="{0145FC38-2273-4C14-9454-64AFCB1DB4EB}" name="Column10030"/>
    <tableColumn id="10034" xr3:uid="{978E24F3-C870-4C05-ACC9-6D3F2D2006AC}" name="Column10031"/>
    <tableColumn id="10035" xr3:uid="{5D5D55BA-9850-4872-9FC2-D4A15902CA82}" name="Column10032"/>
    <tableColumn id="10036" xr3:uid="{C8344DDE-5715-47D8-A4C8-1CDC35032732}" name="Column10033"/>
    <tableColumn id="10037" xr3:uid="{5AE1CE85-1C72-48EA-8D0C-B3E70DAC6575}" name="Column10034"/>
    <tableColumn id="10038" xr3:uid="{D45AF55D-260A-4030-B2BC-B4781F02E423}" name="Column10035"/>
    <tableColumn id="10039" xr3:uid="{A5EDA11C-339A-42E3-96D6-66586D1F1FEF}" name="Column10036"/>
    <tableColumn id="10040" xr3:uid="{5CB9F7A7-6780-46E7-9343-B25BB17DFCE6}" name="Column10037"/>
    <tableColumn id="10041" xr3:uid="{DD8221A0-FED6-4329-A603-25F035FE5AAB}" name="Column10038"/>
    <tableColumn id="10042" xr3:uid="{AABDBD4B-27B9-4368-9EB2-2F2213D9665A}" name="Column10039"/>
    <tableColumn id="10043" xr3:uid="{13F48CCD-882A-4737-A000-20911CF21CEC}" name="Column10040"/>
    <tableColumn id="10044" xr3:uid="{8F3F3610-B2C0-4158-9ED4-55834C04F05A}" name="Column10041"/>
    <tableColumn id="10045" xr3:uid="{1E4C72B0-1A14-481B-9B42-E451C6BE43B2}" name="Column10042"/>
    <tableColumn id="10046" xr3:uid="{98560080-A917-47B6-AF14-46AFBD791B21}" name="Column10043"/>
    <tableColumn id="10047" xr3:uid="{500E5CA5-C328-40D3-A779-8B4FB67D7421}" name="Column10044"/>
    <tableColumn id="10048" xr3:uid="{DBEA55E7-7316-40FF-8DFF-70DF007DB70F}" name="Column10045"/>
    <tableColumn id="10049" xr3:uid="{D2DAAAB0-53E4-48BC-9FF3-E578434CD292}" name="Column10046"/>
    <tableColumn id="10050" xr3:uid="{F5C5DB9E-32E1-4E7C-A82C-72E09CE23A65}" name="Column10047"/>
    <tableColumn id="10051" xr3:uid="{6EA235F8-2E7D-40A7-A66C-79993DE2C62C}" name="Column10048"/>
    <tableColumn id="10052" xr3:uid="{1C54A4C8-CCE8-46C3-A1BE-FF204554B44D}" name="Column10049"/>
    <tableColumn id="10053" xr3:uid="{2AEC081F-E56B-42E9-AF5E-8A527FBB41B8}" name="Column10050"/>
    <tableColumn id="10054" xr3:uid="{FFC0815D-BC05-410B-BD0E-D2501A409B34}" name="Column10051"/>
    <tableColumn id="10055" xr3:uid="{EC293B27-68C1-4FE4-B063-247A8FD59D36}" name="Column10052"/>
    <tableColumn id="10056" xr3:uid="{4DA34D5C-475C-4C36-82B6-D328117C5677}" name="Column10053"/>
    <tableColumn id="10057" xr3:uid="{AAD6B2A3-53F6-4CC4-B0F3-E64591489614}" name="Column10054"/>
    <tableColumn id="10058" xr3:uid="{12B4DF12-CB9C-4FDC-81C7-95ABCB1DB1ED}" name="Column10055"/>
    <tableColumn id="10059" xr3:uid="{DC216722-3EBB-42E1-AA10-91D877254DAF}" name="Column10056"/>
    <tableColumn id="10060" xr3:uid="{3450CDFE-7DE4-453D-B4BE-0B5384D5B862}" name="Column10057"/>
    <tableColumn id="10061" xr3:uid="{5FDCECF2-B0B5-448E-A365-64FF28580B84}" name="Column10058"/>
    <tableColumn id="10062" xr3:uid="{B1B83306-8EA7-4AD9-A868-0E0BAAE9F455}" name="Column10059"/>
    <tableColumn id="10063" xr3:uid="{E63F376D-D877-4E88-807D-03552F96DB50}" name="Column10060"/>
    <tableColumn id="10064" xr3:uid="{31A6DED0-7FAD-49AD-8CC5-11F9E1882611}" name="Column10061"/>
    <tableColumn id="10065" xr3:uid="{A620EE96-EEF2-4F75-B0FF-AD437B5AEEDD}" name="Column10062"/>
    <tableColumn id="10066" xr3:uid="{AC9A11EC-2BBC-4462-9773-8C2568F3CAE0}" name="Column10063"/>
    <tableColumn id="10067" xr3:uid="{4CBC0791-3020-43B6-A4B3-9B95DC764547}" name="Column10064"/>
    <tableColumn id="10068" xr3:uid="{0F72C9A5-DC26-4B6A-9217-6B4F247A458E}" name="Column10065"/>
    <tableColumn id="10069" xr3:uid="{94CAE637-B600-41A2-9756-EDFBF7AA19CF}" name="Column10066"/>
    <tableColumn id="10070" xr3:uid="{50322279-74C8-41C8-B27B-7A054F8C0798}" name="Column10067"/>
    <tableColumn id="10071" xr3:uid="{B0641694-E5C1-40B8-B416-7A32C0BB0F4A}" name="Column10068"/>
    <tableColumn id="10072" xr3:uid="{928800EC-FDAD-44EA-9535-845612C59146}" name="Column10069"/>
    <tableColumn id="10073" xr3:uid="{E13BE882-CA38-459D-894E-C5ABF618A307}" name="Column10070"/>
    <tableColumn id="10074" xr3:uid="{D4414269-6422-4CA8-9B19-1275C2A893C2}" name="Column10071"/>
    <tableColumn id="10075" xr3:uid="{BCC4E2F1-AD3B-4A0C-98AD-088558049753}" name="Column10072"/>
    <tableColumn id="10076" xr3:uid="{A6EF0ECE-3A19-4077-9A2B-11310C752A1D}" name="Column10073"/>
    <tableColumn id="10077" xr3:uid="{D6531E65-2538-4185-8FC8-91DD0EC63122}" name="Column10074"/>
    <tableColumn id="10078" xr3:uid="{AA2C922F-0A64-4544-A008-FE673730EA59}" name="Column10075"/>
    <tableColumn id="10079" xr3:uid="{9E49C419-83D0-4B58-B6CC-E466B2EF6589}" name="Column10076"/>
    <tableColumn id="10080" xr3:uid="{F611F6F0-87B6-40C4-BCB1-A7880D1BC5AD}" name="Column10077"/>
    <tableColumn id="10081" xr3:uid="{E75D129F-23C7-4BC0-BFDF-F8BE491C3319}" name="Column10078"/>
    <tableColumn id="10082" xr3:uid="{7C2BEE90-6B9B-4F6F-9FC0-0D14FD45C0A7}" name="Column10079"/>
    <tableColumn id="10083" xr3:uid="{452D68CD-8D3E-4821-B832-AB640AC527D7}" name="Column10080"/>
    <tableColumn id="10084" xr3:uid="{DFCD29C6-56E4-4D72-93A0-764C95EB09D2}" name="Column10081"/>
    <tableColumn id="10085" xr3:uid="{74305E50-7106-40CB-A95B-9845658A33C5}" name="Column10082"/>
    <tableColumn id="10086" xr3:uid="{AE97969F-3B7B-4B21-947E-B10E8CC0816B}" name="Column10083"/>
    <tableColumn id="10087" xr3:uid="{97A304B0-A057-4BDD-A067-FC1859EEAFE6}" name="Column10084"/>
    <tableColumn id="10088" xr3:uid="{722145D3-C2FD-4A24-898C-CF0680B01573}" name="Column10085"/>
    <tableColumn id="10089" xr3:uid="{9355C532-20AD-4DF6-8597-FAC152A29FD1}" name="Column10086"/>
    <tableColumn id="10090" xr3:uid="{63FE70D7-6BE6-4A4A-9283-82AAD8CFD853}" name="Column10087"/>
    <tableColumn id="10091" xr3:uid="{6DAF1B6F-08CD-40FA-9EBB-BF3D13D59F9D}" name="Column10088"/>
    <tableColumn id="10092" xr3:uid="{4C6D0246-4AFE-4438-B301-9771597F9CEA}" name="Column10089"/>
    <tableColumn id="10093" xr3:uid="{BDFDC58E-789F-4EF2-B2B4-728B301D077D}" name="Column10090"/>
    <tableColumn id="10094" xr3:uid="{49CAD073-F86A-40E1-A654-894558AFD43A}" name="Column10091"/>
    <tableColumn id="10095" xr3:uid="{6656F3E2-1A98-40BF-BF7F-E47DBB907D05}" name="Column10092"/>
    <tableColumn id="10096" xr3:uid="{C3C83832-2A08-435C-8A8D-C4040A8D0A5C}" name="Column10093"/>
    <tableColumn id="10097" xr3:uid="{51FE6F46-D28E-42CC-A28B-5DE320F6E512}" name="Column10094"/>
    <tableColumn id="10098" xr3:uid="{7220FD28-EF88-45D4-9C48-C22D77DF68FB}" name="Column10095"/>
    <tableColumn id="10099" xr3:uid="{15B0BABD-2E06-40D8-AD95-EC49241E616A}" name="Column10096"/>
    <tableColumn id="10100" xr3:uid="{35EB3A33-FD19-46F8-9536-593B1223D59C}" name="Column10097"/>
    <tableColumn id="10101" xr3:uid="{0A9EE6FD-F57D-4C80-A710-683134B75BD8}" name="Column10098"/>
    <tableColumn id="10102" xr3:uid="{A5384835-53F3-43DE-B00F-5D436498CBBD}" name="Column10099"/>
    <tableColumn id="10103" xr3:uid="{CC18372E-FCCD-4B0E-8537-8F53E208FBD1}" name="Column10100"/>
    <tableColumn id="10104" xr3:uid="{8D5A213C-C133-4CD7-91D6-84B24F7CCD1C}" name="Column10101"/>
    <tableColumn id="10105" xr3:uid="{F1B8385D-9FD1-4041-91FB-410E72EFD125}" name="Column10102"/>
    <tableColumn id="10106" xr3:uid="{A6D862DD-C6A8-4D86-B3CF-CFBE50AE9C0B}" name="Column10103"/>
    <tableColumn id="10107" xr3:uid="{5D9CB99B-D16B-48DB-A209-8EE67D0777DD}" name="Column10104"/>
    <tableColumn id="10108" xr3:uid="{1F9D67E0-93FB-4C2E-A86B-B28D7A2FBC5D}" name="Column10105"/>
    <tableColumn id="10109" xr3:uid="{3AFE3C57-7F43-4382-BC20-9B192F5F3962}" name="Column10106"/>
    <tableColumn id="10110" xr3:uid="{75A01BCD-740D-4215-AAA7-83CE31F8ED9B}" name="Column10107"/>
    <tableColumn id="10111" xr3:uid="{8A582D3B-2596-456B-9291-8CBC5D5EC201}" name="Column10108"/>
    <tableColumn id="10112" xr3:uid="{7055FB1C-9256-42C0-AC36-549F64412A22}" name="Column10109"/>
    <tableColumn id="10113" xr3:uid="{16AD8E63-1BC0-4B40-9E49-FE9B2FA29EF3}" name="Column10110"/>
    <tableColumn id="10114" xr3:uid="{F1787768-F1DA-433E-8224-C9ECC34B7621}" name="Column10111"/>
    <tableColumn id="10115" xr3:uid="{5AA84511-E7E7-4E4F-BD2A-5B8D6924BE9E}" name="Column10112"/>
    <tableColumn id="10116" xr3:uid="{9E01A74E-CF4D-4AF2-B422-695E5D7AA754}" name="Column10113"/>
    <tableColumn id="10117" xr3:uid="{F597BDBB-9C13-474F-8BAF-C231295E8DF5}" name="Column10114"/>
    <tableColumn id="10118" xr3:uid="{4C064C14-9357-4743-8B10-2232F9DB57B3}" name="Column10115"/>
    <tableColumn id="10119" xr3:uid="{9199508F-E6B0-4EF4-A922-5BB7C183BA85}" name="Column10116"/>
    <tableColumn id="10120" xr3:uid="{07FD1EEC-83A6-4067-A4BA-7B8DF9CADCC5}" name="Column10117"/>
    <tableColumn id="10121" xr3:uid="{EFE0A3D8-7494-439B-A61D-CF5FF365168E}" name="Column10118"/>
    <tableColumn id="10122" xr3:uid="{BC1540C0-CE20-4B8E-AE08-FD4A19D31940}" name="Column10119"/>
    <tableColumn id="10123" xr3:uid="{11E4B9CF-2D26-4D5C-8105-4AE1BA4AA151}" name="Column10120"/>
    <tableColumn id="10124" xr3:uid="{DC5ADAD3-95BD-4BFA-9437-D828D4120A8E}" name="Column10121"/>
    <tableColumn id="10125" xr3:uid="{FD3A0125-5068-4894-BFC4-D485F63EB92B}" name="Column10122"/>
    <tableColumn id="10126" xr3:uid="{60BAF4BF-BFAE-44B4-A59E-722168428B6A}" name="Column10123"/>
    <tableColumn id="10127" xr3:uid="{2AEDF7B8-2C34-4DF3-9276-6442D9FC9320}" name="Column10124"/>
    <tableColumn id="10128" xr3:uid="{A063CE41-3567-41AB-A033-C2E208F1DEDD}" name="Column10125"/>
    <tableColumn id="10129" xr3:uid="{F0C2A477-A120-43B0-AB70-7610DF5F99E7}" name="Column10126"/>
    <tableColumn id="10130" xr3:uid="{45271F11-EEF9-4B8E-8EB3-5121139034B6}" name="Column10127"/>
    <tableColumn id="10131" xr3:uid="{A03E2244-E4C2-49D4-A91A-86F63DA26FD8}" name="Column10128"/>
    <tableColumn id="10132" xr3:uid="{5535CC4E-B24E-4112-9BDB-7474FB0C14F8}" name="Column10129"/>
    <tableColumn id="10133" xr3:uid="{E25B4BCF-2DF3-4810-9EC2-DFB61D44BD1E}" name="Column10130"/>
    <tableColumn id="10134" xr3:uid="{20F56CED-853C-4302-8483-BE876DE8A379}" name="Column10131"/>
    <tableColumn id="10135" xr3:uid="{68D489E5-E213-4F58-8F9E-FFDD9C06D215}" name="Column10132"/>
    <tableColumn id="10136" xr3:uid="{AE1E7100-746B-4582-B7BE-3379B0CB11B6}" name="Column10133"/>
    <tableColumn id="10137" xr3:uid="{9A6F28DD-4492-43C0-B432-DF487C5EDBF2}" name="Column10134"/>
    <tableColumn id="10138" xr3:uid="{61F1E39F-CA8A-4D7B-ABC9-BBC5ADD712A6}" name="Column10135"/>
    <tableColumn id="10139" xr3:uid="{63CB06F5-A6B9-462E-91F2-CDD09F343807}" name="Column10136"/>
    <tableColumn id="10140" xr3:uid="{89B1236F-4E8A-454B-93AB-7DB45450AA9A}" name="Column10137"/>
    <tableColumn id="10141" xr3:uid="{FE3B6826-47E8-4BC6-ACD1-559D7F665C64}" name="Column10138"/>
    <tableColumn id="10142" xr3:uid="{1178E57F-18B2-49C8-BC27-7C1663AABC19}" name="Column10139"/>
    <tableColumn id="10143" xr3:uid="{70802988-696E-4951-9A64-F3E822D08450}" name="Column10140"/>
    <tableColumn id="10144" xr3:uid="{785AEC47-4E2E-4787-91A7-399740154CA9}" name="Column10141"/>
    <tableColumn id="10145" xr3:uid="{CAEE89CD-3D7B-4252-A267-6283F0B5CA4C}" name="Column10142"/>
    <tableColumn id="10146" xr3:uid="{CDE6D533-5A1D-4442-99DF-132C340269DD}" name="Column10143"/>
    <tableColumn id="10147" xr3:uid="{750E27E6-9625-429B-B1A2-4865BF97DEAA}" name="Column10144"/>
    <tableColumn id="10148" xr3:uid="{92DB45B9-19A5-4024-B786-E2181A619F79}" name="Column10145"/>
    <tableColumn id="10149" xr3:uid="{B2D35630-19AE-42AA-B8D5-8EB0DEC53806}" name="Column10146"/>
    <tableColumn id="10150" xr3:uid="{E113B212-5405-40BE-B07C-602305650AB1}" name="Column10147"/>
    <tableColumn id="10151" xr3:uid="{8D4C8329-1466-4782-BFD4-7BA0374484BD}" name="Column10148"/>
    <tableColumn id="10152" xr3:uid="{EADFA660-F3C2-4FAB-A689-FED597AACA4D}" name="Column10149"/>
    <tableColumn id="10153" xr3:uid="{3CD9649E-7979-48F1-B96F-900E703A60AE}" name="Column10150"/>
    <tableColumn id="10154" xr3:uid="{A6A8DCDA-2532-4381-A7CC-70EB1038647E}" name="Column10151"/>
    <tableColumn id="10155" xr3:uid="{315EDBE8-664E-4328-90A0-D2EBB3E46861}" name="Column10152"/>
    <tableColumn id="10156" xr3:uid="{FDFB14A3-8621-42D5-9E66-1994ADC09297}" name="Column10153"/>
    <tableColumn id="10157" xr3:uid="{A25C2A61-2960-4C44-973D-6C6273318050}" name="Column10154"/>
    <tableColumn id="10158" xr3:uid="{FA62D4C9-31A1-4724-9E38-DC462FBA3DA5}" name="Column10155"/>
    <tableColumn id="10159" xr3:uid="{E1418A88-47C1-47F6-925C-1C9A16B550CF}" name="Column10156"/>
    <tableColumn id="10160" xr3:uid="{A72C2948-0DC2-4240-9BAD-809843DED4F6}" name="Column10157"/>
    <tableColumn id="10161" xr3:uid="{852E2633-61E3-465B-A392-8C84EB652209}" name="Column10158"/>
    <tableColumn id="10162" xr3:uid="{CF2A35A4-AA5A-42CC-9261-9317A5491E44}" name="Column10159"/>
    <tableColumn id="10163" xr3:uid="{579113F3-7A0D-454C-85A0-01D3022B6438}" name="Column10160"/>
    <tableColumn id="10164" xr3:uid="{BB383366-39F4-4855-A790-66ECDAE96D3B}" name="Column10161"/>
    <tableColumn id="10165" xr3:uid="{C4378D6A-5839-4C5B-B59D-8435D267CBB5}" name="Column10162"/>
    <tableColumn id="10166" xr3:uid="{EE070F4D-EBE8-4F46-A86B-7DB8C637E18C}" name="Column10163"/>
    <tableColumn id="10167" xr3:uid="{91783E51-6350-4867-A8DF-A3D53296C14D}" name="Column10164"/>
    <tableColumn id="10168" xr3:uid="{3AF3F96B-8DC6-4415-ABA9-25B52F922C90}" name="Column10165"/>
    <tableColumn id="10169" xr3:uid="{5E96DCA4-DE26-45E2-8301-095D87B749D6}" name="Column10166"/>
    <tableColumn id="10170" xr3:uid="{10B34E72-944B-4E5C-A451-482B4335DA64}" name="Column10167"/>
    <tableColumn id="10171" xr3:uid="{FFA2C769-045D-4073-95C6-812C4B93E3F5}" name="Column10168"/>
    <tableColumn id="10172" xr3:uid="{DB23813D-EF3C-42FA-B5FE-BA357614A6FD}" name="Column10169"/>
    <tableColumn id="10173" xr3:uid="{62A192BA-03F7-4DC3-B131-C36BD8E6B1FE}" name="Column10170"/>
    <tableColumn id="10174" xr3:uid="{EE84F986-7665-4C15-993D-AEFC5A9B8B7C}" name="Column10171"/>
    <tableColumn id="10175" xr3:uid="{AD1B29CE-4C28-4563-A4F5-684AEB4F932A}" name="Column10172"/>
    <tableColumn id="10176" xr3:uid="{613910BB-B168-4B47-9AFE-2C694790EA8E}" name="Column10173"/>
    <tableColumn id="10177" xr3:uid="{DD6AC3AD-4514-4FA3-BB95-4EE096A6823C}" name="Column10174"/>
    <tableColumn id="10178" xr3:uid="{C45CE86D-3832-403F-AD06-2514DF4E0512}" name="Column10175"/>
    <tableColumn id="10179" xr3:uid="{D42597CD-1592-4970-BD8E-B620734759BA}" name="Column10176"/>
    <tableColumn id="10180" xr3:uid="{D1CABB2F-11AE-4624-9C8C-74A4DB46E1C1}" name="Column10177"/>
    <tableColumn id="10181" xr3:uid="{562589BF-7198-4898-8362-B02AA484970E}" name="Column10178"/>
    <tableColumn id="10182" xr3:uid="{5508DCC1-D6B8-4B6D-BE71-3798CCDE9A1F}" name="Column10179"/>
    <tableColumn id="10183" xr3:uid="{EA74A3DB-3A90-45FB-AB9B-2C0AA5964EEC}" name="Column10180"/>
    <tableColumn id="10184" xr3:uid="{CE2C90A0-F9F5-4B76-8DD0-A2F282550979}" name="Column10181"/>
    <tableColumn id="10185" xr3:uid="{C8A97A6E-BBA1-4CDD-BB7A-ADF09E85FF94}" name="Column10182"/>
    <tableColumn id="10186" xr3:uid="{A2940E16-DAAC-4CF2-8098-84665E73D3AF}" name="Column10183"/>
    <tableColumn id="10187" xr3:uid="{2D95E875-9548-4C75-8791-F1497E17BDCF}" name="Column10184"/>
    <tableColumn id="10188" xr3:uid="{C890AAC3-F3C9-44C5-8BF8-B35B4FA43BA6}" name="Column10185"/>
    <tableColumn id="10189" xr3:uid="{8073DAE8-69C5-4FC6-9449-032276A55349}" name="Column10186"/>
    <tableColumn id="10190" xr3:uid="{018961B7-8FB2-4B23-BB82-1CD3D1FDB5AA}" name="Column10187"/>
    <tableColumn id="10191" xr3:uid="{39C97A63-FA87-4BBC-8253-C9E0B9953783}" name="Column10188"/>
    <tableColumn id="10192" xr3:uid="{4D659F16-FE23-4BB4-A0E5-52BB58CCD2D4}" name="Column10189"/>
    <tableColumn id="10193" xr3:uid="{CA5F8A99-7E98-4521-B4E9-3AA05C182B07}" name="Column10190"/>
    <tableColumn id="10194" xr3:uid="{DACA0656-6FA5-4F68-B7F4-3A2A4E8A5F0C}" name="Column10191"/>
    <tableColumn id="10195" xr3:uid="{3AF53E66-00CA-4A85-9FDE-F5DF73393A78}" name="Column10192"/>
    <tableColumn id="10196" xr3:uid="{DAF6AAA2-AADC-47F5-8FD0-69AE11234BD1}" name="Column10193"/>
    <tableColumn id="10197" xr3:uid="{0322B804-A950-44CD-87B6-7DA5F9121D63}" name="Column10194"/>
    <tableColumn id="10198" xr3:uid="{835930C8-9C84-482E-BCF4-6A991C52B3BE}" name="Column10195"/>
    <tableColumn id="10199" xr3:uid="{FF91AD03-48CE-4550-AB25-8D461E966C83}" name="Column10196"/>
    <tableColumn id="10200" xr3:uid="{06847737-F40F-4904-9711-554F17E5D984}" name="Column10197"/>
    <tableColumn id="10201" xr3:uid="{73D4ED87-4A3C-497C-A043-EDF768C69392}" name="Column10198"/>
    <tableColumn id="10202" xr3:uid="{012773AB-E4D9-49A6-80C6-2C181A6A889A}" name="Column10199"/>
    <tableColumn id="10203" xr3:uid="{376BF30B-1813-4C59-8879-40384C604C02}" name="Column10200"/>
    <tableColumn id="10204" xr3:uid="{E6ACA522-1D5B-4BDE-A239-01C026F715AB}" name="Column10201"/>
    <tableColumn id="10205" xr3:uid="{6E497F45-C309-4A8F-8197-99855CD89A79}" name="Column10202"/>
    <tableColumn id="10206" xr3:uid="{4E47946D-2B43-4152-829B-CA4D1CD14BD8}" name="Column10203"/>
    <tableColumn id="10207" xr3:uid="{C297151D-97C7-4DA5-A318-36FAA042BB68}" name="Column10204"/>
    <tableColumn id="10208" xr3:uid="{4E241EFC-BABD-4446-8E3A-7D2809E971D0}" name="Column10205"/>
    <tableColumn id="10209" xr3:uid="{81ECEBBC-D9D1-430F-813A-31CB8809D73B}" name="Column10206"/>
    <tableColumn id="10210" xr3:uid="{80709E8E-BCAA-4EF1-94F8-5FA489B4DBD5}" name="Column10207"/>
    <tableColumn id="10211" xr3:uid="{42F2FCDA-0818-400B-999F-BA823AF28B3E}" name="Column10208"/>
    <tableColumn id="10212" xr3:uid="{85D38AAD-4AA6-447B-A503-FE8F2C90B10F}" name="Column10209"/>
    <tableColumn id="10213" xr3:uid="{F3BF9247-2ED8-4A32-922D-D1043E93599C}" name="Column10210"/>
    <tableColumn id="10214" xr3:uid="{FAB8660A-5B10-4601-9116-B5FB3FB5F979}" name="Column10211"/>
    <tableColumn id="10215" xr3:uid="{253BF686-BB26-4B74-ACA9-495D73D0A154}" name="Column10212"/>
    <tableColumn id="10216" xr3:uid="{3FEEFDB2-7289-492E-8C0F-57F190CD429E}" name="Column10213"/>
    <tableColumn id="10217" xr3:uid="{9497E190-2CC1-4E49-A48A-1ED1F00F23AF}" name="Column10214"/>
    <tableColumn id="10218" xr3:uid="{CF274CC6-C9C0-4D23-AEFB-C575F40AB723}" name="Column10215"/>
    <tableColumn id="10219" xr3:uid="{76FA9AC8-88A1-4F77-AE3C-4BED5430E5BE}" name="Column10216"/>
    <tableColumn id="10220" xr3:uid="{968666AF-7558-4D79-AE62-1F620500D786}" name="Column10217"/>
    <tableColumn id="10221" xr3:uid="{031ADB47-326F-4D0C-841F-96A6F0F4FC5C}" name="Column10218"/>
    <tableColumn id="10222" xr3:uid="{89AECA5D-6831-49F4-8587-66AD631CA0F5}" name="Column10219"/>
    <tableColumn id="10223" xr3:uid="{3134D7D0-E596-4D14-80C8-EF6714CADB65}" name="Column10220"/>
    <tableColumn id="10224" xr3:uid="{B74A8BE5-894E-4050-A1BE-40194F8C6BB3}" name="Column10221"/>
    <tableColumn id="10225" xr3:uid="{FD8FB4CE-ED91-4BB6-BFCB-2C17048D3AC6}" name="Column10222"/>
    <tableColumn id="10226" xr3:uid="{839B848E-11E2-47ED-92E5-AB0B7842D604}" name="Column10223"/>
    <tableColumn id="10227" xr3:uid="{6ACFF63C-5E16-4A2D-9B1F-53CC52863DBB}" name="Column10224"/>
    <tableColumn id="10228" xr3:uid="{DB8A8605-C594-4BDE-A4AC-81E7F21D5D61}" name="Column10225"/>
    <tableColumn id="10229" xr3:uid="{7EA0DE14-2720-4640-805F-E6F609E38604}" name="Column10226"/>
    <tableColumn id="10230" xr3:uid="{5C28F6E5-F435-4AEC-B06C-528BC973D598}" name="Column10227"/>
    <tableColumn id="10231" xr3:uid="{568BF73C-B8B4-4244-B384-6D7F6317EE61}" name="Column10228"/>
    <tableColumn id="10232" xr3:uid="{B8E94215-66CB-4565-8FA3-3D96718E8FB5}" name="Column10229"/>
    <tableColumn id="10233" xr3:uid="{4F623FA6-E796-4E93-8DDE-8F5D880DC5E7}" name="Column10230"/>
    <tableColumn id="10234" xr3:uid="{CE8FEA0E-4298-432C-9E57-BBBAD9F6E688}" name="Column10231"/>
    <tableColumn id="10235" xr3:uid="{553BFC9F-9850-41DA-86A3-716A21BCBCE2}" name="Column10232"/>
    <tableColumn id="10236" xr3:uid="{A6959B7A-00F7-41BB-8275-5A7F68E204BF}" name="Column10233"/>
    <tableColumn id="10237" xr3:uid="{24DB8974-B1D8-4F7D-A015-4746712DF8AD}" name="Column10234"/>
    <tableColumn id="10238" xr3:uid="{E0F8B577-90E9-42D2-885E-7482421EDDC1}" name="Column10235"/>
    <tableColumn id="10239" xr3:uid="{73769D39-3B0E-49F9-A3AD-F16E122FD62C}" name="Column10236"/>
    <tableColumn id="10240" xr3:uid="{24933042-2384-4E12-8155-42F28D878E8D}" name="Column10237"/>
    <tableColumn id="10241" xr3:uid="{A285BE54-5455-4E55-BBD9-8077CE316CA7}" name="Column10238"/>
    <tableColumn id="10242" xr3:uid="{C38BF1DB-E928-4290-AB17-06BBDF0C63FA}" name="Column10239"/>
    <tableColumn id="10243" xr3:uid="{2CD12B66-9184-4D21-9187-11889BF0D1AC}" name="Column10240"/>
    <tableColumn id="10244" xr3:uid="{E60AC5C6-5A5A-4764-BB3D-A8FAF1C7A40F}" name="Column10241"/>
    <tableColumn id="10245" xr3:uid="{BBB45473-3809-48F6-B03B-1EB789921D92}" name="Column10242"/>
    <tableColumn id="10246" xr3:uid="{AA6A6CA8-4EDE-47CF-81A0-B4BC64333B68}" name="Column10243"/>
    <tableColumn id="10247" xr3:uid="{AE63194F-97A2-425C-AF0E-9E7FA9FAC7E8}" name="Column10244"/>
    <tableColumn id="10248" xr3:uid="{A3C7C718-5976-4201-B747-A1E57F24FD8A}" name="Column10245"/>
    <tableColumn id="10249" xr3:uid="{2E447374-0CBC-46B7-9860-A8E308AACFA1}" name="Column10246"/>
    <tableColumn id="10250" xr3:uid="{58F5CE96-3F68-44CD-B612-623A3FE70A61}" name="Column10247"/>
    <tableColumn id="10251" xr3:uid="{511360DC-E503-4D78-B763-F1C06F39EFF0}" name="Column10248"/>
    <tableColumn id="10252" xr3:uid="{A2830434-0251-47E4-A2D0-22CEBAF4AB89}" name="Column10249"/>
    <tableColumn id="10253" xr3:uid="{79D25242-A9B1-4273-92AE-F034827FFA80}" name="Column10250"/>
    <tableColumn id="10254" xr3:uid="{F7C9B2C5-E5A7-4B07-82E0-449FBEE4FEB1}" name="Column10251"/>
    <tableColumn id="10255" xr3:uid="{2A1F71D7-B8C2-453F-8F67-1626BB2FFA62}" name="Column10252"/>
    <tableColumn id="10256" xr3:uid="{444ACF7C-FEE8-4819-9F01-177AEE554E1C}" name="Column10253"/>
    <tableColumn id="10257" xr3:uid="{91FF40E7-DD86-47D4-968E-784193A16FB0}" name="Column10254"/>
    <tableColumn id="10258" xr3:uid="{D3CACDE1-101D-498D-8A20-EA626603FD0B}" name="Column10255"/>
    <tableColumn id="10259" xr3:uid="{50CAF64A-31FD-499F-A4F7-E2C563A95D81}" name="Column10256"/>
    <tableColumn id="10260" xr3:uid="{ECA43CC4-66E9-41A1-B495-ECD8760119E2}" name="Column10257"/>
    <tableColumn id="10261" xr3:uid="{6392D5C2-D205-4009-955E-ABCF2939CAFD}" name="Column10258"/>
    <tableColumn id="10262" xr3:uid="{A56F16E4-7BB2-4268-BE77-2F87F4C5764A}" name="Column10259"/>
    <tableColumn id="10263" xr3:uid="{D4EC7429-AB77-4579-B09D-2791E6FF89B5}" name="Column10260"/>
    <tableColumn id="10264" xr3:uid="{D8E2AE08-F609-42C2-AA32-B46A03BCADE3}" name="Column10261"/>
    <tableColumn id="10265" xr3:uid="{2CF0A5CB-9B97-4158-8C0E-7F642A16E210}" name="Column10262"/>
    <tableColumn id="10266" xr3:uid="{727DC891-387C-4778-8BDD-349F4FF56292}" name="Column10263"/>
    <tableColumn id="10267" xr3:uid="{15C3BFB6-3CF7-482C-B8C7-643820D30534}" name="Column10264"/>
    <tableColumn id="10268" xr3:uid="{E133F432-3AD0-48F6-8D77-305B39BF9C22}" name="Column10265"/>
    <tableColumn id="10269" xr3:uid="{F299FBE3-DF8C-40CB-9AFF-82460116FCF3}" name="Column10266"/>
    <tableColumn id="10270" xr3:uid="{402F2812-E970-43C1-AEB1-46C1FB4692EF}" name="Column10267"/>
    <tableColumn id="10271" xr3:uid="{7E5F5549-BEB6-4AB3-98E6-76E68C07798C}" name="Column10268"/>
    <tableColumn id="10272" xr3:uid="{3D71EB74-7502-474D-B176-0C1B1369CA44}" name="Column10269"/>
    <tableColumn id="10273" xr3:uid="{7BFD46B7-5A2C-4131-AD39-B410341CDEA4}" name="Column10270"/>
    <tableColumn id="10274" xr3:uid="{0A94BFD4-BEFA-4610-A412-24A65F7A5387}" name="Column10271"/>
    <tableColumn id="10275" xr3:uid="{E30BEEEC-4420-4161-BA58-4CFBF6DBFA5E}" name="Column10272"/>
    <tableColumn id="10276" xr3:uid="{11AA8AB7-C0A5-41EC-8287-C24B538F6744}" name="Column10273"/>
    <tableColumn id="10277" xr3:uid="{0A88FD72-1CEC-48A5-BA99-2DEF78B16A62}" name="Column10274"/>
    <tableColumn id="10278" xr3:uid="{DE08E386-E29A-4173-872C-AFF720BBD387}" name="Column10275"/>
    <tableColumn id="10279" xr3:uid="{C6593295-9CFC-4100-93A0-B40DE2A0523A}" name="Column10276"/>
    <tableColumn id="10280" xr3:uid="{6762E8A3-1567-4469-A9E3-F79BAF990CA1}" name="Column10277"/>
    <tableColumn id="10281" xr3:uid="{1D4B0522-25C2-4412-AF06-6BD9D61EF113}" name="Column10278"/>
    <tableColumn id="10282" xr3:uid="{8DA91DD0-6067-4ED3-AEEA-EAF532ECC02A}" name="Column10279"/>
    <tableColumn id="10283" xr3:uid="{1E85AEE2-7342-4DB8-91B3-B8D71B1305F0}" name="Column10280"/>
    <tableColumn id="10284" xr3:uid="{4395C2E9-6A42-49F4-B19D-D7F21E071CDE}" name="Column10281"/>
    <tableColumn id="10285" xr3:uid="{52B50262-792B-4906-A476-C5BAAC3F7538}" name="Column10282"/>
    <tableColumn id="10286" xr3:uid="{B99DA92D-3172-4121-96D9-472974504AD6}" name="Column10283"/>
    <tableColumn id="10287" xr3:uid="{9E017B29-A5D9-40D4-A6ED-1BEF39CFE2DE}" name="Column10284"/>
    <tableColumn id="10288" xr3:uid="{45E02D92-8686-4034-869A-62D614E70A0F}" name="Column10285"/>
    <tableColumn id="10289" xr3:uid="{182B67C9-DE4E-4533-B106-08BB59E3358F}" name="Column10286"/>
    <tableColumn id="10290" xr3:uid="{481564C3-7E65-4CCD-BE43-A1B2C222FFD3}" name="Column10287"/>
    <tableColumn id="10291" xr3:uid="{DDB874F4-2CDD-419F-B816-397D461FB453}" name="Column10288"/>
    <tableColumn id="10292" xr3:uid="{8B5CA504-37ED-4556-A3F0-FAAD08BE8B1C}" name="Column10289"/>
    <tableColumn id="10293" xr3:uid="{87333FB3-6965-42C1-A698-5788D272841A}" name="Column10290"/>
    <tableColumn id="10294" xr3:uid="{4B704E28-0F8D-46D2-A3BE-05E27FB8DB72}" name="Column10291"/>
    <tableColumn id="10295" xr3:uid="{FA898D5B-E9E0-4800-BD3A-30B578FA7F6B}" name="Column10292"/>
    <tableColumn id="10296" xr3:uid="{A7C2D9A1-8481-48E0-BAA8-0F6ACE173DFE}" name="Column10293"/>
    <tableColumn id="10297" xr3:uid="{ECB76A0C-E220-4CA4-9F6C-2EF350C457A8}" name="Column10294"/>
    <tableColumn id="10298" xr3:uid="{3638C90F-E674-403C-BF81-10174EFF0FAA}" name="Column10295"/>
    <tableColumn id="10299" xr3:uid="{0A5DA43E-AAB7-4BCA-96A7-84C91C972CC1}" name="Column10296"/>
    <tableColumn id="10300" xr3:uid="{971EAD37-67E4-4989-96A6-218E8F9D8CDB}" name="Column10297"/>
    <tableColumn id="10301" xr3:uid="{9EA1D462-F6CA-4FD3-AEDC-C914F5DE7949}" name="Column10298"/>
    <tableColumn id="10302" xr3:uid="{269306CC-A5B1-45CE-9C93-92150E927D3B}" name="Column10299"/>
    <tableColumn id="10303" xr3:uid="{77134F7E-0639-4025-8852-20B958B82EB2}" name="Column10300"/>
    <tableColumn id="10304" xr3:uid="{9DC1192F-E490-47CD-9A25-6EE43B5388DF}" name="Column10301"/>
    <tableColumn id="10305" xr3:uid="{436B0C52-EBF0-4AAD-BBBE-5D6211E00C14}" name="Column10302"/>
    <tableColumn id="10306" xr3:uid="{59BBD029-F63C-42FA-A002-F06E068139AD}" name="Column10303"/>
    <tableColumn id="10307" xr3:uid="{580FFA59-EE5A-458A-ADD4-C2CBC03BDBC4}" name="Column10304"/>
    <tableColumn id="10308" xr3:uid="{E9A6AF94-DEA9-4B36-9137-36395BCB7FA5}" name="Column10305"/>
    <tableColumn id="10309" xr3:uid="{BB4D487C-8B0B-4538-B7F2-B559D41E4F97}" name="Column10306"/>
    <tableColumn id="10310" xr3:uid="{AE3764AB-5C5F-40FD-AE16-1D26CD5E5D2B}" name="Column10307"/>
    <tableColumn id="10311" xr3:uid="{74E0C9C7-833A-4D48-9293-2FD090C29A5F}" name="Column10308"/>
    <tableColumn id="10312" xr3:uid="{A2E8CA13-4733-42B0-A966-EE58A2B3C471}" name="Column10309"/>
    <tableColumn id="10313" xr3:uid="{4DEBC26F-4F70-4C25-A0E7-C3664DFB6C63}" name="Column10310"/>
    <tableColumn id="10314" xr3:uid="{FC356F75-8C5D-4AD0-857A-4077B36CAC68}" name="Column10311"/>
    <tableColumn id="10315" xr3:uid="{A593A5DA-A49A-4730-8F2A-1DBF99614F0B}" name="Column10312"/>
    <tableColumn id="10316" xr3:uid="{4064BCD9-E11C-4622-847F-A07C3EC60678}" name="Column10313"/>
    <tableColumn id="10317" xr3:uid="{4B6F3F62-3839-4479-B1DE-5789437C21B6}" name="Column10314"/>
    <tableColumn id="10318" xr3:uid="{6E361C29-C508-4F6A-9F05-86B4E4230A83}" name="Column10315"/>
    <tableColumn id="10319" xr3:uid="{E0221945-46BB-47AA-B164-0FC45CBA61DF}" name="Column10316"/>
    <tableColumn id="10320" xr3:uid="{16A93A41-62E7-49ED-85CF-773568270779}" name="Column10317"/>
    <tableColumn id="10321" xr3:uid="{4EFC4BA4-06D4-4F0A-98EA-B9D7ACC34DFF}" name="Column10318"/>
    <tableColumn id="10322" xr3:uid="{2F070EFF-EFAE-4CFD-8C60-D086AEFAB43E}" name="Column10319"/>
    <tableColumn id="10323" xr3:uid="{1915FC0C-159E-4925-A61D-6448539D74AC}" name="Column10320"/>
    <tableColumn id="10324" xr3:uid="{400A95F2-42DD-4A1F-A067-05D09F316110}" name="Column10321"/>
    <tableColumn id="10325" xr3:uid="{25375554-C4AB-4EC6-8B70-C34869327192}" name="Column10322"/>
    <tableColumn id="10326" xr3:uid="{CFD1295B-6CBB-4C19-82E2-7E1E8DFC85C2}" name="Column10323"/>
    <tableColumn id="10327" xr3:uid="{09642B27-2BD5-46F7-84F9-6F911D27170E}" name="Column10324"/>
    <tableColumn id="10328" xr3:uid="{F4810B75-372D-4052-892A-D068AC98ED50}" name="Column10325"/>
    <tableColumn id="10329" xr3:uid="{2B8CA3C7-2D4E-4FDA-9A8C-06641A8C5C49}" name="Column10326"/>
    <tableColumn id="10330" xr3:uid="{B252E1BA-7AF1-420B-A31A-9BE74B7B1C3A}" name="Column10327"/>
    <tableColumn id="10331" xr3:uid="{138867EE-EA45-44F5-AE27-589C0C8114FE}" name="Column10328"/>
    <tableColumn id="10332" xr3:uid="{DCDAAFF0-BDA5-4DC5-8C3C-9DBA8D187F30}" name="Column10329"/>
    <tableColumn id="10333" xr3:uid="{7121FBBB-78E4-4279-B580-F620E0B53E4A}" name="Column10330"/>
    <tableColumn id="10334" xr3:uid="{A1F2BF0F-F22E-497B-A27D-A450D7C2B328}" name="Column10331"/>
    <tableColumn id="10335" xr3:uid="{4F7055E3-760A-4EDC-9333-FA7935D1D459}" name="Column10332"/>
    <tableColumn id="10336" xr3:uid="{30078BC5-CDAD-44B2-87B8-E7D24D33C3D8}" name="Column10333"/>
    <tableColumn id="10337" xr3:uid="{BE338760-DC9A-438E-8982-2154C36B26C9}" name="Column10334"/>
    <tableColumn id="10338" xr3:uid="{CE7931D9-3A11-40F7-BEDE-ADDBDE84A3DA}" name="Column10335"/>
    <tableColumn id="10339" xr3:uid="{EE10B84C-19C7-47DB-AF85-B36CFDB9ED43}" name="Column10336"/>
    <tableColumn id="10340" xr3:uid="{37C52D0F-34B6-4E1A-8DB7-F2B9FE8FAA5A}" name="Column10337"/>
    <tableColumn id="10341" xr3:uid="{E275E020-66F9-4932-95DA-C8C960FD851D}" name="Column10338"/>
    <tableColumn id="10342" xr3:uid="{BE44C06A-6D0D-4735-AABD-2B10F4B5B28D}" name="Column10339"/>
    <tableColumn id="10343" xr3:uid="{0B7C4D4B-6275-41F0-9B14-55EC3BE23D9B}" name="Column10340"/>
    <tableColumn id="10344" xr3:uid="{47608451-4C46-4AF5-B69B-227B39006D51}" name="Column10341"/>
    <tableColumn id="10345" xr3:uid="{98D0B689-7223-4BDA-A454-9F0015B3E6EB}" name="Column10342"/>
    <tableColumn id="10346" xr3:uid="{D539F397-55FA-4AAA-BEAC-2A4C1FF529DF}" name="Column10343"/>
    <tableColumn id="10347" xr3:uid="{ABD9E6F2-6CE5-44FC-81EE-D52C192FE1B0}" name="Column10344"/>
    <tableColumn id="10348" xr3:uid="{A8DE936E-BE41-4646-AB6D-DFC53C8BE59D}" name="Column10345"/>
    <tableColumn id="10349" xr3:uid="{16BE3E21-DD06-4677-82C4-643FCBC3AE4F}" name="Column10346"/>
    <tableColumn id="10350" xr3:uid="{37DBAE9F-D7D8-46C0-8846-48C637BD80A6}" name="Column10347"/>
    <tableColumn id="10351" xr3:uid="{62CDCA4E-894A-446F-9242-42373E3A6408}" name="Column10348"/>
    <tableColumn id="10352" xr3:uid="{57AB1BF9-ED2F-4A7A-86DA-39D25D0A894F}" name="Column10349"/>
    <tableColumn id="10353" xr3:uid="{AFAC0ABD-E668-4BDA-B4F3-37FABA069FB1}" name="Column10350"/>
    <tableColumn id="10354" xr3:uid="{56A2909B-4D03-4E00-9BD5-73804A7B7B06}" name="Column10351"/>
    <tableColumn id="10355" xr3:uid="{4ADA7F34-F4C8-4D2D-BB37-4EF8C59545BC}" name="Column10352"/>
    <tableColumn id="10356" xr3:uid="{F1F95830-CBCA-438C-90A1-5552EEEDFC98}" name="Column10353"/>
    <tableColumn id="10357" xr3:uid="{91DA3823-5882-4388-8523-C662829C410E}" name="Column10354"/>
    <tableColumn id="10358" xr3:uid="{9E745818-FB2D-47B5-88F0-A5B89A4FB7B3}" name="Column10355"/>
    <tableColumn id="10359" xr3:uid="{0F9B4DD6-0E7D-4F54-91A4-C35FEC127127}" name="Column10356"/>
    <tableColumn id="10360" xr3:uid="{DE7A95A1-5452-44F9-AFB2-22C9147B1AE0}" name="Column10357"/>
    <tableColumn id="10361" xr3:uid="{0D872007-BD01-49F2-8E07-F288BCCB23FD}" name="Column10358"/>
    <tableColumn id="10362" xr3:uid="{CE6E5C49-0085-4504-B15B-6D20134AF62E}" name="Column10359"/>
    <tableColumn id="10363" xr3:uid="{A20F019E-7B3D-4467-9A55-D74D22B93660}" name="Column10360"/>
    <tableColumn id="10364" xr3:uid="{6A554901-0D4F-43BA-99D0-06C8A6BD88F8}" name="Column10361"/>
    <tableColumn id="10365" xr3:uid="{BBA56D4F-7681-429C-A9CD-F1FFF2B96B7C}" name="Column10362"/>
    <tableColumn id="10366" xr3:uid="{05D47EA9-5E2E-47BF-B2B7-CCD38E68AF90}" name="Column10363"/>
    <tableColumn id="10367" xr3:uid="{299040D5-4A3A-443F-A261-A8FE5DA7A79C}" name="Column10364"/>
    <tableColumn id="10368" xr3:uid="{33973052-8DB9-4D88-BED1-E3A1FA3AD47B}" name="Column10365"/>
    <tableColumn id="10369" xr3:uid="{3586BC68-21C4-4558-B11A-D5F3C8D99688}" name="Column10366"/>
    <tableColumn id="10370" xr3:uid="{4A528FE9-2049-43FE-83CF-D8606B368609}" name="Column10367"/>
    <tableColumn id="10371" xr3:uid="{4090C12D-D21F-477F-A567-3038B3E3BD8F}" name="Column10368"/>
    <tableColumn id="10372" xr3:uid="{903B0959-F4AB-40C8-A84B-6FEAEA0196F8}" name="Column10369"/>
    <tableColumn id="10373" xr3:uid="{22CF8669-4F39-4E66-95D6-5BEA82ABBB2E}" name="Column10370"/>
    <tableColumn id="10374" xr3:uid="{34255366-8E69-42C2-A196-8E4695A919E0}" name="Column10371"/>
    <tableColumn id="10375" xr3:uid="{C423D6B5-8986-4F67-83AB-844BAFFECFF6}" name="Column10372"/>
    <tableColumn id="10376" xr3:uid="{667C970F-43A5-45B7-9BDB-6314D9C06EAF}" name="Column10373"/>
    <tableColumn id="10377" xr3:uid="{DF933C61-54F2-4B01-9D86-ADF8A6AC4930}" name="Column10374"/>
    <tableColumn id="10378" xr3:uid="{97DBF204-F0AD-4B2C-934E-7245E9B8EF00}" name="Column10375"/>
    <tableColumn id="10379" xr3:uid="{6EDF26F3-325E-4F2F-B3F2-EE2A00F329C9}" name="Column10376"/>
    <tableColumn id="10380" xr3:uid="{0AD42235-EF47-43AB-A1C1-BFB2285D9B6C}" name="Column10377"/>
    <tableColumn id="10381" xr3:uid="{27F01CD2-6125-4C5A-AC8B-2ABD71220CF1}" name="Column10378"/>
    <tableColumn id="10382" xr3:uid="{AB907D0C-A440-4C85-8CB1-0DDD9C35F1E7}" name="Column10379"/>
    <tableColumn id="10383" xr3:uid="{98D22DF4-7486-44F2-9062-199CD63A181D}" name="Column10380"/>
    <tableColumn id="10384" xr3:uid="{532E7115-9990-4C1D-B95E-34B1D0EB61DD}" name="Column10381"/>
    <tableColumn id="10385" xr3:uid="{0922F821-859F-4BB4-8D59-A9D49162C644}" name="Column10382"/>
    <tableColumn id="10386" xr3:uid="{D169EB61-6783-4AA2-BCBF-8CB1897E8005}" name="Column10383"/>
    <tableColumn id="10387" xr3:uid="{B7D01E56-5AEC-497C-A2E2-30C8B7405BB4}" name="Column10384"/>
    <tableColumn id="10388" xr3:uid="{D2676448-FC11-4474-947E-1AE1EB147435}" name="Column10385"/>
    <tableColumn id="10389" xr3:uid="{5FEF1055-E8E9-42B2-B757-8B4AE875C758}" name="Column10386"/>
    <tableColumn id="10390" xr3:uid="{50D83FC1-04EE-4539-BDB8-7A0AD84C42FB}" name="Column10387"/>
    <tableColumn id="10391" xr3:uid="{A4E4AD71-B51D-4DDC-AE3D-B9BD606CB5E4}" name="Column10388"/>
    <tableColumn id="10392" xr3:uid="{435E90AC-DEE3-4E25-B96B-26A50153885E}" name="Column10389"/>
    <tableColumn id="10393" xr3:uid="{C7712F52-1312-4069-94DD-41F4F9EE8F69}" name="Column10390"/>
    <tableColumn id="10394" xr3:uid="{5508B935-4BFB-45E9-8581-8266EA5A163D}" name="Column10391"/>
    <tableColumn id="10395" xr3:uid="{7F1963BE-97F9-4A0F-AF3A-0CCEC9907601}" name="Column10392"/>
    <tableColumn id="10396" xr3:uid="{FCE63651-1374-4A8B-85E5-9524699EA3ED}" name="Column10393"/>
    <tableColumn id="10397" xr3:uid="{5BB7D03B-273E-4ABE-97E7-82DFF0C9F371}" name="Column10394"/>
    <tableColumn id="10398" xr3:uid="{523B9558-09B0-4C93-A67A-E3ED1133A483}" name="Column10395"/>
    <tableColumn id="10399" xr3:uid="{B0943740-17B0-451A-A9E4-F186890B0CDF}" name="Column10396"/>
    <tableColumn id="10400" xr3:uid="{0C7863B7-08A4-4998-B430-F221D19A10BC}" name="Column10397"/>
    <tableColumn id="10401" xr3:uid="{8855E173-0166-4557-8948-E94829B97378}" name="Column10398"/>
    <tableColumn id="10402" xr3:uid="{EA0651B1-7441-463C-9143-373092F62822}" name="Column10399"/>
    <tableColumn id="10403" xr3:uid="{D2AD818D-D134-4128-80BC-D15D8FDFE31C}" name="Column10400"/>
    <tableColumn id="10404" xr3:uid="{6B566E51-DEB8-4005-92F9-CF89AAE3C81A}" name="Column10401"/>
    <tableColumn id="10405" xr3:uid="{3D656897-9348-436B-9E98-C49135B46336}" name="Column10402"/>
    <tableColumn id="10406" xr3:uid="{1446B17B-06C5-4B85-A388-408030C4F881}" name="Column10403"/>
    <tableColumn id="10407" xr3:uid="{83359A09-C1F0-41C5-87C9-EABD9D965858}" name="Column10404"/>
    <tableColumn id="10408" xr3:uid="{CFC61629-BB7E-4267-B2B3-E4E6A2FA5887}" name="Column10405"/>
    <tableColumn id="10409" xr3:uid="{B71FA350-DFD6-458E-B2A8-914B4D61C744}" name="Column10406"/>
    <tableColumn id="10410" xr3:uid="{B397806A-AB5C-4788-8A97-E67E9E250ECA}" name="Column10407"/>
    <tableColumn id="10411" xr3:uid="{BB69FF43-1774-496D-BDC8-62F4892F2C05}" name="Column10408"/>
    <tableColumn id="10412" xr3:uid="{60DD9ED5-414B-4597-B345-E2BC5E8D4859}" name="Column10409"/>
    <tableColumn id="10413" xr3:uid="{18B5EDF9-3B9A-4745-A678-E2810A4B9F4E}" name="Column10410"/>
    <tableColumn id="10414" xr3:uid="{FE6A8154-DF2E-43A0-8054-30540FCC44EF}" name="Column10411"/>
    <tableColumn id="10415" xr3:uid="{31BE7597-D8E0-44B0-AD48-457CF0EF7D85}" name="Column10412"/>
    <tableColumn id="10416" xr3:uid="{A432D097-2950-4F4B-BB23-9BBCA9C4C67B}" name="Column10413"/>
    <tableColumn id="10417" xr3:uid="{ECBD520A-CC5C-44FD-A1B7-D19DD0ABC11D}" name="Column10414"/>
    <tableColumn id="10418" xr3:uid="{DCAE8CC3-0A1D-4EF3-A3B6-5AF98B2E856C}" name="Column10415"/>
    <tableColumn id="10419" xr3:uid="{39CC6995-5139-4415-BA57-BE334BD4A6A6}" name="Column10416"/>
    <tableColumn id="10420" xr3:uid="{78E4C8A7-0AD9-41A0-AB5C-3A1AA11FC579}" name="Column10417"/>
    <tableColumn id="10421" xr3:uid="{6075FD14-14E9-4C1F-8D79-6E28A7F0CFDD}" name="Column10418"/>
    <tableColumn id="10422" xr3:uid="{311EF533-F617-48D5-9C12-2A52D02DCCBA}" name="Column10419"/>
    <tableColumn id="10423" xr3:uid="{0F96FF84-24CD-4B43-91BC-5E6CBC5F683F}" name="Column10420"/>
    <tableColumn id="10424" xr3:uid="{0F7E4D0B-20A2-4F1D-9DFA-DAA3781AD2D1}" name="Column10421"/>
    <tableColumn id="10425" xr3:uid="{0191ED84-3FF1-4D2B-839E-EB3E1176BD20}" name="Column10422"/>
    <tableColumn id="10426" xr3:uid="{405CAF81-6FCE-44BA-91E0-2477C5DDEF1E}" name="Column10423"/>
    <tableColumn id="10427" xr3:uid="{02EA3178-B7FB-4D0F-83F9-D41FEE2104EB}" name="Column10424"/>
    <tableColumn id="10428" xr3:uid="{5D3134CE-52A3-4A03-9122-9B5CB573DEE3}" name="Column10425"/>
    <tableColumn id="10429" xr3:uid="{05B63581-8802-41B6-B86E-3FEFDC9B1AA7}" name="Column10426"/>
    <tableColumn id="10430" xr3:uid="{D611BF7E-A1D2-48E4-AE29-1C54C96EF7A6}" name="Column10427"/>
    <tableColumn id="10431" xr3:uid="{A06FAAAB-3D62-4704-9AA2-855E68F444EE}" name="Column10428"/>
    <tableColumn id="10432" xr3:uid="{93E75D8F-182F-4CF3-B493-66D0FCCB4055}" name="Column10429"/>
    <tableColumn id="10433" xr3:uid="{8175A5ED-1FC8-4E02-83AB-FB4DEEF8D278}" name="Column10430"/>
    <tableColumn id="10434" xr3:uid="{8D0E2803-561E-41DA-8CDF-12EDE129BDA3}" name="Column10431"/>
    <tableColumn id="10435" xr3:uid="{800874C9-7134-4346-99F1-0C96763CC2DE}" name="Column10432"/>
    <tableColumn id="10436" xr3:uid="{B65CDE3F-2DDA-4B52-A004-7B27A83A6AF4}" name="Column10433"/>
    <tableColumn id="10437" xr3:uid="{6920CC6E-A762-464C-8422-AA1EF42CB219}" name="Column10434"/>
    <tableColumn id="10438" xr3:uid="{F9F80B45-09D3-4284-BF40-07A03C70EDE5}" name="Column10435"/>
    <tableColumn id="10439" xr3:uid="{E90FED06-EB8F-40F0-B02B-7368EFB0F3D6}" name="Column10436"/>
    <tableColumn id="10440" xr3:uid="{A76924BC-ED31-4288-BD75-3ADDDC86EBB0}" name="Column10437"/>
    <tableColumn id="10441" xr3:uid="{B0BD6E47-5562-482C-9010-90CABE12E9B1}" name="Column10438"/>
    <tableColumn id="10442" xr3:uid="{02D6AF53-6B4A-49CD-A508-F4AACBB556E2}" name="Column10439"/>
    <tableColumn id="10443" xr3:uid="{C4564982-28D1-4F22-B71A-58799663C146}" name="Column10440"/>
    <tableColumn id="10444" xr3:uid="{07947459-F36B-42B0-9606-86CAC04DDA31}" name="Column10441"/>
    <tableColumn id="10445" xr3:uid="{4D557E8D-C815-480A-A3EE-2F7DE167AFD6}" name="Column10442"/>
    <tableColumn id="10446" xr3:uid="{81E2E6AA-F37C-4523-A757-EBF99B8B0D87}" name="Column10443"/>
    <tableColumn id="10447" xr3:uid="{09569B79-1188-4F3D-A4F3-A87D86C42F66}" name="Column10444"/>
    <tableColumn id="10448" xr3:uid="{3134DF2B-235D-4440-95C5-CBB230F282A6}" name="Column10445"/>
    <tableColumn id="10449" xr3:uid="{729109E3-3637-4F57-904D-9FD0FBBC97D2}" name="Column10446"/>
    <tableColumn id="10450" xr3:uid="{E8D5F019-A8F5-4FC8-A1A1-D09DC396AB88}" name="Column10447"/>
    <tableColumn id="10451" xr3:uid="{FD32275E-6C7B-4078-A0C3-119F9FAA2A6E}" name="Column10448"/>
    <tableColumn id="10452" xr3:uid="{DDFE7604-2946-49B9-AB7F-F86FCCD112E4}" name="Column10449"/>
    <tableColumn id="10453" xr3:uid="{24607BBC-C580-4A3F-A8D8-E49A8C5C35C8}" name="Column10450"/>
    <tableColumn id="10454" xr3:uid="{57AC5CFA-51B6-4D24-AB58-FAACE78FFA38}" name="Column10451"/>
    <tableColumn id="10455" xr3:uid="{0EDAD558-3D97-4DF0-9F97-78E1ED57B4B7}" name="Column10452"/>
    <tableColumn id="10456" xr3:uid="{4253ED64-59F9-422C-8B44-52AFE52FB278}" name="Column10453"/>
    <tableColumn id="10457" xr3:uid="{090CBDE7-07AB-4E7F-AE0A-5642D33D5ED2}" name="Column10454"/>
    <tableColumn id="10458" xr3:uid="{F52461AD-A163-4A32-9946-D1ADCC3887D8}" name="Column10455"/>
    <tableColumn id="10459" xr3:uid="{B347EEA3-25A7-460C-8921-F42C2B16BF90}" name="Column10456"/>
    <tableColumn id="10460" xr3:uid="{EFEADA36-D563-478F-BBAE-2AAAB7A8AAE4}" name="Column10457"/>
    <tableColumn id="10461" xr3:uid="{0ABF8DD4-23C2-42D1-8927-8676C6252368}" name="Column10458"/>
    <tableColumn id="10462" xr3:uid="{ED326C2B-0B2E-49EF-A151-1A6C1EB10168}" name="Column10459"/>
    <tableColumn id="10463" xr3:uid="{CB4D929E-B9CD-4817-A8FA-9FCA754543FA}" name="Column10460"/>
    <tableColumn id="10464" xr3:uid="{E527ABA0-E1C2-4300-8528-A13DABA02786}" name="Column10461"/>
    <tableColumn id="10465" xr3:uid="{9E96BD5A-030B-47F4-ADA7-8CB2E81F9EBE}" name="Column10462"/>
    <tableColumn id="10466" xr3:uid="{DA473853-E075-485D-83B5-AC3FD2592397}" name="Column10463"/>
    <tableColumn id="10467" xr3:uid="{D3B4191D-3C98-4BE3-891A-5B241CD299A6}" name="Column10464"/>
    <tableColumn id="10468" xr3:uid="{4389DF96-B501-42B8-B9C6-40AFE97136AD}" name="Column10465"/>
    <tableColumn id="10469" xr3:uid="{05FE6267-55D4-421B-9543-E79200C81440}" name="Column10466"/>
    <tableColumn id="10470" xr3:uid="{1024974B-12A8-429B-B015-68C4D271928C}" name="Column10467"/>
    <tableColumn id="10471" xr3:uid="{4F2926BD-622B-4F3C-B0C7-CE3FF7FA754D}" name="Column10468"/>
    <tableColumn id="10472" xr3:uid="{898A14F6-93E8-4D48-869C-971AA17FA4AF}" name="Column10469"/>
    <tableColumn id="10473" xr3:uid="{2C91EC1C-7A1F-4A87-945A-40F3D567328A}" name="Column10470"/>
    <tableColumn id="10474" xr3:uid="{9E40CFA9-39F2-4145-903D-A7E7F946D2A9}" name="Column10471"/>
    <tableColumn id="10475" xr3:uid="{29671CC0-5E32-4492-A0F8-78A7D0D3587A}" name="Column10472"/>
    <tableColumn id="10476" xr3:uid="{2352EE43-63EE-4631-9B40-C359AFD76CFE}" name="Column10473"/>
    <tableColumn id="10477" xr3:uid="{6811E601-8351-4DF1-9EAA-B6814E5ADF96}" name="Column10474"/>
    <tableColumn id="10478" xr3:uid="{2A1B592F-C6C8-49A6-85C2-4070AA78D275}" name="Column10475"/>
    <tableColumn id="10479" xr3:uid="{549FB3F8-BBAB-4188-BE6E-BB6B4EEF066F}" name="Column10476"/>
    <tableColumn id="10480" xr3:uid="{EDB0DE77-8F2D-4996-8D05-9281874252CC}" name="Column10477"/>
    <tableColumn id="10481" xr3:uid="{4D25C74E-9F29-474A-975F-167AD561D6A4}" name="Column10478"/>
    <tableColumn id="10482" xr3:uid="{91C7206C-FB46-4754-A820-EF8AAE873869}" name="Column10479"/>
    <tableColumn id="10483" xr3:uid="{C462353B-EE63-4B86-A7D8-A7EE0BBF0E3A}" name="Column10480"/>
    <tableColumn id="10484" xr3:uid="{071BF410-E771-42DB-8D8B-76FCAA4F7756}" name="Column10481"/>
    <tableColumn id="10485" xr3:uid="{705033DD-3172-4A32-B087-ADE31F2729F9}" name="Column10482"/>
    <tableColumn id="10486" xr3:uid="{B9E3C8A4-3E55-4A1E-BBE7-003F170E2C55}" name="Column10483"/>
    <tableColumn id="10487" xr3:uid="{B2F5ADB9-F2EA-4DB7-80C5-08A5A79926F6}" name="Column10484"/>
    <tableColumn id="10488" xr3:uid="{1336B8DC-BB39-412F-A827-1F8F3653860E}" name="Column10485"/>
    <tableColumn id="10489" xr3:uid="{3E0FD1A4-76A7-4DE4-88AD-1D3EE7BD2A2D}" name="Column10486"/>
    <tableColumn id="10490" xr3:uid="{AEA29D58-9085-4254-8668-FF49E3C9A250}" name="Column10487"/>
    <tableColumn id="10491" xr3:uid="{59609B1D-3BA2-4C2B-84CA-000915F1AD31}" name="Column10488"/>
    <tableColumn id="10492" xr3:uid="{3EA4E5A5-048A-4846-BBCE-86E71CC778E1}" name="Column10489"/>
    <tableColumn id="10493" xr3:uid="{531D663F-72F2-48A4-8D81-6ECEF28D7CE1}" name="Column10490"/>
    <tableColumn id="10494" xr3:uid="{7209100B-C110-404D-AD8E-1E4B87BFA399}" name="Column10491"/>
    <tableColumn id="10495" xr3:uid="{0327A20E-F8B6-4AF5-A6B9-644DC7B38D2C}" name="Column10492"/>
    <tableColumn id="10496" xr3:uid="{5A40B8FD-EC1B-4E5C-9104-BA7B422538A9}" name="Column10493"/>
    <tableColumn id="10497" xr3:uid="{2EF87CEF-0714-4E2A-B3A4-A54AB4B440F4}" name="Column10494"/>
    <tableColumn id="10498" xr3:uid="{8940F86B-6957-4771-A00A-18CFB12DC5B5}" name="Column10495"/>
    <tableColumn id="10499" xr3:uid="{2C135AE7-79F4-4E83-8858-675DACDD16A4}" name="Column10496"/>
    <tableColumn id="10500" xr3:uid="{E97FC0E3-F71D-4CCF-B40A-29066C70B7F1}" name="Column10497"/>
    <tableColumn id="10501" xr3:uid="{A7830569-57C5-40B8-8F49-A6B78EDE27A5}" name="Column10498"/>
    <tableColumn id="10502" xr3:uid="{8EAEC637-5A85-4FFF-A8E5-A7A3D94540F5}" name="Column10499"/>
    <tableColumn id="10503" xr3:uid="{72EC1393-16D5-4B62-8012-7DC94360CBDF}" name="Column10500"/>
    <tableColumn id="10504" xr3:uid="{F3ED60D1-850D-4A75-96C0-77427014C00E}" name="Column10501"/>
    <tableColumn id="10505" xr3:uid="{7E1242D3-ABEE-4DC4-A80E-167D52720F3F}" name="Column10502"/>
    <tableColumn id="10506" xr3:uid="{B5FA9C06-A41E-4901-81E7-E9275B859EFC}" name="Column10503"/>
    <tableColumn id="10507" xr3:uid="{B7A02323-1D8E-4AAD-A63C-D493B3ED37BF}" name="Column10504"/>
    <tableColumn id="10508" xr3:uid="{C032D96D-1897-41CC-9282-C510AEA169C5}" name="Column10505"/>
    <tableColumn id="10509" xr3:uid="{EA37233F-C19C-4AEB-ABC8-44D3E209F193}" name="Column10506"/>
    <tableColumn id="10510" xr3:uid="{19AC92A3-A05C-46C0-9B8F-78877761F6BB}" name="Column10507"/>
    <tableColumn id="10511" xr3:uid="{B29104F5-6C6A-4E11-8259-4DD5A4E49566}" name="Column10508"/>
    <tableColumn id="10512" xr3:uid="{EB5A96D7-F77B-4DEC-BCAA-4AB783A38596}" name="Column10509"/>
    <tableColumn id="10513" xr3:uid="{43A8F1CE-08BF-4A5E-84DA-1A4D5C7D2D98}" name="Column10510"/>
    <tableColumn id="10514" xr3:uid="{FF839B7E-3E63-4FD7-A909-631DB87DF232}" name="Column10511"/>
    <tableColumn id="10515" xr3:uid="{33E373C3-0DBA-4A53-96D9-1690946D0D3C}" name="Column10512"/>
    <tableColumn id="10516" xr3:uid="{0DBFE762-B45B-440E-9E39-C94DB5EFC721}" name="Column10513"/>
    <tableColumn id="10517" xr3:uid="{B5DB5143-EF40-452B-8558-46420AB66A75}" name="Column10514"/>
    <tableColumn id="10518" xr3:uid="{5CEAD37B-7093-45FC-9F04-D6B0F31F4E70}" name="Column10515"/>
    <tableColumn id="10519" xr3:uid="{DFE9CF56-BCEC-4D05-879D-073C6D9CD9B8}" name="Column10516"/>
    <tableColumn id="10520" xr3:uid="{D278C225-FA47-44FF-8143-CE568D897C32}" name="Column10517"/>
    <tableColumn id="10521" xr3:uid="{94D9E9DA-AEA1-45E3-BF91-4C60DBE89463}" name="Column10518"/>
    <tableColumn id="10522" xr3:uid="{22DC78A7-88FD-4DB8-8C84-CC6A50E9C7B9}" name="Column10519"/>
    <tableColumn id="10523" xr3:uid="{60C0CA4E-CCB8-4DCD-B4A1-2E17DB16B859}" name="Column10520"/>
    <tableColumn id="10524" xr3:uid="{39FC1947-A23D-4149-B966-C23B4A728AE8}" name="Column10521"/>
    <tableColumn id="10525" xr3:uid="{1E771C52-6CD8-44BC-A458-C631F65DBC8E}" name="Column10522"/>
    <tableColumn id="10526" xr3:uid="{C69DBF60-5B78-4072-A0C6-8BD16C368A87}" name="Column10523"/>
    <tableColumn id="10527" xr3:uid="{0510F621-90B4-4359-99FA-43F0C30A8283}" name="Column10524"/>
    <tableColumn id="10528" xr3:uid="{0C41D73C-FAAA-4EB5-A9D2-72C9F31F6BF0}" name="Column10525"/>
    <tableColumn id="10529" xr3:uid="{F8305F68-E1F5-41FC-89E1-8EDCC8751D2A}" name="Column10526"/>
    <tableColumn id="10530" xr3:uid="{7C402D56-16D2-493F-955D-2FC87F53709C}" name="Column10527"/>
    <tableColumn id="10531" xr3:uid="{80C24E67-9C11-4460-8A80-96A7B56D154C}" name="Column10528"/>
    <tableColumn id="10532" xr3:uid="{C6A43253-7C36-4F90-A4A6-4CB0BB0794CC}" name="Column10529"/>
    <tableColumn id="10533" xr3:uid="{4028EB12-64E8-4BBE-8F47-4C195AEC42A1}" name="Column10530"/>
    <tableColumn id="10534" xr3:uid="{D61C5659-CCE9-4506-8E30-53B26991E007}" name="Column10531"/>
    <tableColumn id="10535" xr3:uid="{1B6F8053-262D-4A81-9D31-C1FB158EB62B}" name="Column10532"/>
    <tableColumn id="10536" xr3:uid="{B75163AD-6C69-425B-BC0C-CDABCEAEE2AB}" name="Column10533"/>
    <tableColumn id="10537" xr3:uid="{8FFF416D-01AB-4364-A557-AD764397DC10}" name="Column10534"/>
    <tableColumn id="10538" xr3:uid="{4DAFD9DE-F296-42DA-B6D3-21BA8A6487B0}" name="Column10535"/>
    <tableColumn id="10539" xr3:uid="{5F79BA4B-00E4-4FEA-B96E-059261A54304}" name="Column10536"/>
    <tableColumn id="10540" xr3:uid="{8BCFE681-BD59-4C31-B8E2-549F88A6774B}" name="Column10537"/>
    <tableColumn id="10541" xr3:uid="{055EF10F-6E5E-473F-A7B2-1FF66BA0C270}" name="Column10538"/>
    <tableColumn id="10542" xr3:uid="{1295313C-7F56-4850-AC86-CA7A263EEEE9}" name="Column10539"/>
    <tableColumn id="10543" xr3:uid="{7D307598-A343-4272-80EB-5C358FBEE449}" name="Column10540"/>
    <tableColumn id="10544" xr3:uid="{B7A81B74-8EB8-4EC5-B90A-0F55B887E7EF}" name="Column10541"/>
    <tableColumn id="10545" xr3:uid="{FDA250C6-9B3F-4E7D-AA5B-7BFB700F8FF1}" name="Column10542"/>
    <tableColumn id="10546" xr3:uid="{1DCBAA9E-8A3D-4557-ACE1-E49B19E03E54}" name="Column10543"/>
    <tableColumn id="10547" xr3:uid="{549F279D-9372-44C9-9DBB-B7AFDA94662D}" name="Column10544"/>
    <tableColumn id="10548" xr3:uid="{5134996A-E001-4853-8B84-338C7B6A47BE}" name="Column10545"/>
    <tableColumn id="10549" xr3:uid="{19B94FF3-6861-4426-AF0A-A79FD633898F}" name="Column10546"/>
    <tableColumn id="10550" xr3:uid="{7DDE00CB-4AB8-47D0-A74E-362ED03AD5AF}" name="Column10547"/>
    <tableColumn id="10551" xr3:uid="{8EEB249E-3619-45DA-9826-5D003C240470}" name="Column10548"/>
    <tableColumn id="10552" xr3:uid="{F73453B3-4846-4CCB-B1C0-7FD52523D5D4}" name="Column10549"/>
    <tableColumn id="10553" xr3:uid="{B354156A-1DF9-4C92-889F-9F647A8F08FC}" name="Column10550"/>
    <tableColumn id="10554" xr3:uid="{41D5B36F-CC61-4B6B-B280-6EDDC1EC068E}" name="Column10551"/>
    <tableColumn id="10555" xr3:uid="{0FC59B52-6365-4A3C-B840-21A5E589E08C}" name="Column10552"/>
    <tableColumn id="10556" xr3:uid="{3716A09F-A054-4F91-BB87-C50CC2CF3B22}" name="Column10553"/>
    <tableColumn id="10557" xr3:uid="{29C0E2A4-1A32-4B2A-BC95-BB07E369F76D}" name="Column10554"/>
    <tableColumn id="10558" xr3:uid="{8AAACC4D-0601-4674-8F42-23919926F82A}" name="Column10555"/>
    <tableColumn id="10559" xr3:uid="{5CC9DC7C-B92D-4C53-A020-78A190E5D326}" name="Column10556"/>
    <tableColumn id="10560" xr3:uid="{BEC53F0C-7B4E-4366-8CCA-D240B9D723F7}" name="Column10557"/>
    <tableColumn id="10561" xr3:uid="{C6CEDC57-A1A3-4690-AEC9-C68BB101FDE0}" name="Column10558"/>
    <tableColumn id="10562" xr3:uid="{AFF19D11-ECAE-4A73-8A04-7EC273E919C4}" name="Column10559"/>
    <tableColumn id="10563" xr3:uid="{630DEF89-4B42-4973-9A6B-9DF66B27793D}" name="Column10560"/>
    <tableColumn id="10564" xr3:uid="{DCC630F6-E5A7-459F-BED3-57B5F7C4AF6F}" name="Column10561"/>
    <tableColumn id="10565" xr3:uid="{EF1A57C5-E141-49B1-8173-FB531F6A95BC}" name="Column10562"/>
    <tableColumn id="10566" xr3:uid="{132907C8-E16B-449B-9E8B-81B857F680F5}" name="Column10563"/>
    <tableColumn id="10567" xr3:uid="{345E4889-3B87-4710-B93C-D14C90CCFD9A}" name="Column10564"/>
    <tableColumn id="10568" xr3:uid="{1B9A5C4D-FE72-4B88-A66C-A241899EB91B}" name="Column10565"/>
    <tableColumn id="10569" xr3:uid="{C96A2A1F-0D46-42D9-B167-B6FE552F5CFD}" name="Column10566"/>
    <tableColumn id="10570" xr3:uid="{3B10D0CD-7B3A-4B8A-94DA-AADA5586576D}" name="Column10567"/>
    <tableColumn id="10571" xr3:uid="{9FC04209-30A6-48E5-A240-3F8ABBB7A7C2}" name="Column10568"/>
    <tableColumn id="10572" xr3:uid="{4A5119C4-87C8-430C-B1DF-BF0F62EEF43E}" name="Column10569"/>
    <tableColumn id="10573" xr3:uid="{90075090-AD0F-4B8F-A32D-A57E3ADEA43A}" name="Column10570"/>
    <tableColumn id="10574" xr3:uid="{7836F844-1431-44AA-BBEB-21BA833900D9}" name="Column10571"/>
    <tableColumn id="10575" xr3:uid="{A39E37B2-66AF-486C-82D1-48D4D6EEE8F7}" name="Column10572"/>
    <tableColumn id="10576" xr3:uid="{D80BB0D8-DDF5-456A-ADB6-77295F345666}" name="Column10573"/>
    <tableColumn id="10577" xr3:uid="{DB9BE492-8B91-4831-9A4F-AC15D5FB1BFC}" name="Column10574"/>
    <tableColumn id="10578" xr3:uid="{EAE4639D-540E-460F-B53A-FF9E84E13FB2}" name="Column10575"/>
    <tableColumn id="10579" xr3:uid="{95682857-5299-4A00-9941-ECF476CDE024}" name="Column10576"/>
    <tableColumn id="10580" xr3:uid="{AF61FF08-93CC-4227-BA24-74FEA50E0147}" name="Column10577"/>
    <tableColumn id="10581" xr3:uid="{6D49F676-308E-486B-8F1A-F050227D3087}" name="Column10578"/>
    <tableColumn id="10582" xr3:uid="{849D7BAA-B7C6-4E6E-948E-CA2D34656D3A}" name="Column10579"/>
    <tableColumn id="10583" xr3:uid="{B885B005-8C86-4989-936D-8A37CF504C38}" name="Column10580"/>
    <tableColumn id="10584" xr3:uid="{3296775E-D020-4976-937E-8B86117F6A07}" name="Column10581"/>
    <tableColumn id="10585" xr3:uid="{5BA9A677-D223-4A80-AB5D-BF53B5024256}" name="Column10582"/>
    <tableColumn id="10586" xr3:uid="{817BC688-1032-463E-A0DA-9C527B0C763B}" name="Column10583"/>
    <tableColumn id="10587" xr3:uid="{02825644-C221-453A-B812-B2C4526FAB44}" name="Column10584"/>
    <tableColumn id="10588" xr3:uid="{58CFD53B-A77F-4E77-B6C7-544CE1796382}" name="Column10585"/>
    <tableColumn id="10589" xr3:uid="{7590CDC2-2046-4B9E-85E0-4118183459E1}" name="Column10586"/>
    <tableColumn id="10590" xr3:uid="{DF3D82FD-43DE-46D1-BC06-1A3BA1DA070B}" name="Column10587"/>
    <tableColumn id="10591" xr3:uid="{C825051E-3758-4A13-8584-06A8086EE496}" name="Column10588"/>
    <tableColumn id="10592" xr3:uid="{6EAAFE0A-2240-4AFA-AB8F-11D2123E0218}" name="Column10589"/>
    <tableColumn id="10593" xr3:uid="{11CA2D78-D15D-4275-BC72-AECC8BDDA4F4}" name="Column10590"/>
    <tableColumn id="10594" xr3:uid="{C92A673B-0378-4BB3-91E2-67DE36DB0E5F}" name="Column10591"/>
    <tableColumn id="10595" xr3:uid="{BB12185D-13DB-431B-9712-E0598AAE1B29}" name="Column10592"/>
    <tableColumn id="10596" xr3:uid="{74BA396B-D9FE-47AB-84BA-5FFFBC73E0CD}" name="Column10593"/>
    <tableColumn id="10597" xr3:uid="{8D2C31E5-9C4B-4B35-ADBD-054FEF7E9AC4}" name="Column10594"/>
    <tableColumn id="10598" xr3:uid="{1D62F53E-0423-41B9-9EC1-CD256D3A8D58}" name="Column10595"/>
    <tableColumn id="10599" xr3:uid="{27C4A96C-960E-4DF3-9BFC-CF4A993EA286}" name="Column10596"/>
    <tableColumn id="10600" xr3:uid="{94699AA7-BBBD-40C8-953E-FECE6E232292}" name="Column10597"/>
    <tableColumn id="10601" xr3:uid="{3CED5801-90E7-4E77-927F-367F2919D2EA}" name="Column10598"/>
    <tableColumn id="10602" xr3:uid="{6BF183D7-D7CD-4582-BBB4-15CF34A2B7E1}" name="Column10599"/>
    <tableColumn id="10603" xr3:uid="{64919904-C45E-4723-87C4-0BF2BD56C7E6}" name="Column10600"/>
    <tableColumn id="10604" xr3:uid="{7B27084E-7F2A-45CC-ADD9-FC245461F3A4}" name="Column10601"/>
    <tableColumn id="10605" xr3:uid="{97978D34-3E7D-40EC-900F-345DCE8EA298}" name="Column10602"/>
    <tableColumn id="10606" xr3:uid="{3A5B19D1-C6A1-469D-AD14-CF73CFB7018F}" name="Column10603"/>
    <tableColumn id="10607" xr3:uid="{C87B05F4-ED97-4183-9483-CA92628BED85}" name="Column10604"/>
    <tableColumn id="10608" xr3:uid="{0E18CF3A-EAE7-4906-AD42-09DE6916E6E8}" name="Column10605"/>
    <tableColumn id="10609" xr3:uid="{9DFCCBEB-F621-4967-99FB-6DEF898518AA}" name="Column10606"/>
    <tableColumn id="10610" xr3:uid="{8DB20F4D-62AE-41B0-8B33-2F9362809246}" name="Column10607"/>
    <tableColumn id="10611" xr3:uid="{8334634A-65D5-4109-966D-E143A888F3C1}" name="Column10608"/>
    <tableColumn id="10612" xr3:uid="{B640BFBF-29BF-4EEB-82BB-5914CE318862}" name="Column10609"/>
    <tableColumn id="10613" xr3:uid="{ADEBE2EA-EC3D-436A-ADAF-500038AA54D7}" name="Column10610"/>
    <tableColumn id="10614" xr3:uid="{1BA496E2-BA37-4286-AD28-C7206AC8496C}" name="Column10611"/>
    <tableColumn id="10615" xr3:uid="{AE07C9F2-41A5-40C6-9474-E4599404610B}" name="Column10612"/>
    <tableColumn id="10616" xr3:uid="{8D1B61F4-ADD2-4AA7-8585-E3B7918ECEAD}" name="Column10613"/>
    <tableColumn id="10617" xr3:uid="{9885B1AD-F3A9-44E0-A2C5-95859ABFF2F8}" name="Column10614"/>
    <tableColumn id="10618" xr3:uid="{F3717B63-3A13-4860-A327-23DA471F83BE}" name="Column10615"/>
    <tableColumn id="10619" xr3:uid="{F81419A8-7AF4-446B-B84F-76D048B9EDE5}" name="Column10616"/>
    <tableColumn id="10620" xr3:uid="{E14C83BA-4B10-467F-826A-9CDC3B5AFD1B}" name="Column10617"/>
    <tableColumn id="10621" xr3:uid="{7DC45255-3E7A-4E23-869F-E881B1E299EF}" name="Column10618"/>
    <tableColumn id="10622" xr3:uid="{FA12EC43-1791-4891-A78A-5B5C0D771588}" name="Column10619"/>
    <tableColumn id="10623" xr3:uid="{982004CB-E1A1-49AB-BDF0-B0AC63B96ED8}" name="Column10620"/>
    <tableColumn id="10624" xr3:uid="{1ED208EF-1D3F-470B-BDD7-F7C40AC523D0}" name="Column10621"/>
    <tableColumn id="10625" xr3:uid="{FC356575-2A61-45D5-BBEC-49B64D9AEA88}" name="Column10622"/>
    <tableColumn id="10626" xr3:uid="{3C39FB97-8F23-44D5-8C1F-5EF63136A033}" name="Column10623"/>
    <tableColumn id="10627" xr3:uid="{9C577902-C9A1-499D-A701-832662FC1766}" name="Column10624"/>
    <tableColumn id="10628" xr3:uid="{0A967B9D-5D2B-4A52-BBB1-C149F00730DC}" name="Column10625"/>
    <tableColumn id="10629" xr3:uid="{21641611-A345-462A-A7E4-485AF4124D44}" name="Column10626"/>
    <tableColumn id="10630" xr3:uid="{76D6A71D-EF04-4607-AD2F-3C51D6BEF9E3}" name="Column10627"/>
    <tableColumn id="10631" xr3:uid="{4FAC02DD-DC55-4277-9137-2078A32871A3}" name="Column10628"/>
    <tableColumn id="10632" xr3:uid="{E77EF936-54F8-4868-AD44-466AF3468217}" name="Column10629"/>
    <tableColumn id="10633" xr3:uid="{A8ED3A7C-BE6C-4839-AD2D-48B4AF18B568}" name="Column10630"/>
    <tableColumn id="10634" xr3:uid="{2D613C7F-B7D9-4A20-A874-CDBD5DECA34F}" name="Column10631"/>
    <tableColumn id="10635" xr3:uid="{53E1732F-9A4C-46C0-85AE-15F324FE3F67}" name="Column10632"/>
    <tableColumn id="10636" xr3:uid="{6086C766-B9FF-4A2C-862F-12F317B607C1}" name="Column10633"/>
    <tableColumn id="10637" xr3:uid="{AE099BB7-DADE-4097-ADC0-083B543C03C0}" name="Column10634"/>
    <tableColumn id="10638" xr3:uid="{80C07F10-B1AF-429A-B6AD-AC5B1BAF876B}" name="Column10635"/>
    <tableColumn id="10639" xr3:uid="{2B842D42-72F2-414B-BA55-FF6BE68A0749}" name="Column10636"/>
    <tableColumn id="10640" xr3:uid="{F2F5C619-9130-4F45-960B-2F334D56364A}" name="Column10637"/>
    <tableColumn id="10641" xr3:uid="{E5035FC7-B9C0-4D44-8248-9C034E408553}" name="Column10638"/>
    <tableColumn id="10642" xr3:uid="{8CD31CCE-98FA-4027-B772-882A3DA6E979}" name="Column10639"/>
    <tableColumn id="10643" xr3:uid="{66EE9139-10CE-4A9F-9555-20FAD83364A4}" name="Column10640"/>
    <tableColumn id="10644" xr3:uid="{ACC27861-5FE2-4CF4-91F9-182B1207C28E}" name="Column10641"/>
    <tableColumn id="10645" xr3:uid="{4D997562-0B15-4878-A79F-D76882692FCE}" name="Column10642"/>
    <tableColumn id="10646" xr3:uid="{63F731F4-F4DC-4987-81CB-BC4BD2DBB83D}" name="Column10643"/>
    <tableColumn id="10647" xr3:uid="{FC3B281B-67C6-4B34-8F48-BEE66EEFF3C8}" name="Column10644"/>
    <tableColumn id="10648" xr3:uid="{EB0EF3E3-1BE2-41C4-BB80-1ABAF99646DA}" name="Column10645"/>
    <tableColumn id="10649" xr3:uid="{2C83F16D-BAE3-4963-B29F-2A4CBE18D13E}" name="Column10646"/>
    <tableColumn id="10650" xr3:uid="{E70A13E8-3D84-4105-8B96-F9D3FF521619}" name="Column10647"/>
    <tableColumn id="10651" xr3:uid="{C6C2B798-D897-4F6F-A492-295157B63682}" name="Column10648"/>
    <tableColumn id="10652" xr3:uid="{F06F19A1-958D-4566-8B06-9C18C1321466}" name="Column10649"/>
    <tableColumn id="10653" xr3:uid="{3958043E-A8BA-4CED-A4E6-24101DCA221F}" name="Column10650"/>
    <tableColumn id="10654" xr3:uid="{B74D7A9A-DE70-4FED-B4B8-8B0A24ECCDD9}" name="Column10651"/>
    <tableColumn id="10655" xr3:uid="{E0AA68C0-2406-4BF4-A438-32267EE36D7E}" name="Column10652"/>
    <tableColumn id="10656" xr3:uid="{B3316148-73C9-4E2D-A2AF-8816331759D5}" name="Column10653"/>
    <tableColumn id="10657" xr3:uid="{31BE23D7-67C4-4C15-BBBA-25C8D471AC42}" name="Column10654"/>
    <tableColumn id="10658" xr3:uid="{FD6A2A91-8EC1-4177-832A-18D22A52E082}" name="Column10655"/>
    <tableColumn id="10659" xr3:uid="{EB056C02-582A-445F-96F6-3DB54AAF539D}" name="Column10656"/>
    <tableColumn id="10660" xr3:uid="{BB72FD72-A8A3-4204-B0C3-9CEA7428A11C}" name="Column10657"/>
    <tableColumn id="10661" xr3:uid="{AA1E60A6-BB63-42A8-90CC-57A10D01A89D}" name="Column10658"/>
    <tableColumn id="10662" xr3:uid="{70E8348C-E2B3-429E-8303-6C437B74557D}" name="Column10659"/>
    <tableColumn id="10663" xr3:uid="{B9A01A4F-A20F-4520-BE5C-1703EC25775F}" name="Column10660"/>
    <tableColumn id="10664" xr3:uid="{5D2507C0-D393-438A-85BE-CEB96C8C4E84}" name="Column10661"/>
    <tableColumn id="10665" xr3:uid="{53EA922B-46E8-4E11-A1F6-1F38C4244396}" name="Column10662"/>
    <tableColumn id="10666" xr3:uid="{45701744-C152-478B-AD18-664F07C91FAC}" name="Column10663"/>
    <tableColumn id="10667" xr3:uid="{BE76493F-DEEB-43E4-A4ED-8F05A4DCB944}" name="Column10664"/>
    <tableColumn id="10668" xr3:uid="{F11F8A45-21C2-444B-B20F-1005C88A4531}" name="Column10665"/>
    <tableColumn id="10669" xr3:uid="{81C69514-CD91-4287-B00A-2931B1E5D3BF}" name="Column10666"/>
    <tableColumn id="10670" xr3:uid="{EDDF7EC7-46C4-489E-9276-1138B0160F9A}" name="Column10667"/>
    <tableColumn id="10671" xr3:uid="{E206B802-5900-4E36-951F-639B3FEDF687}" name="Column10668"/>
    <tableColumn id="10672" xr3:uid="{4220AD61-2F03-421B-9F66-DC14BC41BB25}" name="Column10669"/>
    <tableColumn id="10673" xr3:uid="{25C4801E-1843-4817-A9D3-5AFA24F6C81B}" name="Column10670"/>
    <tableColumn id="10674" xr3:uid="{89900484-CDC4-4715-BB8F-17AA4C0426A0}" name="Column10671"/>
    <tableColumn id="10675" xr3:uid="{CFA0AF00-14F4-47E8-8DAD-49D8659D6A64}" name="Column10672"/>
    <tableColumn id="10676" xr3:uid="{07CE9DB9-197D-4B9C-AF4A-768D88B7D767}" name="Column10673"/>
    <tableColumn id="10677" xr3:uid="{929E5B22-EAC5-4DF2-8C96-68E9C5D1C7B9}" name="Column10674"/>
    <tableColumn id="10678" xr3:uid="{4E3A67C2-2A44-4869-A4CB-1D0479BB094E}" name="Column10675"/>
    <tableColumn id="10679" xr3:uid="{85F7876D-1F15-47DE-B9A6-F15129246BAC}" name="Column10676"/>
    <tableColumn id="10680" xr3:uid="{641B9BDE-E7BA-441B-8681-26A3152C207B}" name="Column10677"/>
    <tableColumn id="10681" xr3:uid="{EF56D6E8-804E-4C6D-898F-2F28CCF79607}" name="Column10678"/>
    <tableColumn id="10682" xr3:uid="{471466D7-F375-4852-ABFD-13BF44192147}" name="Column10679"/>
    <tableColumn id="10683" xr3:uid="{3BF4BE34-C3E2-44D1-8B2D-7C9FE7F2CB65}" name="Column10680"/>
    <tableColumn id="10684" xr3:uid="{17A791C2-CD73-42A2-938C-4AE57EF8C18C}" name="Column10681"/>
    <tableColumn id="10685" xr3:uid="{161FC22B-768E-4448-955B-E82A36B15418}" name="Column10682"/>
    <tableColumn id="10686" xr3:uid="{B5FABEA4-A2DB-4F96-8A2B-44D4BFB5B170}" name="Column10683"/>
    <tableColumn id="10687" xr3:uid="{E246260E-3EA9-42F7-A689-BDAD3A87AA61}" name="Column10684"/>
    <tableColumn id="10688" xr3:uid="{45DEC20F-7202-4233-BA1F-1D6E5280BF37}" name="Column10685"/>
    <tableColumn id="10689" xr3:uid="{BB008C59-98FD-493A-8907-A06688FE1070}" name="Column10686"/>
    <tableColumn id="10690" xr3:uid="{D53E9A19-42FF-4E14-BE5F-46659F6EF9FF}" name="Column10687"/>
    <tableColumn id="10691" xr3:uid="{8CDE99E5-3453-4271-93A3-00257D2E1C96}" name="Column10688"/>
    <tableColumn id="10692" xr3:uid="{3AA4863C-F5C7-4FB8-B690-AADC1A061B16}" name="Column10689"/>
    <tableColumn id="10693" xr3:uid="{9DED4A0B-0186-4AE0-B806-87605DECD1D5}" name="Column10690"/>
    <tableColumn id="10694" xr3:uid="{32DCA7C7-553A-4CBF-98EA-CF3DD98D234C}" name="Column10691"/>
    <tableColumn id="10695" xr3:uid="{761A4F23-5FA5-4E4B-B717-E412C83F0EB0}" name="Column10692"/>
    <tableColumn id="10696" xr3:uid="{E0A29427-ADBC-4274-B1A9-FDB94C3C0903}" name="Column10693"/>
    <tableColumn id="10697" xr3:uid="{324420FF-2E48-48FA-92EC-9C68E70A07F4}" name="Column10694"/>
    <tableColumn id="10698" xr3:uid="{05ECE25C-7300-4821-B002-0AC5C8413F2E}" name="Column10695"/>
    <tableColumn id="10699" xr3:uid="{39DF9EA5-F797-4FBB-A29E-8CD3BCA0D306}" name="Column10696"/>
    <tableColumn id="10700" xr3:uid="{A55FCFFC-442D-4E2B-827A-03D834C4AE39}" name="Column10697"/>
    <tableColumn id="10701" xr3:uid="{6FBE9439-E71C-460F-95D2-20DB6F6D8160}" name="Column10698"/>
    <tableColumn id="10702" xr3:uid="{CC3460D9-6614-4C26-B390-5483DA507C16}" name="Column10699"/>
    <tableColumn id="10703" xr3:uid="{740C79A8-9397-4147-8B71-78AD96205721}" name="Column10700"/>
    <tableColumn id="10704" xr3:uid="{90020FB8-1BFE-4BA0-9DD0-8BA10F7B0359}" name="Column10701"/>
    <tableColumn id="10705" xr3:uid="{97944E26-8E02-4947-98DA-DFFB216AC2EB}" name="Column10702"/>
    <tableColumn id="10706" xr3:uid="{865B859C-B172-4D96-82D7-FA79EE39C28B}" name="Column10703"/>
    <tableColumn id="10707" xr3:uid="{D1081A52-8EDF-45E3-B33A-DEFE4F4C1BED}" name="Column10704"/>
    <tableColumn id="10708" xr3:uid="{27CD6342-F1D1-4BAF-8BC1-FBF9D571700E}" name="Column10705"/>
    <tableColumn id="10709" xr3:uid="{F9AE689E-FBD2-4931-B6BD-97FA83DC526D}" name="Column10706"/>
    <tableColumn id="10710" xr3:uid="{C7E6A676-5D3D-498A-92FB-22F6F9FA5C0C}" name="Column10707"/>
    <tableColumn id="10711" xr3:uid="{11391ADE-44FC-46F0-A724-C087BA1A6A47}" name="Column10708"/>
    <tableColumn id="10712" xr3:uid="{884F65D4-1C41-4FAF-AE40-9C14C62B98F2}" name="Column10709"/>
    <tableColumn id="10713" xr3:uid="{0922755E-D193-4EC4-93DC-468766C3032D}" name="Column10710"/>
    <tableColumn id="10714" xr3:uid="{69FA3CB0-14E1-4DB8-9022-4859631116BB}" name="Column10711"/>
    <tableColumn id="10715" xr3:uid="{7E2B819F-AF9C-4685-B73C-F2A88C4AFA7E}" name="Column10712"/>
    <tableColumn id="10716" xr3:uid="{F60942DC-1404-4439-A329-D355AD2E42A0}" name="Column10713"/>
    <tableColumn id="10717" xr3:uid="{466FF57A-1367-40B5-B81B-32A9E21A0F1A}" name="Column10714"/>
    <tableColumn id="10718" xr3:uid="{BAFF3611-9693-46F8-946A-C1F507B8A40B}" name="Column10715"/>
    <tableColumn id="10719" xr3:uid="{9C7C27EC-46FD-4A5C-AA4E-D4751C5C354F}" name="Column10716"/>
    <tableColumn id="10720" xr3:uid="{4E990E33-D554-4BEC-878F-BCFD76D0AAD7}" name="Column10717"/>
    <tableColumn id="10721" xr3:uid="{1945923C-5B2C-4CFB-A0EE-1F4B62B43435}" name="Column10718"/>
    <tableColumn id="10722" xr3:uid="{24E7CDD4-95E4-40BC-88A5-69AD5B9EAC39}" name="Column10719"/>
    <tableColumn id="10723" xr3:uid="{461660D4-9CEF-4D82-858C-1C71984DE68F}" name="Column10720"/>
    <tableColumn id="10724" xr3:uid="{AA63172C-7AD8-4926-8E58-D966B052D209}" name="Column10721"/>
    <tableColumn id="10725" xr3:uid="{52E190F5-4082-4877-8AA5-EF4751D317F5}" name="Column10722"/>
    <tableColumn id="10726" xr3:uid="{4562E4A7-3098-4578-89E7-1D2A557F768C}" name="Column10723"/>
    <tableColumn id="10727" xr3:uid="{2D6146B2-2063-4DC1-BD70-5A9A7269674C}" name="Column10724"/>
    <tableColumn id="10728" xr3:uid="{90333502-6593-4DC6-91AC-D2E5F0888595}" name="Column10725"/>
    <tableColumn id="10729" xr3:uid="{4CA9D0BA-0549-45DA-BDB1-E17BD55E8D52}" name="Column10726"/>
    <tableColumn id="10730" xr3:uid="{2B7BD035-69DB-4E89-9456-02BCCC0A151A}" name="Column10727"/>
    <tableColumn id="10731" xr3:uid="{5B65B3CC-1BAE-4FA1-837E-BE187EBA3AF0}" name="Column10728"/>
    <tableColumn id="10732" xr3:uid="{1941FF2F-9AA8-4A28-A580-88DDCC72A8DC}" name="Column10729"/>
    <tableColumn id="10733" xr3:uid="{551042B2-D258-4AED-B04D-C0ACECD5975B}" name="Column10730"/>
    <tableColumn id="10734" xr3:uid="{D36F0A34-16DD-4942-8ED0-CAFFE3E2CCA3}" name="Column10731"/>
    <tableColumn id="10735" xr3:uid="{8CCF8576-4DAD-4BF0-897F-D4097C3E981C}" name="Column10732"/>
    <tableColumn id="10736" xr3:uid="{BDC4187D-9F04-46C2-A183-2190A9DCE8FB}" name="Column10733"/>
    <tableColumn id="10737" xr3:uid="{FBA0BB56-B599-4C95-ABF3-85E140F76FF0}" name="Column10734"/>
    <tableColumn id="10738" xr3:uid="{77860D7A-57D1-43DD-90D7-7C233B0FE96E}" name="Column10735"/>
    <tableColumn id="10739" xr3:uid="{200F51EC-D9F4-4E5B-A509-BBCAE56C3F33}" name="Column10736"/>
    <tableColumn id="10740" xr3:uid="{5383F687-75AD-4315-89AF-7A9EDC9C7B06}" name="Column10737"/>
    <tableColumn id="10741" xr3:uid="{9E5A8957-E250-4734-99E7-C9196DB0BCF3}" name="Column10738"/>
    <tableColumn id="10742" xr3:uid="{D583E630-4561-4777-90ED-182B5BBE289F}" name="Column10739"/>
    <tableColumn id="10743" xr3:uid="{35650222-12E5-4A6E-9E1F-860D50383C43}" name="Column10740"/>
    <tableColumn id="10744" xr3:uid="{22A12B7D-D1BA-4695-8A5F-3DD56E48517B}" name="Column10741"/>
    <tableColumn id="10745" xr3:uid="{96C88E30-9E4C-4EB3-8C82-30D277603FEC}" name="Column10742"/>
    <tableColumn id="10746" xr3:uid="{5A0276CE-0361-4D3E-A39A-89F70D5AE311}" name="Column10743"/>
    <tableColumn id="10747" xr3:uid="{DD11F72E-4086-4EFC-9E57-EC05F9792FBD}" name="Column10744"/>
    <tableColumn id="10748" xr3:uid="{482A0A5D-584D-4DB9-9D01-DB35DEE2D20F}" name="Column10745"/>
    <tableColumn id="10749" xr3:uid="{180D2BAC-CF65-4C82-9BDA-06A109BB999E}" name="Column10746"/>
    <tableColumn id="10750" xr3:uid="{FD709284-0B0E-4942-B141-48F12219F497}" name="Column10747"/>
    <tableColumn id="10751" xr3:uid="{4728C1A9-B227-4038-91D5-BAA4A103A377}" name="Column10748"/>
    <tableColumn id="10752" xr3:uid="{051091C5-6C4D-442F-AEFF-5C41584BEA8E}" name="Column10749"/>
    <tableColumn id="10753" xr3:uid="{FD3C6391-3F2F-4FEC-9553-25044E8B685A}" name="Column10750"/>
    <tableColumn id="10754" xr3:uid="{A7AA5D0B-60E5-4391-8BD9-F7AE7C599F77}" name="Column10751"/>
    <tableColumn id="10755" xr3:uid="{6AD4D2D8-067F-4B39-A730-84453A326979}" name="Column10752"/>
    <tableColumn id="10756" xr3:uid="{E80739D7-848C-4307-8C53-0951CEB40D2C}" name="Column10753"/>
    <tableColumn id="10757" xr3:uid="{9678ADAB-536D-4E49-BD5F-1FCBD8F23017}" name="Column10754"/>
    <tableColumn id="10758" xr3:uid="{854638D1-6B97-40E2-AAA4-56AD9C7D7841}" name="Column10755"/>
    <tableColumn id="10759" xr3:uid="{09AB5230-ACA7-42FF-9322-6841DE5CB472}" name="Column10756"/>
    <tableColumn id="10760" xr3:uid="{A255A799-8A2C-4F87-A5A1-527532F959B8}" name="Column10757"/>
    <tableColumn id="10761" xr3:uid="{F723B502-178E-410F-BA69-A7DFF1C5CDC8}" name="Column10758"/>
    <tableColumn id="10762" xr3:uid="{9FC150FC-1AA4-46DF-8F94-94AA0A61B196}" name="Column10759"/>
    <tableColumn id="10763" xr3:uid="{D90CBE0B-74A9-4EA8-A907-40E040E22137}" name="Column10760"/>
    <tableColumn id="10764" xr3:uid="{BDCCEDA3-B55E-45A9-A185-E281413FB9AF}" name="Column10761"/>
    <tableColumn id="10765" xr3:uid="{FECB1A99-A43F-47CC-8618-6F642EF6DF0F}" name="Column10762"/>
    <tableColumn id="10766" xr3:uid="{939A36B0-26CF-4503-A906-7ADA3645B16F}" name="Column10763"/>
    <tableColumn id="10767" xr3:uid="{6F2450EE-83B3-41FC-8534-8DDAE1A35D0B}" name="Column10764"/>
    <tableColumn id="10768" xr3:uid="{B96D4A34-A57F-4194-9D78-F04F3D5393BD}" name="Column10765"/>
    <tableColumn id="10769" xr3:uid="{8C18700A-F294-4C32-84B1-AEF1B8A93E5C}" name="Column10766"/>
    <tableColumn id="10770" xr3:uid="{24C7C5F0-7321-4392-A00A-37AB6541F744}" name="Column10767"/>
    <tableColumn id="10771" xr3:uid="{A92BE82E-6C91-478F-8449-01C63F0407F6}" name="Column10768"/>
    <tableColumn id="10772" xr3:uid="{C91BE38A-9207-4692-82DC-6D8F17E94B4A}" name="Column10769"/>
    <tableColumn id="10773" xr3:uid="{6461679E-6F7A-4F28-9691-BB4E5FD57E6F}" name="Column10770"/>
    <tableColumn id="10774" xr3:uid="{98D95801-0C23-4B88-A62B-55825BE00CCC}" name="Column10771"/>
    <tableColumn id="10775" xr3:uid="{5EAC71D1-A7BB-4BE9-95A3-91EDBD1CA003}" name="Column10772"/>
    <tableColumn id="10776" xr3:uid="{91EF46D7-DD45-4E46-888D-42F06F362748}" name="Column10773"/>
    <tableColumn id="10777" xr3:uid="{1530D6AD-E22C-48F6-BC6D-2FCC8286B339}" name="Column10774"/>
    <tableColumn id="10778" xr3:uid="{99350C9E-20BE-47E7-880F-B6F0286926A2}" name="Column10775"/>
    <tableColumn id="10779" xr3:uid="{D9582181-13A1-4FE0-AA18-5CD5F99D317A}" name="Column10776"/>
    <tableColumn id="10780" xr3:uid="{6CEFD3D6-84E4-4AA2-98EE-51697826B349}" name="Column10777"/>
    <tableColumn id="10781" xr3:uid="{3750CEAB-6430-41D5-A309-52533A654F08}" name="Column10778"/>
    <tableColumn id="10782" xr3:uid="{B11CBACE-F41D-413B-87EF-D86A69DD9488}" name="Column10779"/>
    <tableColumn id="10783" xr3:uid="{180E8D58-2121-49E2-B97B-962121BBBE98}" name="Column10780"/>
    <tableColumn id="10784" xr3:uid="{D5E12408-9DB7-4A23-B4DA-BF9A306A647A}" name="Column10781"/>
    <tableColumn id="10785" xr3:uid="{979F5DFC-5383-42F9-950F-9DC81EC7552F}" name="Column10782"/>
    <tableColumn id="10786" xr3:uid="{8D06CADA-67FA-4400-9E4D-AC3D839CB758}" name="Column10783"/>
    <tableColumn id="10787" xr3:uid="{A71B6427-4DF7-4178-AFDD-E8622C17B14B}" name="Column10784"/>
    <tableColumn id="10788" xr3:uid="{F5458695-D89E-41D6-A2AB-EE5292C51ADB}" name="Column10785"/>
    <tableColumn id="10789" xr3:uid="{B6A8C16B-E9BF-487A-AC71-6667C3F6C304}" name="Column10786"/>
    <tableColumn id="10790" xr3:uid="{6BFF601B-FFB8-4083-A968-2F251CC180E2}" name="Column10787"/>
    <tableColumn id="10791" xr3:uid="{CA1B5D82-A823-4B65-A342-498321819D26}" name="Column10788"/>
    <tableColumn id="10792" xr3:uid="{1B81D3EE-653D-493B-A2F3-1AD2AA34D41A}" name="Column10789"/>
    <tableColumn id="10793" xr3:uid="{C3044699-4A97-4C43-B85A-887F73FE78C1}" name="Column10790"/>
    <tableColumn id="10794" xr3:uid="{B974CCFA-4895-4FE9-B4E3-FC630AE80984}" name="Column10791"/>
    <tableColumn id="10795" xr3:uid="{D19216B2-5E1C-4F71-8914-F9BAFFD2D43F}" name="Column10792"/>
    <tableColumn id="10796" xr3:uid="{97D20524-9623-4833-87D9-900F334CEC57}" name="Column10793"/>
    <tableColumn id="10797" xr3:uid="{8C2C12CB-9579-4557-AD26-4239AF3A6B11}" name="Column10794"/>
    <tableColumn id="10798" xr3:uid="{40BE56CA-9506-4677-8517-8EEF719E317A}" name="Column10795"/>
    <tableColumn id="10799" xr3:uid="{D50A916C-E736-48DA-9A0C-954F71291C75}" name="Column10796"/>
    <tableColumn id="10800" xr3:uid="{4C95CF3A-677A-4549-BA3B-3B2EA2F5201B}" name="Column10797"/>
    <tableColumn id="10801" xr3:uid="{1F8189E7-0D6D-4B3E-BDF0-76F60171E50E}" name="Column10798"/>
    <tableColumn id="10802" xr3:uid="{549F966A-F63A-4FE1-9465-60C91B38D19B}" name="Column10799"/>
    <tableColumn id="10803" xr3:uid="{057E3D16-973D-41E3-943D-6D7283779DEB}" name="Column10800"/>
    <tableColumn id="10804" xr3:uid="{B65B4694-6A47-4B23-9DCC-52CF722BE40E}" name="Column10801"/>
    <tableColumn id="10805" xr3:uid="{CDE41A1D-A04A-43FA-8AA8-F57337771800}" name="Column10802"/>
    <tableColumn id="10806" xr3:uid="{76835C7C-5FA2-4EEE-8258-7B40EE62EA28}" name="Column10803"/>
    <tableColumn id="10807" xr3:uid="{89C20919-DA52-4D72-95E0-CB4C63B7214A}" name="Column10804"/>
    <tableColumn id="10808" xr3:uid="{74764A79-7CB4-49A7-A0C4-7BE7463CD6C2}" name="Column10805"/>
    <tableColumn id="10809" xr3:uid="{71F24BF6-F4A9-4364-8F99-2E3379D8CE3A}" name="Column10806"/>
    <tableColumn id="10810" xr3:uid="{FD170EC4-0F29-49F5-B376-215436188565}" name="Column10807"/>
    <tableColumn id="10811" xr3:uid="{1704CD0B-E281-4B18-AA44-0C2646A881A8}" name="Column10808"/>
    <tableColumn id="10812" xr3:uid="{3D99B354-5555-4F3A-BBAA-275C968C5660}" name="Column10809"/>
    <tableColumn id="10813" xr3:uid="{D2DB9E4C-CD68-448E-B934-018D2D83E13A}" name="Column10810"/>
    <tableColumn id="10814" xr3:uid="{7D190C14-D964-4A73-BE51-3492E47A32C6}" name="Column10811"/>
    <tableColumn id="10815" xr3:uid="{47CD750F-38E9-4AAF-A8EC-A759D8802B86}" name="Column10812"/>
    <tableColumn id="10816" xr3:uid="{5FC95B13-F4AC-4508-B0C4-7944BF672E43}" name="Column10813"/>
    <tableColumn id="10817" xr3:uid="{53DEC46E-7DA8-4BDD-8FAC-956141DEB778}" name="Column10814"/>
    <tableColumn id="10818" xr3:uid="{EE0098AD-A87D-48CC-B9EF-5F0BF423BAE5}" name="Column10815"/>
    <tableColumn id="10819" xr3:uid="{2582B30E-B887-4E8A-BA8B-16F48C77CBE1}" name="Column10816"/>
    <tableColumn id="10820" xr3:uid="{03F99D86-70CD-4274-AAF1-6074FD60E241}" name="Column10817"/>
    <tableColumn id="10821" xr3:uid="{656B53EC-E0BE-4DF1-9666-86BD84938436}" name="Column10818"/>
    <tableColumn id="10822" xr3:uid="{DA1B85D9-EEB1-489B-A8FB-6E737EDCA9B0}" name="Column10819"/>
    <tableColumn id="10823" xr3:uid="{03EC6454-FED7-4DBE-889F-6FE685060C70}" name="Column10820"/>
    <tableColumn id="10824" xr3:uid="{5D344E88-EC89-4654-A92D-3CB58EDDCAF7}" name="Column10821"/>
    <tableColumn id="10825" xr3:uid="{702E9CC3-228A-4662-8369-7989E9C41EB4}" name="Column10822"/>
    <tableColumn id="10826" xr3:uid="{AF429A30-4E62-4A3A-80E9-932CBF4EFEFC}" name="Column10823"/>
    <tableColumn id="10827" xr3:uid="{B664E240-ED03-4EB9-9CA3-6CB1FC1B15DC}" name="Column10824"/>
    <tableColumn id="10828" xr3:uid="{4B1F2C2E-ECAF-47F4-BC82-6CF5F51B5BF5}" name="Column10825"/>
    <tableColumn id="10829" xr3:uid="{96A7A75F-0F69-4A4C-AE38-935151D00D61}" name="Column10826"/>
    <tableColumn id="10830" xr3:uid="{F0455286-DA50-459A-8A51-CD8FBB7EC15C}" name="Column10827"/>
    <tableColumn id="10831" xr3:uid="{FA272903-A0A0-4A15-94D8-A4DFBFD30CD6}" name="Column10828"/>
    <tableColumn id="10832" xr3:uid="{F72055EA-A425-4EB3-A3D7-3BC0C8EAE82D}" name="Column10829"/>
    <tableColumn id="10833" xr3:uid="{6415E840-D61D-4E21-92B8-38375B0577E4}" name="Column10830"/>
    <tableColumn id="10834" xr3:uid="{C0721F0E-E028-422E-A7A7-D55686DD9A9C}" name="Column10831"/>
    <tableColumn id="10835" xr3:uid="{32D34D24-46B4-4611-A6B1-A44E12A0981C}" name="Column10832"/>
    <tableColumn id="10836" xr3:uid="{CAE550E9-07FC-433B-A29B-5337D9BC1535}" name="Column10833"/>
    <tableColumn id="10837" xr3:uid="{5D00B1F0-DEBE-41F0-9D3A-2A4BE142D120}" name="Column10834"/>
    <tableColumn id="10838" xr3:uid="{696841E6-A1E7-41B0-9877-359899E1449D}" name="Column10835"/>
    <tableColumn id="10839" xr3:uid="{3363C1EF-12C7-4C5D-8D89-24F623B3D30C}" name="Column10836"/>
    <tableColumn id="10840" xr3:uid="{1E54E983-6CDF-49E4-BC0B-AB2367843BBC}" name="Column10837"/>
    <tableColumn id="10841" xr3:uid="{472F1530-764F-4900-8C8E-FE75DB3D82FC}" name="Column10838"/>
    <tableColumn id="10842" xr3:uid="{8D1C24BA-4553-4540-BFBA-07A069532B1D}" name="Column10839"/>
    <tableColumn id="10843" xr3:uid="{3B271029-1451-4221-AEA1-058002A8BB38}" name="Column10840"/>
    <tableColumn id="10844" xr3:uid="{AB790AFF-2CEA-4BF2-8AB3-149B36C47F9A}" name="Column10841"/>
    <tableColumn id="10845" xr3:uid="{162D836F-1EC7-4355-963E-2CADD7ADED6B}" name="Column10842"/>
    <tableColumn id="10846" xr3:uid="{44166F18-85EE-48C2-8C59-23D22BE32E6B}" name="Column10843"/>
    <tableColumn id="10847" xr3:uid="{ADD9BAA8-BA02-4396-9331-FC4CC4AA6280}" name="Column10844"/>
    <tableColumn id="10848" xr3:uid="{DBC74BBB-F3F4-4228-A012-D7C5A1547F58}" name="Column10845"/>
    <tableColumn id="10849" xr3:uid="{7AE1F71F-A41B-4F8F-9A24-4F189718A92C}" name="Column10846"/>
    <tableColumn id="10850" xr3:uid="{ED5CDDA6-61F8-4B5E-8E2B-B63170658F83}" name="Column10847"/>
    <tableColumn id="10851" xr3:uid="{0F49B61A-E890-4612-9BDE-525BCC4B637C}" name="Column10848"/>
    <tableColumn id="10852" xr3:uid="{64772F89-DEA8-48D8-9D62-28632B5E116E}" name="Column10849"/>
    <tableColumn id="10853" xr3:uid="{3E2FE77B-7E0C-4371-A0FC-5AFE1D8C11A5}" name="Column10850"/>
    <tableColumn id="10854" xr3:uid="{ABEFD9C6-5391-4D9A-8248-943DB1987EC6}" name="Column10851"/>
    <tableColumn id="10855" xr3:uid="{F2E6E7B4-A8EE-4DD9-A1C9-7E897C36EED3}" name="Column10852"/>
    <tableColumn id="10856" xr3:uid="{3AD7CB94-97AF-44DA-8E69-490C30D33CF6}" name="Column10853"/>
    <tableColumn id="10857" xr3:uid="{90E293DF-D94A-4DFE-BF73-9DB353999748}" name="Column10854"/>
    <tableColumn id="10858" xr3:uid="{C1877A35-CC29-43CC-AC94-8C15FEA58715}" name="Column10855"/>
    <tableColumn id="10859" xr3:uid="{D8F5AF4A-01FE-4C19-8706-F1D7A739B386}" name="Column10856"/>
    <tableColumn id="10860" xr3:uid="{E5B45BA6-6DE0-4693-BCE0-93CB36C0CB9B}" name="Column10857"/>
    <tableColumn id="10861" xr3:uid="{B65D01A2-1A5F-46C8-B74D-0007A7DED6F8}" name="Column10858"/>
    <tableColumn id="10862" xr3:uid="{16F4A7F2-1CA8-4CB1-B3F0-64759DB0F2CA}" name="Column10859"/>
    <tableColumn id="10863" xr3:uid="{515B7F7D-0213-47C0-89E9-37EDE95CE52D}" name="Column10860"/>
    <tableColumn id="10864" xr3:uid="{FBB66FA0-5E77-4C4B-9021-093D333FFF4C}" name="Column10861"/>
    <tableColumn id="10865" xr3:uid="{F4D4D272-7D80-420B-86A5-930A29A1642E}" name="Column10862"/>
    <tableColumn id="10866" xr3:uid="{21AE6EDA-95A4-4963-90BC-71A5547DB8F4}" name="Column10863"/>
    <tableColumn id="10867" xr3:uid="{FBC070ED-C209-492F-844B-B1DB3E44EC29}" name="Column10864"/>
    <tableColumn id="10868" xr3:uid="{5341CE83-7DAA-4FCF-B6D2-621D55B96C88}" name="Column10865"/>
    <tableColumn id="10869" xr3:uid="{F7C5D161-E8D3-42B0-A487-74D4BCBA0A6F}" name="Column10866"/>
    <tableColumn id="10870" xr3:uid="{12A9009E-205C-45F5-9835-665F6EDB2ADF}" name="Column10867"/>
    <tableColumn id="10871" xr3:uid="{B4E728A2-0041-47E0-9D10-4C75F61D46C9}" name="Column10868"/>
    <tableColumn id="10872" xr3:uid="{0003A200-8106-4C9A-BF7B-A89FBA3D933D}" name="Column10869"/>
    <tableColumn id="10873" xr3:uid="{4C9CBBDE-F27E-4ABD-8CAD-769CD941963F}" name="Column10870"/>
    <tableColumn id="10874" xr3:uid="{ED664814-F54C-41B5-9468-C9AD31128E66}" name="Column10871"/>
    <tableColumn id="10875" xr3:uid="{94589CAD-3D51-454A-9FFD-D51AE28CD3D3}" name="Column10872"/>
    <tableColumn id="10876" xr3:uid="{4FBD14E6-A446-4395-ACAF-C63DB40AD51D}" name="Column10873"/>
    <tableColumn id="10877" xr3:uid="{DDB000B5-EE76-46E1-A292-360A5D7EADCA}" name="Column10874"/>
    <tableColumn id="10878" xr3:uid="{9027CCA2-4092-46D1-B92B-0159C27ECDF4}" name="Column10875"/>
    <tableColumn id="10879" xr3:uid="{3B4A20AB-6604-486E-8305-783064250231}" name="Column10876"/>
    <tableColumn id="10880" xr3:uid="{5E0F1607-B093-4927-B468-5B7741075A2D}" name="Column10877"/>
    <tableColumn id="10881" xr3:uid="{9CCA6FFD-4D1C-4D1E-9FA3-8DDEDB966BA4}" name="Column10878"/>
    <tableColumn id="10882" xr3:uid="{25245B70-0ABA-4600-8333-C8DF0F64B22A}" name="Column10879"/>
    <tableColumn id="10883" xr3:uid="{7F41B83B-3D46-4C5A-9D6C-470ED4666ADE}" name="Column10880"/>
    <tableColumn id="10884" xr3:uid="{D37FCBBE-F407-4A9D-9692-84C25A935BBD}" name="Column10881"/>
    <tableColumn id="10885" xr3:uid="{5BAF0012-D582-461E-BCC5-721FEB14EB95}" name="Column10882"/>
    <tableColumn id="10886" xr3:uid="{260A944B-A447-4966-973E-97ECDE16242C}" name="Column10883"/>
    <tableColumn id="10887" xr3:uid="{00BF47AC-2071-43F2-85DE-8290E670071A}" name="Column10884"/>
    <tableColumn id="10888" xr3:uid="{9D39A85E-D988-48E4-84A9-10D7CCEF9155}" name="Column10885"/>
    <tableColumn id="10889" xr3:uid="{3953ED22-7000-44ED-A5CB-8ED6A382EF35}" name="Column10886"/>
    <tableColumn id="10890" xr3:uid="{3D4AC1FA-2363-48C1-93C3-1463BC55E8B8}" name="Column10887"/>
    <tableColumn id="10891" xr3:uid="{16E4F40E-8C6E-4B0E-8450-FB71E2FF8E76}" name="Column10888"/>
    <tableColumn id="10892" xr3:uid="{C81EDE27-2697-4F3E-A861-330B6F69DC5C}" name="Column10889"/>
    <tableColumn id="10893" xr3:uid="{056D7FCA-B649-48CD-AC64-CAE23D990DFB}" name="Column10890"/>
    <tableColumn id="10894" xr3:uid="{55A068CB-3222-4044-9201-62C88D63E14A}" name="Column10891"/>
    <tableColumn id="10895" xr3:uid="{DBE8073D-DC6E-4D78-9562-BBB8F44BEE1C}" name="Column10892"/>
    <tableColumn id="10896" xr3:uid="{CBF2CFE8-5E5B-48FD-BE17-6D921DBB912E}" name="Column10893"/>
    <tableColumn id="10897" xr3:uid="{9F74667C-3B03-4960-9DA8-D41C67CE6080}" name="Column10894"/>
    <tableColumn id="10898" xr3:uid="{389F0877-FE43-4265-9CAE-EE93EB92EE30}" name="Column10895"/>
    <tableColumn id="10899" xr3:uid="{03CAF3C6-43CD-4024-ACF2-E29120A41045}" name="Column10896"/>
    <tableColumn id="10900" xr3:uid="{AE2F32B1-29A5-47F1-93E5-E9454CA0A58A}" name="Column10897"/>
    <tableColumn id="10901" xr3:uid="{ED230334-7674-4E11-A7D5-27C41160B349}" name="Column10898"/>
    <tableColumn id="10902" xr3:uid="{A2813C98-5109-4017-9672-4881F8DB220D}" name="Column10899"/>
    <tableColumn id="10903" xr3:uid="{A869346B-7584-4CF1-A19F-8A6E0E73EACB}" name="Column10900"/>
    <tableColumn id="10904" xr3:uid="{1E803564-C1DA-44A3-B8FF-076EF278ECA8}" name="Column10901"/>
    <tableColumn id="10905" xr3:uid="{A6BD8233-A91A-43BA-A952-142C45E71832}" name="Column10902"/>
    <tableColumn id="10906" xr3:uid="{32A79864-AB1A-4926-B46A-282936095595}" name="Column10903"/>
    <tableColumn id="10907" xr3:uid="{DF4979C6-BF79-4E21-AA15-F36BB89BD613}" name="Column10904"/>
    <tableColumn id="10908" xr3:uid="{6F2AE9A4-CF36-43BB-A0A0-F384C68C9F07}" name="Column10905"/>
    <tableColumn id="10909" xr3:uid="{3DEBB8AC-0790-4F67-B1CC-90B709A92C3D}" name="Column10906"/>
    <tableColumn id="10910" xr3:uid="{610C4AC6-B948-4589-8884-420A1D190E69}" name="Column10907"/>
    <tableColumn id="10911" xr3:uid="{D0701924-9E04-4C4C-BD1F-38E3BACA01FD}" name="Column10908"/>
    <tableColumn id="10912" xr3:uid="{0F49AD17-28EF-47FD-A11E-B866B9187E31}" name="Column10909"/>
    <tableColumn id="10913" xr3:uid="{104F62D5-FDE2-4A22-8D71-6A24FCECCA32}" name="Column10910"/>
    <tableColumn id="10914" xr3:uid="{6B2F5774-739F-41BE-AB4C-CD4A42981072}" name="Column10911"/>
    <tableColumn id="10915" xr3:uid="{42BECDE7-3A6F-41AF-B3B2-521FA270D4B8}" name="Column10912"/>
    <tableColumn id="10916" xr3:uid="{6E6A827B-6953-4905-A596-A6E9F80D64EB}" name="Column10913"/>
    <tableColumn id="10917" xr3:uid="{3B74CAC8-2873-4A73-9D03-77A6C6AD37AB}" name="Column10914"/>
    <tableColumn id="10918" xr3:uid="{E3D4DCCB-259E-4EDC-9E91-3245C2CA922C}" name="Column10915"/>
    <tableColumn id="10919" xr3:uid="{6B1209E1-5E2C-4439-BF2B-E096652DBE3A}" name="Column10916"/>
    <tableColumn id="10920" xr3:uid="{38D8C166-9790-4594-BEFC-DFEE61C708DF}" name="Column10917"/>
    <tableColumn id="10921" xr3:uid="{C475EBEC-FECB-43D9-96BF-0D4131E1C9AD}" name="Column10918"/>
    <tableColumn id="10922" xr3:uid="{6E32686D-F293-464B-8F5B-EBF07B541A30}" name="Column10919"/>
    <tableColumn id="10923" xr3:uid="{47B3E60E-FC06-4E6D-89BA-2471CEBDF1E0}" name="Column10920"/>
    <tableColumn id="10924" xr3:uid="{38097709-9EF5-42D2-9058-CAEF9229D71C}" name="Column10921"/>
    <tableColumn id="10925" xr3:uid="{63ACD9A4-F2B5-4D14-A38E-A56342E991C5}" name="Column10922"/>
    <tableColumn id="10926" xr3:uid="{AF03A8C9-1916-407F-A417-DDE067C21AA3}" name="Column10923"/>
    <tableColumn id="10927" xr3:uid="{D1F706E9-3AC1-4256-A9A6-1D4B91372B61}" name="Column10924"/>
    <tableColumn id="10928" xr3:uid="{5C54CE9F-C84D-4D52-A5FC-A8B77DD74750}" name="Column10925"/>
    <tableColumn id="10929" xr3:uid="{EE7034DA-9322-4B66-A4FE-30C2991A4C61}" name="Column10926"/>
    <tableColumn id="10930" xr3:uid="{E39F7C11-2581-4889-9689-39FDF94DB907}" name="Column10927"/>
    <tableColumn id="10931" xr3:uid="{A176B871-66FD-4CD5-A458-6BBC29CE2581}" name="Column10928"/>
    <tableColumn id="10932" xr3:uid="{EB3793C6-8524-4BB0-8147-8ACB1837B565}" name="Column10929"/>
    <tableColumn id="10933" xr3:uid="{1BDE29BA-4CFD-46BD-BD39-5C1D40A429C0}" name="Column10930"/>
    <tableColumn id="10934" xr3:uid="{71155BB3-0F73-4C2C-9782-8C3A02AB6C6F}" name="Column10931"/>
    <tableColumn id="10935" xr3:uid="{9F6FCC0C-910D-4852-8013-85B5D51FDC32}" name="Column10932"/>
    <tableColumn id="10936" xr3:uid="{3C6DBD55-A995-4655-B57C-934230292D25}" name="Column10933"/>
    <tableColumn id="10937" xr3:uid="{A0473234-72E0-4414-9136-C7D08098218C}" name="Column10934"/>
    <tableColumn id="10938" xr3:uid="{EB200687-906F-42D6-9C9D-2D5E7B95A670}" name="Column10935"/>
    <tableColumn id="10939" xr3:uid="{D1C5EB33-2E19-4A95-82C9-AAF6570A2620}" name="Column10936"/>
    <tableColumn id="10940" xr3:uid="{B2485666-D27E-4677-AED3-02516337D716}" name="Column10937"/>
    <tableColumn id="10941" xr3:uid="{E7E1FF04-DC22-459E-AA15-9FE053434ADD}" name="Column10938"/>
    <tableColumn id="10942" xr3:uid="{B8BDAD46-5D4A-415C-B296-110DC073C045}" name="Column10939"/>
    <tableColumn id="10943" xr3:uid="{6300C5A8-98BD-4EBB-B279-47950F50CF88}" name="Column10940"/>
    <tableColumn id="10944" xr3:uid="{7B3271EE-ABA1-4CE2-85A8-7D3D2F7C7EBA}" name="Column10941"/>
    <tableColumn id="10945" xr3:uid="{0CFA6213-D747-46A8-BE80-7CF6F5CD5383}" name="Column10942"/>
    <tableColumn id="10946" xr3:uid="{5CB95FB8-91FC-4296-81C0-3A7E972015AA}" name="Column10943"/>
    <tableColumn id="10947" xr3:uid="{9B099910-4E65-4387-9967-36D5BB8B6088}" name="Column10944"/>
    <tableColumn id="10948" xr3:uid="{7CB74FB7-58AF-4BD1-A447-9457AA4F6E89}" name="Column10945"/>
    <tableColumn id="10949" xr3:uid="{0D4DA062-24D1-41EF-8986-AEADC9F7300F}" name="Column10946"/>
    <tableColumn id="10950" xr3:uid="{95A5F85F-9304-41BA-9227-B0EC974D5651}" name="Column10947"/>
    <tableColumn id="10951" xr3:uid="{3ABCDEEB-1C03-4B62-BD00-54E11C95E651}" name="Column10948"/>
    <tableColumn id="10952" xr3:uid="{C70AFC66-94BF-4094-ADE6-2576DC9745AC}" name="Column10949"/>
    <tableColumn id="10953" xr3:uid="{A8970D99-5A97-4020-B990-77672468003C}" name="Column10950"/>
    <tableColumn id="10954" xr3:uid="{C555F79A-D217-46C1-A0CF-12870611C36F}" name="Column10951"/>
    <tableColumn id="10955" xr3:uid="{D001C988-66C1-4244-BD25-FDBE57A09195}" name="Column10952"/>
    <tableColumn id="10956" xr3:uid="{85019C09-430A-4A5D-91EC-416CADCE5F75}" name="Column10953"/>
    <tableColumn id="10957" xr3:uid="{2D220EC4-D081-4E09-9224-B4F0A05E34D7}" name="Column10954"/>
    <tableColumn id="10958" xr3:uid="{EC1569F2-5250-4673-B574-E8D153739FEC}" name="Column10955"/>
    <tableColumn id="10959" xr3:uid="{FDCD52C5-0EE8-4EF7-9A3C-D6EADD424CD7}" name="Column10956"/>
    <tableColumn id="10960" xr3:uid="{41FB074B-ACD8-44B6-8C88-7E9CD9F6CCE1}" name="Column10957"/>
    <tableColumn id="10961" xr3:uid="{457D1414-5ADD-4C3D-9F06-534431263CA3}" name="Column10958"/>
    <tableColumn id="10962" xr3:uid="{159BFCCA-3D31-4838-BE21-C09671D919C7}" name="Column10959"/>
    <tableColumn id="10963" xr3:uid="{13CE7B61-8B92-45D4-AC9C-F9F3117B4CC2}" name="Column10960"/>
    <tableColumn id="10964" xr3:uid="{65DC6FD3-ED1E-4959-8149-CB9572DFA85E}" name="Column10961"/>
    <tableColumn id="10965" xr3:uid="{17F3DEFB-26B9-47E8-B175-C30CD43ADD44}" name="Column10962"/>
    <tableColumn id="10966" xr3:uid="{2EC67B41-9D49-416A-92C0-401D4EA86765}" name="Column10963"/>
    <tableColumn id="10967" xr3:uid="{814D7EE5-F541-4315-B32C-2A5CC4A6D467}" name="Column10964"/>
    <tableColumn id="10968" xr3:uid="{57F64B24-C16A-446F-A10D-8AB4020C39F0}" name="Column10965"/>
    <tableColumn id="10969" xr3:uid="{24CE81CE-53EF-4C86-A413-FD8E441611D0}" name="Column10966"/>
    <tableColumn id="10970" xr3:uid="{859C4BE8-4792-47C7-B62D-E64EE040347F}" name="Column10967"/>
    <tableColumn id="10971" xr3:uid="{0E11D28D-1B50-45C0-BDA3-1EC72084B1D6}" name="Column10968"/>
    <tableColumn id="10972" xr3:uid="{81695485-2C8A-4CF9-B5E6-9C78E4006452}" name="Column10969"/>
    <tableColumn id="10973" xr3:uid="{8CD844E7-2E92-47E4-9C2F-3A898679F88A}" name="Column10970"/>
    <tableColumn id="10974" xr3:uid="{D5D94ED2-4A6E-4ED0-B79F-D47166E81D7F}" name="Column10971"/>
    <tableColumn id="10975" xr3:uid="{BCB23521-2BD9-4B01-B60A-732C09D02640}" name="Column10972"/>
    <tableColumn id="10976" xr3:uid="{B407CFB5-1BF4-4D09-B9F0-EA17A5A35D5B}" name="Column10973"/>
    <tableColumn id="10977" xr3:uid="{CDB7DD6B-38A4-4625-995E-4671B3223A58}" name="Column10974"/>
    <tableColumn id="10978" xr3:uid="{EBE045B1-1706-47F2-BEC7-061B11527DFD}" name="Column10975"/>
    <tableColumn id="10979" xr3:uid="{48CCC705-5F70-4765-BCB8-535EDA76F89B}" name="Column10976"/>
    <tableColumn id="10980" xr3:uid="{D302DF83-B2F6-4E23-8D09-30CD63D08FBA}" name="Column10977"/>
    <tableColumn id="10981" xr3:uid="{D46F5CC3-26D9-43B1-9E66-0FD7FA2B34A3}" name="Column10978"/>
    <tableColumn id="10982" xr3:uid="{4287DB40-E219-427E-9EF1-8F7282A3DCA1}" name="Column10979"/>
    <tableColumn id="10983" xr3:uid="{AA1EAE1E-3356-4709-B4C6-F89FAB4FCB61}" name="Column10980"/>
    <tableColumn id="10984" xr3:uid="{C0896590-C4E3-4223-BBD0-FD3DD8D8DD99}" name="Column10981"/>
    <tableColumn id="10985" xr3:uid="{CBDC0BFC-765C-4880-BE14-5C24D4629B27}" name="Column10982"/>
    <tableColumn id="10986" xr3:uid="{C0049FD6-CEFD-4E97-80D7-E0ED44179A1C}" name="Column10983"/>
    <tableColumn id="10987" xr3:uid="{74B84938-113E-4751-B881-0985EB02CAB7}" name="Column10984"/>
    <tableColumn id="10988" xr3:uid="{0C2980D4-EB72-44F6-9629-C033F88A68A4}" name="Column10985"/>
    <tableColumn id="10989" xr3:uid="{45AF257D-B2A1-4A97-BD2F-763A6D888EDA}" name="Column10986"/>
    <tableColumn id="10990" xr3:uid="{20E7AA10-164E-4E83-A980-ECD55E33899E}" name="Column10987"/>
    <tableColumn id="10991" xr3:uid="{A4D20F68-75B8-44AA-A2E8-B47DAC31CAC0}" name="Column10988"/>
    <tableColumn id="10992" xr3:uid="{C5FCE6D6-7291-4302-9FBE-951FEA0FDAFA}" name="Column10989"/>
    <tableColumn id="10993" xr3:uid="{31A78E3D-2641-4242-8C1E-4E6DD5EDB0FE}" name="Column10990"/>
    <tableColumn id="10994" xr3:uid="{CAB53171-A313-4DA2-A1C7-0CF511EFCE61}" name="Column10991"/>
    <tableColumn id="10995" xr3:uid="{DA1163C5-E9C4-4665-BB3B-1686632FA597}" name="Column10992"/>
    <tableColumn id="10996" xr3:uid="{6A38A9BA-D921-45B5-B141-4950240C4633}" name="Column10993"/>
    <tableColumn id="10997" xr3:uid="{FA2132FB-DC35-40F7-B590-B069BCB9940A}" name="Column10994"/>
    <tableColumn id="10998" xr3:uid="{6688C448-C598-4E63-850D-C2AADC291745}" name="Column10995"/>
    <tableColumn id="10999" xr3:uid="{E1441EBF-96AF-4D8C-88D6-EFA438204FFF}" name="Column10996"/>
    <tableColumn id="11000" xr3:uid="{EB2FB741-7780-41AB-917C-6C9466ACDA43}" name="Column10997"/>
    <tableColumn id="11001" xr3:uid="{28EFB70E-00C2-447C-925C-890DD547CCBD}" name="Column10998"/>
    <tableColumn id="11002" xr3:uid="{83BC3E9D-B643-4F73-90C1-2A48421CDB62}" name="Column10999"/>
    <tableColumn id="11003" xr3:uid="{06FADCF6-5E36-4CA7-8420-52A7E767A5EE}" name="Column11000"/>
    <tableColumn id="11004" xr3:uid="{F2C418E9-493B-4CE1-BF3B-4290799DBDDE}" name="Column11001"/>
    <tableColumn id="11005" xr3:uid="{57A5E85A-2B90-4AD2-AC6F-E895A38E2055}" name="Column11002"/>
    <tableColumn id="11006" xr3:uid="{33C9A5C5-2F43-4837-A932-26FF14F59ABF}" name="Column11003"/>
    <tableColumn id="11007" xr3:uid="{93EC7F18-CB37-452F-84E6-9A53D20B2BFC}" name="Column11004"/>
    <tableColumn id="11008" xr3:uid="{B51A33B0-D456-458E-A59B-268E78EF0F78}" name="Column11005"/>
    <tableColumn id="11009" xr3:uid="{22959A7F-16AF-491A-9BE4-8E781552D668}" name="Column11006"/>
    <tableColumn id="11010" xr3:uid="{90A10DBF-A4D1-4D1B-9C6D-A5001B3AF53E}" name="Column11007"/>
    <tableColumn id="11011" xr3:uid="{1DEEE3AB-D9A8-4E5E-9447-4BC23C226E83}" name="Column11008"/>
    <tableColumn id="11012" xr3:uid="{E1F10AE1-43E4-4FC6-AA29-50C47E156BC1}" name="Column11009"/>
    <tableColumn id="11013" xr3:uid="{2FC651D1-6B4B-46BB-8264-50B196F36662}" name="Column11010"/>
    <tableColumn id="11014" xr3:uid="{AA6FFE3C-0306-4456-9982-220209FB331F}" name="Column11011"/>
    <tableColumn id="11015" xr3:uid="{FFC9FE0D-48C4-4426-85F0-A09807CEC590}" name="Column11012"/>
    <tableColumn id="11016" xr3:uid="{AE1E02E4-B658-4784-A5A3-923DEE1F1703}" name="Column11013"/>
    <tableColumn id="11017" xr3:uid="{5DAA38B7-37D2-48EB-B26C-4B6A050695B7}" name="Column11014"/>
    <tableColumn id="11018" xr3:uid="{0967E32E-ED5C-488C-8C91-E4A6CDF4A8C9}" name="Column11015"/>
    <tableColumn id="11019" xr3:uid="{4A241BB7-8A44-4881-ADA1-EA47E3C32B51}" name="Column11016"/>
    <tableColumn id="11020" xr3:uid="{9AEC89B3-E277-43B7-B668-8086528B6165}" name="Column11017"/>
    <tableColumn id="11021" xr3:uid="{C0F920FA-887F-40C9-BE75-041F001E9BD0}" name="Column11018"/>
    <tableColumn id="11022" xr3:uid="{6D0D83C3-5225-4CB4-8F57-2428E047F8D5}" name="Column11019"/>
    <tableColumn id="11023" xr3:uid="{D691A4D5-9F2A-4BF6-8CFB-75986DF4CAA2}" name="Column11020"/>
    <tableColumn id="11024" xr3:uid="{A1493F9C-CD85-4011-996A-6C20677BBEFF}" name="Column11021"/>
    <tableColumn id="11025" xr3:uid="{387761A6-72EE-421C-B77A-C569CDBF2F8D}" name="Column11022"/>
    <tableColumn id="11026" xr3:uid="{C0F2A824-58CC-486E-ADF1-3A6560BD1489}" name="Column11023"/>
    <tableColumn id="11027" xr3:uid="{075F14B4-947E-4882-87F8-3D0FA8D4D36C}" name="Column11024"/>
    <tableColumn id="11028" xr3:uid="{27B83BA9-3D45-43B3-A496-A416BDC15E5F}" name="Column11025"/>
    <tableColumn id="11029" xr3:uid="{6E63BB78-F1E7-45E3-A64A-50E07789377C}" name="Column11026"/>
    <tableColumn id="11030" xr3:uid="{C07FF92F-7C69-4DF6-A9EE-162C630C6A15}" name="Column11027"/>
    <tableColumn id="11031" xr3:uid="{C6A76E5C-28BD-41E8-BCB6-67559CBE4DDD}" name="Column11028"/>
    <tableColumn id="11032" xr3:uid="{B8551734-95DB-4519-BD2E-A54E4AC11F84}" name="Column11029"/>
    <tableColumn id="11033" xr3:uid="{DC1A3D46-0DC6-4DE1-A356-73328C96DF86}" name="Column11030"/>
    <tableColumn id="11034" xr3:uid="{2690FA88-02FB-4CC3-95C1-2BCC85ECD8B5}" name="Column11031"/>
    <tableColumn id="11035" xr3:uid="{0CF17B90-8605-4256-B8A0-9E279B86173C}" name="Column11032"/>
    <tableColumn id="11036" xr3:uid="{3A675B75-35B1-42E5-852D-E61A2A348EB5}" name="Column11033"/>
    <tableColumn id="11037" xr3:uid="{B0435EBD-CA1D-4D04-B45B-B0EB3DC6DF57}" name="Column11034"/>
    <tableColumn id="11038" xr3:uid="{F16ADCA1-5687-4B11-AB46-8EAE93A71427}" name="Column11035"/>
    <tableColumn id="11039" xr3:uid="{101E3200-E5FD-45F9-AEF2-9AA533E36761}" name="Column11036"/>
    <tableColumn id="11040" xr3:uid="{52A5916C-9882-4AE0-BD55-394B2B22EF87}" name="Column11037"/>
    <tableColumn id="11041" xr3:uid="{0763C530-B20B-497E-A075-054F9230CA8B}" name="Column11038"/>
    <tableColumn id="11042" xr3:uid="{434C35B8-4051-4DEF-84FB-7F85EC949DE7}" name="Column11039"/>
    <tableColumn id="11043" xr3:uid="{9FBC2661-8594-43C6-959B-AF6B21EF3EAC}" name="Column11040"/>
    <tableColumn id="11044" xr3:uid="{13848159-025D-4C0E-8354-DEA6C6410E50}" name="Column11041"/>
    <tableColumn id="11045" xr3:uid="{5F67B068-EC10-4D79-9149-32BD61510FA3}" name="Column11042"/>
    <tableColumn id="11046" xr3:uid="{A495DBA7-6615-4CFD-9660-55FEE6F3A3BC}" name="Column11043"/>
    <tableColumn id="11047" xr3:uid="{C81DCD65-3025-4314-BAF1-F5281AD97416}" name="Column11044"/>
    <tableColumn id="11048" xr3:uid="{91C93705-ABB7-4882-9E98-DAF14DDB6EA9}" name="Column11045"/>
    <tableColumn id="11049" xr3:uid="{21E7DE54-23FE-435B-93A5-0A271FE54684}" name="Column11046"/>
    <tableColumn id="11050" xr3:uid="{5CC304E7-0084-4BBB-BFB8-586935E374FF}" name="Column11047"/>
    <tableColumn id="11051" xr3:uid="{46A0E0E6-A835-4551-941D-FA229D899895}" name="Column11048"/>
    <tableColumn id="11052" xr3:uid="{8DF20A6F-6E54-425B-A234-8A167F56008F}" name="Column11049"/>
    <tableColumn id="11053" xr3:uid="{0E7B8323-5D29-42FD-B1E5-5BC1D933D641}" name="Column11050"/>
    <tableColumn id="11054" xr3:uid="{DB344A3E-7623-4058-B036-C7880D1EB95C}" name="Column11051"/>
    <tableColumn id="11055" xr3:uid="{C31B0A81-6484-4172-B2FD-AED3E54D0502}" name="Column11052"/>
    <tableColumn id="11056" xr3:uid="{602E5355-5A35-4DEF-9A90-ADFE1BE3F031}" name="Column11053"/>
    <tableColumn id="11057" xr3:uid="{3673B84B-A0A0-45E1-89DA-3B23F43914B5}" name="Column11054"/>
    <tableColumn id="11058" xr3:uid="{A7EF01AC-1028-406B-802C-E1DD5F45B7B8}" name="Column11055"/>
    <tableColumn id="11059" xr3:uid="{4A99ABBA-EBDE-4DA2-A271-414792EFE085}" name="Column11056"/>
    <tableColumn id="11060" xr3:uid="{F603C8A9-8E51-473D-819C-6319B14A318D}" name="Column11057"/>
    <tableColumn id="11061" xr3:uid="{C1BC5D24-BA8C-4580-AE84-372857358188}" name="Column11058"/>
    <tableColumn id="11062" xr3:uid="{3B86B935-4F98-4597-ACB2-CC7A2A3DDB46}" name="Column11059"/>
    <tableColumn id="11063" xr3:uid="{2F738C78-4FD3-41CE-A0AF-BAF36EB82EAA}" name="Column11060"/>
    <tableColumn id="11064" xr3:uid="{799C53DD-7ADA-4CA4-93CF-4CE5B12D8A90}" name="Column11061"/>
    <tableColumn id="11065" xr3:uid="{CC121EFA-DC92-4C0B-AA5F-6E010806275E}" name="Column11062"/>
    <tableColumn id="11066" xr3:uid="{D3442879-0366-4A66-AB87-79BE5FC89A1A}" name="Column11063"/>
    <tableColumn id="11067" xr3:uid="{3B07CD0D-F44A-4AE1-86F6-198F087407AF}" name="Column11064"/>
    <tableColumn id="11068" xr3:uid="{55F848F7-9962-41B3-B0F4-EE874C3382CB}" name="Column11065"/>
    <tableColumn id="11069" xr3:uid="{AF8E78AD-EF7E-448D-87E4-33CC49FF96CD}" name="Column11066"/>
    <tableColumn id="11070" xr3:uid="{F5A83E79-8734-4E9A-8901-B8A75AD83A21}" name="Column11067"/>
    <tableColumn id="11071" xr3:uid="{664E3AF8-C5FB-40D3-AE3E-C961B5AE81F2}" name="Column11068"/>
    <tableColumn id="11072" xr3:uid="{BC265603-0BC7-4D5D-91A9-472BECDA07DC}" name="Column11069"/>
    <tableColumn id="11073" xr3:uid="{ACD4AA15-9453-4E29-B404-6218612ABC2C}" name="Column11070"/>
    <tableColumn id="11074" xr3:uid="{9E767829-CD79-4086-98E2-9385719E7132}" name="Column11071"/>
    <tableColumn id="11075" xr3:uid="{16FB7A2D-476E-4467-AEEA-B65C2F8D2B54}" name="Column11072"/>
    <tableColumn id="11076" xr3:uid="{AC36A139-AF99-4926-9113-2FD40E45A9E8}" name="Column11073"/>
    <tableColumn id="11077" xr3:uid="{1A30A76C-50C3-4037-85AB-575B83C144D8}" name="Column11074"/>
    <tableColumn id="11078" xr3:uid="{9B69E15C-5DE4-4FB2-8EA5-EA4B888842C2}" name="Column11075"/>
    <tableColumn id="11079" xr3:uid="{31F76F6E-126D-41B6-BDFA-F4C886BC451E}" name="Column11076"/>
    <tableColumn id="11080" xr3:uid="{E782F615-CBAF-468E-AD9C-39E20D91BFEE}" name="Column11077"/>
    <tableColumn id="11081" xr3:uid="{2183C2C3-FA4A-4301-91A4-C82308A1FDFC}" name="Column11078"/>
    <tableColumn id="11082" xr3:uid="{61266CDD-E656-4E60-B5D4-E86CE6E2C230}" name="Column11079"/>
    <tableColumn id="11083" xr3:uid="{AA1EDA07-A9F4-4B0C-B6DE-A0DC31065705}" name="Column11080"/>
    <tableColumn id="11084" xr3:uid="{D9650681-BD0A-4CDF-B622-00A9B578C708}" name="Column11081"/>
    <tableColumn id="11085" xr3:uid="{E12881EC-49F5-4631-A1EC-91C0CD6B12F8}" name="Column11082"/>
    <tableColumn id="11086" xr3:uid="{3F535BFF-0A56-434F-AF94-26C60C0895D9}" name="Column11083"/>
    <tableColumn id="11087" xr3:uid="{6564167E-670A-4DB7-88D9-B7CD8F540417}" name="Column11084"/>
    <tableColumn id="11088" xr3:uid="{52B9A7F5-364A-49E4-89AC-1823DFF8DA52}" name="Column11085"/>
    <tableColumn id="11089" xr3:uid="{EE6D266A-6D8F-46A4-808F-9BA2D5E698EC}" name="Column11086"/>
    <tableColumn id="11090" xr3:uid="{FA4B85FD-8B5E-4948-A3FD-5B22D7CD75FB}" name="Column11087"/>
    <tableColumn id="11091" xr3:uid="{D8E04297-9AD6-4D94-9F21-D1B8893F8CA3}" name="Column11088"/>
    <tableColumn id="11092" xr3:uid="{CEDDF5DB-E874-473F-961F-37242EE3C4FB}" name="Column11089"/>
    <tableColumn id="11093" xr3:uid="{8A5E9272-37B8-456E-8EA7-8126AC0805F3}" name="Column11090"/>
    <tableColumn id="11094" xr3:uid="{58617096-C95E-4EC0-828F-C6FF5D2E56F9}" name="Column11091"/>
    <tableColumn id="11095" xr3:uid="{36BF45B2-7FE3-4085-BAA3-1031215665EE}" name="Column11092"/>
    <tableColumn id="11096" xr3:uid="{46E38A45-5DB8-4581-9E0B-D15D6F78DC47}" name="Column11093"/>
    <tableColumn id="11097" xr3:uid="{A22EB3EC-4925-4FE5-B821-5E46600776D1}" name="Column11094"/>
    <tableColumn id="11098" xr3:uid="{ECEF3A3C-6A72-4E7F-9FB8-841BF714A1CF}" name="Column11095"/>
    <tableColumn id="11099" xr3:uid="{6E277C64-5F80-4451-98CB-5983E5FA7F07}" name="Column11096"/>
    <tableColumn id="11100" xr3:uid="{EFEF3599-C79E-4E07-A184-029053A71A35}" name="Column11097"/>
    <tableColumn id="11101" xr3:uid="{F0E8854B-FE30-4E7C-ACDC-EAFDE6B93DDC}" name="Column11098"/>
    <tableColumn id="11102" xr3:uid="{F9C0A337-5B9D-479C-AD83-32C1601FBE62}" name="Column11099"/>
    <tableColumn id="11103" xr3:uid="{BC446291-8029-41FC-809A-C6BA477D73B1}" name="Column11100"/>
    <tableColumn id="11104" xr3:uid="{C004421D-B1C3-487B-AC4A-D4A02D88FB90}" name="Column11101"/>
    <tableColumn id="11105" xr3:uid="{C1C26A97-49AF-457D-A129-DCD59DE6E17E}" name="Column11102"/>
    <tableColumn id="11106" xr3:uid="{88C363D4-5FB5-4C80-BA25-E60DC435C44D}" name="Column11103"/>
    <tableColumn id="11107" xr3:uid="{88A4F987-37C5-4E28-84B4-B86E2B103C08}" name="Column11104"/>
    <tableColumn id="11108" xr3:uid="{EC9A5D7B-5BED-46B9-8804-FD9680A800E7}" name="Column11105"/>
    <tableColumn id="11109" xr3:uid="{43753339-A6DB-4768-AAF0-CA56C1C1F031}" name="Column11106"/>
    <tableColumn id="11110" xr3:uid="{1D323F77-9FB7-45AD-A505-D23058597E23}" name="Column11107"/>
    <tableColumn id="11111" xr3:uid="{191130B0-8618-47F0-BED4-5109901B9C72}" name="Column11108"/>
    <tableColumn id="11112" xr3:uid="{9B0CE4E9-9E32-4E2B-871C-8B1324BA10EE}" name="Column11109"/>
    <tableColumn id="11113" xr3:uid="{FCDE16D3-23E7-418C-A064-2A19E4555326}" name="Column11110"/>
    <tableColumn id="11114" xr3:uid="{9FE9619C-B99F-4FE6-9D44-83C96F4318DF}" name="Column11111"/>
    <tableColumn id="11115" xr3:uid="{0B91B45A-6F08-4B2A-94B5-EBF2EC214DBA}" name="Column11112"/>
    <tableColumn id="11116" xr3:uid="{2BE5849B-7550-4547-AC54-D31F94FD4F22}" name="Column11113"/>
    <tableColumn id="11117" xr3:uid="{AAA71C55-F6CB-46D9-982A-660FF4D49A26}" name="Column11114"/>
    <tableColumn id="11118" xr3:uid="{A567D04E-2166-4D3F-955E-8EFC90583C54}" name="Column11115"/>
    <tableColumn id="11119" xr3:uid="{D9AC5E5A-4D15-451F-93E4-0B88E8500549}" name="Column11116"/>
    <tableColumn id="11120" xr3:uid="{835611EF-CD75-4D1F-9CA9-6BEF65F4806B}" name="Column11117"/>
    <tableColumn id="11121" xr3:uid="{9ACA8DF6-BCA9-4D9A-ADC2-E55AE08221F7}" name="Column11118"/>
    <tableColumn id="11122" xr3:uid="{3162D9F9-1594-4128-ABEF-E46430F7D884}" name="Column11119"/>
    <tableColumn id="11123" xr3:uid="{B01924DB-86F4-43EE-B7EF-B9E217595D03}" name="Column11120"/>
    <tableColumn id="11124" xr3:uid="{42F1400F-9DCD-4591-AEBA-41A6CEF6CB13}" name="Column11121"/>
    <tableColumn id="11125" xr3:uid="{75ED4525-6CD2-4579-BD2D-AC6B0EE76B72}" name="Column11122"/>
    <tableColumn id="11126" xr3:uid="{A4E8EC29-1B56-4A71-AD0F-D8EF56A1E19E}" name="Column11123"/>
    <tableColumn id="11127" xr3:uid="{E603A4A5-E2AD-40B4-971F-02EE75508552}" name="Column11124"/>
    <tableColumn id="11128" xr3:uid="{0EEEB0A4-2CE0-403E-A711-2884145A14D3}" name="Column11125"/>
    <tableColumn id="11129" xr3:uid="{48B39766-EA0F-48DC-A3C2-E27009DB700D}" name="Column11126"/>
    <tableColumn id="11130" xr3:uid="{E9B7B9BC-B611-46F0-BEF9-212E9CAC1116}" name="Column11127"/>
    <tableColumn id="11131" xr3:uid="{AA0792DC-2082-4B9D-8F40-071E0C72F989}" name="Column11128"/>
    <tableColumn id="11132" xr3:uid="{9DE90B1E-3FED-49AB-B652-8ABBEAA442E7}" name="Column11129"/>
    <tableColumn id="11133" xr3:uid="{54A102CB-89EC-4282-83D3-0464D4CBD3BF}" name="Column11130"/>
    <tableColumn id="11134" xr3:uid="{506485DE-FE7F-4ED7-A8B0-9F0BFD7B6051}" name="Column11131"/>
    <tableColumn id="11135" xr3:uid="{5F1038AF-25EC-4A9B-9A0F-26DC8604C8BF}" name="Column11132"/>
    <tableColumn id="11136" xr3:uid="{7E8C992B-3910-4B14-A0DE-56B36BE28D13}" name="Column11133"/>
    <tableColumn id="11137" xr3:uid="{4A552C99-E598-40BA-A1A6-3470E6CA4107}" name="Column11134"/>
    <tableColumn id="11138" xr3:uid="{9C98B7AA-C7C8-4AF3-8B08-02C5804FA088}" name="Column11135"/>
    <tableColumn id="11139" xr3:uid="{03ABB803-613A-4BEE-B2D9-DC06C7ED1D67}" name="Column11136"/>
    <tableColumn id="11140" xr3:uid="{E0450F66-089A-48D2-96D8-6413EA5FFCFF}" name="Column11137"/>
    <tableColumn id="11141" xr3:uid="{2BCDFDFB-FC26-4650-BDAE-1D37707DE635}" name="Column11138"/>
    <tableColumn id="11142" xr3:uid="{333440D2-59DF-4634-BEEC-F7F8AD89C7FF}" name="Column11139"/>
    <tableColumn id="11143" xr3:uid="{5BB970F6-C0AC-4682-A8F8-4AF2E3159BEE}" name="Column11140"/>
    <tableColumn id="11144" xr3:uid="{6F1D819E-CD75-43BB-A248-B36050FEE111}" name="Column11141"/>
    <tableColumn id="11145" xr3:uid="{D5925B97-0887-490A-9989-CC98901EAFB3}" name="Column11142"/>
    <tableColumn id="11146" xr3:uid="{56CD3724-A5DD-4064-934B-9B896F84C735}" name="Column11143"/>
    <tableColumn id="11147" xr3:uid="{30D5D286-EDF5-408D-9865-E8B9878EA822}" name="Column11144"/>
    <tableColumn id="11148" xr3:uid="{E973D7A2-70A7-4634-A6C5-2361D1A1C286}" name="Column11145"/>
    <tableColumn id="11149" xr3:uid="{D7A2E521-4A42-4B31-AB81-4B420F1A74EC}" name="Column11146"/>
    <tableColumn id="11150" xr3:uid="{C61D8634-09B5-4506-A79D-4F4ECD7EEBF2}" name="Column11147"/>
    <tableColumn id="11151" xr3:uid="{9A16A244-33F8-4291-97F3-A09C27954562}" name="Column11148"/>
    <tableColumn id="11152" xr3:uid="{715D54F1-283A-460D-9B3A-D2726ACA1D9D}" name="Column11149"/>
    <tableColumn id="11153" xr3:uid="{45192D70-30AA-4F07-BBD4-0FA637C91568}" name="Column11150"/>
    <tableColumn id="11154" xr3:uid="{F2B78999-D17E-42A8-AF1C-B567A60B762B}" name="Column11151"/>
    <tableColumn id="11155" xr3:uid="{F345B62A-7D34-414C-BE37-42134BF60B5C}" name="Column11152"/>
    <tableColumn id="11156" xr3:uid="{2E00D48A-D17C-4077-919D-3C57619F90D4}" name="Column11153"/>
    <tableColumn id="11157" xr3:uid="{CC39B3FC-E2F1-4BDE-9353-EA11FC68888D}" name="Column11154"/>
    <tableColumn id="11158" xr3:uid="{21DF5575-B73B-47B5-8D47-BA16F48943AA}" name="Column11155"/>
    <tableColumn id="11159" xr3:uid="{19C76470-443E-44C0-BE62-A7F988883533}" name="Column11156"/>
    <tableColumn id="11160" xr3:uid="{89D5DEA9-D95F-4AC8-AA01-7A18B4F96123}" name="Column11157"/>
    <tableColumn id="11161" xr3:uid="{7D38D8F4-75D2-4865-9816-F314B12BAF94}" name="Column11158"/>
    <tableColumn id="11162" xr3:uid="{8B2E3AC0-C162-4349-8566-FDC1373DFEDB}" name="Column11159"/>
    <tableColumn id="11163" xr3:uid="{7FDBCD4D-95A2-4FF1-A1F3-8A2AD6C736C2}" name="Column11160"/>
    <tableColumn id="11164" xr3:uid="{650A11D4-A769-4854-BCF9-8831457CA272}" name="Column11161"/>
    <tableColumn id="11165" xr3:uid="{EB4D03D2-F40D-4FCC-8763-3E64ED895163}" name="Column11162"/>
    <tableColumn id="11166" xr3:uid="{1431BF16-27F6-4AF5-A3B1-540EE05CFD99}" name="Column11163"/>
    <tableColumn id="11167" xr3:uid="{678174BB-A921-41A1-92A3-F10A0ED6924F}" name="Column11164"/>
    <tableColumn id="11168" xr3:uid="{3FFB0252-C5DB-4ABE-882A-E823082DA362}" name="Column11165"/>
    <tableColumn id="11169" xr3:uid="{4EC8D055-C5D7-4EEC-9A55-A586428A4259}" name="Column11166"/>
    <tableColumn id="11170" xr3:uid="{49CC5B91-3357-4B5C-BB3D-EA9CB0C52D8A}" name="Column11167"/>
    <tableColumn id="11171" xr3:uid="{B78A747F-1776-4052-8894-C4B9ABC782BB}" name="Column11168"/>
    <tableColumn id="11172" xr3:uid="{0A23D0A8-7133-4E0B-B8AA-3AD45229C6D6}" name="Column11169"/>
    <tableColumn id="11173" xr3:uid="{ADE12F04-021C-4BAC-8252-923C2F0C4D7B}" name="Column11170"/>
    <tableColumn id="11174" xr3:uid="{3DD5EED3-338C-4C6E-A677-4713C524BEDE}" name="Column11171"/>
    <tableColumn id="11175" xr3:uid="{8BDE4314-3724-417D-B290-07E0650F524C}" name="Column11172"/>
    <tableColumn id="11176" xr3:uid="{B03B9238-F623-46F1-819F-05048057088D}" name="Column11173"/>
    <tableColumn id="11177" xr3:uid="{9413F214-52B5-468D-9E49-0B6F4CF84073}" name="Column11174"/>
    <tableColumn id="11178" xr3:uid="{2F334E0A-99E5-4EAE-8210-32B047243FE9}" name="Column11175"/>
    <tableColumn id="11179" xr3:uid="{2D8C57B7-BEEA-4C8B-866F-D9A5DAEC5592}" name="Column11176"/>
    <tableColumn id="11180" xr3:uid="{33FF7F46-BFEB-4A6F-B77A-768ED6077C39}" name="Column11177"/>
    <tableColumn id="11181" xr3:uid="{A1DC8C43-2086-4883-8C5C-D52570F27300}" name="Column11178"/>
    <tableColumn id="11182" xr3:uid="{72FEE2F3-5FFF-4909-B635-B345A405619D}" name="Column11179"/>
    <tableColumn id="11183" xr3:uid="{025066F8-954A-423A-AFD3-2D16D559B20F}" name="Column11180"/>
    <tableColumn id="11184" xr3:uid="{7BBCC1A1-70EE-440D-90D9-314B249B6ED7}" name="Column11181"/>
    <tableColumn id="11185" xr3:uid="{AD27E7AE-7400-418B-8E26-F82B131B1AD1}" name="Column11182"/>
    <tableColumn id="11186" xr3:uid="{4FC4FFA8-FECC-470C-85EA-741BB7B5879E}" name="Column11183"/>
    <tableColumn id="11187" xr3:uid="{03152D04-586B-4CD4-AD79-61B47D4C406B}" name="Column11184"/>
    <tableColumn id="11188" xr3:uid="{9D966CDC-9926-4291-A9AE-DE873B5BA676}" name="Column11185"/>
    <tableColumn id="11189" xr3:uid="{EB18FA7C-A370-4CE0-AFAE-AC070E227BC9}" name="Column11186"/>
    <tableColumn id="11190" xr3:uid="{CF53F742-5747-457B-AF62-BDB779E9ABF2}" name="Column11187"/>
    <tableColumn id="11191" xr3:uid="{36DE2427-4036-4A10-A1B7-902BB415DAC1}" name="Column11188"/>
    <tableColumn id="11192" xr3:uid="{EFFF3E3E-3AF6-45CC-99D6-5D87FE3401A6}" name="Column11189"/>
    <tableColumn id="11193" xr3:uid="{F3F7B15A-3E97-4B62-9185-10EF3682FC76}" name="Column11190"/>
    <tableColumn id="11194" xr3:uid="{99F60F9A-56BA-4D8D-B312-345B2D3ACB40}" name="Column11191"/>
    <tableColumn id="11195" xr3:uid="{E9B0B96B-0BB1-4018-B2A6-F587EBC0C380}" name="Column11192"/>
    <tableColumn id="11196" xr3:uid="{7A7EA1E5-1B03-40CA-8367-EC3F00006C48}" name="Column11193"/>
    <tableColumn id="11197" xr3:uid="{A024117A-697B-4A32-9926-D9790692F293}" name="Column11194"/>
    <tableColumn id="11198" xr3:uid="{42DB401A-1597-4711-BFE4-39CC631D245E}" name="Column11195"/>
    <tableColumn id="11199" xr3:uid="{C67F54DB-9415-473E-AD9E-2AA116FBBE3E}" name="Column11196"/>
    <tableColumn id="11200" xr3:uid="{62BF9699-2AB9-4F98-AB9D-8424AA613BD9}" name="Column11197"/>
    <tableColumn id="11201" xr3:uid="{4CB3EF27-2563-4EE8-BFF6-E81153A14B38}" name="Column11198"/>
    <tableColumn id="11202" xr3:uid="{0B41E234-0130-4574-9FA4-F0ABED941433}" name="Column11199"/>
    <tableColumn id="11203" xr3:uid="{175CA9FE-BE22-490E-94AB-C7742D606A31}" name="Column11200"/>
    <tableColumn id="11204" xr3:uid="{D3C103A9-FF9F-4767-8714-25BBCDCBDA1D}" name="Column11201"/>
    <tableColumn id="11205" xr3:uid="{0E898BFD-0457-4209-978A-9297EE83820D}" name="Column11202"/>
    <tableColumn id="11206" xr3:uid="{5574E8B5-42DB-406C-BF94-D2666DD15BD3}" name="Column11203"/>
    <tableColumn id="11207" xr3:uid="{63E7C4EA-DA0F-450C-9B74-BCC28EF48BEF}" name="Column11204"/>
    <tableColumn id="11208" xr3:uid="{856C12A2-4724-42FB-8C46-AB126C6AC236}" name="Column11205"/>
    <tableColumn id="11209" xr3:uid="{A0F41D94-4E51-427C-AA11-3D239F251D52}" name="Column11206"/>
    <tableColumn id="11210" xr3:uid="{4B770966-0197-470F-B601-1FF1D87FFFF3}" name="Column11207"/>
    <tableColumn id="11211" xr3:uid="{CF55F04E-1A28-4FA6-8A12-E4662B6F458F}" name="Column11208"/>
    <tableColumn id="11212" xr3:uid="{42C64F8D-015A-481D-9A7A-4A777FCB1BA0}" name="Column11209"/>
    <tableColumn id="11213" xr3:uid="{D9D9E18C-1C64-482F-A352-A20D3E83E72F}" name="Column11210"/>
    <tableColumn id="11214" xr3:uid="{D260D4AB-F9E1-422F-BA48-EF66ABAFDA42}" name="Column11211"/>
    <tableColumn id="11215" xr3:uid="{17CE8614-62CB-4E40-894D-EBD319DC13F1}" name="Column11212"/>
    <tableColumn id="11216" xr3:uid="{A4AA6489-BF39-4244-B46F-E0E0CA593EC5}" name="Column11213"/>
    <tableColumn id="11217" xr3:uid="{8EF393AB-3C8C-4F3E-9EFB-2815AF7FCDBA}" name="Column11214"/>
    <tableColumn id="11218" xr3:uid="{B4C1E743-7FD3-4AA7-A3CE-43C16099E22B}" name="Column11215"/>
    <tableColumn id="11219" xr3:uid="{49E06B05-0FBF-49AB-87A2-4B9E601DF2CA}" name="Column11216"/>
    <tableColumn id="11220" xr3:uid="{8B83FEA8-3711-4EA1-9EE9-CB56134BEE2E}" name="Column11217"/>
    <tableColumn id="11221" xr3:uid="{8D4B0B21-B33A-4705-BB8D-90EBC368641B}" name="Column11218"/>
    <tableColumn id="11222" xr3:uid="{E4548BE7-67BC-48D7-A218-894A8F4D3B33}" name="Column11219"/>
    <tableColumn id="11223" xr3:uid="{C343C824-10DF-4495-94B2-14B5E3CF58C5}" name="Column11220"/>
    <tableColumn id="11224" xr3:uid="{FBB50BEE-9E2D-4560-82DD-05EE3E7C7CAA}" name="Column11221"/>
    <tableColumn id="11225" xr3:uid="{CCBC8266-305B-421E-8732-63B2858ED1CF}" name="Column11222"/>
    <tableColumn id="11226" xr3:uid="{742930CB-F160-4A5C-A9EA-7C0D8F853043}" name="Column11223"/>
    <tableColumn id="11227" xr3:uid="{25D18FCB-013C-4652-B692-2C9C8402DC55}" name="Column11224"/>
    <tableColumn id="11228" xr3:uid="{912F0F46-D80F-4DC3-93C5-ACE875D85783}" name="Column11225"/>
    <tableColumn id="11229" xr3:uid="{781C73E1-2A4D-4BCA-8C48-B8921DB5598F}" name="Column11226"/>
    <tableColumn id="11230" xr3:uid="{6FBECFCD-6F0C-4A31-B4B9-3EDCA0CD3152}" name="Column11227"/>
    <tableColumn id="11231" xr3:uid="{75BDFE32-E473-4AAE-8363-D89DAE8A4EB9}" name="Column11228"/>
    <tableColumn id="11232" xr3:uid="{39876277-6AB3-440D-BBA8-5580B7E4E884}" name="Column11229"/>
    <tableColumn id="11233" xr3:uid="{8FC936EA-2DF9-4709-A3BD-8FFD1BD4CA30}" name="Column11230"/>
    <tableColumn id="11234" xr3:uid="{F1086B72-00A7-415D-A8F2-A5C164EFFCBC}" name="Column11231"/>
    <tableColumn id="11235" xr3:uid="{92EC6DB6-AD1B-4A8F-BCBE-5B2533F31F8C}" name="Column11232"/>
    <tableColumn id="11236" xr3:uid="{2CC61D0A-DE18-43B4-94DA-872042224C21}" name="Column11233"/>
    <tableColumn id="11237" xr3:uid="{7118CBFE-E918-4042-A6EF-5FE4D73FE751}" name="Column11234"/>
    <tableColumn id="11238" xr3:uid="{08DBA986-5CB1-4C13-8007-91760CE51598}" name="Column11235"/>
    <tableColumn id="11239" xr3:uid="{2434D92A-3C23-4F67-A3D2-DAEC6FC5E05C}" name="Column11236"/>
    <tableColumn id="11240" xr3:uid="{371B588B-9120-4CFE-A68E-9C13FA5DFB4B}" name="Column11237"/>
    <tableColumn id="11241" xr3:uid="{74990831-DC84-4214-A0E7-4324C0027AAE}" name="Column11238"/>
    <tableColumn id="11242" xr3:uid="{817B11F4-51BD-4072-9E59-2BDED2A663E2}" name="Column11239"/>
    <tableColumn id="11243" xr3:uid="{485742D8-0301-42ED-B889-A6AA79501BC8}" name="Column11240"/>
    <tableColumn id="11244" xr3:uid="{6D23782C-78EA-4E47-99C8-103906E0452A}" name="Column11241"/>
    <tableColumn id="11245" xr3:uid="{46F59BBF-CD05-4A2A-8F24-06B2F81C966A}" name="Column11242"/>
    <tableColumn id="11246" xr3:uid="{3722BF8A-4D81-4CD5-80CB-BCC74A267389}" name="Column11243"/>
    <tableColumn id="11247" xr3:uid="{EAAB6B48-670B-44D8-A04A-BC1093001C8A}" name="Column11244"/>
    <tableColumn id="11248" xr3:uid="{9A1C0DCF-0BC5-4C4D-9EBF-521DA3A4C513}" name="Column11245"/>
    <tableColumn id="11249" xr3:uid="{EE57384B-0DFF-4497-BED6-DAB446A3B68B}" name="Column11246"/>
    <tableColumn id="11250" xr3:uid="{CD2C1CC4-EAB3-4DA5-A038-6B3A7D7E1998}" name="Column11247"/>
    <tableColumn id="11251" xr3:uid="{9269111C-02A1-417F-9C3F-12C79E4297DF}" name="Column11248"/>
    <tableColumn id="11252" xr3:uid="{5E9E559F-D13B-4411-92F6-0B3F4E9D2771}" name="Column11249"/>
    <tableColumn id="11253" xr3:uid="{ADF3E724-D824-4DC2-8633-07D055BAC2A4}" name="Column11250"/>
    <tableColumn id="11254" xr3:uid="{93DF3F10-558A-4A9B-B8D7-BD4F38380EFE}" name="Column11251"/>
    <tableColumn id="11255" xr3:uid="{D834EB86-57F6-4201-847C-FD4995538179}" name="Column11252"/>
    <tableColumn id="11256" xr3:uid="{A5CC4845-2C42-4CA5-93E8-308A1DE72763}" name="Column11253"/>
    <tableColumn id="11257" xr3:uid="{4049338B-CC6B-4EF4-928C-147CBA2030C7}" name="Column11254"/>
    <tableColumn id="11258" xr3:uid="{36F891ED-95D2-467A-A77E-3DE3140526CE}" name="Column11255"/>
    <tableColumn id="11259" xr3:uid="{0A56BC79-D213-40A1-947E-D20293389295}" name="Column11256"/>
    <tableColumn id="11260" xr3:uid="{430C685B-7AC7-4EEC-B882-7939D12BE2B0}" name="Column11257"/>
    <tableColumn id="11261" xr3:uid="{949ECD38-0DF2-41C7-A5AA-9D124C01C664}" name="Column11258"/>
    <tableColumn id="11262" xr3:uid="{25F5F39F-4F1C-4A0F-8BCF-4E95BEE1503C}" name="Column11259"/>
    <tableColumn id="11263" xr3:uid="{7A82C83B-F06E-411B-90C7-3B9EEB5FD1D5}" name="Column11260"/>
    <tableColumn id="11264" xr3:uid="{9391BAFE-20B8-4E93-A8D5-64B383275BA5}" name="Column11261"/>
    <tableColumn id="11265" xr3:uid="{322CDC84-2672-4E04-81B0-597F3501F6F4}" name="Column11262"/>
    <tableColumn id="11266" xr3:uid="{27E08037-6EC8-4032-8E18-71C4C325DAD8}" name="Column11263"/>
    <tableColumn id="11267" xr3:uid="{5C6A952B-7731-4027-9E57-C51629958B92}" name="Column11264"/>
    <tableColumn id="11268" xr3:uid="{3A96D793-2D0A-4817-B99E-11855EBE8E5F}" name="Column11265"/>
    <tableColumn id="11269" xr3:uid="{EB9F6FF5-0F6C-4118-801A-369B63BEA133}" name="Column11266"/>
    <tableColumn id="11270" xr3:uid="{427B1C5D-834A-47EC-8F60-9918C084991A}" name="Column11267"/>
    <tableColumn id="11271" xr3:uid="{818D9F4D-C960-4D6E-853F-22231DCFCB0A}" name="Column11268"/>
    <tableColumn id="11272" xr3:uid="{52B7E577-C815-4958-A673-FD6038EE90B9}" name="Column11269"/>
    <tableColumn id="11273" xr3:uid="{200E0E8E-F2C3-4E21-BCEA-FEB1606F70C9}" name="Column11270"/>
    <tableColumn id="11274" xr3:uid="{08FE1BF8-A5B6-4105-8167-83283E369805}" name="Column11271"/>
    <tableColumn id="11275" xr3:uid="{8C438534-39FD-4143-82EC-23248985EF27}" name="Column11272"/>
    <tableColumn id="11276" xr3:uid="{49477642-1C9B-4E28-9E86-F6F9E0ABB965}" name="Column11273"/>
    <tableColumn id="11277" xr3:uid="{4A7942A3-B902-47FC-827F-45EF766EFF18}" name="Column11274"/>
    <tableColumn id="11278" xr3:uid="{5DC65FD6-2EB0-4764-9847-97D0D96FAAE7}" name="Column11275"/>
    <tableColumn id="11279" xr3:uid="{A1D699C5-805E-46E9-9BCB-E7C9F7D7D1C5}" name="Column11276"/>
    <tableColumn id="11280" xr3:uid="{28D3E063-282B-4EEE-BDAA-3B15B3DC5E35}" name="Column11277"/>
    <tableColumn id="11281" xr3:uid="{D6218A72-4D90-450D-99C5-75E42EB021B9}" name="Column11278"/>
    <tableColumn id="11282" xr3:uid="{8CD2373E-8716-4246-B28F-A3710142143C}" name="Column11279"/>
    <tableColumn id="11283" xr3:uid="{4629EDE5-BAB0-4E10-BA2E-2D2DB63C8590}" name="Column11280"/>
    <tableColumn id="11284" xr3:uid="{AD82C939-08AD-4191-B11D-C359DD0F2BE9}" name="Column11281"/>
    <tableColumn id="11285" xr3:uid="{416276F8-0EAB-4424-95D1-AEC875C0635E}" name="Column11282"/>
    <tableColumn id="11286" xr3:uid="{8D12D900-6025-4207-88FF-5385508C8CBF}" name="Column11283"/>
    <tableColumn id="11287" xr3:uid="{2CD07342-A9DB-4B22-A137-2A13B4A48964}" name="Column11284"/>
    <tableColumn id="11288" xr3:uid="{A2A4A65B-FC86-44ED-B490-4E4C58678091}" name="Column11285"/>
    <tableColumn id="11289" xr3:uid="{63937313-59FF-451F-94C6-DCE5C0368FFB}" name="Column11286"/>
    <tableColumn id="11290" xr3:uid="{2CF3A655-94F1-4BF2-A935-E15B3DBC81C4}" name="Column11287"/>
    <tableColumn id="11291" xr3:uid="{8CD7931F-163B-4200-8F4B-F70CA4C51B15}" name="Column11288"/>
    <tableColumn id="11292" xr3:uid="{9FDD4BFD-0CC2-4EF3-BCFD-4A82A50FF8C2}" name="Column11289"/>
    <tableColumn id="11293" xr3:uid="{2F7CF043-7078-4D6D-B995-B1AE8640FF2A}" name="Column11290"/>
    <tableColumn id="11294" xr3:uid="{7F0BFEA7-A4A5-4E4C-9DA0-F45C2B0175DD}" name="Column11291"/>
    <tableColumn id="11295" xr3:uid="{08ADD615-75EE-4697-AFC7-F7A09BF85938}" name="Column11292"/>
    <tableColumn id="11296" xr3:uid="{31900BEC-18B2-478B-A0B0-14B0AFEFE575}" name="Column11293"/>
    <tableColumn id="11297" xr3:uid="{53EF8028-1947-484E-9573-05F0A4E5D78B}" name="Column11294"/>
    <tableColumn id="11298" xr3:uid="{749DD649-A6E5-4979-AADE-D045D12D0716}" name="Column11295"/>
    <tableColumn id="11299" xr3:uid="{82173DB3-8C6B-4024-80BE-2E5BC5824F5F}" name="Column11296"/>
    <tableColumn id="11300" xr3:uid="{68069804-858B-42FE-B2AD-F8B34DD0183A}" name="Column11297"/>
    <tableColumn id="11301" xr3:uid="{C2B7ECB7-753A-4251-969B-B362B099046B}" name="Column11298"/>
    <tableColumn id="11302" xr3:uid="{F73A67F5-2329-459B-8DDF-06E4B931B94E}" name="Column11299"/>
    <tableColumn id="11303" xr3:uid="{654BE9E5-CFC2-4911-951E-7ECDC7421F4D}" name="Column11300"/>
    <tableColumn id="11304" xr3:uid="{7FB65B60-677E-4C68-B92C-69834BFD359B}" name="Column11301"/>
    <tableColumn id="11305" xr3:uid="{3A332292-3B87-4260-AEC9-B25CE306609B}" name="Column11302"/>
    <tableColumn id="11306" xr3:uid="{BF575CCF-B547-4E2E-966A-D1BA45FB10E9}" name="Column11303"/>
    <tableColumn id="11307" xr3:uid="{E19B169F-8116-4AAA-9FC1-BFD2DA589219}" name="Column11304"/>
    <tableColumn id="11308" xr3:uid="{B751849A-44B1-4730-ACC5-06134885C375}" name="Column11305"/>
    <tableColumn id="11309" xr3:uid="{B01C29B3-E049-4C52-911C-C797AF887201}" name="Column11306"/>
    <tableColumn id="11310" xr3:uid="{319ACF58-AAC8-4DBC-8757-8C9620C380E8}" name="Column11307"/>
    <tableColumn id="11311" xr3:uid="{BF33B670-7B92-4D16-A615-54D4ABE4E930}" name="Column11308"/>
    <tableColumn id="11312" xr3:uid="{3CC7507A-845E-46D3-8EA6-6BA39AF64BEF}" name="Column11309"/>
    <tableColumn id="11313" xr3:uid="{87A7D9A8-CB48-4919-80BE-A2AF01B85235}" name="Column11310"/>
    <tableColumn id="11314" xr3:uid="{2F263F41-F590-4B07-BB7D-5E84DD29A27F}" name="Column11311"/>
    <tableColumn id="11315" xr3:uid="{F3F3456D-F052-4699-B464-ED369D6AB2C6}" name="Column11312"/>
    <tableColumn id="11316" xr3:uid="{C0F7DBAC-CDA8-4EE9-99AF-841893FDC4C3}" name="Column11313"/>
    <tableColumn id="11317" xr3:uid="{76DE3831-67F7-42A7-929E-1F81C33CFEFC}" name="Column11314"/>
    <tableColumn id="11318" xr3:uid="{B9067093-2E4D-4386-A25C-45D473499809}" name="Column11315"/>
    <tableColumn id="11319" xr3:uid="{407C8C96-14AE-4493-9096-140F12168B8A}" name="Column11316"/>
    <tableColumn id="11320" xr3:uid="{64C0C5C0-98C4-45F3-AF51-6CF9F39A59FB}" name="Column11317"/>
    <tableColumn id="11321" xr3:uid="{CB958D11-B35D-493B-A2E4-0548B142899B}" name="Column11318"/>
    <tableColumn id="11322" xr3:uid="{2713A3AD-039F-482B-92EC-206A5D8C5FE8}" name="Column11319"/>
    <tableColumn id="11323" xr3:uid="{55FA406C-6FEB-4EC6-9CFA-E80180773071}" name="Column11320"/>
    <tableColumn id="11324" xr3:uid="{42DB1A40-7932-463D-AB77-FB83998ABEFF}" name="Column11321"/>
    <tableColumn id="11325" xr3:uid="{2975E315-F25F-4588-A8F3-8F02C3EEDB35}" name="Column11322"/>
    <tableColumn id="11326" xr3:uid="{5B7F8721-54DE-4C2C-A5C9-292617944F5D}" name="Column11323"/>
    <tableColumn id="11327" xr3:uid="{FA369FFC-CE93-4784-88D1-B2F455059773}" name="Column11324"/>
    <tableColumn id="11328" xr3:uid="{8A1474F5-BF09-4FB9-985C-25B5B2BD8DC9}" name="Column11325"/>
    <tableColumn id="11329" xr3:uid="{3DDDD21D-3EB5-4C90-B72B-1C0646131D75}" name="Column11326"/>
    <tableColumn id="11330" xr3:uid="{FE1C6DCC-EADF-4DEB-BA7E-D67964204AAD}" name="Column11327"/>
    <tableColumn id="11331" xr3:uid="{DECB7B72-D03B-4B0D-8C9C-9D0C04A7383E}" name="Column11328"/>
    <tableColumn id="11332" xr3:uid="{DE678226-52D9-471C-89A7-2401AAD8EB91}" name="Column11329"/>
    <tableColumn id="11333" xr3:uid="{BB2BCE96-4823-44B2-AA54-B4FBB82A56FA}" name="Column11330"/>
    <tableColumn id="11334" xr3:uid="{FD93CDED-A4A2-47E0-9838-3D6C39DD61E2}" name="Column11331"/>
    <tableColumn id="11335" xr3:uid="{5F83A4C3-52B1-440A-AF77-6DB70F4B05F5}" name="Column11332"/>
    <tableColumn id="11336" xr3:uid="{8C4215C8-5F5E-411A-A9D5-B93104B0F6EA}" name="Column11333"/>
    <tableColumn id="11337" xr3:uid="{6D1F6043-5F70-4C8E-8495-88CA185F7B81}" name="Column11334"/>
    <tableColumn id="11338" xr3:uid="{87A8E2E8-28BC-4167-B752-5C7ED156FEF1}" name="Column11335"/>
    <tableColumn id="11339" xr3:uid="{6C419218-FA87-41E2-93C4-938BAB099214}" name="Column11336"/>
    <tableColumn id="11340" xr3:uid="{935DE723-C14A-411C-AD1E-1CB848596F65}" name="Column11337"/>
    <tableColumn id="11341" xr3:uid="{37725E59-AA3A-4A42-8811-26A295EA0A18}" name="Column11338"/>
    <tableColumn id="11342" xr3:uid="{71F05E41-1915-4818-A412-F52679286C55}" name="Column11339"/>
    <tableColumn id="11343" xr3:uid="{B02C0A0F-A73F-4BEC-BA27-2E040990DF9D}" name="Column11340"/>
    <tableColumn id="11344" xr3:uid="{5CD936D5-8BD3-4610-9096-4180B7362D18}" name="Column11341"/>
    <tableColumn id="11345" xr3:uid="{0BC8E8E3-0E78-49AD-8D87-372C2D7A0C02}" name="Column11342"/>
    <tableColumn id="11346" xr3:uid="{FE7ADD14-8550-466B-A3E7-2CA3A0293322}" name="Column11343"/>
    <tableColumn id="11347" xr3:uid="{2FBC63A2-C145-4F84-A82C-3EC4F6125D47}" name="Column11344"/>
    <tableColumn id="11348" xr3:uid="{2CC5FD7A-9C9E-49FC-8CD3-477D9528CCFC}" name="Column11345"/>
    <tableColumn id="11349" xr3:uid="{8F3B2763-2660-431C-9F4F-7B44F22D2742}" name="Column11346"/>
    <tableColumn id="11350" xr3:uid="{2F7026EC-2E68-47F3-9134-EBB623A40667}" name="Column11347"/>
    <tableColumn id="11351" xr3:uid="{B60DD49D-49EB-4593-A6DF-1CA21C2C882C}" name="Column11348"/>
    <tableColumn id="11352" xr3:uid="{FACAF893-59F9-46AC-A1C2-692ADCB1A97C}" name="Column11349"/>
    <tableColumn id="11353" xr3:uid="{575E561B-9567-498B-A3CC-3A8616C3D016}" name="Column11350"/>
    <tableColumn id="11354" xr3:uid="{A6559B37-9F20-4D26-9542-9FD870FC8A95}" name="Column11351"/>
    <tableColumn id="11355" xr3:uid="{F1B71E3F-5887-4BE8-B8B9-8CC67F110765}" name="Column11352"/>
    <tableColumn id="11356" xr3:uid="{A1213EEE-9FF0-4EAD-BA04-1440297F3E80}" name="Column11353"/>
    <tableColumn id="11357" xr3:uid="{70E067D2-6E41-468C-AC0A-1A31A1E993E6}" name="Column11354"/>
    <tableColumn id="11358" xr3:uid="{D7625FC5-DCA4-4246-A39E-35B7F6543A43}" name="Column11355"/>
    <tableColumn id="11359" xr3:uid="{E3BEAB98-AFDB-40BE-B122-BFEFE30CFA67}" name="Column11356"/>
    <tableColumn id="11360" xr3:uid="{CF7477B8-A6B5-4611-995B-236EFB3E04D0}" name="Column11357"/>
    <tableColumn id="11361" xr3:uid="{ABFA4143-A125-4403-A34E-3AF7787A5261}" name="Column11358"/>
    <tableColumn id="11362" xr3:uid="{71D5EB4F-9836-423B-82B3-AC177BFA52D3}" name="Column11359"/>
    <tableColumn id="11363" xr3:uid="{45CD54A4-9D13-43C2-80F6-96232ABAD259}" name="Column11360"/>
    <tableColumn id="11364" xr3:uid="{1B7F30E9-9B44-4FE2-8709-2094BB2C1501}" name="Column11361"/>
    <tableColumn id="11365" xr3:uid="{7BF566F6-30B7-49B4-A6E8-CC1A96E0674F}" name="Column11362"/>
    <tableColumn id="11366" xr3:uid="{77322E8B-407A-4DB2-B66F-6B8DC607E15A}" name="Column11363"/>
    <tableColumn id="11367" xr3:uid="{922AFEDE-75DC-47CE-9F83-B47363C18DE0}" name="Column11364"/>
    <tableColumn id="11368" xr3:uid="{8767FAC2-9466-4AD2-80DE-1A01C937ED98}" name="Column11365"/>
    <tableColumn id="11369" xr3:uid="{0F0BDEA4-D007-43F9-BB70-D7498A1A630C}" name="Column11366"/>
    <tableColumn id="11370" xr3:uid="{D82090BA-1F77-4BC4-A784-C368A97EB0C8}" name="Column11367"/>
    <tableColumn id="11371" xr3:uid="{AE72DA61-8153-4747-BD40-D3C91C759E86}" name="Column11368"/>
    <tableColumn id="11372" xr3:uid="{7B208D97-5CC9-47BD-84EC-1997309D30BE}" name="Column11369"/>
    <tableColumn id="11373" xr3:uid="{EB4B1FEE-E178-4812-BE49-98FAEC6111D5}" name="Column11370"/>
    <tableColumn id="11374" xr3:uid="{77D9CE1B-6FF5-4A0D-8B5C-69678709FCAE}" name="Column11371"/>
    <tableColumn id="11375" xr3:uid="{FE5FD538-2D7E-473A-9AA4-70B25C058D34}" name="Column11372"/>
    <tableColumn id="11376" xr3:uid="{6119F29B-E045-4B51-BBE5-F382C79DE2E3}" name="Column11373"/>
    <tableColumn id="11377" xr3:uid="{E4C52952-212C-42E0-BFEA-3A25A80720CC}" name="Column11374"/>
    <tableColumn id="11378" xr3:uid="{1D4545FE-3074-4557-AEDE-F9FC7C61E43B}" name="Column11375"/>
    <tableColumn id="11379" xr3:uid="{DA67538B-9ECD-4583-92B8-01B93D2FF4B2}" name="Column11376"/>
    <tableColumn id="11380" xr3:uid="{A14F8C53-35A7-4719-8616-3F74EC72EEBC}" name="Column11377"/>
    <tableColumn id="11381" xr3:uid="{1BE119B2-39A0-4B28-A057-D6DED2BD50CD}" name="Column11378"/>
    <tableColumn id="11382" xr3:uid="{DD105715-FC5D-41F6-A028-3C08D80039B2}" name="Column11379"/>
    <tableColumn id="11383" xr3:uid="{AA4E4090-CE19-4C49-959E-794E58BE13F6}" name="Column11380"/>
    <tableColumn id="11384" xr3:uid="{81C1923A-4B50-460F-8927-1816E3CDC3D6}" name="Column11381"/>
    <tableColumn id="11385" xr3:uid="{6AF13703-81BE-4932-8F33-388B9D64A9E0}" name="Column11382"/>
    <tableColumn id="11386" xr3:uid="{B4C96461-8634-45B0-99C9-E9D56459AB95}" name="Column11383"/>
    <tableColumn id="11387" xr3:uid="{0CECC4DA-F70B-427F-8F55-E88EE8886D29}" name="Column11384"/>
    <tableColumn id="11388" xr3:uid="{3D65055C-5047-4812-9FEE-BEC25E7F8DBA}" name="Column11385"/>
    <tableColumn id="11389" xr3:uid="{648A026A-8E8E-4EA4-B2DA-A9F9F1AF5C3A}" name="Column11386"/>
    <tableColumn id="11390" xr3:uid="{D0FB3983-AAD6-44B6-A7A8-C7C6440947FD}" name="Column11387"/>
    <tableColumn id="11391" xr3:uid="{24CD077B-AA1B-437C-ACA9-B69C0EEA0123}" name="Column11388"/>
    <tableColumn id="11392" xr3:uid="{63278D1F-19D1-4BCD-871B-94624AED9A55}" name="Column11389"/>
    <tableColumn id="11393" xr3:uid="{C59A9B66-4BDD-43D3-9A51-0B811CA7A926}" name="Column11390"/>
    <tableColumn id="11394" xr3:uid="{60851976-329F-4D37-8AD8-AD35D1CD7C13}" name="Column11391"/>
    <tableColumn id="11395" xr3:uid="{1E64A87A-8E9A-4616-A065-09FA1C30E36D}" name="Column11392"/>
    <tableColumn id="11396" xr3:uid="{C72E2235-78DB-4C3B-A2A5-29B433EC1EC8}" name="Column11393"/>
    <tableColumn id="11397" xr3:uid="{E28BA7DB-C83A-4E07-A8AB-CFCC7D9C56B8}" name="Column11394"/>
    <tableColumn id="11398" xr3:uid="{B6DD0B10-D952-498A-A826-0CC6851FCA5D}" name="Column11395"/>
    <tableColumn id="11399" xr3:uid="{0F4C2A58-AE18-4606-909B-7430B30FB306}" name="Column11396"/>
    <tableColumn id="11400" xr3:uid="{65CCD134-B5B3-4D8A-B691-F89A1B38DD52}" name="Column11397"/>
    <tableColumn id="11401" xr3:uid="{5904D2E6-BFC3-48E2-BC39-8244481D169F}" name="Column11398"/>
    <tableColumn id="11402" xr3:uid="{D495CA18-E5AA-4F03-A083-F89730F644D8}" name="Column11399"/>
    <tableColumn id="11403" xr3:uid="{D0B6B490-4E28-48D4-835E-A501D578502C}" name="Column11400"/>
    <tableColumn id="11404" xr3:uid="{9EC30306-3B5D-4D0E-A374-7D91836B4542}" name="Column11401"/>
    <tableColumn id="11405" xr3:uid="{792839E0-E957-4D22-B73D-B583657F0A1D}" name="Column11402"/>
    <tableColumn id="11406" xr3:uid="{E855FF0A-5F28-4836-8C0B-893C2BD37A6D}" name="Column11403"/>
    <tableColumn id="11407" xr3:uid="{A10EFEC5-93A1-45B5-B827-07A3E19C0633}" name="Column11404"/>
    <tableColumn id="11408" xr3:uid="{90243E93-A04A-474B-9E95-D46C86A30AEE}" name="Column11405"/>
    <tableColumn id="11409" xr3:uid="{30427A07-76C8-4D82-A438-05B99F3D8BF0}" name="Column11406"/>
    <tableColumn id="11410" xr3:uid="{331FA5EB-42D1-44D0-A6DF-BED71BA3A066}" name="Column11407"/>
    <tableColumn id="11411" xr3:uid="{EB7C63FE-69DF-44D8-B824-B47FAC4B8139}" name="Column11408"/>
    <tableColumn id="11412" xr3:uid="{2C0734D5-9F9A-4B1D-A8A4-8427835B4CD5}" name="Column11409"/>
    <tableColumn id="11413" xr3:uid="{5793D3FE-0036-459F-9BA8-0A2E5AA509FB}" name="Column11410"/>
    <tableColumn id="11414" xr3:uid="{240EBF5D-1E46-4A64-8F9F-6397DC968258}" name="Column11411"/>
    <tableColumn id="11415" xr3:uid="{21622F03-C915-4C86-AD6B-FCC72DAC48C7}" name="Column11412"/>
    <tableColumn id="11416" xr3:uid="{355992DA-1DFA-4A78-B20D-9DACDAC9DDED}" name="Column11413"/>
    <tableColumn id="11417" xr3:uid="{EDF30AE7-69DB-4694-9C9B-D9BBD1AB98C4}" name="Column11414"/>
    <tableColumn id="11418" xr3:uid="{F427B4FB-B70A-44E4-8FA2-5F4E7829273A}" name="Column11415"/>
    <tableColumn id="11419" xr3:uid="{D21F2654-4E79-47F0-9CC4-446E0E4C135E}" name="Column11416"/>
    <tableColumn id="11420" xr3:uid="{6F60D45A-7BDC-40CA-8DC1-C1871E1085E6}" name="Column11417"/>
    <tableColumn id="11421" xr3:uid="{A689F35E-3B8E-45D4-8B6A-5D200CAB645A}" name="Column11418"/>
    <tableColumn id="11422" xr3:uid="{2A82DCC0-6F04-4359-9A9C-C700481FD0B4}" name="Column11419"/>
    <tableColumn id="11423" xr3:uid="{F5F0078B-C838-4BA9-8357-3BA91BA11000}" name="Column11420"/>
    <tableColumn id="11424" xr3:uid="{28A66A05-0EAC-4E2E-86C2-F909FA4EB5C8}" name="Column11421"/>
    <tableColumn id="11425" xr3:uid="{623E0790-2DF1-4D64-B6C0-F5CC82CAB15F}" name="Column11422"/>
    <tableColumn id="11426" xr3:uid="{2FB2C51E-6331-4F39-8C15-BF18705E31CE}" name="Column11423"/>
    <tableColumn id="11427" xr3:uid="{F9B43833-3919-4C1F-BD01-3039D7BA42F4}" name="Column11424"/>
    <tableColumn id="11428" xr3:uid="{63FD9331-6AD8-4147-856E-C69EA58121E4}" name="Column11425"/>
    <tableColumn id="11429" xr3:uid="{C5BC6EF2-FD1A-46CF-AD48-23CE71C9CFB0}" name="Column11426"/>
    <tableColumn id="11430" xr3:uid="{730C0A2A-099C-4553-9E50-699E42631D6A}" name="Column11427"/>
    <tableColumn id="11431" xr3:uid="{CA85C7CE-BA10-49D9-99D4-7B16A8BE0C45}" name="Column11428"/>
    <tableColumn id="11432" xr3:uid="{64ECE6DF-A070-45AC-A470-45D6C8C1395D}" name="Column11429"/>
    <tableColumn id="11433" xr3:uid="{4DFC2107-9A7B-41BD-AEC9-59CF7750CABB}" name="Column11430"/>
    <tableColumn id="11434" xr3:uid="{1A82AAC8-7EFA-4FDA-9894-7E04367D105A}" name="Column11431"/>
    <tableColumn id="11435" xr3:uid="{AB5C8573-C571-4D18-92E6-C5458D1F79DB}" name="Column11432"/>
    <tableColumn id="11436" xr3:uid="{A83B8B8C-6684-47D4-AF64-70236ACBA7F7}" name="Column11433"/>
    <tableColumn id="11437" xr3:uid="{E9D33755-3312-4BA7-8F23-246C4261CBA7}" name="Column11434"/>
    <tableColumn id="11438" xr3:uid="{0D99F570-4FC4-4A29-A233-663EB16168C3}" name="Column11435"/>
    <tableColumn id="11439" xr3:uid="{428782DA-8642-420F-801C-DD193C454C5C}" name="Column11436"/>
    <tableColumn id="11440" xr3:uid="{C33747C6-EA55-446C-8F11-D9D345D81FC4}" name="Column11437"/>
    <tableColumn id="11441" xr3:uid="{2B869744-2CEE-42FC-AA15-16FAF452D67A}" name="Column11438"/>
    <tableColumn id="11442" xr3:uid="{C3284D35-2111-43C8-811A-7A12181EA84B}" name="Column11439"/>
    <tableColumn id="11443" xr3:uid="{B9960067-01A4-4D6C-A2BB-C5EAA95441B5}" name="Column11440"/>
    <tableColumn id="11444" xr3:uid="{B02827D5-6623-400B-9B6D-95D8CDFB21C3}" name="Column11441"/>
    <tableColumn id="11445" xr3:uid="{296D7307-06D1-4F6B-BDA4-3302EC90043A}" name="Column11442"/>
    <tableColumn id="11446" xr3:uid="{A720FE3E-C1DE-416B-90A9-67987380AD30}" name="Column11443"/>
    <tableColumn id="11447" xr3:uid="{351CA7F3-42A8-4B88-8B0F-9D9790F8F683}" name="Column11444"/>
    <tableColumn id="11448" xr3:uid="{FE24321A-CCA7-4410-A3C1-C73FE2EF22CF}" name="Column11445"/>
    <tableColumn id="11449" xr3:uid="{56D2DE17-FC69-4187-A592-AC200CFD6B25}" name="Column11446"/>
    <tableColumn id="11450" xr3:uid="{35A3C1EF-8FC9-4AE6-BB7C-B0C22A1CD931}" name="Column11447"/>
    <tableColumn id="11451" xr3:uid="{5D7CA43B-4907-457C-8157-8D4790CCE5DB}" name="Column11448"/>
    <tableColumn id="11452" xr3:uid="{5C16C480-FA4D-4C96-9690-1735ABDC4CF6}" name="Column11449"/>
    <tableColumn id="11453" xr3:uid="{7DF49422-06C7-40A1-94FD-ABCA94A97A4D}" name="Column11450"/>
    <tableColumn id="11454" xr3:uid="{41537A53-7CC1-4302-997D-CEF252C96FF9}" name="Column11451"/>
    <tableColumn id="11455" xr3:uid="{F706AAF0-5F7F-4000-A9CE-4F65623A1DF7}" name="Column11452"/>
    <tableColumn id="11456" xr3:uid="{4CFA91E3-3590-440E-B94F-73FF41FC895F}" name="Column11453"/>
    <tableColumn id="11457" xr3:uid="{28DC4E9D-305A-4BA7-A4A1-809D4324FC68}" name="Column11454"/>
    <tableColumn id="11458" xr3:uid="{6F2DD326-728A-4896-85A7-05078F32A752}" name="Column11455"/>
    <tableColumn id="11459" xr3:uid="{1AE097FD-6676-46D1-9551-1127316BCCCE}" name="Column11456"/>
    <tableColumn id="11460" xr3:uid="{98193BC4-F6A6-4C70-AA3B-B5ED10ECB208}" name="Column11457"/>
    <tableColumn id="11461" xr3:uid="{AF90FB74-A9BA-4DD4-9E47-AE99B82706C5}" name="Column11458"/>
    <tableColumn id="11462" xr3:uid="{AE865089-341F-40D0-BE36-38CD2E5AFEA3}" name="Column11459"/>
    <tableColumn id="11463" xr3:uid="{10AC225F-144A-43C8-A555-3EC0626A2EA0}" name="Column11460"/>
    <tableColumn id="11464" xr3:uid="{C24CEF22-EC14-4F63-BDEE-D7541C34FF8B}" name="Column11461"/>
    <tableColumn id="11465" xr3:uid="{773CE4AF-674C-49AE-B1A7-3F41FB831FB3}" name="Column11462"/>
    <tableColumn id="11466" xr3:uid="{8B1A3A1A-059C-402F-8F79-41D34CDD19DC}" name="Column11463"/>
    <tableColumn id="11467" xr3:uid="{A617F21F-89D1-43BD-B6E5-17264E8E2DFF}" name="Column11464"/>
    <tableColumn id="11468" xr3:uid="{B6E44248-4123-4139-B814-1FD6C940B4B4}" name="Column11465"/>
    <tableColumn id="11469" xr3:uid="{A85F8C77-281C-44B5-89D2-CE21EAD67571}" name="Column11466"/>
    <tableColumn id="11470" xr3:uid="{6871EE4F-518A-4EDF-AA3F-6BB0F0199AE0}" name="Column11467"/>
    <tableColumn id="11471" xr3:uid="{1BD0037A-0863-48F4-A7C2-C184BB13B299}" name="Column11468"/>
    <tableColumn id="11472" xr3:uid="{2DDB240B-FF9D-4530-8D5D-69D60F3F4B22}" name="Column11469"/>
    <tableColumn id="11473" xr3:uid="{34A716C9-DD82-48FB-B9E1-25E439C3F041}" name="Column11470"/>
    <tableColumn id="11474" xr3:uid="{9643200F-A0DB-4F44-AD45-2FB22A14FF64}" name="Column11471"/>
    <tableColumn id="11475" xr3:uid="{2A91BD6F-8BE6-4ABD-9CAE-D4108FEBEB06}" name="Column11472"/>
    <tableColumn id="11476" xr3:uid="{DFF827FE-FDA9-4288-9F82-588EA9B5AC6E}" name="Column11473"/>
    <tableColumn id="11477" xr3:uid="{56845969-3B93-4F9C-8E63-A89BD83066BD}" name="Column11474"/>
    <tableColumn id="11478" xr3:uid="{4913677B-EFCB-497D-A960-894D8431C95C}" name="Column11475"/>
    <tableColumn id="11479" xr3:uid="{5947860F-FF4D-494F-9D8A-C81B8F3328C9}" name="Column11476"/>
    <tableColumn id="11480" xr3:uid="{7ECAEFCE-E482-48F3-B98E-576FDFAE2725}" name="Column11477"/>
    <tableColumn id="11481" xr3:uid="{5F3DC831-B0F0-43D1-9561-9B6282DF4A19}" name="Column11478"/>
    <tableColumn id="11482" xr3:uid="{D85E69A2-6996-4CE0-B878-7762A10B885B}" name="Column11479"/>
    <tableColumn id="11483" xr3:uid="{150E8FD6-3D83-4885-891B-3E1FA3C3EF90}" name="Column11480"/>
    <tableColumn id="11484" xr3:uid="{A4A7B50A-9FF7-4664-84C7-83FD6BAB46E4}" name="Column11481"/>
    <tableColumn id="11485" xr3:uid="{6283EF8A-2A4C-4EF3-97F4-565BD78753B7}" name="Column11482"/>
    <tableColumn id="11486" xr3:uid="{BD3CD247-E547-4A04-8260-BA341011B21C}" name="Column11483"/>
    <tableColumn id="11487" xr3:uid="{CD36FDBB-CDCD-4983-AC56-1594EB9CE829}" name="Column11484"/>
    <tableColumn id="11488" xr3:uid="{5740B387-88D2-4145-AB19-4135DC3CB4DD}" name="Column11485"/>
    <tableColumn id="11489" xr3:uid="{D3019067-3AAC-4F7F-9D55-3C7A2B1548E0}" name="Column11486"/>
    <tableColumn id="11490" xr3:uid="{E2048C41-503C-4476-9FB5-E7F16DC66AC4}" name="Column11487"/>
    <tableColumn id="11491" xr3:uid="{BDA30430-2A69-4BF6-B51D-C68B3937C2D6}" name="Column11488"/>
    <tableColumn id="11492" xr3:uid="{41800F5F-57BB-47C4-9D3C-B2A905AA5769}" name="Column11489"/>
    <tableColumn id="11493" xr3:uid="{BB9E1568-8F98-466D-8E1C-28B1C226762E}" name="Column11490"/>
    <tableColumn id="11494" xr3:uid="{6F1D965A-7761-4FC5-BC04-E795A90975A6}" name="Column11491"/>
    <tableColumn id="11495" xr3:uid="{D606FB87-1D18-4A80-9E8D-E55AC44DD997}" name="Column11492"/>
    <tableColumn id="11496" xr3:uid="{FE13B76E-5471-4EFB-AECF-EB257219CCED}" name="Column11493"/>
    <tableColumn id="11497" xr3:uid="{63CF4CE0-836E-41F8-B30E-635044DDB108}" name="Column11494"/>
    <tableColumn id="11498" xr3:uid="{56DCCD81-63F9-4189-A6C7-1BB79BD3512D}" name="Column11495"/>
    <tableColumn id="11499" xr3:uid="{35C07514-438A-4006-8796-7A18F4AB0A71}" name="Column11496"/>
    <tableColumn id="11500" xr3:uid="{937B0CE9-978B-42C6-8D9C-23B01232AAB6}" name="Column11497"/>
    <tableColumn id="11501" xr3:uid="{4AC34240-3D2B-4287-9773-5624AEC214DC}" name="Column11498"/>
    <tableColumn id="11502" xr3:uid="{232027C1-CAE4-4573-AE24-39F64E3C4C53}" name="Column11499"/>
    <tableColumn id="11503" xr3:uid="{F7FF1EA8-699C-4D0B-A1FE-6C654E827F1B}" name="Column11500"/>
    <tableColumn id="11504" xr3:uid="{7C41C082-D03C-40EB-870D-88F978C16E7F}" name="Column11501"/>
    <tableColumn id="11505" xr3:uid="{2822220B-BBE8-4BEF-A20C-D33DD9DB1979}" name="Column11502"/>
    <tableColumn id="11506" xr3:uid="{ADFBFBA3-F870-4047-9B1C-8A2BB5F0816F}" name="Column11503"/>
    <tableColumn id="11507" xr3:uid="{A9111096-1CAA-4CC6-BA0C-3B53D4CA04A2}" name="Column11504"/>
    <tableColumn id="11508" xr3:uid="{66A12D74-A197-4468-97F4-8044F6A1FCC1}" name="Column11505"/>
    <tableColumn id="11509" xr3:uid="{58D936DA-0270-4EB4-9BBB-E5294122D74E}" name="Column11506"/>
    <tableColumn id="11510" xr3:uid="{1E2A6A60-3DFF-4B9A-A2A2-EB6FFEE70F8C}" name="Column11507"/>
    <tableColumn id="11511" xr3:uid="{15AD58D1-491D-4A6F-959C-5BBCDB3D814A}" name="Column11508"/>
    <tableColumn id="11512" xr3:uid="{5548AAE3-D04A-471F-A119-516010CDB5C3}" name="Column11509"/>
    <tableColumn id="11513" xr3:uid="{86F8FCE7-4248-4CFC-8B2B-21A89697D3D5}" name="Column11510"/>
    <tableColumn id="11514" xr3:uid="{A58D3A0D-88FF-48D8-BB09-A52ED643648D}" name="Column11511"/>
    <tableColumn id="11515" xr3:uid="{216D0D1B-35F9-4D06-9C78-DDAE75B881C4}" name="Column11512"/>
    <tableColumn id="11516" xr3:uid="{E22DF566-0520-4FA5-B31C-07C35EFDB6A1}" name="Column11513"/>
    <tableColumn id="11517" xr3:uid="{A40834D6-6032-430F-B4CF-3A68E8BC4DF1}" name="Column11514"/>
    <tableColumn id="11518" xr3:uid="{3AF64A50-63DF-4EFB-A5C7-62BC9A197288}" name="Column11515"/>
    <tableColumn id="11519" xr3:uid="{C12ECD9A-8C67-4D33-9146-77A3D3099FA3}" name="Column11516"/>
    <tableColumn id="11520" xr3:uid="{7CAA9D56-F595-4D7F-9EEC-B5D35E8D31B8}" name="Column11517"/>
    <tableColumn id="11521" xr3:uid="{F974E166-DCB3-471C-8A46-97DE12779A4E}" name="Column11518"/>
    <tableColumn id="11522" xr3:uid="{7BF16BDD-F5F3-47F5-94FF-5B3BDC7207C2}" name="Column11519"/>
    <tableColumn id="11523" xr3:uid="{ED7EB36E-B0B8-49AC-BCEC-F0774A74C350}" name="Column11520"/>
    <tableColumn id="11524" xr3:uid="{D8D2FB94-EBFC-4B01-96E0-C7FB9277C809}" name="Column11521"/>
    <tableColumn id="11525" xr3:uid="{2B20979F-6953-44D0-B200-EB897A1F1FB7}" name="Column11522"/>
    <tableColumn id="11526" xr3:uid="{F05B4719-E2A3-4471-A4FB-CF3BEF7058DD}" name="Column11523"/>
    <tableColumn id="11527" xr3:uid="{EC038A8F-670D-4BA0-8301-378C8F87F8BB}" name="Column11524"/>
    <tableColumn id="11528" xr3:uid="{4746D1CB-CB43-4428-96F9-1D0D25E034B9}" name="Column11525"/>
    <tableColumn id="11529" xr3:uid="{158DB99D-0987-4D2A-ADB6-3469209F41B2}" name="Column11526"/>
    <tableColumn id="11530" xr3:uid="{1BB37A0F-BBBC-449B-90A5-2FFD82BD53C9}" name="Column11527"/>
    <tableColumn id="11531" xr3:uid="{BAC6EA2E-6415-4C8A-B678-D4AB1233B50C}" name="Column11528"/>
    <tableColumn id="11532" xr3:uid="{617152DF-2AF7-45A2-A553-81309E59EA4B}" name="Column11529"/>
    <tableColumn id="11533" xr3:uid="{873F59BA-101B-4481-8647-9A19D61D7145}" name="Column11530"/>
    <tableColumn id="11534" xr3:uid="{6454794C-4193-45BF-A9DA-0AA91247CE62}" name="Column11531"/>
    <tableColumn id="11535" xr3:uid="{493C9BFA-271A-4691-8B6C-49D6AB1D5A99}" name="Column11532"/>
    <tableColumn id="11536" xr3:uid="{19D9CBD2-91FE-4ACE-93AA-B0B3B8906F31}" name="Column11533"/>
    <tableColumn id="11537" xr3:uid="{7C14CBA7-B51E-4B31-8CE0-D2BBF1221886}" name="Column11534"/>
    <tableColumn id="11538" xr3:uid="{0AF070B0-8625-4806-9639-CFF4354CEAFA}" name="Column11535"/>
    <tableColumn id="11539" xr3:uid="{7EA8FF3D-E3FC-4FF6-862F-83BE53266F97}" name="Column11536"/>
    <tableColumn id="11540" xr3:uid="{193C2C53-A43C-417E-8BEE-BAA391B892C0}" name="Column11537"/>
    <tableColumn id="11541" xr3:uid="{0A8AD294-37FD-4002-8C54-46BDD0C8BBA6}" name="Column11538"/>
    <tableColumn id="11542" xr3:uid="{A89F0C26-A980-45C1-9CE8-ED4D726CB414}" name="Column11539"/>
    <tableColumn id="11543" xr3:uid="{639AD0ED-60EC-404D-BC43-86216C421499}" name="Column11540"/>
    <tableColumn id="11544" xr3:uid="{C5E729FB-4FFA-42DF-8C0B-82818D6BA8BF}" name="Column11541"/>
    <tableColumn id="11545" xr3:uid="{C90666B0-4D22-4C8E-9448-F63A4C86C068}" name="Column11542"/>
    <tableColumn id="11546" xr3:uid="{80D7D3C5-8156-42F3-AA6B-5A46A695B585}" name="Column11543"/>
    <tableColumn id="11547" xr3:uid="{D5218803-0AC4-4531-9699-CFDD79238CB9}" name="Column11544"/>
    <tableColumn id="11548" xr3:uid="{1694CC0B-2C58-4682-B2E5-E587A1DA385D}" name="Column11545"/>
    <tableColumn id="11549" xr3:uid="{75B57964-C8EB-4545-95B2-1D4590582C37}" name="Column11546"/>
    <tableColumn id="11550" xr3:uid="{16BB130C-7836-494C-B241-3FC70A0B7361}" name="Column11547"/>
    <tableColumn id="11551" xr3:uid="{FF0CB09E-094E-4D6F-B31C-B5AE96C48DCD}" name="Column11548"/>
    <tableColumn id="11552" xr3:uid="{2840E1C2-3F50-41B5-ADD3-9600ED8EE74D}" name="Column11549"/>
    <tableColumn id="11553" xr3:uid="{52B8CFED-3377-402D-9D90-1034970AD4CB}" name="Column11550"/>
    <tableColumn id="11554" xr3:uid="{E9DC61FB-122E-46CE-A325-C9C68740B0BC}" name="Column11551"/>
    <tableColumn id="11555" xr3:uid="{74604929-CF4E-4820-BE17-651E6AC72F94}" name="Column11552"/>
    <tableColumn id="11556" xr3:uid="{0B94541D-C34B-49AA-B151-989488AE504B}" name="Column11553"/>
    <tableColumn id="11557" xr3:uid="{8A802AB9-4B07-4E98-8ACA-D8A0CDDCE76F}" name="Column11554"/>
    <tableColumn id="11558" xr3:uid="{DA479DDB-46C2-4032-A01B-CF81E1249DE2}" name="Column11555"/>
    <tableColumn id="11559" xr3:uid="{20241BA0-3D39-4BB5-8873-5F62132C0F43}" name="Column11556"/>
    <tableColumn id="11560" xr3:uid="{9D5D64BF-2E68-4D80-8CD9-18BBD3F7D4CA}" name="Column11557"/>
    <tableColumn id="11561" xr3:uid="{7E7B29C4-1DBB-4FBC-AB6B-EFC768D37DA9}" name="Column11558"/>
    <tableColumn id="11562" xr3:uid="{00CB684B-D8BC-4A73-B624-2583E3C8AA7E}" name="Column11559"/>
    <tableColumn id="11563" xr3:uid="{0D379262-F70F-4487-B511-289ECF090997}" name="Column11560"/>
    <tableColumn id="11564" xr3:uid="{4F9584A6-8096-41BC-AB72-0FB8753F7F39}" name="Column11561"/>
    <tableColumn id="11565" xr3:uid="{E13339C3-B307-481A-ABA5-B7B18D45E7B9}" name="Column11562"/>
    <tableColumn id="11566" xr3:uid="{60117D53-6F4D-4C25-B2AB-E08A0089B9C1}" name="Column11563"/>
    <tableColumn id="11567" xr3:uid="{FA55E106-6A4A-43B4-BCAA-69BA41D8791E}" name="Column11564"/>
    <tableColumn id="11568" xr3:uid="{18FA5A87-456F-40B3-9FB5-007744DD570A}" name="Column11565"/>
    <tableColumn id="11569" xr3:uid="{5495AB79-BF57-47DF-9790-3D309459EA6B}" name="Column11566"/>
    <tableColumn id="11570" xr3:uid="{400B515F-120A-43B9-8E48-EDD2ADC43E67}" name="Column11567"/>
    <tableColumn id="11571" xr3:uid="{202915F2-CB36-442F-88E4-996938B10196}" name="Column11568"/>
    <tableColumn id="11572" xr3:uid="{098DBD41-22AA-45EE-BC8B-99FFDD4EDF27}" name="Column11569"/>
    <tableColumn id="11573" xr3:uid="{0AD7E9CE-531C-4661-A358-51195F0FB029}" name="Column11570"/>
    <tableColumn id="11574" xr3:uid="{1AA89501-BC9D-485A-BF1D-D893BF587DF7}" name="Column11571"/>
    <tableColumn id="11575" xr3:uid="{215C79FD-5CEF-469E-A9A2-FB229A039649}" name="Column11572"/>
    <tableColumn id="11576" xr3:uid="{F002DA31-89FA-4789-A204-77137B74D4C6}" name="Column11573"/>
    <tableColumn id="11577" xr3:uid="{E5BC7CA1-7FD0-4696-9567-642CC5F8C8E2}" name="Column11574"/>
    <tableColumn id="11578" xr3:uid="{CBF386F4-2DAC-44AF-90A2-6FB9E56C776D}" name="Column11575"/>
    <tableColumn id="11579" xr3:uid="{9A583E3F-594F-4649-96B9-2A7CDF51CCA6}" name="Column11576"/>
    <tableColumn id="11580" xr3:uid="{859991CC-1145-4094-A28A-EE954A0DF69F}" name="Column11577"/>
    <tableColumn id="11581" xr3:uid="{7E0DBD09-A582-4DA1-8B13-2348098B6344}" name="Column11578"/>
    <tableColumn id="11582" xr3:uid="{42D4C632-6382-4DE0-9805-825BE74AFCCA}" name="Column11579"/>
    <tableColumn id="11583" xr3:uid="{B697E1A0-583E-4059-B8B1-277F4585FA60}" name="Column11580"/>
    <tableColumn id="11584" xr3:uid="{937CAC78-6D37-46BA-8E53-23A34C1E6237}" name="Column11581"/>
    <tableColumn id="11585" xr3:uid="{E705CE0A-32AC-48A6-B0CD-684C7B4BF3C3}" name="Column11582"/>
    <tableColumn id="11586" xr3:uid="{116FA22D-81BC-4FF3-BB1B-ABD942F54B42}" name="Column11583"/>
    <tableColumn id="11587" xr3:uid="{FB7C5DE9-3918-4E22-BF6A-3DDF15EAF82F}" name="Column11584"/>
    <tableColumn id="11588" xr3:uid="{0601DBCC-9AB6-4FA5-A3A3-897D29EF16D1}" name="Column11585"/>
    <tableColumn id="11589" xr3:uid="{8C85DA1D-1585-4D60-8BD6-6679EAF4E3AC}" name="Column11586"/>
    <tableColumn id="11590" xr3:uid="{05ECB6AD-F735-42EA-AD12-AE8D2930896E}" name="Column11587"/>
    <tableColumn id="11591" xr3:uid="{E1B065D0-BEB2-4B3A-B93B-9C05B6E75201}" name="Column11588"/>
    <tableColumn id="11592" xr3:uid="{C28BC4D9-3A44-46AC-863D-19221B21E1A4}" name="Column11589"/>
    <tableColumn id="11593" xr3:uid="{07135C30-D950-4331-978D-E09E3337B84D}" name="Column11590"/>
    <tableColumn id="11594" xr3:uid="{ABC96C11-C4C1-4D37-A45E-1D0D91A2930E}" name="Column11591"/>
    <tableColumn id="11595" xr3:uid="{BBE1EDD7-C70D-4FAB-B36A-B944EF2C2793}" name="Column11592"/>
    <tableColumn id="11596" xr3:uid="{16109EB8-B435-43AE-A676-4F6F4088B3CF}" name="Column11593"/>
    <tableColumn id="11597" xr3:uid="{9F1113EF-4E40-4EB5-AF80-9A75DD3A2BF7}" name="Column11594"/>
    <tableColumn id="11598" xr3:uid="{590DA4AA-0B12-4AF6-A573-D07E4FCB4BE9}" name="Column11595"/>
    <tableColumn id="11599" xr3:uid="{EFA90CFE-4B29-4110-B423-5FF5F5570137}" name="Column11596"/>
    <tableColumn id="11600" xr3:uid="{CC69580A-4399-4F8F-A29C-E6B1634F7BB3}" name="Column11597"/>
    <tableColumn id="11601" xr3:uid="{C23C4429-AC22-474C-AC69-984BA3DB9E90}" name="Column11598"/>
    <tableColumn id="11602" xr3:uid="{1E3FF3CA-0BE0-4F11-AE3C-17793DAFFF82}" name="Column11599"/>
    <tableColumn id="11603" xr3:uid="{1082744E-9C7D-4878-83D2-8D06B28FF315}" name="Column11600"/>
    <tableColumn id="11604" xr3:uid="{67207B79-E4CC-4349-BC57-6908E11EB1C7}" name="Column11601"/>
    <tableColumn id="11605" xr3:uid="{C01DF116-BFC6-4AC0-AA1F-4384B1A8DD09}" name="Column11602"/>
    <tableColumn id="11606" xr3:uid="{192479CE-F05A-41CB-86AD-1531D7764BED}" name="Column11603"/>
    <tableColumn id="11607" xr3:uid="{0B23AB60-EC5B-4E5F-A548-96CE93D142F2}" name="Column11604"/>
    <tableColumn id="11608" xr3:uid="{3F16DEF9-5CD0-4FB6-918E-CED7395B9EBE}" name="Column11605"/>
    <tableColumn id="11609" xr3:uid="{A5F23453-BB72-4B41-AEDA-7446E19C58EA}" name="Column11606"/>
    <tableColumn id="11610" xr3:uid="{4BBDD1DB-D8CD-40A6-AE85-19E688866A01}" name="Column11607"/>
    <tableColumn id="11611" xr3:uid="{D065CD13-17AD-4DAA-B1F5-4EB3EEDBA1DD}" name="Column11608"/>
    <tableColumn id="11612" xr3:uid="{B610FE31-96BA-4E65-86E9-B1B37ABE86DD}" name="Column11609"/>
    <tableColumn id="11613" xr3:uid="{2B2E78A0-D0FA-40C4-B851-C19ADDBFE19D}" name="Column11610"/>
    <tableColumn id="11614" xr3:uid="{61DF8D0B-5040-401D-9C53-62CFD8E6D81D}" name="Column11611"/>
    <tableColumn id="11615" xr3:uid="{43208AD4-F581-4E2E-9558-7C87424DC2AA}" name="Column11612"/>
    <tableColumn id="11616" xr3:uid="{267D1641-0AA8-4F06-B897-E937E3625E5C}" name="Column11613"/>
    <tableColumn id="11617" xr3:uid="{5CC1A9DF-955A-44CA-9671-91422A514F05}" name="Column11614"/>
    <tableColumn id="11618" xr3:uid="{403C2438-480D-4DF4-8802-AE2B46AFF789}" name="Column11615"/>
    <tableColumn id="11619" xr3:uid="{394ED254-6C29-4AFF-9E59-707E4AEE897E}" name="Column11616"/>
    <tableColumn id="11620" xr3:uid="{6282E15B-9A0C-475B-B06A-1967E702F5AB}" name="Column11617"/>
    <tableColumn id="11621" xr3:uid="{D6CD8023-6594-4781-9F02-3BA7EBDC913D}" name="Column11618"/>
    <tableColumn id="11622" xr3:uid="{95254C80-C267-451D-BC01-6F8EC6B26222}" name="Column11619"/>
    <tableColumn id="11623" xr3:uid="{0C7B4075-DA5B-4A78-BCB0-CDB4DFF14B35}" name="Column11620"/>
    <tableColumn id="11624" xr3:uid="{38290726-856F-4AD2-B028-14553539279D}" name="Column11621"/>
    <tableColumn id="11625" xr3:uid="{33764F6B-8BB1-45F9-8C24-1AC0E866894F}" name="Column11622"/>
    <tableColumn id="11626" xr3:uid="{CB0E314A-EA85-4C2F-A118-7385B5969AB7}" name="Column11623"/>
    <tableColumn id="11627" xr3:uid="{77982308-036C-41E8-837E-547A5DD6A951}" name="Column11624"/>
    <tableColumn id="11628" xr3:uid="{02CEC417-4F85-43AD-B238-82A15C45F772}" name="Column11625"/>
    <tableColumn id="11629" xr3:uid="{1B843036-96F6-455C-82F4-AE0FC82C64EB}" name="Column11626"/>
    <tableColumn id="11630" xr3:uid="{90EC49DC-3C8C-4F3F-9AB1-EFB182F32218}" name="Column11627"/>
    <tableColumn id="11631" xr3:uid="{B261A2F7-8A38-440A-B809-EA90551A5A73}" name="Column11628"/>
    <tableColumn id="11632" xr3:uid="{B236EB06-9663-4AB8-912D-BB306051F34E}" name="Column11629"/>
    <tableColumn id="11633" xr3:uid="{7B4B60BB-54CD-4587-9C5A-ECD533AE6E0A}" name="Column11630"/>
    <tableColumn id="11634" xr3:uid="{3726BA99-D969-4CB8-B26E-724DA6F18123}" name="Column11631"/>
    <tableColumn id="11635" xr3:uid="{B61621B3-19E8-44F0-AFB3-15421D0F470F}" name="Column11632"/>
    <tableColumn id="11636" xr3:uid="{46125803-801D-4489-883B-DF9CE00DFBF0}" name="Column11633"/>
    <tableColumn id="11637" xr3:uid="{51869EE6-0D49-4480-81DF-19318628D1F5}" name="Column11634"/>
    <tableColumn id="11638" xr3:uid="{1EE91064-BE09-47E3-AC1C-86CB1AE6456F}" name="Column11635"/>
    <tableColumn id="11639" xr3:uid="{E36DB9BA-EA6B-4433-9A73-C0C1F31F73ED}" name="Column11636"/>
    <tableColumn id="11640" xr3:uid="{3010D137-783D-4F6A-89A8-135FEEBA6970}" name="Column11637"/>
    <tableColumn id="11641" xr3:uid="{C596BE41-005C-417A-AC61-CDFCEBF736C8}" name="Column11638"/>
    <tableColumn id="11642" xr3:uid="{9D56CCFD-D00A-40BE-9B4E-CFC0A73581C7}" name="Column11639"/>
    <tableColumn id="11643" xr3:uid="{939C5D33-7BD7-406E-8EDF-3FB366ECADA2}" name="Column11640"/>
    <tableColumn id="11644" xr3:uid="{D015E109-698B-4490-AA7E-A607515CAB2C}" name="Column11641"/>
    <tableColumn id="11645" xr3:uid="{D7CCE814-8A95-4EA5-A912-76792B460F91}" name="Column11642"/>
    <tableColumn id="11646" xr3:uid="{24013A62-721B-4DA0-995E-EF836A3F2E37}" name="Column11643"/>
    <tableColumn id="11647" xr3:uid="{1805A03E-7F36-46B9-94D1-A8D19A777E23}" name="Column11644"/>
    <tableColumn id="11648" xr3:uid="{9FDC6E70-9CEF-4C47-B1C0-1D1C1A8E305E}" name="Column11645"/>
    <tableColumn id="11649" xr3:uid="{DA1016CD-F0F5-4AC8-A5FD-8D4CE77CFE29}" name="Column11646"/>
    <tableColumn id="11650" xr3:uid="{EE8157C3-671C-482D-91A3-FDA5469282B2}" name="Column11647"/>
    <tableColumn id="11651" xr3:uid="{496AAADA-2C67-4FD8-B530-7AFB787418F7}" name="Column11648"/>
    <tableColumn id="11652" xr3:uid="{0DFC0422-7EBA-4029-B34F-D8E5B13E52F2}" name="Column11649"/>
    <tableColumn id="11653" xr3:uid="{2C744554-E090-4850-ADA2-E1782B624F28}" name="Column11650"/>
    <tableColumn id="11654" xr3:uid="{8BAE81BD-E7C9-49C4-A900-18ACD83B44D7}" name="Column11651"/>
    <tableColumn id="11655" xr3:uid="{3EBFAD6A-92F7-411E-A7AD-69EBBABE7B12}" name="Column11652"/>
    <tableColumn id="11656" xr3:uid="{AACF9579-3DC2-4B4D-A290-4924D4530C7C}" name="Column11653"/>
    <tableColumn id="11657" xr3:uid="{A4AEA50A-FBC3-4BAF-BE0A-D69A486F9CA7}" name="Column11654"/>
    <tableColumn id="11658" xr3:uid="{3DA9F37B-E35F-4996-AC22-1AFD7B405867}" name="Column11655"/>
    <tableColumn id="11659" xr3:uid="{9719F51F-B2F7-4BFD-BFD8-CBB051F8EBBD}" name="Column11656"/>
    <tableColumn id="11660" xr3:uid="{67F0C0BD-2AEC-447C-8E59-9E9DEC1FC053}" name="Column11657"/>
    <tableColumn id="11661" xr3:uid="{E66856DD-1959-45F4-A458-BA81419EC58D}" name="Column11658"/>
    <tableColumn id="11662" xr3:uid="{AD7572AC-9B37-42DF-8F14-E6D1BB7C48C2}" name="Column11659"/>
    <tableColumn id="11663" xr3:uid="{05304976-ED0B-4269-8311-557F4B1E28D9}" name="Column11660"/>
    <tableColumn id="11664" xr3:uid="{51D498C2-A5FE-4141-9139-6712A2FB5804}" name="Column11661"/>
    <tableColumn id="11665" xr3:uid="{204A6ECC-439D-412D-8995-84F536BC04FB}" name="Column11662"/>
    <tableColumn id="11666" xr3:uid="{9B839A21-2040-416C-90C1-C1068690B857}" name="Column11663"/>
    <tableColumn id="11667" xr3:uid="{23898423-B42C-4529-997C-DA16ACBC35AF}" name="Column11664"/>
    <tableColumn id="11668" xr3:uid="{CA278EE0-67FC-4196-8766-05EA5D202EE4}" name="Column11665"/>
    <tableColumn id="11669" xr3:uid="{181F80C7-F9B7-44CF-8D21-EDBC4287DA41}" name="Column11666"/>
    <tableColumn id="11670" xr3:uid="{5A687923-ED0A-4C1C-BC06-D82FC11FD5A3}" name="Column11667"/>
    <tableColumn id="11671" xr3:uid="{4D6C5912-3386-428E-8C2C-DD67C37FDC02}" name="Column11668"/>
    <tableColumn id="11672" xr3:uid="{A6BBD5AF-69C9-4CAD-A539-A725BBF5EFBD}" name="Column11669"/>
    <tableColumn id="11673" xr3:uid="{C3197081-7169-472F-BAEB-E58FDCBD889A}" name="Column11670"/>
    <tableColumn id="11674" xr3:uid="{CF50E913-38E8-468C-8D34-6026C5138785}" name="Column11671"/>
    <tableColumn id="11675" xr3:uid="{CE6DD25E-3C89-4FE6-893D-A660222DE0E1}" name="Column11672"/>
    <tableColumn id="11676" xr3:uid="{F2BF54BB-A7C9-4759-9256-FA37FDF75BF3}" name="Column11673"/>
    <tableColumn id="11677" xr3:uid="{E2464656-BC30-444F-992B-8DDF61479385}" name="Column11674"/>
    <tableColumn id="11678" xr3:uid="{C63779E5-1A39-4455-BFD2-9715A89CA59B}" name="Column11675"/>
    <tableColumn id="11679" xr3:uid="{7AD8CA9F-21AE-4AB1-80D9-48CA1BAA2E01}" name="Column11676"/>
    <tableColumn id="11680" xr3:uid="{B5AB99CC-4F49-4998-ABB3-1D2931CBE38D}" name="Column11677"/>
    <tableColumn id="11681" xr3:uid="{A63D14C0-BB1C-43AD-AA0A-6B96905A57A1}" name="Column11678"/>
    <tableColumn id="11682" xr3:uid="{F52E88B5-B5AB-4119-9D82-ED6067EBBF86}" name="Column11679"/>
    <tableColumn id="11683" xr3:uid="{655E27F2-4F29-494A-B266-5496BB3A92BD}" name="Column11680"/>
    <tableColumn id="11684" xr3:uid="{35CA2DBC-7C9C-43DC-B9FB-87AC4A5E3EF4}" name="Column11681"/>
    <tableColumn id="11685" xr3:uid="{FF66FD81-1AB4-4529-9363-9EB876A36EB3}" name="Column11682"/>
    <tableColumn id="11686" xr3:uid="{8AB0B8E0-DD9C-4EE8-8B6C-D7E6DFF1D44E}" name="Column11683"/>
    <tableColumn id="11687" xr3:uid="{C4D28A32-3046-421C-8AB8-DC2DDE1B1508}" name="Column11684"/>
    <tableColumn id="11688" xr3:uid="{904B307F-21D4-46C5-AED5-9B14BF4FD620}" name="Column11685"/>
    <tableColumn id="11689" xr3:uid="{E2F14C02-4285-4741-B496-7CBCE13DD885}" name="Column11686"/>
    <tableColumn id="11690" xr3:uid="{728424D7-7C29-41DF-BF41-A027B8544CE8}" name="Column11687"/>
    <tableColumn id="11691" xr3:uid="{8B1C935B-A17D-4FCA-AF21-D37BD4B39C85}" name="Column11688"/>
    <tableColumn id="11692" xr3:uid="{F104BFB5-EE40-4D80-B6B8-9EBFC17C8DB4}" name="Column11689"/>
    <tableColumn id="11693" xr3:uid="{13048779-8C16-4468-8950-3F068C578DAC}" name="Column11690"/>
    <tableColumn id="11694" xr3:uid="{E2439781-7EF6-4719-8EAF-217296CA6D98}" name="Column11691"/>
    <tableColumn id="11695" xr3:uid="{2CBD6BB4-0966-4F4C-B312-E62C4AF41F43}" name="Column11692"/>
    <tableColumn id="11696" xr3:uid="{97C3F85E-F799-4BCA-9AE8-83C547AD6A01}" name="Column11693"/>
    <tableColumn id="11697" xr3:uid="{385807F5-B686-4F46-872C-ECAA6B35EAD8}" name="Column11694"/>
    <tableColumn id="11698" xr3:uid="{C452ACDF-DE70-4FB5-8E8D-D81B6D992112}" name="Column11695"/>
    <tableColumn id="11699" xr3:uid="{CBA53545-EC92-4283-AC76-0AD9C949A455}" name="Column11696"/>
    <tableColumn id="11700" xr3:uid="{B0830729-8B45-4C80-8DDB-770C5C3EB03C}" name="Column11697"/>
    <tableColumn id="11701" xr3:uid="{304855B6-AEAA-416F-817B-A414A7B04179}" name="Column11698"/>
    <tableColumn id="11702" xr3:uid="{CDE2F16A-D904-4D5E-8FF9-98C57FE98070}" name="Column11699"/>
    <tableColumn id="11703" xr3:uid="{B7975833-44E5-47B0-948C-DAC49BEE2BD3}" name="Column11700"/>
    <tableColumn id="11704" xr3:uid="{348B6535-3C5B-4F9D-BD47-D0186CA664DB}" name="Column11701"/>
    <tableColumn id="11705" xr3:uid="{49424AE3-5C6D-45E9-9BB7-1579F0309921}" name="Column11702"/>
    <tableColumn id="11706" xr3:uid="{D1FFEA48-5120-491E-9563-D5D384738EFC}" name="Column11703"/>
    <tableColumn id="11707" xr3:uid="{6B6FBEB8-D6FB-450D-9BC0-E0E4E0E46616}" name="Column11704"/>
    <tableColumn id="11708" xr3:uid="{C56371F4-0C31-40ED-BADD-6809A494E88F}" name="Column11705"/>
    <tableColumn id="11709" xr3:uid="{E393D407-8D56-4096-AE6F-671336B4AF31}" name="Column11706"/>
    <tableColumn id="11710" xr3:uid="{1BA0B37F-DEFD-44DA-9E01-5AAB60E849EF}" name="Column11707"/>
    <tableColumn id="11711" xr3:uid="{1C94F00E-FDD4-4BFA-B063-675A609B0A26}" name="Column11708"/>
    <tableColumn id="11712" xr3:uid="{94C51C2A-6227-4F63-8C0E-4BD144FF49DE}" name="Column11709"/>
    <tableColumn id="11713" xr3:uid="{386266B7-FE6D-4560-AF0A-961557D1A74B}" name="Column11710"/>
    <tableColumn id="11714" xr3:uid="{B60343A0-2F3B-48F4-9505-80DD410CD811}" name="Column11711"/>
    <tableColumn id="11715" xr3:uid="{4160EB83-3FD1-4562-AF4E-D0455D23B12F}" name="Column11712"/>
    <tableColumn id="11716" xr3:uid="{0708A200-5E74-41C5-8817-CC41DE128CDD}" name="Column11713"/>
    <tableColumn id="11717" xr3:uid="{9387A829-231A-4DFF-8FE7-FB219D4EA6AB}" name="Column11714"/>
    <tableColumn id="11718" xr3:uid="{01B4516C-31D7-45D3-A341-8619C05662D1}" name="Column11715"/>
    <tableColumn id="11719" xr3:uid="{3C06C7F0-C744-4EA0-ADEB-41568DF3009F}" name="Column11716"/>
    <tableColumn id="11720" xr3:uid="{DACFEAE2-CDAA-4D4A-A709-359687C98740}" name="Column11717"/>
    <tableColumn id="11721" xr3:uid="{6E1610AA-E1E2-44C7-8A60-C2EA10CAC575}" name="Column11718"/>
    <tableColumn id="11722" xr3:uid="{43D5F378-F068-4A2C-B889-31E0C4C759BC}" name="Column11719"/>
    <tableColumn id="11723" xr3:uid="{5DE9ED1F-721B-411E-BF28-106DC2C3C27E}" name="Column11720"/>
    <tableColumn id="11724" xr3:uid="{4BAC77EF-E3E3-4870-9BD8-A3EF579BE4EA}" name="Column11721"/>
    <tableColumn id="11725" xr3:uid="{B5D7BEBC-71B9-43F9-B2A0-1C7904CAF2A8}" name="Column11722"/>
    <tableColumn id="11726" xr3:uid="{D6AE853E-0FF8-43F0-8A62-BEDB6FD40627}" name="Column11723"/>
    <tableColumn id="11727" xr3:uid="{E9C01A8E-A173-41C7-BA2C-836204AA2B27}" name="Column11724"/>
    <tableColumn id="11728" xr3:uid="{E37AA11A-EC57-4168-BE7F-0E7F8F2B3904}" name="Column11725"/>
    <tableColumn id="11729" xr3:uid="{938A8D85-6C61-4588-9C7A-69E0028031C9}" name="Column11726"/>
    <tableColumn id="11730" xr3:uid="{6B1EC54B-C723-4380-BBEF-185499B80E10}" name="Column11727"/>
    <tableColumn id="11731" xr3:uid="{7F56B9EF-7E4B-4F86-9C05-F4C8F5168B3D}" name="Column11728"/>
    <tableColumn id="11732" xr3:uid="{25AD9ADC-45A4-43D7-A25C-469C777B5B5B}" name="Column11729"/>
    <tableColumn id="11733" xr3:uid="{9CEA7135-C0D2-47C2-9F05-6D528CB17B1F}" name="Column11730"/>
    <tableColumn id="11734" xr3:uid="{73D61907-E2A1-4F34-B2C4-562E2827CD0B}" name="Column11731"/>
    <tableColumn id="11735" xr3:uid="{361E02EA-01AA-46C2-BB57-B384ADC8FA5C}" name="Column11732"/>
    <tableColumn id="11736" xr3:uid="{EE87E8AD-EB96-4220-BCF5-8ECA2E5EE1E6}" name="Column11733"/>
    <tableColumn id="11737" xr3:uid="{413B106C-A80D-4A14-938A-148DD465BE54}" name="Column11734"/>
    <tableColumn id="11738" xr3:uid="{3F1FD097-FB10-4E8C-8F9A-4A8A7BA6B157}" name="Column11735"/>
    <tableColumn id="11739" xr3:uid="{1D9D98EC-2C6C-4A36-B879-4D0EE758E0F5}" name="Column11736"/>
    <tableColumn id="11740" xr3:uid="{C6E03BA7-696E-4856-9E79-25E00A474B75}" name="Column11737"/>
    <tableColumn id="11741" xr3:uid="{C14E1D0D-7CAE-4178-83A2-EAA9C5FF2E80}" name="Column11738"/>
    <tableColumn id="11742" xr3:uid="{06E118C5-7354-4027-886D-78980D278E68}" name="Column11739"/>
    <tableColumn id="11743" xr3:uid="{318B97DE-7440-402D-ACDA-DB741DAA30B3}" name="Column11740"/>
    <tableColumn id="11744" xr3:uid="{44AD3970-0C96-4608-911C-0380E6FCCE2A}" name="Column11741"/>
    <tableColumn id="11745" xr3:uid="{08CFF9BE-744C-4AD3-9875-5D31BA7483EA}" name="Column11742"/>
    <tableColumn id="11746" xr3:uid="{BC5B201B-32C1-44FB-9C8D-C6AFD5D67D0F}" name="Column11743"/>
    <tableColumn id="11747" xr3:uid="{26DEA0D1-A940-4C0C-9B1A-1253BDBD0775}" name="Column11744"/>
    <tableColumn id="11748" xr3:uid="{7F075DAF-1C91-4F13-911B-3818A0F5A29A}" name="Column11745"/>
    <tableColumn id="11749" xr3:uid="{1D73ECA9-EFB7-4D6A-82E6-2B5B6C6B6F5E}" name="Column11746"/>
    <tableColumn id="11750" xr3:uid="{F9C67009-89A1-4762-9E11-C74F1BBEE978}" name="Column11747"/>
    <tableColumn id="11751" xr3:uid="{1943DA9D-C674-40A0-9C2B-488F7B5A708E}" name="Column11748"/>
    <tableColumn id="11752" xr3:uid="{B53484E7-2235-4313-A732-8D1B04B156A6}" name="Column11749"/>
    <tableColumn id="11753" xr3:uid="{D26F7A74-240F-470A-8157-EE5497BC251F}" name="Column11750"/>
    <tableColumn id="11754" xr3:uid="{D2558F3A-1B0A-4DE2-B61D-70FFA7861EC6}" name="Column11751"/>
    <tableColumn id="11755" xr3:uid="{9F390978-764D-4276-A1B7-26AE2AC9E84D}" name="Column11752"/>
    <tableColumn id="11756" xr3:uid="{5D299009-5029-4DD6-BE9D-B1D89AA4D80E}" name="Column11753"/>
    <tableColumn id="11757" xr3:uid="{B3EED5D8-90C6-43AA-A96D-6C776C604DF3}" name="Column11754"/>
    <tableColumn id="11758" xr3:uid="{328BDF9D-0567-41A2-8489-8AB8692C05EE}" name="Column11755"/>
    <tableColumn id="11759" xr3:uid="{DC2784AC-C320-4975-A69C-405B6E0FB72F}" name="Column11756"/>
    <tableColumn id="11760" xr3:uid="{319091A2-16AC-41F0-98C0-A6228DA3058F}" name="Column11757"/>
    <tableColumn id="11761" xr3:uid="{919AFB8B-865A-4400-B3A7-15A5914F5B4E}" name="Column11758"/>
    <tableColumn id="11762" xr3:uid="{4AFB45AE-DD64-4389-9FFC-986E2F8561BC}" name="Column11759"/>
    <tableColumn id="11763" xr3:uid="{5B76AAF5-A2CC-41E5-A2B1-63293CEA61EC}" name="Column11760"/>
    <tableColumn id="11764" xr3:uid="{064F2304-77F3-4D32-B851-983207B3945B}" name="Column11761"/>
    <tableColumn id="11765" xr3:uid="{D50AC059-088C-46EE-8E8B-8DA00FEB0FDA}" name="Column11762"/>
    <tableColumn id="11766" xr3:uid="{EFC7854F-5B7F-4F2F-8D24-9AF0EA65BE02}" name="Column11763"/>
    <tableColumn id="11767" xr3:uid="{B668BF05-982D-4441-A2CD-C1DE11ACFDF7}" name="Column11764"/>
    <tableColumn id="11768" xr3:uid="{CA5C00DF-C087-4A75-BD9D-7D8FA4584BD6}" name="Column11765"/>
    <tableColumn id="11769" xr3:uid="{407404FA-3AD3-4ADB-8369-CC4B8807AFB6}" name="Column11766"/>
    <tableColumn id="11770" xr3:uid="{05A949AE-F962-45E8-8F76-641CF517D013}" name="Column11767"/>
    <tableColumn id="11771" xr3:uid="{D319E50C-D39A-4B8F-8602-75E5DE5BA679}" name="Column11768"/>
    <tableColumn id="11772" xr3:uid="{E6BD6461-C363-4F40-AF34-2ADC603E1794}" name="Column11769"/>
    <tableColumn id="11773" xr3:uid="{1B1D53A1-C9DE-4F56-8227-06D528604B99}" name="Column11770"/>
    <tableColumn id="11774" xr3:uid="{084266AB-95C3-4012-8878-1A344CA5BF4C}" name="Column11771"/>
    <tableColumn id="11775" xr3:uid="{FA0CE65D-7259-437A-8A8C-D64947CCFEE9}" name="Column11772"/>
    <tableColumn id="11776" xr3:uid="{794AC598-B2DD-4305-A776-0E18A89C8071}" name="Column11773"/>
    <tableColumn id="11777" xr3:uid="{5ECD5A7C-207E-4FF5-9B27-2BB9C86DDB24}" name="Column11774"/>
    <tableColumn id="11778" xr3:uid="{4612FAA3-58E4-4802-8F5D-988BD777FE1F}" name="Column11775"/>
    <tableColumn id="11779" xr3:uid="{12310BD3-603E-47F3-B620-8A2B9AA4A7A0}" name="Column11776"/>
    <tableColumn id="11780" xr3:uid="{56802B80-E0AC-4D73-BCC9-22B2AC354858}" name="Column11777"/>
    <tableColumn id="11781" xr3:uid="{7AA49E1F-85C6-4E69-97D4-49A30F2C0492}" name="Column11778"/>
    <tableColumn id="11782" xr3:uid="{F464259A-25CE-4D5B-B669-C9BE50AF9CD9}" name="Column11779"/>
    <tableColumn id="11783" xr3:uid="{4D7005E0-BC2B-4BE2-835B-5914B1BA2274}" name="Column11780"/>
    <tableColumn id="11784" xr3:uid="{43CF66F7-0F87-4908-B497-4446B445AFAE}" name="Column11781"/>
    <tableColumn id="11785" xr3:uid="{86C69584-AD00-49FE-B5F3-E6DDF04FB3F0}" name="Column11782"/>
    <tableColumn id="11786" xr3:uid="{562C302F-1411-4C5B-97FF-4A9B28F9BC9C}" name="Column11783"/>
    <tableColumn id="11787" xr3:uid="{F173510F-F048-471E-BDA4-388272F123A5}" name="Column11784"/>
    <tableColumn id="11788" xr3:uid="{A02DB741-9B29-4728-9D4D-7D934BF7FB69}" name="Column11785"/>
    <tableColumn id="11789" xr3:uid="{A1CFC1A0-F61C-410E-97B4-31C6AE52D61E}" name="Column11786"/>
    <tableColumn id="11790" xr3:uid="{00D54A60-F15F-4B22-B4BF-392411251F5C}" name="Column11787"/>
    <tableColumn id="11791" xr3:uid="{9FD0D82E-5D86-46BC-B966-0E6BB6059E55}" name="Column11788"/>
    <tableColumn id="11792" xr3:uid="{286D624A-A7DC-4E07-9C30-83AE7AB5C7E8}" name="Column11789"/>
    <tableColumn id="11793" xr3:uid="{40AF07FC-91D3-4772-A63C-E1C1CDA55ACE}" name="Column11790"/>
    <tableColumn id="11794" xr3:uid="{E4F331A3-C856-4AB9-8A0C-711FB15215DD}" name="Column11791"/>
    <tableColumn id="11795" xr3:uid="{1CDFE61F-1B5C-4E28-92F3-E4E4049B7D1B}" name="Column11792"/>
    <tableColumn id="11796" xr3:uid="{701B9A67-D8C2-4243-85B2-8BD9DCC340C7}" name="Column11793"/>
    <tableColumn id="11797" xr3:uid="{096C9594-F215-4237-8343-1B7CA4275B04}" name="Column11794"/>
    <tableColumn id="11798" xr3:uid="{A017A86E-A1DE-46E5-8B9C-A53BAEE09AF7}" name="Column11795"/>
    <tableColumn id="11799" xr3:uid="{681EC700-C962-42E6-918F-7D4858F254E6}" name="Column11796"/>
    <tableColumn id="11800" xr3:uid="{4EDA094E-4CE1-4263-BC08-8B0B62BBD482}" name="Column11797"/>
    <tableColumn id="11801" xr3:uid="{83EB3F25-67D7-41BC-8FD2-C5E3DCBF4FE9}" name="Column11798"/>
    <tableColumn id="11802" xr3:uid="{7FDFDEC8-3142-4FC2-846E-57557E648AC7}" name="Column11799"/>
    <tableColumn id="11803" xr3:uid="{852DCF01-D560-4C2D-9762-DCE1A6298898}" name="Column11800"/>
    <tableColumn id="11804" xr3:uid="{B2B55BEC-0F94-470D-9F7D-0EDF78881AD8}" name="Column11801"/>
    <tableColumn id="11805" xr3:uid="{0514C5F3-0F5D-4974-A494-B581673333EE}" name="Column11802"/>
    <tableColumn id="11806" xr3:uid="{A322C359-2BDD-4CAD-AC9C-22EEAD8AC58E}" name="Column11803"/>
    <tableColumn id="11807" xr3:uid="{F285817B-5441-4E96-B95D-F1F2DA77BC42}" name="Column11804"/>
    <tableColumn id="11808" xr3:uid="{D3B7F9CE-D7E0-49B5-B1E8-9202C8983A03}" name="Column11805"/>
    <tableColumn id="11809" xr3:uid="{C9FF12F4-5952-4A0D-A79D-0F18963FC08F}" name="Column11806"/>
    <tableColumn id="11810" xr3:uid="{5FA3FA1A-5AF6-4D27-9F2F-76E207A21AF1}" name="Column11807"/>
    <tableColumn id="11811" xr3:uid="{CEB80E4E-EFED-4304-93FC-77EA0C3DEE5E}" name="Column11808"/>
    <tableColumn id="11812" xr3:uid="{D0640769-1E38-4DB8-A42B-4CE59E914ED1}" name="Column11809"/>
    <tableColumn id="11813" xr3:uid="{9A26A8F9-16EC-4371-8742-77F23E9E4DAC}" name="Column11810"/>
    <tableColumn id="11814" xr3:uid="{43968BCF-A89B-4543-BC2B-07C2A43CF9AC}" name="Column11811"/>
    <tableColumn id="11815" xr3:uid="{12C17AA6-1FA8-4C69-8D85-5F4E714C064E}" name="Column11812"/>
    <tableColumn id="11816" xr3:uid="{0D8C4D92-185E-471F-BFE0-8ACC4FEC90D4}" name="Column11813"/>
    <tableColumn id="11817" xr3:uid="{D760B805-0192-4F19-BE45-9DF217928D1B}" name="Column11814"/>
    <tableColumn id="11818" xr3:uid="{C169BCFC-FF67-4AF0-B5FC-F8F92D1108E2}" name="Column11815"/>
    <tableColumn id="11819" xr3:uid="{63F691D4-B91B-4E92-9BB7-9BACDC395A0E}" name="Column11816"/>
    <tableColumn id="11820" xr3:uid="{FA66C687-070F-40F8-89E3-66006CC64963}" name="Column11817"/>
    <tableColumn id="11821" xr3:uid="{61910A45-F047-4D60-91E6-909E700548A7}" name="Column11818"/>
    <tableColumn id="11822" xr3:uid="{98B36D0F-7B9D-4237-B988-E868A719A832}" name="Column11819"/>
    <tableColumn id="11823" xr3:uid="{B5C69354-22B5-430D-807B-D00F4E5556AA}" name="Column11820"/>
    <tableColumn id="11824" xr3:uid="{F83740BA-B3DE-49D4-BBB1-B774910D463C}" name="Column11821"/>
    <tableColumn id="11825" xr3:uid="{77A18F6D-762C-47D2-B3F1-FD14DB515BE1}" name="Column11822"/>
    <tableColumn id="11826" xr3:uid="{E44032AC-78CD-4225-814D-16F2B200524A}" name="Column11823"/>
    <tableColumn id="11827" xr3:uid="{53EB5926-1BE9-4880-90FF-15A8CE10EB89}" name="Column11824"/>
    <tableColumn id="11828" xr3:uid="{A5FAE5A5-57CE-49A1-9340-4707F54866CC}" name="Column11825"/>
    <tableColumn id="11829" xr3:uid="{2E25D049-791A-49C5-A836-D7DEA7EEF520}" name="Column11826"/>
    <tableColumn id="11830" xr3:uid="{5893CFC6-75C8-4C45-B895-338AA1674B00}" name="Column11827"/>
    <tableColumn id="11831" xr3:uid="{DAC2DD00-0D78-44F3-8CC9-55EDF5FA1922}" name="Column11828"/>
    <tableColumn id="11832" xr3:uid="{427D14F5-D05A-4056-8639-F6E69E5FAF74}" name="Column11829"/>
    <tableColumn id="11833" xr3:uid="{AAF9CBDD-F54B-46A4-9FA3-A08495BD4F3E}" name="Column11830"/>
    <tableColumn id="11834" xr3:uid="{50CCA165-6424-46C3-90BF-5D76F6DAA9E0}" name="Column11831"/>
    <tableColumn id="11835" xr3:uid="{C9BB993F-086E-4C21-B1BC-35C1CF18D4C9}" name="Column11832"/>
    <tableColumn id="11836" xr3:uid="{E53A8233-CB31-425F-B5D9-9160D58CEB69}" name="Column11833"/>
    <tableColumn id="11837" xr3:uid="{B93D5C81-DB4B-4A35-8629-AA61E17F2023}" name="Column11834"/>
    <tableColumn id="11838" xr3:uid="{989421D0-CF4F-46E6-9F8A-0CF1A014F9C4}" name="Column11835"/>
    <tableColumn id="11839" xr3:uid="{36E4902C-818E-4C17-A2E8-F48BFC8B6EF0}" name="Column11836"/>
    <tableColumn id="11840" xr3:uid="{C8A142A7-11DD-4F08-93C9-EF81C20FD8DA}" name="Column11837"/>
    <tableColumn id="11841" xr3:uid="{D66997A0-D253-4981-AD87-E89EDEB02969}" name="Column11838"/>
    <tableColumn id="11842" xr3:uid="{5AEA4B2B-54D7-4FDC-BA06-8297CA6E4A26}" name="Column11839"/>
    <tableColumn id="11843" xr3:uid="{B7D63FA8-F76B-436D-B720-51470055CB6D}" name="Column11840"/>
    <tableColumn id="11844" xr3:uid="{34A07DFA-1E93-4D2C-A3FC-02F5579E81CB}" name="Column11841"/>
    <tableColumn id="11845" xr3:uid="{C1A073DD-6759-4799-B512-2CAC8A6258BA}" name="Column11842"/>
    <tableColumn id="11846" xr3:uid="{438171B9-F88E-4738-B9F8-12BAF3B34C3B}" name="Column11843"/>
    <tableColumn id="11847" xr3:uid="{E6CA2EBE-18E2-4A88-A42E-1690F572E44B}" name="Column11844"/>
    <tableColumn id="11848" xr3:uid="{441DFFC3-2707-4083-A977-650CB78A7627}" name="Column11845"/>
    <tableColumn id="11849" xr3:uid="{1361F478-A65C-45D2-A19A-81045BF91CBE}" name="Column11846"/>
    <tableColumn id="11850" xr3:uid="{2AFB525A-2E1C-44F4-836A-AD71215882EA}" name="Column11847"/>
    <tableColumn id="11851" xr3:uid="{673ABB08-B02D-4F8D-BBB7-DDAD57C6BDDF}" name="Column11848"/>
    <tableColumn id="11852" xr3:uid="{8B716E13-F041-4D36-832B-034D090AF9AA}" name="Column11849"/>
    <tableColumn id="11853" xr3:uid="{75F438BF-CEE6-48E4-B390-0DD532AEBB1D}" name="Column11850"/>
    <tableColumn id="11854" xr3:uid="{575552C5-6292-4299-8A79-B9822D1B1625}" name="Column11851"/>
    <tableColumn id="11855" xr3:uid="{F43FE8D6-8C2D-4055-9D98-97DB224F1F10}" name="Column11852"/>
    <tableColumn id="11856" xr3:uid="{7F32DFC4-29E1-4F50-98C9-1B49F6F5BEF0}" name="Column11853"/>
    <tableColumn id="11857" xr3:uid="{163FFB35-15BA-4B0C-9BE7-9A8302914125}" name="Column11854"/>
    <tableColumn id="11858" xr3:uid="{5B00B47A-581E-41A0-9863-0BC52349F707}" name="Column11855"/>
    <tableColumn id="11859" xr3:uid="{4396F281-7CD3-4256-B569-EDD236E0C0FF}" name="Column11856"/>
    <tableColumn id="11860" xr3:uid="{5939C5CC-1214-4AEC-8288-2142BB4DB3AF}" name="Column11857"/>
    <tableColumn id="11861" xr3:uid="{55D49EE8-014C-4F16-B590-F03C98494849}" name="Column11858"/>
    <tableColumn id="11862" xr3:uid="{B48F9878-7876-4D19-A714-1011686DDE0E}" name="Column11859"/>
    <tableColumn id="11863" xr3:uid="{DAC5F787-3005-432A-B3CD-4A97860FE99B}" name="Column11860"/>
    <tableColumn id="11864" xr3:uid="{DE5FC716-421F-43A9-BD10-74ED98170826}" name="Column11861"/>
    <tableColumn id="11865" xr3:uid="{2E4C84B5-A4D0-4A52-BE54-1AE67748B58D}" name="Column11862"/>
    <tableColumn id="11866" xr3:uid="{C257C558-FA9F-4C14-9B10-F2C83BE3E36E}" name="Column11863"/>
    <tableColumn id="11867" xr3:uid="{4482005A-681C-4A4F-9066-FC78301BFF56}" name="Column11864"/>
    <tableColumn id="11868" xr3:uid="{F7C0FD28-80BA-458B-8C7F-DAC97396CF5B}" name="Column11865"/>
    <tableColumn id="11869" xr3:uid="{FC4AFB49-5AD6-4DDB-86D6-D2F881E87DBE}" name="Column11866"/>
    <tableColumn id="11870" xr3:uid="{3760BE9F-C7FC-4556-89F2-0350B4A5A82D}" name="Column11867"/>
    <tableColumn id="11871" xr3:uid="{A1DEF4F2-489F-4213-9D4D-A191D0E7F1BF}" name="Column11868"/>
    <tableColumn id="11872" xr3:uid="{22D38667-58C6-49A7-B615-6B10F15A09A9}" name="Column11869"/>
    <tableColumn id="11873" xr3:uid="{582DE5F2-3876-4323-BC93-74A8CF41CBA0}" name="Column11870"/>
    <tableColumn id="11874" xr3:uid="{BA72C556-7D26-401A-9918-DC5183AEEBA1}" name="Column11871"/>
    <tableColumn id="11875" xr3:uid="{AD9A15B0-8CC8-4C2A-9F30-7F9868C8692F}" name="Column11872"/>
    <tableColumn id="11876" xr3:uid="{D25DAC56-EE10-45CC-BB75-7057A23549F9}" name="Column11873"/>
    <tableColumn id="11877" xr3:uid="{C395D0DE-4B6C-467E-8064-DC79D559D971}" name="Column11874"/>
    <tableColumn id="11878" xr3:uid="{7A763087-E7C2-4B1D-84EE-4F6562D63349}" name="Column11875"/>
    <tableColumn id="11879" xr3:uid="{277A6534-9F0B-464C-BA95-D29870D05AFF}" name="Column11876"/>
    <tableColumn id="11880" xr3:uid="{2ABEE757-7946-4A0C-87E0-B515C7744FAE}" name="Column11877"/>
    <tableColumn id="11881" xr3:uid="{2C2A7EAC-7941-458B-B6BF-67DC0068424A}" name="Column11878"/>
    <tableColumn id="11882" xr3:uid="{016A8C5C-6693-491C-AE23-08A130FD5EF9}" name="Column11879"/>
    <tableColumn id="11883" xr3:uid="{1C67E01C-FDE5-4EA6-BF82-651079DE6EFC}" name="Column11880"/>
    <tableColumn id="11884" xr3:uid="{D69BD430-B6E6-46C2-9C6C-3E1DC1AB57D5}" name="Column11881"/>
    <tableColumn id="11885" xr3:uid="{74069F56-4243-46BC-894E-A5131584D060}" name="Column11882"/>
    <tableColumn id="11886" xr3:uid="{9822BEE1-69F9-444D-A8FD-478EE42E64CB}" name="Column11883"/>
    <tableColumn id="11887" xr3:uid="{C3916B08-DDF1-417F-B680-42F17163DC9A}" name="Column11884"/>
    <tableColumn id="11888" xr3:uid="{BEA08C28-9127-4C04-B2B9-4D8B542E0158}" name="Column11885"/>
    <tableColumn id="11889" xr3:uid="{7C9FC6E7-B76A-4594-9B5D-0EF78BEAFB1B}" name="Column11886"/>
    <tableColumn id="11890" xr3:uid="{19BFD3BB-8CD4-4AFB-8EE8-14D1926E7D1F}" name="Column11887"/>
    <tableColumn id="11891" xr3:uid="{BCAA407A-6333-469A-931D-A6185692DEE2}" name="Column11888"/>
    <tableColumn id="11892" xr3:uid="{F49BD508-EE47-4809-A99A-92FD726A53FE}" name="Column11889"/>
    <tableColumn id="11893" xr3:uid="{FD15F31C-F896-4B17-ABB2-DB6D5989142B}" name="Column11890"/>
    <tableColumn id="11894" xr3:uid="{5B08E8BC-9863-4D1A-B01F-6BB7EB99C968}" name="Column11891"/>
    <tableColumn id="11895" xr3:uid="{AB988BF7-33B1-4878-BCBB-A2E413614E09}" name="Column11892"/>
    <tableColumn id="11896" xr3:uid="{750958A9-86A6-4207-BACC-48A12DE83E68}" name="Column11893"/>
    <tableColumn id="11897" xr3:uid="{1C1718FD-838F-463F-B0D5-65855F9AF70F}" name="Column11894"/>
    <tableColumn id="11898" xr3:uid="{B85DF0EF-1842-42C3-ADDC-EE2B9CD5E6DB}" name="Column11895"/>
    <tableColumn id="11899" xr3:uid="{F953909E-10B3-40FA-84EA-3210039FD816}" name="Column11896"/>
    <tableColumn id="11900" xr3:uid="{FAD06B82-C4C8-455B-92D1-E59A095E8654}" name="Column11897"/>
    <tableColumn id="11901" xr3:uid="{E84E4E07-16A9-452E-9615-24261ABB292D}" name="Column11898"/>
    <tableColumn id="11902" xr3:uid="{A1BFB72F-2026-4F24-A6F4-97CD54929B9F}" name="Column11899"/>
    <tableColumn id="11903" xr3:uid="{58C5DEAF-508C-4B56-90B9-583A2EE21939}" name="Column11900"/>
    <tableColumn id="11904" xr3:uid="{11CFF833-44A2-4CF8-AFD7-F306573846B8}" name="Column11901"/>
    <tableColumn id="11905" xr3:uid="{005CFCF5-D239-4BE0-87D6-41E8F281E59B}" name="Column11902"/>
    <tableColumn id="11906" xr3:uid="{059FEA9A-E838-4153-9A16-D031FF67D098}" name="Column11903"/>
    <tableColumn id="11907" xr3:uid="{4E50DAD3-9F11-4A6E-A41C-782ED764B631}" name="Column11904"/>
    <tableColumn id="11908" xr3:uid="{D35512EC-BFF7-4A12-8FF4-D9E6B6638DB2}" name="Column11905"/>
    <tableColumn id="11909" xr3:uid="{CF8DFF60-8A1E-46D7-B95C-E77665414364}" name="Column11906"/>
    <tableColumn id="11910" xr3:uid="{1E02B8E3-7486-47FC-BDB4-04D6EE7B99B8}" name="Column11907"/>
    <tableColumn id="11911" xr3:uid="{05848313-D1E8-4246-B37D-201B82F1E8C1}" name="Column11908"/>
    <tableColumn id="11912" xr3:uid="{877C861C-A951-4581-BFD3-54CBB3037213}" name="Column11909"/>
    <tableColumn id="11913" xr3:uid="{940E45CB-3F87-499B-B002-B760D9D86FDF}" name="Column11910"/>
    <tableColumn id="11914" xr3:uid="{26FE2B25-E994-4560-B296-A8C1BD53AAED}" name="Column11911"/>
    <tableColumn id="11915" xr3:uid="{FA8A271A-7E38-4AE2-95BD-964283BDC37B}" name="Column11912"/>
    <tableColumn id="11916" xr3:uid="{3F6159C8-D2AA-43B9-B72F-5B0495339974}" name="Column11913"/>
    <tableColumn id="11917" xr3:uid="{FEFC37A4-0B1A-4708-8B75-E50761C0F0E4}" name="Column11914"/>
    <tableColumn id="11918" xr3:uid="{5E35FAC0-A9E7-41BB-8B92-D35FF60BECC4}" name="Column11915"/>
    <tableColumn id="11919" xr3:uid="{4B4F7F79-4BCD-454F-8B02-2BE747235C6E}" name="Column11916"/>
    <tableColumn id="11920" xr3:uid="{BF37B84A-3647-4A18-B484-207AA6848F21}" name="Column11917"/>
    <tableColumn id="11921" xr3:uid="{9043027E-169D-4326-9161-0E1AC7C05E58}" name="Column11918"/>
    <tableColumn id="11922" xr3:uid="{BFC89485-F4B9-435D-9B58-A3C8B7EF4482}" name="Column11919"/>
    <tableColumn id="11923" xr3:uid="{F479C65F-1FD6-4287-8048-04CF81280FA6}" name="Column11920"/>
    <tableColumn id="11924" xr3:uid="{2AFCDA39-8606-465E-8EEE-114178E8733F}" name="Column11921"/>
    <tableColumn id="11925" xr3:uid="{B4847C4C-EF9A-4372-837F-FDC4E41ED668}" name="Column11922"/>
    <tableColumn id="11926" xr3:uid="{816BCF26-98FB-44DF-B5E6-CB1557D0445B}" name="Column11923"/>
    <tableColumn id="11927" xr3:uid="{2CC1720D-D18C-46E5-B02D-72D99EDCED6E}" name="Column11924"/>
    <tableColumn id="11928" xr3:uid="{75E6F523-6B50-4CE4-8157-F177044116EB}" name="Column11925"/>
    <tableColumn id="11929" xr3:uid="{9C5A50DE-EEB1-46BB-A144-DBE4A66737C0}" name="Column11926"/>
    <tableColumn id="11930" xr3:uid="{4A32B97E-32FA-4301-B557-26F0026013E8}" name="Column11927"/>
    <tableColumn id="11931" xr3:uid="{26B3B37D-1A71-4387-8220-FADD1EE9E33B}" name="Column11928"/>
    <tableColumn id="11932" xr3:uid="{7858AAC6-59E4-4D47-9F3B-31981A00DE46}" name="Column11929"/>
    <tableColumn id="11933" xr3:uid="{04467E9C-3779-45D1-B60F-A6A72DB008E8}" name="Column11930"/>
    <tableColumn id="11934" xr3:uid="{64791883-9091-4F8E-A140-F88C166A5C39}" name="Column11931"/>
    <tableColumn id="11935" xr3:uid="{DAD3F1D7-ABD4-46AF-954E-AA7DF16BDC09}" name="Column11932"/>
    <tableColumn id="11936" xr3:uid="{C0A1B678-A9AA-446E-98DE-8D7CA171F81A}" name="Column11933"/>
    <tableColumn id="11937" xr3:uid="{D3F639CB-7504-49AD-8AF4-1B6BF7331758}" name="Column11934"/>
    <tableColumn id="11938" xr3:uid="{A6799EC7-EFF4-411A-BC37-AC0F78B8304F}" name="Column11935"/>
    <tableColumn id="11939" xr3:uid="{B0B1763A-A9CC-4CB3-ADE7-6B780BC8D5D7}" name="Column11936"/>
    <tableColumn id="11940" xr3:uid="{3BB33DA7-BC4A-4544-9ED7-74D297980DEA}" name="Column11937"/>
    <tableColumn id="11941" xr3:uid="{D4A1B700-3716-433F-A285-39B71533F5D9}" name="Column11938"/>
    <tableColumn id="11942" xr3:uid="{F355C0DF-3D00-4302-9D04-F56A1DDE79CB}" name="Column11939"/>
    <tableColumn id="11943" xr3:uid="{866051C2-48D8-40E1-9D5F-C382000254E3}" name="Column11940"/>
    <tableColumn id="11944" xr3:uid="{D6E3C0C5-9B41-4DF0-8990-4EB67B9FEF62}" name="Column11941"/>
    <tableColumn id="11945" xr3:uid="{23BDCE22-6B79-4FD2-AA5A-F9C1053D7300}" name="Column11942"/>
    <tableColumn id="11946" xr3:uid="{4130AAD1-19ED-4260-B693-BE2ABBB916E3}" name="Column11943"/>
    <tableColumn id="11947" xr3:uid="{9E69CAB3-0237-46AB-A56C-EC131D206D9C}" name="Column11944"/>
    <tableColumn id="11948" xr3:uid="{BB134784-C3A5-4AE7-A66C-8EAA09F72CD7}" name="Column11945"/>
    <tableColumn id="11949" xr3:uid="{F6EAF29E-30B6-4AF6-82E1-B97B016BFFB0}" name="Column11946"/>
    <tableColumn id="11950" xr3:uid="{4FDF2FF8-392C-4C23-A9E1-FA35D52AA72E}" name="Column11947"/>
    <tableColumn id="11951" xr3:uid="{46EEEA5B-96A5-42C8-B220-353A7C3908FC}" name="Column11948"/>
    <tableColumn id="11952" xr3:uid="{A35E49DF-9D7C-44E9-890D-AB6C0E8CC9EC}" name="Column11949"/>
    <tableColumn id="11953" xr3:uid="{1FA36DD9-8D89-4E83-9B56-D69A2AAC6DCA}" name="Column11950"/>
    <tableColumn id="11954" xr3:uid="{5E149279-B64A-4B9E-96D4-C6D959A2FA39}" name="Column11951"/>
    <tableColumn id="11955" xr3:uid="{40872F44-114C-480A-BEBE-A3BA467A5978}" name="Column11952"/>
    <tableColumn id="11956" xr3:uid="{81948161-D994-4046-88A1-C0B098628121}" name="Column11953"/>
    <tableColumn id="11957" xr3:uid="{0C78B170-A2B8-44DF-BADC-CD3441258F70}" name="Column11954"/>
    <tableColumn id="11958" xr3:uid="{6722E5DA-BA01-4AAE-BBCB-FC48B7578077}" name="Column11955"/>
    <tableColumn id="11959" xr3:uid="{38F51A52-D19D-405F-B788-7F2A5A347094}" name="Column11956"/>
    <tableColumn id="11960" xr3:uid="{EB296046-C861-4973-A514-76185436FEE5}" name="Column11957"/>
    <tableColumn id="11961" xr3:uid="{DCDA178D-8CE1-4DA4-AA17-C6A2D3382CF9}" name="Column11958"/>
    <tableColumn id="11962" xr3:uid="{331AD791-B9B7-4D76-B50E-1F2F09C821D7}" name="Column11959"/>
    <tableColumn id="11963" xr3:uid="{5441E852-9D1D-49E8-AD40-D9DBFF603A91}" name="Column11960"/>
    <tableColumn id="11964" xr3:uid="{F6CFDF6B-B4CE-49F4-8CDB-793C9F14A41F}" name="Column11961"/>
    <tableColumn id="11965" xr3:uid="{3CBB5D03-0F2A-4118-A658-EDA91527483F}" name="Column11962"/>
    <tableColumn id="11966" xr3:uid="{E78C5860-CE93-4E4F-832A-E7A1288039A0}" name="Column11963"/>
    <tableColumn id="11967" xr3:uid="{E7C08F8C-E123-4258-BABE-5BBBB92E443D}" name="Column11964"/>
    <tableColumn id="11968" xr3:uid="{132F8815-837A-4873-85F7-EE9FF8E4776E}" name="Column11965"/>
    <tableColumn id="11969" xr3:uid="{72FC2E9E-E8B5-433D-901E-1E8D223FB99F}" name="Column11966"/>
    <tableColumn id="11970" xr3:uid="{0F82C7F0-11B1-49AD-8B21-FEB3B25ADF66}" name="Column11967"/>
    <tableColumn id="11971" xr3:uid="{21429B8D-2D3C-4D32-973C-95C773D455D9}" name="Column11968"/>
    <tableColumn id="11972" xr3:uid="{BF6C477C-28FE-4DF3-B18A-281E91D1BDF9}" name="Column11969"/>
    <tableColumn id="11973" xr3:uid="{BE6783D0-F41D-4100-A15C-21488F6D641D}" name="Column11970"/>
    <tableColumn id="11974" xr3:uid="{377CD7D3-3D85-449D-9833-7630BE822E2B}" name="Column11971"/>
    <tableColumn id="11975" xr3:uid="{238B56B2-847B-46CE-86B0-01C4E3C8E430}" name="Column11972"/>
    <tableColumn id="11976" xr3:uid="{64592D12-70CA-4887-9C0F-99582400CB99}" name="Column11973"/>
    <tableColumn id="11977" xr3:uid="{FC0C792B-3677-49EC-BE2E-DF4570C02262}" name="Column11974"/>
    <tableColumn id="11978" xr3:uid="{C47A13B1-BF99-43C1-9795-59D55C4B973E}" name="Column11975"/>
    <tableColumn id="11979" xr3:uid="{A51565B6-FCF0-40C6-B868-A1E7A2498300}" name="Column11976"/>
    <tableColumn id="11980" xr3:uid="{5559E77D-B276-49DC-BAC4-6BE1B6B6E0CC}" name="Column11977"/>
    <tableColumn id="11981" xr3:uid="{A617E09D-3CCB-45B8-8E6F-873955EB505C}" name="Column11978"/>
    <tableColumn id="11982" xr3:uid="{9B8864AB-B4E3-47BA-9793-DFB246C47349}" name="Column11979"/>
    <tableColumn id="11983" xr3:uid="{468F58AB-002B-4164-939E-70F2C0327780}" name="Column11980"/>
    <tableColumn id="11984" xr3:uid="{58744484-1F21-4F87-91FB-DCE6E5AE0994}" name="Column11981"/>
    <tableColumn id="11985" xr3:uid="{C858D69D-3E95-4FF8-89C5-CE4D392FC3AB}" name="Column11982"/>
    <tableColumn id="11986" xr3:uid="{B2F807C8-88A9-4D00-B74F-E6473DD67C54}" name="Column11983"/>
    <tableColumn id="11987" xr3:uid="{A9450840-F9D4-4B1D-807B-9D24B79EC553}" name="Column11984"/>
    <tableColumn id="11988" xr3:uid="{0707D991-573F-46C1-B5CD-6B38AD9177C9}" name="Column11985"/>
    <tableColumn id="11989" xr3:uid="{572112B3-B296-49AB-B9C9-47460CD88A7D}" name="Column11986"/>
    <tableColumn id="11990" xr3:uid="{4CBA4A39-A71B-4157-A8C8-8F7568C629B1}" name="Column11987"/>
    <tableColumn id="11991" xr3:uid="{CA950811-FBC2-4DBF-9621-9A8BDECF9BED}" name="Column11988"/>
    <tableColumn id="11992" xr3:uid="{7872F07B-7AFD-4A83-B24D-1C14F3011D3B}" name="Column11989"/>
    <tableColumn id="11993" xr3:uid="{01028A90-27EE-4BAD-A33E-9F5E48EAB037}" name="Column11990"/>
    <tableColumn id="11994" xr3:uid="{FA9FFF6E-2FBF-4CB8-A1D2-E1A4F269A935}" name="Column11991"/>
    <tableColumn id="11995" xr3:uid="{D92458D4-B126-40E9-86E0-2B4BAF867A1B}" name="Column11992"/>
    <tableColumn id="11996" xr3:uid="{B66A7520-9ADA-47C7-9B6D-8FEA279DC5B0}" name="Column11993"/>
    <tableColumn id="11997" xr3:uid="{C00230D6-C5AC-4749-A6F1-2647EB92D2CB}" name="Column11994"/>
    <tableColumn id="11998" xr3:uid="{8B60C9ED-1E85-4C85-BB84-AA27698943F5}" name="Column11995"/>
    <tableColumn id="11999" xr3:uid="{8F351DED-3F1E-44B3-B45B-949F8769CD36}" name="Column11996"/>
    <tableColumn id="12000" xr3:uid="{104A9AA2-1B64-4C4F-A5C9-A2B6A1D26235}" name="Column11997"/>
    <tableColumn id="12001" xr3:uid="{A710BBCC-1D5E-445F-BF4F-D678F0FB6AD0}" name="Column11998"/>
    <tableColumn id="12002" xr3:uid="{FCDBB36A-B8FE-4264-B339-85C94897FE01}" name="Column11999"/>
    <tableColumn id="12003" xr3:uid="{C7D34DFB-6D52-4CAC-BBD3-44924D389E1B}" name="Column12000"/>
    <tableColumn id="12004" xr3:uid="{2FE4CEAC-B4E2-430B-A94E-F9A043100ECE}" name="Column12001"/>
    <tableColumn id="12005" xr3:uid="{22B6B0B9-D2B7-4003-B1A8-E62247D6DAD4}" name="Column12002"/>
    <tableColumn id="12006" xr3:uid="{FCABA18C-E54A-4935-A65A-0052C9162F0D}" name="Column12003"/>
    <tableColumn id="12007" xr3:uid="{41E51FA1-DF7E-4602-9321-388FB36246B3}" name="Column12004"/>
    <tableColumn id="12008" xr3:uid="{7CD88A3A-CBA8-4748-BC79-5EBB8BD48B32}" name="Column12005"/>
    <tableColumn id="12009" xr3:uid="{5C0304A4-BD34-4924-9497-A88711794DE8}" name="Column12006"/>
    <tableColumn id="12010" xr3:uid="{499D4F16-2FFC-4EB2-88DA-C826BA7E60FF}" name="Column12007"/>
    <tableColumn id="12011" xr3:uid="{76E4DD18-3757-4355-8D7B-F995B86C330C}" name="Column12008"/>
    <tableColumn id="12012" xr3:uid="{A473173C-EAAC-4E43-B53F-9562FB57CE0B}" name="Column12009"/>
    <tableColumn id="12013" xr3:uid="{6518734B-1F5C-4566-B2CD-E691F1ABAFF8}" name="Column12010"/>
    <tableColumn id="12014" xr3:uid="{64BE0306-13D4-43B3-AB08-46F1BB46325E}" name="Column12011"/>
    <tableColumn id="12015" xr3:uid="{2D4FCE69-0D8A-429F-AFB6-27C8CAFC6E01}" name="Column12012"/>
    <tableColumn id="12016" xr3:uid="{6A9BB727-4499-492F-AA85-0E750632BE6F}" name="Column12013"/>
    <tableColumn id="12017" xr3:uid="{62E34312-AC6B-4E85-9DCD-844528DA7757}" name="Column12014"/>
    <tableColumn id="12018" xr3:uid="{60948D61-01A8-4433-A784-C1FA1469D9DE}" name="Column12015"/>
    <tableColumn id="12019" xr3:uid="{8C0B2860-04EF-4E53-8AB8-E9236C7D1406}" name="Column12016"/>
    <tableColumn id="12020" xr3:uid="{A51FDB18-9BDA-4E8C-8FFD-81C287B5537E}" name="Column12017"/>
    <tableColumn id="12021" xr3:uid="{FC979FE3-68DF-46BC-9D2E-991B7959FB00}" name="Column12018"/>
    <tableColumn id="12022" xr3:uid="{5C1304DF-1903-470F-9D7D-3DC79E590095}" name="Column12019"/>
    <tableColumn id="12023" xr3:uid="{FD24F9A0-CEEE-4C06-A6CA-B2C2B172F09B}" name="Column12020"/>
    <tableColumn id="12024" xr3:uid="{ED0B211A-4270-4C26-B639-CCEBBE7A53B0}" name="Column12021"/>
    <tableColumn id="12025" xr3:uid="{5C5BF9D3-F5E7-41E1-9997-C1332C09CBEE}" name="Column12022"/>
    <tableColumn id="12026" xr3:uid="{5CBC356A-2E62-4A1C-AC5F-5B3EED1FCA44}" name="Column12023"/>
    <tableColumn id="12027" xr3:uid="{DB2CF0A4-94D8-4AE1-A260-89D160BD220A}" name="Column12024"/>
    <tableColumn id="12028" xr3:uid="{6EF04CB4-2FE8-492A-96EA-7927F3590E7B}" name="Column12025"/>
    <tableColumn id="12029" xr3:uid="{1D4CC071-D763-4346-9704-7AFC8CB31724}" name="Column12026"/>
    <tableColumn id="12030" xr3:uid="{4EB4D162-04FA-4727-8DDE-9D735CDD1089}" name="Column12027"/>
    <tableColumn id="12031" xr3:uid="{CCFE7018-4948-47D9-915D-2AB126A5D670}" name="Column12028"/>
    <tableColumn id="12032" xr3:uid="{D3F871A6-CDBB-4E07-8860-5A5C44F7A6D3}" name="Column12029"/>
    <tableColumn id="12033" xr3:uid="{9D41F38C-14AC-4823-B021-4972E18D69B1}" name="Column12030"/>
    <tableColumn id="12034" xr3:uid="{48161E43-2E78-4A7C-AC94-E30C836216D0}" name="Column12031"/>
    <tableColumn id="12035" xr3:uid="{FB13AF2D-156A-4CCF-B8D8-ACD3ACBBC7BD}" name="Column12032"/>
    <tableColumn id="12036" xr3:uid="{C0F5CB8F-6B47-411A-B8F8-583397AFA2E5}" name="Column12033"/>
    <tableColumn id="12037" xr3:uid="{ED5A4B30-39DF-458D-9BEF-0E476CC1C4A1}" name="Column12034"/>
    <tableColumn id="12038" xr3:uid="{E453D814-F9C2-4FC2-908D-9F11D6099099}" name="Column12035"/>
    <tableColumn id="12039" xr3:uid="{9E3272D0-60FE-47AC-962D-735F2B7AB7C8}" name="Column12036"/>
    <tableColumn id="12040" xr3:uid="{65A2967E-FC71-4197-B57F-BD53745ECAAE}" name="Column12037"/>
    <tableColumn id="12041" xr3:uid="{36D5A8E0-BDAE-407D-8F05-CF310FF12DD0}" name="Column12038"/>
    <tableColumn id="12042" xr3:uid="{815E86E2-9285-46BD-8C94-3F76BBC13520}" name="Column12039"/>
    <tableColumn id="12043" xr3:uid="{3D1831E6-2C5C-4FB5-81D8-AA906E17DC56}" name="Column12040"/>
    <tableColumn id="12044" xr3:uid="{D0A0ACC2-D1C6-4481-9231-F08896694126}" name="Column12041"/>
    <tableColumn id="12045" xr3:uid="{D13D0087-3A2B-42BB-BF04-ECB2CD60A33C}" name="Column12042"/>
    <tableColumn id="12046" xr3:uid="{DFBFC4DB-BFE6-4966-8C5D-0E534A532A88}" name="Column12043"/>
    <tableColumn id="12047" xr3:uid="{C59DDDE4-B8A6-40BF-99D5-64F2F70919C2}" name="Column12044"/>
    <tableColumn id="12048" xr3:uid="{52DB9417-7C0E-411E-AC8A-5ACC783D3B58}" name="Column12045"/>
    <tableColumn id="12049" xr3:uid="{1932E3C9-2404-43CB-84D9-BDD8740467B2}" name="Column12046"/>
    <tableColumn id="12050" xr3:uid="{EA94ED08-D2B5-4698-8379-2EDD2F99F091}" name="Column12047"/>
    <tableColumn id="12051" xr3:uid="{CD6A4610-097A-49CC-9725-40EC5D3DA9A8}" name="Column12048"/>
    <tableColumn id="12052" xr3:uid="{3B318EB0-1F88-4225-9C19-E0F7F5589812}" name="Column12049"/>
    <tableColumn id="12053" xr3:uid="{64F6AEFF-A78D-4265-86B4-87379BB52820}" name="Column12050"/>
    <tableColumn id="12054" xr3:uid="{C5AF57D0-D908-4E66-A873-79EA7007694C}" name="Column12051"/>
    <tableColumn id="12055" xr3:uid="{673024E5-32A9-49B4-A471-816F1135EC00}" name="Column12052"/>
    <tableColumn id="12056" xr3:uid="{8339EF27-C53A-4000-A820-323E22217A21}" name="Column12053"/>
    <tableColumn id="12057" xr3:uid="{AE02AE03-90B4-46E9-9BE2-FEA9A6CDCF9E}" name="Column12054"/>
    <tableColumn id="12058" xr3:uid="{8A1942E3-27E2-4C2D-BB71-AA900CFFE8F6}" name="Column12055"/>
    <tableColumn id="12059" xr3:uid="{46B77CE6-98F6-4A96-9069-560EE1AC9BD5}" name="Column12056"/>
    <tableColumn id="12060" xr3:uid="{15E5545C-5CCC-4BA9-9A97-6ACC7EC91CEF}" name="Column12057"/>
    <tableColumn id="12061" xr3:uid="{ECF67C68-082A-4037-BA34-7AAD009E2FBE}" name="Column12058"/>
    <tableColumn id="12062" xr3:uid="{8151F323-CAEB-4B17-801F-0322A7D006A2}" name="Column12059"/>
    <tableColumn id="12063" xr3:uid="{E2B0A5CC-AEFF-4FBA-9D82-25E4639B2471}" name="Column12060"/>
    <tableColumn id="12064" xr3:uid="{53FA4CF7-6929-4984-8C2A-6F04436DFC28}" name="Column12061"/>
    <tableColumn id="12065" xr3:uid="{1E995355-5DC1-46AE-8106-12FE30EA8599}" name="Column12062"/>
    <tableColumn id="12066" xr3:uid="{64CCDF25-EE18-4636-A791-F40AFEA94A6C}" name="Column12063"/>
    <tableColumn id="12067" xr3:uid="{2AC3D049-434D-423D-988D-DF61A66084DD}" name="Column12064"/>
    <tableColumn id="12068" xr3:uid="{CF8E60BA-6138-4CC8-8872-FB9B75C4F4F5}" name="Column12065"/>
    <tableColumn id="12069" xr3:uid="{DE7C9A35-132A-4D83-B425-621AA96FCAB4}" name="Column12066"/>
    <tableColumn id="12070" xr3:uid="{14596A8E-0D1B-4E0C-9862-68179357A55B}" name="Column12067"/>
    <tableColumn id="12071" xr3:uid="{9507AAB5-345F-40CE-A432-62A084354686}" name="Column12068"/>
    <tableColumn id="12072" xr3:uid="{6D2E219E-1A32-4CB7-A504-79B3AEA23ECD}" name="Column12069"/>
    <tableColumn id="12073" xr3:uid="{C210069C-ED05-4A51-B27F-9F32013FBC05}" name="Column12070"/>
    <tableColumn id="12074" xr3:uid="{E1FEECBA-DBBC-44E6-BDB9-AA22A3A64519}" name="Column12071"/>
    <tableColumn id="12075" xr3:uid="{20BB70AE-79AD-428D-A9F7-5BF80FE46AE0}" name="Column12072"/>
    <tableColumn id="12076" xr3:uid="{57EC0CD4-EAA7-4F5A-9297-DF894F8A8808}" name="Column12073"/>
    <tableColumn id="12077" xr3:uid="{26EFDB7D-8D74-476E-A737-2A61B146881F}" name="Column12074"/>
    <tableColumn id="12078" xr3:uid="{3D2B0F8B-04C7-4637-BD15-B200648A5575}" name="Column12075"/>
    <tableColumn id="12079" xr3:uid="{97B23EA5-B24B-4BCE-B3EB-BC5B6B0EF851}" name="Column12076"/>
    <tableColumn id="12080" xr3:uid="{EF8A386C-98E8-47B0-A113-F3574EFC2516}" name="Column12077"/>
    <tableColumn id="12081" xr3:uid="{7E98C163-3F8D-4034-A7C3-960513B3AFF0}" name="Column12078"/>
    <tableColumn id="12082" xr3:uid="{2A40C469-23B7-411E-88B6-D64D889CB185}" name="Column12079"/>
    <tableColumn id="12083" xr3:uid="{C0FF4481-CD69-4D00-8D1D-A734FFB87AEE}" name="Column12080"/>
    <tableColumn id="12084" xr3:uid="{83494C27-76EA-4041-B55A-78779601FEF2}" name="Column12081"/>
    <tableColumn id="12085" xr3:uid="{FDEB33B9-0059-4111-AF02-0E6394CCA38B}" name="Column12082"/>
    <tableColumn id="12086" xr3:uid="{8C745B00-C49F-40E2-B8BB-DDF49B3B6945}" name="Column12083"/>
    <tableColumn id="12087" xr3:uid="{7DAC5D64-8ABD-4175-ACA7-18FF6E5108F9}" name="Column12084"/>
    <tableColumn id="12088" xr3:uid="{097597D8-8147-42CB-A95B-BF6A697FE439}" name="Column12085"/>
    <tableColumn id="12089" xr3:uid="{8CA10E75-6D97-4F86-99A6-B3D645DCEE51}" name="Column12086"/>
    <tableColumn id="12090" xr3:uid="{9FFBB126-7837-43FB-B01F-A0082E19659A}" name="Column12087"/>
    <tableColumn id="12091" xr3:uid="{D9CFCEA0-C195-4381-A6D8-99626336F7E0}" name="Column12088"/>
    <tableColumn id="12092" xr3:uid="{E98650AC-C7C0-4B78-9E5B-B103D010EF9C}" name="Column12089"/>
    <tableColumn id="12093" xr3:uid="{11977E87-5261-470D-BC4A-CD6444DE34DB}" name="Column12090"/>
    <tableColumn id="12094" xr3:uid="{4170DF23-CCAC-4D93-B1F3-7C8D35021148}" name="Column12091"/>
    <tableColumn id="12095" xr3:uid="{556D20C1-58CD-4A84-ABE9-0F860F321474}" name="Column12092"/>
    <tableColumn id="12096" xr3:uid="{BDA85090-2917-4C04-9B1E-FFAB3AD7CD0A}" name="Column12093"/>
    <tableColumn id="12097" xr3:uid="{878978A4-48BE-47BC-9240-4CBB52C493BC}" name="Column12094"/>
    <tableColumn id="12098" xr3:uid="{3947E2A4-9045-43DC-8E76-01DFD474B361}" name="Column12095"/>
    <tableColumn id="12099" xr3:uid="{7A6192EC-46A1-4067-AA74-8D8837C77F5B}" name="Column12096"/>
    <tableColumn id="12100" xr3:uid="{FE12CFF7-4DAF-4034-B8F4-A4F9A929FE3A}" name="Column12097"/>
    <tableColumn id="12101" xr3:uid="{022E84E2-7EFF-4B6D-A971-89A6D917ECC9}" name="Column12098"/>
    <tableColumn id="12102" xr3:uid="{BEA05910-83AA-4330-9EA9-12352BFC3777}" name="Column12099"/>
    <tableColumn id="12103" xr3:uid="{E0D9D29D-7EDF-4FE2-BCB3-3EB70F038637}" name="Column12100"/>
    <tableColumn id="12104" xr3:uid="{D0477566-4BBB-4711-BB79-1632D6BF0D5A}" name="Column12101"/>
    <tableColumn id="12105" xr3:uid="{48217637-BEAC-4DD5-8331-A86261E4E4AA}" name="Column12102"/>
    <tableColumn id="12106" xr3:uid="{E4B1E0BB-28A8-42BB-BA59-49545AC6C298}" name="Column12103"/>
    <tableColumn id="12107" xr3:uid="{ACFCB75E-7D34-4011-A867-B63394520AB8}" name="Column12104"/>
    <tableColumn id="12108" xr3:uid="{E13ADB35-3584-4D64-9E23-CE82FC67C38A}" name="Column12105"/>
    <tableColumn id="12109" xr3:uid="{5145475F-D104-4BD3-A282-23FAAD9F56FA}" name="Column12106"/>
    <tableColumn id="12110" xr3:uid="{FE0EE077-CAC4-4260-9E53-2943741F3971}" name="Column12107"/>
    <tableColumn id="12111" xr3:uid="{FC954417-E6F1-4994-A5EF-3C8836F7490C}" name="Column12108"/>
    <tableColumn id="12112" xr3:uid="{8A36C47E-A525-4380-B84A-1CB682830107}" name="Column12109"/>
    <tableColumn id="12113" xr3:uid="{D1158192-9ACA-4740-B629-D2227D2423DC}" name="Column12110"/>
    <tableColumn id="12114" xr3:uid="{A7759F6A-EB1F-4AE6-8839-8CFF785DB452}" name="Column12111"/>
    <tableColumn id="12115" xr3:uid="{55790342-8A0F-4926-9E0E-584EEAB6EE41}" name="Column12112"/>
    <tableColumn id="12116" xr3:uid="{CEB393FB-FF6B-4EA1-B03B-CE71446BA19E}" name="Column12113"/>
    <tableColumn id="12117" xr3:uid="{B20EE563-C69E-4065-AB21-86A5E356343D}" name="Column12114"/>
    <tableColumn id="12118" xr3:uid="{891BE8FD-2281-472B-B0F3-DAD241F8F865}" name="Column12115"/>
    <tableColumn id="12119" xr3:uid="{6189F76D-13C3-4052-A32D-FE612809BDB9}" name="Column12116"/>
    <tableColumn id="12120" xr3:uid="{A6AF1BE9-A3B5-49A9-93D1-1D2441D368A1}" name="Column12117"/>
    <tableColumn id="12121" xr3:uid="{644CA180-2C8E-43A5-83FE-CAA606CFA5AF}" name="Column12118"/>
    <tableColumn id="12122" xr3:uid="{3C8CCA1A-2628-4FD8-94D4-FB9946ED14C5}" name="Column12119"/>
    <tableColumn id="12123" xr3:uid="{81D0B755-D19C-4BEE-87D1-CFF95D285C4A}" name="Column12120"/>
    <tableColumn id="12124" xr3:uid="{79F753AB-F553-4AA6-87D3-A7BD1CBC0795}" name="Column12121"/>
    <tableColumn id="12125" xr3:uid="{3267C7E6-B100-4152-8445-2DE23523366B}" name="Column12122"/>
    <tableColumn id="12126" xr3:uid="{7CF7FFB9-91F1-4236-A201-7B3F32BD1ECE}" name="Column12123"/>
    <tableColumn id="12127" xr3:uid="{85C4E257-1CFE-4E8E-AE3D-C5A0C52E2C9E}" name="Column12124"/>
    <tableColumn id="12128" xr3:uid="{7D96633D-9522-4BF4-9B93-A9DC9F04C439}" name="Column12125"/>
    <tableColumn id="12129" xr3:uid="{AA8EE7E7-4092-46AC-B4E0-12012D710152}" name="Column12126"/>
    <tableColumn id="12130" xr3:uid="{EA2CBED5-3F1A-476D-8CFA-3537A5F6BEBD}" name="Column12127"/>
    <tableColumn id="12131" xr3:uid="{4448F628-9310-4DB1-8458-E09DFEFEEF2C}" name="Column12128"/>
    <tableColumn id="12132" xr3:uid="{0FD2E16E-74BF-43C8-BE90-15C862C6A65A}" name="Column12129"/>
    <tableColumn id="12133" xr3:uid="{EABD9381-B45B-4B2C-8ACD-750A5AF0BFAB}" name="Column12130"/>
    <tableColumn id="12134" xr3:uid="{BD229BE0-B58F-4B70-AE82-10BB1899B2BC}" name="Column12131"/>
    <tableColumn id="12135" xr3:uid="{CCBC9905-6574-4230-9683-78C2F1A3B3E5}" name="Column12132"/>
    <tableColumn id="12136" xr3:uid="{D2D93C77-AE2A-40C7-A6EA-21867ED77423}" name="Column12133"/>
    <tableColumn id="12137" xr3:uid="{86E6C9FB-192C-4413-A695-D38F9EA39701}" name="Column12134"/>
    <tableColumn id="12138" xr3:uid="{C1CB807A-D415-4C41-BBF0-3AE6708E08C7}" name="Column12135"/>
    <tableColumn id="12139" xr3:uid="{9FF7A284-DE4B-4827-8F47-AB93770C994E}" name="Column12136"/>
    <tableColumn id="12140" xr3:uid="{229BADE2-1F20-451B-A8A3-D6463F3A5B37}" name="Column12137"/>
    <tableColumn id="12141" xr3:uid="{9B2920DD-F23A-448C-838D-4855923CC9CB}" name="Column12138"/>
    <tableColumn id="12142" xr3:uid="{34790C8F-216E-4528-8A9A-1728D9D65834}" name="Column12139"/>
    <tableColumn id="12143" xr3:uid="{B4B06B19-039C-4F3B-9B2B-CF3A1FC45B33}" name="Column12140"/>
    <tableColumn id="12144" xr3:uid="{9F413440-A03E-447E-B820-3366BF084B93}" name="Column12141"/>
    <tableColumn id="12145" xr3:uid="{447048DF-7F0C-4E12-A2F8-CFA1BE66123A}" name="Column12142"/>
    <tableColumn id="12146" xr3:uid="{ED097F08-8442-4BA3-B366-A8990F6139D9}" name="Column12143"/>
    <tableColumn id="12147" xr3:uid="{B5384F40-E748-41C2-865E-63EC68A600BF}" name="Column12144"/>
    <tableColumn id="12148" xr3:uid="{B0F753D5-8168-4B26-8174-63B5239D2CCF}" name="Column12145"/>
    <tableColumn id="12149" xr3:uid="{B8C85AEF-0433-422D-9D08-1FF825523A76}" name="Column12146"/>
    <tableColumn id="12150" xr3:uid="{B1979BAB-2ABC-4D59-863E-F188D66E7870}" name="Column12147"/>
    <tableColumn id="12151" xr3:uid="{FAA292E7-D6A0-4E50-81D7-CBAF65076244}" name="Column12148"/>
    <tableColumn id="12152" xr3:uid="{69E10A24-7042-4BA8-BD39-3A6B4862F694}" name="Column12149"/>
    <tableColumn id="12153" xr3:uid="{8F0B0257-750D-48E8-B9A3-54E33D4DBAF5}" name="Column12150"/>
    <tableColumn id="12154" xr3:uid="{2EA8B264-BBB3-4E24-A7E8-39A137384811}" name="Column12151"/>
    <tableColumn id="12155" xr3:uid="{9A1DDB66-9AC4-46E1-A2D7-03F4B2ACCAF8}" name="Column12152"/>
    <tableColumn id="12156" xr3:uid="{DEA93DDC-7C33-43F4-8E4F-4464910E7A80}" name="Column12153"/>
    <tableColumn id="12157" xr3:uid="{AE622802-9796-4D1F-B94D-20B5D4918BD4}" name="Column12154"/>
    <tableColumn id="12158" xr3:uid="{20BE7356-C5CD-4898-8B5C-6DC57967CE6E}" name="Column12155"/>
    <tableColumn id="12159" xr3:uid="{6C3FF65B-8834-4FD4-B43C-A8C7EB70E783}" name="Column12156"/>
    <tableColumn id="12160" xr3:uid="{37FFDF4C-AB2C-4464-AA6F-A2C22E095A0C}" name="Column12157"/>
    <tableColumn id="12161" xr3:uid="{E61AEEBE-3980-4001-B6C1-D9308C442133}" name="Column12158"/>
    <tableColumn id="12162" xr3:uid="{49FE658E-5FDB-4E04-B984-DF066DD29E93}" name="Column12159"/>
    <tableColumn id="12163" xr3:uid="{7748D5FD-5C11-4D2A-BDC4-F124A5BCEA42}" name="Column12160"/>
    <tableColumn id="12164" xr3:uid="{76196578-CD80-4802-9F0C-F6059E69F6DC}" name="Column12161"/>
    <tableColumn id="12165" xr3:uid="{62C735DB-92BB-4577-ADA3-30955BB6083C}" name="Column12162"/>
    <tableColumn id="12166" xr3:uid="{444B3A85-73AB-41BB-9553-9626E638126B}" name="Column12163"/>
    <tableColumn id="12167" xr3:uid="{3F72AD4E-F203-4215-B19F-98638726AE1A}" name="Column12164"/>
    <tableColumn id="12168" xr3:uid="{7A65B598-F18B-4C4B-9D3C-4E1BEE7EF55E}" name="Column12165"/>
    <tableColumn id="12169" xr3:uid="{2FDFFCF0-7DEA-42CD-8CA7-EA2041EC67EC}" name="Column12166"/>
    <tableColumn id="12170" xr3:uid="{6297DD5C-7565-4539-A4BB-2A26CE7D083A}" name="Column12167"/>
    <tableColumn id="12171" xr3:uid="{90B99C1D-44E4-422C-904D-DF40816B35C1}" name="Column12168"/>
    <tableColumn id="12172" xr3:uid="{43498935-7B36-4BE1-83F1-AF680BADFD92}" name="Column12169"/>
    <tableColumn id="12173" xr3:uid="{4C7D89E7-9A69-4D60-A9E9-34F63B02377A}" name="Column12170"/>
    <tableColumn id="12174" xr3:uid="{D840F020-2B86-4B57-B60B-4105687C5073}" name="Column12171"/>
    <tableColumn id="12175" xr3:uid="{032C5311-37CD-41B4-A1E2-E7AE5A99ED68}" name="Column12172"/>
    <tableColumn id="12176" xr3:uid="{8BD41488-E8CD-482D-8A22-D15936678A08}" name="Column12173"/>
    <tableColumn id="12177" xr3:uid="{15096F11-083C-496A-87DD-B7134CD2176E}" name="Column12174"/>
    <tableColumn id="12178" xr3:uid="{8ABA6494-922B-4F1A-9474-C6AEFA0D646D}" name="Column12175"/>
    <tableColumn id="12179" xr3:uid="{45EF3FE0-2C46-4201-B548-5B71A08C106D}" name="Column12176"/>
    <tableColumn id="12180" xr3:uid="{EBC43271-F495-4177-BF82-F2CEA2126D53}" name="Column12177"/>
    <tableColumn id="12181" xr3:uid="{551F4FA3-6F90-4E71-BB71-2A4A8ADDDF1E}" name="Column12178"/>
    <tableColumn id="12182" xr3:uid="{21E143C6-6CE1-4721-8838-6D306D78B4A1}" name="Column12179"/>
    <tableColumn id="12183" xr3:uid="{852734AA-B05C-4C5B-A56B-594297E0E7B4}" name="Column12180"/>
    <tableColumn id="12184" xr3:uid="{B04C9E9B-C9AF-4773-9B8A-54F935B276F0}" name="Column12181"/>
    <tableColumn id="12185" xr3:uid="{C80A483B-6E39-4E88-A776-0BBA1EC1F57C}" name="Column12182"/>
    <tableColumn id="12186" xr3:uid="{C58EB9F0-5E64-4D0B-A871-66EB89986408}" name="Column12183"/>
    <tableColumn id="12187" xr3:uid="{8875D6B9-19E9-4C87-A600-EE0F5B3C4DE0}" name="Column12184"/>
    <tableColumn id="12188" xr3:uid="{6AF34CF2-A374-4BB9-AF93-B12241A50CD7}" name="Column12185"/>
    <tableColumn id="12189" xr3:uid="{EA617C86-6CBF-4CB9-8886-38BDA7A7C34B}" name="Column12186"/>
    <tableColumn id="12190" xr3:uid="{7359D3D0-08CC-44DD-AFD0-8C84A6583C4C}" name="Column12187"/>
    <tableColumn id="12191" xr3:uid="{8270B579-8343-4B1C-8EEE-363E24F5C679}" name="Column12188"/>
    <tableColumn id="12192" xr3:uid="{385BCCE4-2109-428E-B5A8-F2AAF7B9BD46}" name="Column12189"/>
    <tableColumn id="12193" xr3:uid="{D3BB9813-A50E-466D-AD07-813A4839E287}" name="Column12190"/>
    <tableColumn id="12194" xr3:uid="{B0BF1EB3-0148-4DDC-A0BF-96FB1A5B5B1A}" name="Column12191"/>
    <tableColumn id="12195" xr3:uid="{C69D5C36-FD54-4AEA-A9A4-82AD41EA7B99}" name="Column12192"/>
    <tableColumn id="12196" xr3:uid="{4392ED70-C2ED-49B3-9B4D-676408F2D057}" name="Column12193"/>
    <tableColumn id="12197" xr3:uid="{2803E465-9650-420D-92DE-FAF94FD05FF1}" name="Column12194"/>
    <tableColumn id="12198" xr3:uid="{7E91857A-76D5-4B27-9B6B-A041ABD2A5BF}" name="Column12195"/>
    <tableColumn id="12199" xr3:uid="{DD463B72-F3EF-498F-B330-CA664C9FB424}" name="Column12196"/>
    <tableColumn id="12200" xr3:uid="{C3D609C3-6EE0-4841-A471-8088A7FBBD7A}" name="Column12197"/>
    <tableColumn id="12201" xr3:uid="{93E7103C-E7DF-4168-A630-4792DED37542}" name="Column12198"/>
    <tableColumn id="12202" xr3:uid="{A8F466B0-7DC2-446A-B72E-DD3413550D24}" name="Column12199"/>
    <tableColumn id="12203" xr3:uid="{7A03596B-A988-428C-8DA3-5529460CA176}" name="Column12200"/>
    <tableColumn id="12204" xr3:uid="{42538139-83F6-4AFC-B84A-E1DD02AFA42A}" name="Column12201"/>
    <tableColumn id="12205" xr3:uid="{8AE863B2-4E0E-4ECC-867F-3B429554E085}" name="Column12202"/>
    <tableColumn id="12206" xr3:uid="{70F472C7-CF9F-4115-B1C7-0B1908D631AA}" name="Column12203"/>
    <tableColumn id="12207" xr3:uid="{688A265B-556D-4F7A-98D8-D583650D2520}" name="Column12204"/>
    <tableColumn id="12208" xr3:uid="{9857EBD1-EDDC-49C3-80F4-DEF9F3F91B6B}" name="Column12205"/>
    <tableColumn id="12209" xr3:uid="{37CB8284-3C5F-4404-8315-144D49B7F78D}" name="Column12206"/>
    <tableColumn id="12210" xr3:uid="{CA956046-9A61-477B-8D61-D85BBE772B9A}" name="Column12207"/>
    <tableColumn id="12211" xr3:uid="{6C51B2D5-52E4-4571-B3CA-C555F90D9BC5}" name="Column12208"/>
    <tableColumn id="12212" xr3:uid="{5C393138-B5BC-46FB-8035-B74340993378}" name="Column12209"/>
    <tableColumn id="12213" xr3:uid="{D4DBE017-E916-4BB6-921C-39934B7D5134}" name="Column12210"/>
    <tableColumn id="12214" xr3:uid="{DF4733B8-8697-4FC6-80D1-8BEA32C886A6}" name="Column12211"/>
    <tableColumn id="12215" xr3:uid="{2D9A060D-6033-4F8E-B304-FB8B5F7CD0CE}" name="Column12212"/>
    <tableColumn id="12216" xr3:uid="{A32719FB-6CF4-42DD-8FAC-4A7C7FF1D2AF}" name="Column12213"/>
    <tableColumn id="12217" xr3:uid="{7B9D1FAF-273E-45B9-8F17-98ECD0EFC4A4}" name="Column12214"/>
    <tableColumn id="12218" xr3:uid="{F8D105DC-CB56-4D37-9A48-1BDC412F8DED}" name="Column12215"/>
    <tableColumn id="12219" xr3:uid="{C541B45E-9D28-4BA7-AA6F-8B0DB5D0ADB2}" name="Column12216"/>
    <tableColumn id="12220" xr3:uid="{743F2915-2AB1-47FC-A73D-5F91741440F1}" name="Column12217"/>
    <tableColumn id="12221" xr3:uid="{38E71067-063B-4B93-AC29-0887C4F44850}" name="Column12218"/>
    <tableColumn id="12222" xr3:uid="{6521BA6A-C377-45D6-B543-8F169E21CBA1}" name="Column12219"/>
    <tableColumn id="12223" xr3:uid="{0AC66DFA-D1E1-4A3C-9D37-16478B564032}" name="Column12220"/>
    <tableColumn id="12224" xr3:uid="{8BE30DEE-0F1A-4905-A357-1B1DCD6DB0AC}" name="Column12221"/>
    <tableColumn id="12225" xr3:uid="{C5A6DF11-E0E1-4845-BB88-24C3AA93F402}" name="Column12222"/>
    <tableColumn id="12226" xr3:uid="{8B622A6D-0738-451C-A4AC-877DB82D1A44}" name="Column12223"/>
    <tableColumn id="12227" xr3:uid="{C1434B8C-049F-49A4-A452-641A69B92151}" name="Column12224"/>
    <tableColumn id="12228" xr3:uid="{0F5AAE59-97D5-4156-B88C-1B5461530835}" name="Column12225"/>
    <tableColumn id="12229" xr3:uid="{71ABEF30-F7B8-4F91-BF49-3A328226CE35}" name="Column12226"/>
    <tableColumn id="12230" xr3:uid="{7787149F-F74C-43D4-84C7-4DA5639FF397}" name="Column12227"/>
    <tableColumn id="12231" xr3:uid="{5B2F2BAB-A694-4646-BDC4-3CC8290D4F07}" name="Column12228"/>
    <tableColumn id="12232" xr3:uid="{14276E7D-0F85-49AF-9B01-1815F39A4542}" name="Column12229"/>
    <tableColumn id="12233" xr3:uid="{85F8713E-5123-473B-BD59-66F72CEBC9C6}" name="Column12230"/>
    <tableColumn id="12234" xr3:uid="{EEB7FA91-8D15-4075-A83F-840F4408D6A5}" name="Column12231"/>
    <tableColumn id="12235" xr3:uid="{6271882B-2F54-48BD-84BE-04F4690C6786}" name="Column12232"/>
    <tableColumn id="12236" xr3:uid="{DB4A61CB-4940-47DE-8E1F-052FCAA68AC9}" name="Column12233"/>
    <tableColumn id="12237" xr3:uid="{DE27898F-2547-4468-AF63-2E4139BCDC71}" name="Column12234"/>
    <tableColumn id="12238" xr3:uid="{9CA7A6C8-9F5A-4AFA-8F54-D4DAF576A9B8}" name="Column12235"/>
    <tableColumn id="12239" xr3:uid="{A8662419-8335-4121-BF5A-8645A57E00C9}" name="Column12236"/>
    <tableColumn id="12240" xr3:uid="{B886C6EC-7816-4D30-9342-6874D731EB62}" name="Column12237"/>
    <tableColumn id="12241" xr3:uid="{E3C2373C-0964-46AA-BC5E-A2EBD55E5955}" name="Column12238"/>
    <tableColumn id="12242" xr3:uid="{BA776532-270F-4F9E-BC33-B9E482CFC0DD}" name="Column12239"/>
    <tableColumn id="12243" xr3:uid="{AC98E3A6-2967-46C9-AB89-E806F1BB7197}" name="Column12240"/>
    <tableColumn id="12244" xr3:uid="{2AB324F2-ACB1-4582-9DE6-2BC8781DFAAC}" name="Column12241"/>
    <tableColumn id="12245" xr3:uid="{6F732076-8092-4259-A1DC-C313DDAD2D66}" name="Column12242"/>
    <tableColumn id="12246" xr3:uid="{59A97D5E-1BEF-42EC-A8DA-7C2C333C822C}" name="Column12243"/>
    <tableColumn id="12247" xr3:uid="{53ADC6AC-BAD8-4B89-A560-A51ACE8C054A}" name="Column12244"/>
    <tableColumn id="12248" xr3:uid="{EBD3094E-F287-45C9-9B1E-08D2B2E6A9BB}" name="Column12245"/>
    <tableColumn id="12249" xr3:uid="{11C9A97E-391F-4DCB-A3AA-0F622526C1CD}" name="Column12246"/>
    <tableColumn id="12250" xr3:uid="{78C37DBF-2277-4C12-A4ED-88D167FF3995}" name="Column12247"/>
    <tableColumn id="12251" xr3:uid="{6DBC36EB-5479-4681-BB6E-84E1DA877C2E}" name="Column12248"/>
    <tableColumn id="12252" xr3:uid="{2D10026C-2089-4A4C-BDA3-A4F9F28D2FBB}" name="Column12249"/>
    <tableColumn id="12253" xr3:uid="{FB8F7575-EE66-4881-A05C-F99B77A7F2BE}" name="Column12250"/>
    <tableColumn id="12254" xr3:uid="{24FC2083-9B98-4654-A55D-80EEDE82D4DE}" name="Column12251"/>
    <tableColumn id="12255" xr3:uid="{55BFD0E9-CCCD-4210-985C-731D5DECACDA}" name="Column12252"/>
    <tableColumn id="12256" xr3:uid="{04099C90-9517-409E-ACB0-2805218F293E}" name="Column12253"/>
    <tableColumn id="12257" xr3:uid="{3422BFC0-8ED7-4B0C-991D-5E4566C7B223}" name="Column12254"/>
    <tableColumn id="12258" xr3:uid="{E6DFBEF1-9624-4428-A168-F98BDD3461A7}" name="Column12255"/>
    <tableColumn id="12259" xr3:uid="{10E2EA35-5640-4557-8DE3-014F1B67FD62}" name="Column12256"/>
    <tableColumn id="12260" xr3:uid="{4E3F24D9-2A73-4CD1-96D0-AC8FFF818B73}" name="Column12257"/>
    <tableColumn id="12261" xr3:uid="{B7073601-22C2-44DE-86A9-1CE730E70D9D}" name="Column12258"/>
    <tableColumn id="12262" xr3:uid="{EEA87A1E-A673-4C10-A808-59E3DF398B5C}" name="Column12259"/>
    <tableColumn id="12263" xr3:uid="{518CEC4F-112A-463D-ACB9-7395ADB677D5}" name="Column12260"/>
    <tableColumn id="12264" xr3:uid="{437FCCF0-F225-4F92-A844-63F83931D353}" name="Column12261"/>
    <tableColumn id="12265" xr3:uid="{1FDB910F-738E-492C-A5E3-4C68B4497CED}" name="Column12262"/>
    <tableColumn id="12266" xr3:uid="{9AA45321-7F82-47D4-952C-272477DE2CF4}" name="Column12263"/>
    <tableColumn id="12267" xr3:uid="{F7462125-C1E2-48F8-9D0A-02B01DC46898}" name="Column12264"/>
    <tableColumn id="12268" xr3:uid="{2848010C-BBEF-4E14-A786-3B0584CFE782}" name="Column12265"/>
    <tableColumn id="12269" xr3:uid="{EEBDF638-98C8-4940-AED6-35B13EF7A681}" name="Column12266"/>
    <tableColumn id="12270" xr3:uid="{A4810F01-9A32-41FB-BDC0-DDB32C34D853}" name="Column12267"/>
    <tableColumn id="12271" xr3:uid="{AAD0B2C7-8CAC-49FD-949E-EE177FFA32A8}" name="Column12268"/>
    <tableColumn id="12272" xr3:uid="{4089EFF0-2AA0-4773-8ADE-8AFC4DAFACC3}" name="Column12269"/>
    <tableColumn id="12273" xr3:uid="{90710463-6666-4349-BA17-9F98FFA6F809}" name="Column12270"/>
    <tableColumn id="12274" xr3:uid="{AF690310-E940-4F1B-9470-1594937E4D99}" name="Column12271"/>
    <tableColumn id="12275" xr3:uid="{2191BDA0-45C3-46DD-84BC-E6DE692F6026}" name="Column12272"/>
    <tableColumn id="12276" xr3:uid="{3736776A-1833-4CB8-AC79-2E2EFD3380B8}" name="Column12273"/>
    <tableColumn id="12277" xr3:uid="{79680EC1-6280-4790-8FFA-BBFDCE51CFF5}" name="Column12274"/>
    <tableColumn id="12278" xr3:uid="{4733BC74-E577-4B0B-9519-8BF08DAD9343}" name="Column12275"/>
    <tableColumn id="12279" xr3:uid="{91FE30D8-AE0A-4E77-B265-16163080094D}" name="Column12276"/>
    <tableColumn id="12280" xr3:uid="{994B1563-F5C8-4B89-8C83-C0650A83FFEF}" name="Column12277"/>
    <tableColumn id="12281" xr3:uid="{0F87C30F-098C-4947-89CF-09EF42A8F113}" name="Column12278"/>
    <tableColumn id="12282" xr3:uid="{3716E325-6BE6-4CDE-A825-2AB182AFFEDD}" name="Column12279"/>
    <tableColumn id="12283" xr3:uid="{9DF12049-BB52-44CF-9AD1-6BFE5F19010C}" name="Column12280"/>
    <tableColumn id="12284" xr3:uid="{861527A0-D0C9-4953-8FB0-7397534146C0}" name="Column12281"/>
    <tableColumn id="12285" xr3:uid="{126D8AF9-53E5-4A5C-9FB7-3E6AA4C21842}" name="Column12282"/>
    <tableColumn id="12286" xr3:uid="{8DE1BDAB-7254-464A-9877-1DE35EC6FA59}" name="Column12283"/>
    <tableColumn id="12287" xr3:uid="{3D8A0954-519A-42AD-8ADD-30CCBF178B4A}" name="Column12284"/>
    <tableColumn id="12288" xr3:uid="{76F8656E-7570-4354-A4F0-2F54B9073268}" name="Column12285"/>
    <tableColumn id="12289" xr3:uid="{A68F34A5-C0C5-4393-8785-988071F26CD0}" name="Column12286"/>
    <tableColumn id="12290" xr3:uid="{16441693-737E-41B8-905D-377BB9305415}" name="Column12287"/>
    <tableColumn id="12291" xr3:uid="{151B1DD3-FD27-455F-BB41-9B3754E512AC}" name="Column12288"/>
    <tableColumn id="12292" xr3:uid="{DB44DA9F-B73F-4F9C-B7C1-084635EEEA91}" name="Column12289"/>
    <tableColumn id="12293" xr3:uid="{2B312A90-2A16-4670-8307-390890882048}" name="Column12290"/>
    <tableColumn id="12294" xr3:uid="{4D25FD2D-33CD-4026-A9F2-E339E1F8586E}" name="Column12291"/>
    <tableColumn id="12295" xr3:uid="{8EB1DF68-BAF5-47D8-BF78-8A4145965D0D}" name="Column12292"/>
    <tableColumn id="12296" xr3:uid="{91FC1DAD-858C-4ABF-93B1-3F67D05740E6}" name="Column12293"/>
    <tableColumn id="12297" xr3:uid="{E7BEDDF3-0D2F-4182-88E9-4AA32ADE65ED}" name="Column12294"/>
    <tableColumn id="12298" xr3:uid="{EBE090E8-25CE-4341-9C2C-8B7F31085DF4}" name="Column12295"/>
    <tableColumn id="12299" xr3:uid="{6ABFB343-B94E-434C-9DC7-875C7A82117E}" name="Column12296"/>
    <tableColumn id="12300" xr3:uid="{15C8B4DC-9573-4C07-A626-A0324A00B452}" name="Column12297"/>
    <tableColumn id="12301" xr3:uid="{08769F9B-8252-4063-AB16-B4A99B29B13B}" name="Column12298"/>
    <tableColumn id="12302" xr3:uid="{B3BD3A16-8F92-4085-983B-1DC1E3145010}" name="Column12299"/>
    <tableColumn id="12303" xr3:uid="{26ED3047-6570-4212-955C-54ED0FA7E1D3}" name="Column12300"/>
    <tableColumn id="12304" xr3:uid="{BE692437-1AD0-4353-9666-FB909F5E3416}" name="Column12301"/>
    <tableColumn id="12305" xr3:uid="{1E9BC372-71CB-42E7-9577-21B2F3F40828}" name="Column12302"/>
    <tableColumn id="12306" xr3:uid="{494E71F3-A710-4555-A9FB-6747DB8A6D6A}" name="Column12303"/>
    <tableColumn id="12307" xr3:uid="{C906AFFC-EA82-41F6-82AE-CED67C579B4D}" name="Column12304"/>
    <tableColumn id="12308" xr3:uid="{BA112032-3D23-431C-906D-A8DEAA133458}" name="Column12305"/>
    <tableColumn id="12309" xr3:uid="{E2EE01AE-D0E7-46B7-99BC-0A132ABDD2CF}" name="Column12306"/>
    <tableColumn id="12310" xr3:uid="{8F488FEA-AA40-4A65-A0E8-FA770AB2D768}" name="Column12307"/>
    <tableColumn id="12311" xr3:uid="{4346A8A1-FE02-4612-98E0-CC85681BF400}" name="Column12308"/>
    <tableColumn id="12312" xr3:uid="{C55D821F-CB95-4BA1-96B6-052C1E1D3327}" name="Column12309"/>
    <tableColumn id="12313" xr3:uid="{36F15540-1F5A-49E3-8B07-7935917989F4}" name="Column12310"/>
    <tableColumn id="12314" xr3:uid="{BB26B35C-D605-440A-9C7C-391028CDA573}" name="Column12311"/>
    <tableColumn id="12315" xr3:uid="{E864CD69-AA11-4ADE-8C83-B548933AAAB4}" name="Column12312"/>
    <tableColumn id="12316" xr3:uid="{7C7CC7AD-F127-4F7F-9D0D-A25650FD3189}" name="Column12313"/>
    <tableColumn id="12317" xr3:uid="{DB410223-5875-4564-B833-FC15EABA0FD8}" name="Column12314"/>
    <tableColumn id="12318" xr3:uid="{655B640B-BCCF-49DA-B562-352DBF971B76}" name="Column12315"/>
    <tableColumn id="12319" xr3:uid="{BC171A11-E27A-4FC0-BCF3-7427DD1AF7EB}" name="Column12316"/>
    <tableColumn id="12320" xr3:uid="{4ABE979B-849D-45DD-8A97-BCEBE0CA3358}" name="Column12317"/>
    <tableColumn id="12321" xr3:uid="{DEBB91AE-FB74-4D2B-96D3-66622672A8C2}" name="Column12318"/>
    <tableColumn id="12322" xr3:uid="{2A4E4415-0ECB-4436-A573-010CA6FC9358}" name="Column12319"/>
    <tableColumn id="12323" xr3:uid="{16FF2254-49B8-4A91-8C7E-39B4A8A90B5A}" name="Column12320"/>
    <tableColumn id="12324" xr3:uid="{E5D97450-4876-46E3-B9F2-097D354E31AB}" name="Column12321"/>
    <tableColumn id="12325" xr3:uid="{60025729-8922-48C0-BE94-CD3B4CC0FEF4}" name="Column12322"/>
    <tableColumn id="12326" xr3:uid="{27142FA7-58AE-4AF8-A381-59ED812AF992}" name="Column12323"/>
    <tableColumn id="12327" xr3:uid="{7AE0003B-DA71-4D91-9D7D-F00D823FBC50}" name="Column12324"/>
    <tableColumn id="12328" xr3:uid="{E3CEA54E-A562-4F54-B166-2F76DE6544DA}" name="Column12325"/>
    <tableColumn id="12329" xr3:uid="{8E8FB0C5-2BDA-4BC6-AE9A-78B14D6FD19A}" name="Column12326"/>
    <tableColumn id="12330" xr3:uid="{F77566EB-BC3D-464D-A13C-D30AB29F43DB}" name="Column12327"/>
    <tableColumn id="12331" xr3:uid="{ECF5E636-7965-4592-97F7-1922DC9938A2}" name="Column12328"/>
    <tableColumn id="12332" xr3:uid="{17AC441A-A53F-4147-B725-F86C1DB4D482}" name="Column12329"/>
    <tableColumn id="12333" xr3:uid="{9418F0F3-6CA6-4183-89F3-8F84CADFD8B4}" name="Column12330"/>
    <tableColumn id="12334" xr3:uid="{E3F5FFCF-FE32-4500-8BA2-DE62892E79AC}" name="Column12331"/>
    <tableColumn id="12335" xr3:uid="{9057DFFE-5F61-49EB-84CD-5E22E0F4D7E1}" name="Column12332"/>
    <tableColumn id="12336" xr3:uid="{CB39D475-F1BD-4B00-AEEB-074F6C3DE8EB}" name="Column12333"/>
    <tableColumn id="12337" xr3:uid="{BB8D5A4D-E1C0-4CD2-B288-27ADD2E87C09}" name="Column12334"/>
    <tableColumn id="12338" xr3:uid="{9A939337-3F4C-4FC6-9C0F-F658A86C6329}" name="Column12335"/>
    <tableColumn id="12339" xr3:uid="{8F04C560-2008-4D20-8FDE-CEEE9C2379A6}" name="Column12336"/>
    <tableColumn id="12340" xr3:uid="{EB322B01-4F99-4FB1-B437-E9B4D946CE88}" name="Column12337"/>
    <tableColumn id="12341" xr3:uid="{9DAA0536-C3EB-4565-95E7-490E31DE3C94}" name="Column12338"/>
    <tableColumn id="12342" xr3:uid="{73C559F5-82CD-49CB-B81F-1CE966470D17}" name="Column12339"/>
    <tableColumn id="12343" xr3:uid="{129AC752-3EC7-4546-9075-40E38DACADF4}" name="Column12340"/>
    <tableColumn id="12344" xr3:uid="{FFBA50B7-F25B-42E2-BCF2-8AB365F8657C}" name="Column12341"/>
    <tableColumn id="12345" xr3:uid="{F1B7229C-0459-4CDC-99E6-D4AC49300BA1}" name="Column12342"/>
    <tableColumn id="12346" xr3:uid="{5E678DA2-ECA0-4597-A091-78F087813C99}" name="Column12343"/>
    <tableColumn id="12347" xr3:uid="{7C2FC6AD-E8E7-4F4E-BF04-7811F9093D82}" name="Column12344"/>
    <tableColumn id="12348" xr3:uid="{759A3707-461C-46B4-BAB2-25AE3DA61CA9}" name="Column12345"/>
    <tableColumn id="12349" xr3:uid="{351031F7-102B-4F9B-9933-163073FE77C9}" name="Column12346"/>
    <tableColumn id="12350" xr3:uid="{CB3CD061-14D3-444A-A03B-CB5011F98AE9}" name="Column12347"/>
    <tableColumn id="12351" xr3:uid="{BFB9069F-682B-433A-A197-7B6EFF5A8720}" name="Column12348"/>
    <tableColumn id="12352" xr3:uid="{C068E0FC-F5FF-40A2-B664-80F30842F76F}" name="Column12349"/>
    <tableColumn id="12353" xr3:uid="{87E5CB66-567E-4B9F-AD0D-909FCF001B59}" name="Column12350"/>
    <tableColumn id="12354" xr3:uid="{EEF52D1E-2A78-44E6-A4B4-3CC2ED72E9DD}" name="Column12351"/>
    <tableColumn id="12355" xr3:uid="{83AD1C6D-1F6F-4ED1-B436-CECE7888F11D}" name="Column12352"/>
    <tableColumn id="12356" xr3:uid="{6E6FED97-2A3C-47DE-B3C3-BEFB3AD0389F}" name="Column12353"/>
    <tableColumn id="12357" xr3:uid="{8D549017-6BE4-4C5E-ABFD-82DA7F0CD328}" name="Column12354"/>
    <tableColumn id="12358" xr3:uid="{B4383C28-9966-4869-A952-54AF17147283}" name="Column12355"/>
    <tableColumn id="12359" xr3:uid="{26C40339-4841-4917-BF4D-26CFA77132AF}" name="Column12356"/>
    <tableColumn id="12360" xr3:uid="{312164CE-01D5-4F3D-AC95-DD544E899776}" name="Column12357"/>
    <tableColumn id="12361" xr3:uid="{F378CE3E-6115-4C80-9272-D7689C954D2C}" name="Column12358"/>
    <tableColumn id="12362" xr3:uid="{0BD357DA-DAB2-46AD-9183-4DF3B11B16BB}" name="Column12359"/>
    <tableColumn id="12363" xr3:uid="{94BFF0EF-B46D-433C-BF2A-87687BDB54EB}" name="Column12360"/>
    <tableColumn id="12364" xr3:uid="{5806C4D5-4F70-4CDD-961F-B7854854D499}" name="Column12361"/>
    <tableColumn id="12365" xr3:uid="{BDE464A9-B17B-43AF-994D-C0BF8BDADF43}" name="Column12362"/>
    <tableColumn id="12366" xr3:uid="{4FBF13E0-0007-4F5C-BE40-DE731EC8426F}" name="Column12363"/>
    <tableColumn id="12367" xr3:uid="{53D9F084-FB5D-4E54-B3C6-5653DD8296AF}" name="Column12364"/>
    <tableColumn id="12368" xr3:uid="{DDF09B7A-8397-4FA9-945F-E85DBFA6AB02}" name="Column12365"/>
    <tableColumn id="12369" xr3:uid="{4C862313-26B8-4E0C-B30F-4AFEA2FE7C11}" name="Column12366"/>
    <tableColumn id="12370" xr3:uid="{18660573-F150-4A05-AB19-7AF68F0E08B4}" name="Column12367"/>
    <tableColumn id="12371" xr3:uid="{8DD1020F-5E9C-49C2-B1B0-70B54C88CEC2}" name="Column12368"/>
    <tableColumn id="12372" xr3:uid="{92CD39D2-0BCF-4FB6-BF28-0C883181985F}" name="Column12369"/>
    <tableColumn id="12373" xr3:uid="{516ABBD6-E7AB-468D-A22B-3D7766A3384D}" name="Column12370"/>
    <tableColumn id="12374" xr3:uid="{AA895A31-187C-40F7-8512-1D661740AAF9}" name="Column12371"/>
    <tableColumn id="12375" xr3:uid="{F77B30DE-1F8F-4140-BECA-A8E17DADED3F}" name="Column12372"/>
    <tableColumn id="12376" xr3:uid="{81BD592C-3AEE-4BD0-AE0D-A7F4ED197293}" name="Column12373"/>
    <tableColumn id="12377" xr3:uid="{1338956F-CB00-4399-A6B7-AEE4846D1405}" name="Column12374"/>
    <tableColumn id="12378" xr3:uid="{55553306-C1C4-45E2-BF7D-F13318D31C85}" name="Column12375"/>
    <tableColumn id="12379" xr3:uid="{C0DD3648-311B-442B-A13C-ADBB36C5C3D6}" name="Column12376"/>
    <tableColumn id="12380" xr3:uid="{D9DFFAC8-B548-4C1F-A150-6F2B757B7DAA}" name="Column12377"/>
    <tableColumn id="12381" xr3:uid="{D5C631F2-1671-4DB1-B046-5AE33BD3FF63}" name="Column12378"/>
    <tableColumn id="12382" xr3:uid="{4E1E0EE8-8263-4099-ADE1-7E5371F5EF49}" name="Column12379"/>
    <tableColumn id="12383" xr3:uid="{D67B8DF2-DD0C-4AF4-B5C9-C5BEA298BEEA}" name="Column12380"/>
    <tableColumn id="12384" xr3:uid="{68983636-D225-4BAC-8D1E-4BBCDDB64F20}" name="Column12381"/>
    <tableColumn id="12385" xr3:uid="{48E7FF3D-C0FE-4659-9278-1307497C0A11}" name="Column12382"/>
    <tableColumn id="12386" xr3:uid="{C51909CD-FDCC-4FC1-B547-E01B8574CD08}" name="Column12383"/>
    <tableColumn id="12387" xr3:uid="{7BAD25E5-2AEC-4B07-AF12-FCB2878198ED}" name="Column12384"/>
    <tableColumn id="12388" xr3:uid="{6C4BB99C-8680-402E-9CA8-7F1C570B1C15}" name="Column12385"/>
    <tableColumn id="12389" xr3:uid="{6AE63EEC-3CF7-415F-9ABF-B5F05E8F77B5}" name="Column12386"/>
    <tableColumn id="12390" xr3:uid="{5426FE3B-F3E1-4CA4-B4F9-13D295AEBC73}" name="Column12387"/>
    <tableColumn id="12391" xr3:uid="{68AB3A63-6543-4009-A815-C59C788D7DC0}" name="Column12388"/>
    <tableColumn id="12392" xr3:uid="{3697493D-F5D9-4825-8F5E-5F6AB15CB93F}" name="Column12389"/>
    <tableColumn id="12393" xr3:uid="{FDAAEA3B-2CB1-4565-A935-334884D3C4FD}" name="Column12390"/>
    <tableColumn id="12394" xr3:uid="{3230C047-48A3-4566-9116-FB01D544992F}" name="Column12391"/>
    <tableColumn id="12395" xr3:uid="{5EFA31F6-1B4B-4613-B28B-BFBBAEA2AEA1}" name="Column12392"/>
    <tableColumn id="12396" xr3:uid="{D05E270C-F017-499D-B861-3A22710AC7C7}" name="Column12393"/>
    <tableColumn id="12397" xr3:uid="{9263C94D-AC30-454D-AD1D-D2269EC9E9CC}" name="Column12394"/>
    <tableColumn id="12398" xr3:uid="{6CEA04EE-6E7F-4B1B-AD88-81AEA37319D3}" name="Column12395"/>
    <tableColumn id="12399" xr3:uid="{FC820984-DBCE-482A-AE03-F8C956B514C1}" name="Column12396"/>
    <tableColumn id="12400" xr3:uid="{E52E17C5-A2AA-4EF3-9A63-32CA63CC3129}" name="Column12397"/>
    <tableColumn id="12401" xr3:uid="{5BAAD1CE-A572-444E-883E-F2CAC190CBDC}" name="Column12398"/>
    <tableColumn id="12402" xr3:uid="{EBCCBF91-8B5A-4316-8CC3-39D45B1E4D75}" name="Column12399"/>
    <tableColumn id="12403" xr3:uid="{B24025C6-C06F-4589-A60B-2E7DF74FB682}" name="Column12400"/>
    <tableColumn id="12404" xr3:uid="{F51D1E5D-6E99-4A3D-9122-54448F45FE5F}" name="Column12401"/>
    <tableColumn id="12405" xr3:uid="{C1870A76-4B48-4250-9E8B-FCF2A47E4CD1}" name="Column12402"/>
    <tableColumn id="12406" xr3:uid="{853204F6-9810-4CBC-82ED-15AE093EF3A6}" name="Column12403"/>
    <tableColumn id="12407" xr3:uid="{E6223A9F-D139-4F32-A93A-743BE83F12EE}" name="Column12404"/>
    <tableColumn id="12408" xr3:uid="{F664C2D5-E0FB-4657-97C8-7E013A11B3B8}" name="Column12405"/>
    <tableColumn id="12409" xr3:uid="{6564703D-D196-4FDF-B6C6-432AC5B8B7F4}" name="Column12406"/>
    <tableColumn id="12410" xr3:uid="{64CE3681-6D02-41BA-93F5-FD0739CCD4D8}" name="Column12407"/>
    <tableColumn id="12411" xr3:uid="{E8DB842A-BC05-449B-A1D9-E6D612023773}" name="Column12408"/>
    <tableColumn id="12412" xr3:uid="{7DCB7846-6577-4273-ACB6-F15D030ACD6F}" name="Column12409"/>
    <tableColumn id="12413" xr3:uid="{7CDC30F3-72A3-45E8-AE71-ECB242A28B99}" name="Column12410"/>
    <tableColumn id="12414" xr3:uid="{967F309E-8699-48B4-9115-8ABA96B55873}" name="Column12411"/>
    <tableColumn id="12415" xr3:uid="{6D737647-BB10-46FB-9E7A-6A438662339A}" name="Column12412"/>
    <tableColumn id="12416" xr3:uid="{A877C26D-FC22-4247-87A0-0093879B1805}" name="Column12413"/>
    <tableColumn id="12417" xr3:uid="{253378F1-C740-43AB-9BD7-B47982CDF53D}" name="Column12414"/>
    <tableColumn id="12418" xr3:uid="{80E609DC-35B5-4E2F-B4E2-94E628E1C0C5}" name="Column12415"/>
    <tableColumn id="12419" xr3:uid="{C731701F-A27A-4272-9F3E-5E34BC3CE6CA}" name="Column12416"/>
    <tableColumn id="12420" xr3:uid="{678C7A00-51B3-45E3-9118-EFA2D9165248}" name="Column12417"/>
    <tableColumn id="12421" xr3:uid="{6508FB13-A881-4E5A-8458-5D2604675874}" name="Column12418"/>
    <tableColumn id="12422" xr3:uid="{09C8346F-D596-4B9C-BBC6-5BFD64D7AB1A}" name="Column12419"/>
    <tableColumn id="12423" xr3:uid="{6629EDEE-E19C-42B3-B1D4-16BD130CA7C5}" name="Column12420"/>
    <tableColumn id="12424" xr3:uid="{00304F04-8672-4B7E-B225-55D5F490E575}" name="Column12421"/>
    <tableColumn id="12425" xr3:uid="{D0842654-E485-4499-8BDD-783B75D5B493}" name="Column12422"/>
    <tableColumn id="12426" xr3:uid="{6215B03A-C734-4F56-B183-7E343D680EEB}" name="Column12423"/>
    <tableColumn id="12427" xr3:uid="{F7C2687B-AB00-4839-9FAE-C0BDEFD02AC3}" name="Column12424"/>
    <tableColumn id="12428" xr3:uid="{15F86160-DCC1-4DA7-B896-BE072D8ED262}" name="Column12425"/>
    <tableColumn id="12429" xr3:uid="{D372B059-8E57-489E-844A-C4B0174BC471}" name="Column12426"/>
    <tableColumn id="12430" xr3:uid="{0240D4A0-5E3D-4751-8B3F-237D2F2A45AD}" name="Column12427"/>
    <tableColumn id="12431" xr3:uid="{034F3A7D-E020-43D8-B44C-AC9E83958FF9}" name="Column12428"/>
    <tableColumn id="12432" xr3:uid="{721208F7-FC61-424E-8A26-1AFF424F457B}" name="Column12429"/>
    <tableColumn id="12433" xr3:uid="{CA260500-B95A-46C7-A3FB-BFF21B3522B7}" name="Column12430"/>
    <tableColumn id="12434" xr3:uid="{94978345-01DA-4FC0-9C20-BDBD8909B410}" name="Column12431"/>
    <tableColumn id="12435" xr3:uid="{ABC017AD-4143-4B38-AC54-F650699E7652}" name="Column12432"/>
    <tableColumn id="12436" xr3:uid="{42864C0C-4132-4EFE-9A4B-59666795BCEE}" name="Column12433"/>
    <tableColumn id="12437" xr3:uid="{73F58A8E-A354-420A-B9B8-8034EFBBD8F7}" name="Column12434"/>
    <tableColumn id="12438" xr3:uid="{8F3B2F0F-322D-45D7-A530-FCDC970C26D1}" name="Column12435"/>
    <tableColumn id="12439" xr3:uid="{A915A237-CAA0-42B5-9478-C3EE5AB99C3B}" name="Column12436"/>
    <tableColumn id="12440" xr3:uid="{06FDD74C-253A-426B-B7BD-0C8959780FAE}" name="Column12437"/>
    <tableColumn id="12441" xr3:uid="{25B75CD0-E563-4E25-AE33-1A32A97D3D54}" name="Column12438"/>
    <tableColumn id="12442" xr3:uid="{81DAD76E-B4D7-4D06-8A59-2BF86B3C16DD}" name="Column12439"/>
    <tableColumn id="12443" xr3:uid="{7FE4D1CF-89CA-4F13-8FA5-3828E8F4878A}" name="Column12440"/>
    <tableColumn id="12444" xr3:uid="{6699DEA7-2ECA-4028-9639-B8B0F5A1BC80}" name="Column12441"/>
    <tableColumn id="12445" xr3:uid="{9C51069B-597A-42D9-9A7B-5AB2029C0ECD}" name="Column12442"/>
    <tableColumn id="12446" xr3:uid="{6DC51B93-15DD-4A27-B5CB-E5711652E234}" name="Column12443"/>
    <tableColumn id="12447" xr3:uid="{9865D283-E38B-456D-A710-D583DAFC3CBD}" name="Column12444"/>
    <tableColumn id="12448" xr3:uid="{48441CA1-D867-4320-BD77-65815BF5473A}" name="Column12445"/>
    <tableColumn id="12449" xr3:uid="{A9B976C0-5735-461E-8C8C-2B080A4B13AC}" name="Column12446"/>
    <tableColumn id="12450" xr3:uid="{F42B88C1-E883-4040-9063-5CF0C46F5078}" name="Column12447"/>
    <tableColumn id="12451" xr3:uid="{E4910338-DF84-4383-9B1E-3DD7A730E353}" name="Column12448"/>
    <tableColumn id="12452" xr3:uid="{74E0391E-3D8C-4434-8AAC-DDBDF338DDEB}" name="Column12449"/>
    <tableColumn id="12453" xr3:uid="{1C997ECE-9C39-4AA2-A0C7-2403E9870970}" name="Column12450"/>
    <tableColumn id="12454" xr3:uid="{F8A51E06-0DA1-457D-A612-4B316F68C147}" name="Column12451"/>
    <tableColumn id="12455" xr3:uid="{E8AB8A4A-EA0A-4F27-84EB-E845F3A78121}" name="Column12452"/>
    <tableColumn id="12456" xr3:uid="{B576FC20-7A45-403A-BAF6-9AA000B27656}" name="Column12453"/>
    <tableColumn id="12457" xr3:uid="{932AF36F-9159-41A6-8F49-9F36C6BFEC1B}" name="Column12454"/>
    <tableColumn id="12458" xr3:uid="{FB72313C-6FC2-4935-8DDD-6846B426559A}" name="Column12455"/>
    <tableColumn id="12459" xr3:uid="{31F5C539-B5EE-4DCF-AEBB-6B270CE029EE}" name="Column12456"/>
    <tableColumn id="12460" xr3:uid="{662B8054-A479-43F9-9E05-75AB463E811C}" name="Column12457"/>
    <tableColumn id="12461" xr3:uid="{DB30CED5-8038-4591-A4AA-F4314B46D49F}" name="Column12458"/>
    <tableColumn id="12462" xr3:uid="{1605A01E-953C-4D3C-8C61-8475FF5B82F3}" name="Column12459"/>
    <tableColumn id="12463" xr3:uid="{C8CB046A-72F6-45C1-885C-B6924356CE64}" name="Column12460"/>
    <tableColumn id="12464" xr3:uid="{9E50E73F-7B3B-46E0-8926-D473F09C7F56}" name="Column12461"/>
    <tableColumn id="12465" xr3:uid="{1262B3CA-E5F8-4DF7-B364-46A015A1DC0B}" name="Column12462"/>
    <tableColumn id="12466" xr3:uid="{40D69CB4-72E3-41C4-A359-0AB601344AB3}" name="Column12463"/>
    <tableColumn id="12467" xr3:uid="{C593EF11-19D2-4A8A-927C-7CF9FEBBEB2A}" name="Column12464"/>
    <tableColumn id="12468" xr3:uid="{F625FD5C-7E13-4423-AD85-D3E2033656C1}" name="Column12465"/>
    <tableColumn id="12469" xr3:uid="{1F42FDAF-6AE0-421F-BBB6-4227F9057D9B}" name="Column12466"/>
    <tableColumn id="12470" xr3:uid="{9931467D-54E7-4E61-83A0-69744973ED21}" name="Column12467"/>
    <tableColumn id="12471" xr3:uid="{B2915D21-3419-4AB7-B048-59E9EDEBE643}" name="Column12468"/>
    <tableColumn id="12472" xr3:uid="{D2C527F8-407A-48EC-AED1-549EEABCA0EC}" name="Column12469"/>
    <tableColumn id="12473" xr3:uid="{D487E10F-902C-4129-A0AE-508C524517D1}" name="Column12470"/>
    <tableColumn id="12474" xr3:uid="{3627A2B5-EDEA-460D-8ED5-78A5B2B4ED31}" name="Column12471"/>
    <tableColumn id="12475" xr3:uid="{6F75AD19-AABF-4DAB-BCC6-93253B1E0C96}" name="Column12472"/>
    <tableColumn id="12476" xr3:uid="{349665A3-4B15-42AF-BBA1-344A602304AD}" name="Column12473"/>
    <tableColumn id="12477" xr3:uid="{504F3FBA-9368-46BB-8174-8269C8072AEC}" name="Column12474"/>
    <tableColumn id="12478" xr3:uid="{4595B5BD-DAC4-4606-BE29-C58EFD1F38EE}" name="Column12475"/>
    <tableColumn id="12479" xr3:uid="{9DE491AF-028B-43B2-8B66-03709D75D5D7}" name="Column12476"/>
    <tableColumn id="12480" xr3:uid="{C829E8F5-C0BD-453F-98CF-189904F190C1}" name="Column12477"/>
    <tableColumn id="12481" xr3:uid="{F78C8651-690A-4264-85C8-684521A7FE01}" name="Column12478"/>
    <tableColumn id="12482" xr3:uid="{EE60F4A5-0923-4C7C-8902-08617F3DD51A}" name="Column12479"/>
    <tableColumn id="12483" xr3:uid="{C4C62F67-5995-4083-8CB1-45CCA3835AE0}" name="Column12480"/>
    <tableColumn id="12484" xr3:uid="{A2443990-4072-4B18-B353-9D9DB38B3FD1}" name="Column12481"/>
    <tableColumn id="12485" xr3:uid="{17218D1A-51F9-49E6-BC96-6390742599A1}" name="Column12482"/>
    <tableColumn id="12486" xr3:uid="{48B11801-322F-4253-A418-D503519BECF3}" name="Column12483"/>
    <tableColumn id="12487" xr3:uid="{C3B59294-B682-4B44-8E67-720F98649812}" name="Column12484"/>
    <tableColumn id="12488" xr3:uid="{6A05366A-0380-48B1-8492-B2FBDB214B6C}" name="Column12485"/>
    <tableColumn id="12489" xr3:uid="{016A057C-17C1-45B2-ADB3-A0A22D7A3330}" name="Column12486"/>
    <tableColumn id="12490" xr3:uid="{74A2608D-6DD6-4B70-951D-C3D85731780C}" name="Column12487"/>
    <tableColumn id="12491" xr3:uid="{2DE92B7C-8871-4051-AB8A-ADBC3C8C4EBF}" name="Column12488"/>
    <tableColumn id="12492" xr3:uid="{55990097-0192-4E28-B070-144E744B4122}" name="Column12489"/>
    <tableColumn id="12493" xr3:uid="{63D6CF7B-72D9-4427-B1F8-902263CD9096}" name="Column12490"/>
    <tableColumn id="12494" xr3:uid="{B2588C84-3923-4327-9367-6003BDE3EB98}" name="Column12491"/>
    <tableColumn id="12495" xr3:uid="{BCE6949F-A4CC-4CFA-A955-3C24DC06B441}" name="Column12492"/>
    <tableColumn id="12496" xr3:uid="{593BC082-0676-43BD-87E2-5713CD8F6FB4}" name="Column12493"/>
    <tableColumn id="12497" xr3:uid="{E522A152-AE13-407E-981A-C15E51BCF4A7}" name="Column12494"/>
    <tableColumn id="12498" xr3:uid="{5CE00D65-1DF6-4E91-B687-F8B6F458C531}" name="Column12495"/>
    <tableColumn id="12499" xr3:uid="{9737F14C-D7D2-4D1B-B639-84A54926C1A9}" name="Column12496"/>
    <tableColumn id="12500" xr3:uid="{DFD00CC7-7B56-4214-84BA-E1511709AEEF}" name="Column12497"/>
    <tableColumn id="12501" xr3:uid="{05EE293D-0926-41C8-B7F2-1A8180A663E1}" name="Column12498"/>
    <tableColumn id="12502" xr3:uid="{CD1BADE5-72EF-47AC-B7ED-EFF20BB788F7}" name="Column12499"/>
    <tableColumn id="12503" xr3:uid="{FFDE6149-A8E5-4C4F-9950-C4C0E7486137}" name="Column12500"/>
    <tableColumn id="12504" xr3:uid="{194EC4FF-A6EB-4F37-B492-BAD918909528}" name="Column12501"/>
    <tableColumn id="12505" xr3:uid="{0170287B-443F-4A1E-9739-59B0DA0472D1}" name="Column12502"/>
    <tableColumn id="12506" xr3:uid="{78F3787E-37A3-40F5-A7CF-46C7483EC42B}" name="Column12503"/>
    <tableColumn id="12507" xr3:uid="{FDB106E1-376D-48E1-82A9-0CBB2D1A76FC}" name="Column12504"/>
    <tableColumn id="12508" xr3:uid="{ED385224-9B53-4A6F-9AB3-E427D4A69B22}" name="Column12505"/>
    <tableColumn id="12509" xr3:uid="{F7FF031A-1EB6-461B-98D9-81D7650C5771}" name="Column12506"/>
    <tableColumn id="12510" xr3:uid="{14A478E8-BC6B-4657-9A5E-5B30CF883207}" name="Column12507"/>
    <tableColumn id="12511" xr3:uid="{1617D799-4B66-484A-A808-35A840433F40}" name="Column12508"/>
    <tableColumn id="12512" xr3:uid="{CB2E80E9-979B-405D-BA0E-B82584955E6A}" name="Column12509"/>
    <tableColumn id="12513" xr3:uid="{213ECFFD-324D-4F87-85FD-3C124ED675CF}" name="Column12510"/>
    <tableColumn id="12514" xr3:uid="{F308CEDC-82B6-43C6-8D14-BEA18E54703D}" name="Column12511"/>
    <tableColumn id="12515" xr3:uid="{B8EA5E97-E92D-4681-BA7F-63B91D2B8288}" name="Column12512"/>
    <tableColumn id="12516" xr3:uid="{E942D03F-6D43-4F26-956B-79521F133EE1}" name="Column12513"/>
    <tableColumn id="12517" xr3:uid="{B6683ED3-6AC3-4281-BE2D-ABAA76BFFC2A}" name="Column12514"/>
    <tableColumn id="12518" xr3:uid="{3917ACC6-1A0E-48D9-A0DC-26C263D7DEC2}" name="Column12515"/>
    <tableColumn id="12519" xr3:uid="{84FD01AF-8022-4762-A1B8-4911A2531B44}" name="Column12516"/>
    <tableColumn id="12520" xr3:uid="{BC7A1FEE-83A4-4A45-9D1A-0DAAC56D39F9}" name="Column12517"/>
    <tableColumn id="12521" xr3:uid="{031038B8-C04D-43D9-87AB-A8A581FC9FCE}" name="Column12518"/>
    <tableColumn id="12522" xr3:uid="{55819274-5DDC-4837-AB78-B36D8CDB8AB6}" name="Column12519"/>
    <tableColumn id="12523" xr3:uid="{7FE2CA2F-D082-4C22-ACDF-0C97954C8B20}" name="Column12520"/>
    <tableColumn id="12524" xr3:uid="{BD1503B2-7F1A-4C07-A5A1-756C6A914147}" name="Column12521"/>
    <tableColumn id="12525" xr3:uid="{3C8D7752-1CBF-4C14-A100-E770927E3249}" name="Column12522"/>
    <tableColumn id="12526" xr3:uid="{89D62BCE-A638-4D44-835A-3F4ADCBA15FD}" name="Column12523"/>
    <tableColumn id="12527" xr3:uid="{41C5E47E-0BE4-4810-A7AE-3DC830BF60D1}" name="Column12524"/>
    <tableColumn id="12528" xr3:uid="{ABBFCE32-A57C-4B1B-AF1B-87280A470AFD}" name="Column12525"/>
    <tableColumn id="12529" xr3:uid="{0C4D7078-6B99-44D8-9B42-AC78BD6A31CE}" name="Column12526"/>
    <tableColumn id="12530" xr3:uid="{F0AB51CA-DC3E-449E-8DD5-CF9396E7A5A2}" name="Column12527"/>
    <tableColumn id="12531" xr3:uid="{019EF2CA-BE98-4727-94BB-98D0247BEDB6}" name="Column12528"/>
    <tableColumn id="12532" xr3:uid="{7949B094-7D22-4908-8EB2-BCDD30E34B6C}" name="Column12529"/>
    <tableColumn id="12533" xr3:uid="{FC209FAF-BFE3-44B6-942A-E50A322A9137}" name="Column12530"/>
    <tableColumn id="12534" xr3:uid="{27648582-8A37-4B2A-B5AF-B954B51DF038}" name="Column12531"/>
    <tableColumn id="12535" xr3:uid="{4ADB439A-A384-4305-BCEF-EACF16DB52E4}" name="Column12532"/>
    <tableColumn id="12536" xr3:uid="{FC45047F-FB6E-4138-B6FC-AB2E13604FCF}" name="Column12533"/>
    <tableColumn id="12537" xr3:uid="{81B377EE-CE00-4053-8E0D-A02BC4071F28}" name="Column12534"/>
    <tableColumn id="12538" xr3:uid="{E41151AA-78E5-4B8C-A74A-A475C13FD731}" name="Column12535"/>
    <tableColumn id="12539" xr3:uid="{CE8B733C-AF43-4790-A764-F380D09076D1}" name="Column12536"/>
    <tableColumn id="12540" xr3:uid="{E8FCB264-8E8B-44DA-98DE-C19D9D4C68DE}" name="Column12537"/>
    <tableColumn id="12541" xr3:uid="{5F93F061-5AF6-4704-8C2F-115E88464307}" name="Column12538"/>
    <tableColumn id="12542" xr3:uid="{7836C9EB-56C2-4AD5-B976-3141566EE9C2}" name="Column12539"/>
    <tableColumn id="12543" xr3:uid="{BFC425A5-7BD0-47C9-986C-602B6954A10A}" name="Column12540"/>
    <tableColumn id="12544" xr3:uid="{2D361EAE-3476-479B-A7FB-DEDD524D120D}" name="Column12541"/>
    <tableColumn id="12545" xr3:uid="{3CDAE571-5867-46F3-A989-E37D83963407}" name="Column12542"/>
    <tableColumn id="12546" xr3:uid="{00AD9CDC-6CC2-4096-9032-A2F912B4D949}" name="Column12543"/>
    <tableColumn id="12547" xr3:uid="{4064AAED-5097-445E-8DFF-ADD554DDF861}" name="Column12544"/>
    <tableColumn id="12548" xr3:uid="{2F0893FD-E24D-4C49-AF4D-F08DDC6DCB71}" name="Column12545"/>
    <tableColumn id="12549" xr3:uid="{462EAA4B-0C80-40B7-9BF1-26CFEA2E27B1}" name="Column12546"/>
    <tableColumn id="12550" xr3:uid="{E91A13A8-9DC7-4211-9250-15FF2851E87F}" name="Column12547"/>
    <tableColumn id="12551" xr3:uid="{6D96C3FC-27FE-4387-BAF5-F9A16443921D}" name="Column12548"/>
    <tableColumn id="12552" xr3:uid="{A72D0116-81B5-4E39-B1FC-A8F498F1DF5C}" name="Column12549"/>
    <tableColumn id="12553" xr3:uid="{3BB09E67-546C-4BCE-951D-33BD4D17E9E6}" name="Column12550"/>
    <tableColumn id="12554" xr3:uid="{369FD509-32A9-459E-9C9B-439AC3F7A9BF}" name="Column12551"/>
    <tableColumn id="12555" xr3:uid="{0993A333-4C9D-40D7-9075-0D57C95A793E}" name="Column12552"/>
    <tableColumn id="12556" xr3:uid="{FDB9287A-0D7E-47A9-B2B7-8D7C88E43961}" name="Column12553"/>
    <tableColumn id="12557" xr3:uid="{7E214508-BF32-4599-9E6E-632BF4903741}" name="Column12554"/>
    <tableColumn id="12558" xr3:uid="{EBA03B5A-3C1A-495B-8001-229AC28C2CCC}" name="Column12555"/>
    <tableColumn id="12559" xr3:uid="{75976BF8-F300-4E36-BC60-76FA704AFA46}" name="Column12556"/>
    <tableColumn id="12560" xr3:uid="{0B67CAA4-8702-40DF-B3BC-7BF1D24F16FF}" name="Column12557"/>
    <tableColumn id="12561" xr3:uid="{F648C061-4FD8-4971-BDA6-ABB49B6FDB8F}" name="Column12558"/>
    <tableColumn id="12562" xr3:uid="{C6D9EA4A-FC00-4FFF-8EE3-A80B7C02507C}" name="Column12559"/>
    <tableColumn id="12563" xr3:uid="{C3FE7696-4A9C-4C88-8F0F-9069F7EAA6B4}" name="Column12560"/>
    <tableColumn id="12564" xr3:uid="{894275B4-0F3F-4F57-8B1B-95324D71AC9C}" name="Column12561"/>
    <tableColumn id="12565" xr3:uid="{EE6D7505-19BA-4D02-8D4A-671A862D30C5}" name="Column12562"/>
    <tableColumn id="12566" xr3:uid="{76851651-FDD5-44B0-A2A3-08C2A67047B5}" name="Column12563"/>
    <tableColumn id="12567" xr3:uid="{BEA8BD28-E8D8-497E-8201-A4B964E76172}" name="Column12564"/>
    <tableColumn id="12568" xr3:uid="{29DA4BE2-8D49-41D2-A16F-9DF5411BCFFF}" name="Column12565"/>
    <tableColumn id="12569" xr3:uid="{8C2B0432-2EFD-4685-BCF5-28FD96A588FE}" name="Column12566"/>
    <tableColumn id="12570" xr3:uid="{06FE214B-AFD8-4A03-A0B1-8FA98ABB00DA}" name="Column12567"/>
    <tableColumn id="12571" xr3:uid="{869596C7-E6CF-4551-AEC3-7394A140409D}" name="Column12568"/>
    <tableColumn id="12572" xr3:uid="{CCADAAC1-0E92-45BC-94D0-7BB8315C1D38}" name="Column12569"/>
    <tableColumn id="12573" xr3:uid="{6DD48C8A-4466-4C2B-A780-5CE5CDFB2429}" name="Column12570"/>
    <tableColumn id="12574" xr3:uid="{D46D4F26-6411-46F4-8B26-C896F47C5FD9}" name="Column12571"/>
    <tableColumn id="12575" xr3:uid="{6BDED513-181E-4059-96B6-B2014EF4266B}" name="Column12572"/>
    <tableColumn id="12576" xr3:uid="{B2CB5137-C231-477A-9C57-9D08355C599B}" name="Column12573"/>
    <tableColumn id="12577" xr3:uid="{82B17740-E01B-44A7-9E40-50791F4AF55B}" name="Column12574"/>
    <tableColumn id="12578" xr3:uid="{E04634B7-6C65-42B4-B1C0-7366D27C66B8}" name="Column12575"/>
    <tableColumn id="12579" xr3:uid="{E00C4CA0-4EBF-4160-A2CB-448D153BE00F}" name="Column12576"/>
    <tableColumn id="12580" xr3:uid="{3629CAA0-B6F9-4202-A41B-8E7FA9E5B734}" name="Column12577"/>
    <tableColumn id="12581" xr3:uid="{75A35A74-5860-45B2-B2C8-3D1E51B75588}" name="Column12578"/>
    <tableColumn id="12582" xr3:uid="{1018B04D-821B-4B7C-BF12-B55D132FBCFB}" name="Column12579"/>
    <tableColumn id="12583" xr3:uid="{67EA7F01-BA08-46F6-9D27-0B6AF14DEF01}" name="Column12580"/>
    <tableColumn id="12584" xr3:uid="{08EFF09B-15E8-463C-8D33-9427C060853A}" name="Column12581"/>
    <tableColumn id="12585" xr3:uid="{4996CE8F-ECD4-43E0-9C01-092F32A73950}" name="Column12582"/>
    <tableColumn id="12586" xr3:uid="{AB5B865E-9C21-46F6-A63E-29C9795BE00A}" name="Column12583"/>
    <tableColumn id="12587" xr3:uid="{26758F51-1850-4724-8B44-C4307B6BD446}" name="Column12584"/>
    <tableColumn id="12588" xr3:uid="{F9585B7D-27FA-43BE-B9CD-6BD314C22F5C}" name="Column12585"/>
    <tableColumn id="12589" xr3:uid="{D22188DA-01C6-465D-A239-0EDDD865174A}" name="Column12586"/>
    <tableColumn id="12590" xr3:uid="{DC3784B5-7498-4212-955D-D7856BBB0FE5}" name="Column12587"/>
    <tableColumn id="12591" xr3:uid="{DCECCD3D-5AAF-484A-B693-CC35436F80A3}" name="Column12588"/>
    <tableColumn id="12592" xr3:uid="{855B7C2F-6016-4EDD-A76A-5A03945CAA16}" name="Column12589"/>
    <tableColumn id="12593" xr3:uid="{A15E2CC2-61DB-4743-8D00-AEB902CE6F81}" name="Column12590"/>
    <tableColumn id="12594" xr3:uid="{BCA99D0C-F2AB-416E-AF88-0F7B4B7CC04D}" name="Column12591"/>
    <tableColumn id="12595" xr3:uid="{DCA88740-87F8-4596-94D6-9A7D3A77A941}" name="Column12592"/>
    <tableColumn id="12596" xr3:uid="{6EBBA109-309E-47F4-AAFB-FDB33A16BD63}" name="Column12593"/>
    <tableColumn id="12597" xr3:uid="{1F48654E-71C0-4337-A2B6-FB45F2E8ED6C}" name="Column12594"/>
    <tableColumn id="12598" xr3:uid="{EBBA39FE-EF98-45AC-BAFD-58F8A0BE623A}" name="Column12595"/>
    <tableColumn id="12599" xr3:uid="{684B0061-B943-496C-9B35-B16F72C0F6F3}" name="Column12596"/>
    <tableColumn id="12600" xr3:uid="{E0D36725-388A-4DCD-A294-56C2A48D1A34}" name="Column12597"/>
    <tableColumn id="12601" xr3:uid="{BCB0D72C-D94A-4A9A-B3C3-0A09B5B918ED}" name="Column12598"/>
    <tableColumn id="12602" xr3:uid="{EDC3B144-DC24-4458-BFD8-4FEDAE406C79}" name="Column12599"/>
    <tableColumn id="12603" xr3:uid="{CC57EF50-71B1-4081-B88D-27A97CED621A}" name="Column12600"/>
    <tableColumn id="12604" xr3:uid="{4896CDDD-D5B0-4896-85D8-6323B4BFD9BF}" name="Column12601"/>
    <tableColumn id="12605" xr3:uid="{9B4F4337-2C92-48FE-BC16-51328183DE73}" name="Column12602"/>
    <tableColumn id="12606" xr3:uid="{F78198FB-4996-49C9-9A4F-5F5C29A7F0A7}" name="Column12603"/>
    <tableColumn id="12607" xr3:uid="{A709F073-F5FF-4438-A003-29CF3140B8C8}" name="Column12604"/>
    <tableColumn id="12608" xr3:uid="{6E631423-5380-44F7-B86F-081BBA806314}" name="Column12605"/>
    <tableColumn id="12609" xr3:uid="{0D9F71F4-B748-4533-8D6F-260235776BD4}" name="Column12606"/>
    <tableColumn id="12610" xr3:uid="{BE52CDB4-31FA-442C-B743-448BBBB4600A}" name="Column12607"/>
    <tableColumn id="12611" xr3:uid="{761D7639-C4C0-4C3C-AC6F-09BC103CA6E1}" name="Column12608"/>
    <tableColumn id="12612" xr3:uid="{DBCD8692-C07D-4BA0-AE03-11FD4CE9D727}" name="Column12609"/>
    <tableColumn id="12613" xr3:uid="{9C4B4090-C5DD-4729-8529-55229D43AB73}" name="Column12610"/>
    <tableColumn id="12614" xr3:uid="{E02D5BC0-7ACF-4090-A622-A67E6AFA2348}" name="Column12611"/>
    <tableColumn id="12615" xr3:uid="{85D78865-8770-4EBE-BB01-AA085716EA56}" name="Column12612"/>
    <tableColumn id="12616" xr3:uid="{170D7A38-7DD6-4F96-AE5A-E8CB889496C0}" name="Column12613"/>
    <tableColumn id="12617" xr3:uid="{57C42041-82C1-4D17-A3B3-73AC957C4ED0}" name="Column12614"/>
    <tableColumn id="12618" xr3:uid="{0D70CCC4-24D8-496E-9482-055226051CC9}" name="Column12615"/>
    <tableColumn id="12619" xr3:uid="{EAC32BEF-6CB3-4D49-9FAD-6926AB92469A}" name="Column12616"/>
    <tableColumn id="12620" xr3:uid="{88F67461-E5ED-44A4-9F0E-AFCF53C0CCA6}" name="Column12617"/>
    <tableColumn id="12621" xr3:uid="{64B1CB75-B0D2-4C67-A354-291B43A64C2D}" name="Column12618"/>
    <tableColumn id="12622" xr3:uid="{F575CF56-E297-4F8B-866C-989FE03220F6}" name="Column12619"/>
    <tableColumn id="12623" xr3:uid="{C2F2ECF4-A0DD-4078-AD1C-E496061FF296}" name="Column12620"/>
    <tableColumn id="12624" xr3:uid="{8664EE2B-6B51-4D3E-A98A-F426F11E8255}" name="Column12621"/>
    <tableColumn id="12625" xr3:uid="{9C9E962C-6C1A-4473-8C7A-E42A6A2770F1}" name="Column12622"/>
    <tableColumn id="12626" xr3:uid="{6D6A5B77-84C3-4CE3-BA2E-5035F7B8B93F}" name="Column12623"/>
    <tableColumn id="12627" xr3:uid="{D8BAB0DB-DFFC-4DB9-B20A-98FBB5CBD1A0}" name="Column12624"/>
    <tableColumn id="12628" xr3:uid="{8FB5A9FB-71FC-47AE-92A8-80CCB49555E7}" name="Column12625"/>
    <tableColumn id="12629" xr3:uid="{003E2C6E-5CB0-4648-8FA6-4150BFF2A8E4}" name="Column12626"/>
    <tableColumn id="12630" xr3:uid="{E284D570-57C3-48EE-84D8-919064C4E05D}" name="Column12627"/>
    <tableColumn id="12631" xr3:uid="{A4AD1A8B-23A7-4FAD-984F-20178ABE4A2B}" name="Column12628"/>
    <tableColumn id="12632" xr3:uid="{29E4B376-FBD9-482F-8EB0-2C0D3208E17B}" name="Column12629"/>
    <tableColumn id="12633" xr3:uid="{7C04AAC5-F787-4621-A304-543BB0259B6C}" name="Column12630"/>
    <tableColumn id="12634" xr3:uid="{C7D96CF0-32FD-4906-AAE7-9D66DE688666}" name="Column12631"/>
    <tableColumn id="12635" xr3:uid="{8A4AAFD8-B50E-4487-949A-324A180FBF6D}" name="Column12632"/>
    <tableColumn id="12636" xr3:uid="{1ACE70F3-CAE2-448A-B757-C639566C9695}" name="Column12633"/>
    <tableColumn id="12637" xr3:uid="{5ECC22DF-F7AB-4948-A9BB-6DE7FFAC31A4}" name="Column12634"/>
    <tableColumn id="12638" xr3:uid="{D6698DE1-249C-4D05-85F9-45CEF29442A8}" name="Column12635"/>
    <tableColumn id="12639" xr3:uid="{B23E5C38-FE9F-446C-890F-7E1E725C5B9C}" name="Column12636"/>
    <tableColumn id="12640" xr3:uid="{0A90403A-B31A-4AF9-9BCA-4275371ED075}" name="Column12637"/>
    <tableColumn id="12641" xr3:uid="{07ABB33C-E755-4226-811E-E468608E8C46}" name="Column12638"/>
    <tableColumn id="12642" xr3:uid="{DC2ADAF3-5E2F-4EF5-8100-0DDB4FB1A6E0}" name="Column12639"/>
    <tableColumn id="12643" xr3:uid="{0E0E1DC9-D0C2-4779-9BE8-5C8E12D20182}" name="Column12640"/>
    <tableColumn id="12644" xr3:uid="{D9328AA7-C482-4DFA-9791-B0D84F40F0AE}" name="Column12641"/>
    <tableColumn id="12645" xr3:uid="{15ECC330-19E4-4DDB-824E-54493CEBBB15}" name="Column12642"/>
    <tableColumn id="12646" xr3:uid="{5FE0E5D6-2051-4313-8397-247D610879E2}" name="Column12643"/>
    <tableColumn id="12647" xr3:uid="{3307017E-1733-433E-A2E4-7A6B683E4839}" name="Column12644"/>
    <tableColumn id="12648" xr3:uid="{2F8A5190-889D-491C-8FFE-10127912AA7E}" name="Column12645"/>
    <tableColumn id="12649" xr3:uid="{557B32AF-AC0F-4F13-98F8-43202659B243}" name="Column12646"/>
    <tableColumn id="12650" xr3:uid="{CE650146-57BB-4675-9222-2551F34366AB}" name="Column12647"/>
    <tableColumn id="12651" xr3:uid="{C0CB0B18-1B1A-41DF-895B-2A495E1D5C7D}" name="Column12648"/>
    <tableColumn id="12652" xr3:uid="{7FE0B708-C0F9-434C-8A7F-19A42D4000DD}" name="Column12649"/>
    <tableColumn id="12653" xr3:uid="{92791A8A-99D3-4211-B679-351720E4923C}" name="Column12650"/>
    <tableColumn id="12654" xr3:uid="{DE36F7E4-C3AE-496F-AAC9-80770762BAA3}" name="Column12651"/>
    <tableColumn id="12655" xr3:uid="{4794ACE3-F97D-4935-8B9A-6F21E4A2CA78}" name="Column12652"/>
    <tableColumn id="12656" xr3:uid="{0F5458BD-6BE8-4EB4-B6A2-B8E5C0A21A36}" name="Column12653"/>
    <tableColumn id="12657" xr3:uid="{31E87B96-F419-4D0E-A2FC-30B389E2A80A}" name="Column12654"/>
    <tableColumn id="12658" xr3:uid="{9BBBCA28-F8AC-4123-A592-5481AA0DF86F}" name="Column12655"/>
    <tableColumn id="12659" xr3:uid="{0A516684-07D5-4783-A972-1C58467049FC}" name="Column12656"/>
    <tableColumn id="12660" xr3:uid="{7E2FBC2D-F979-4B39-A657-9F1E841A2F58}" name="Column12657"/>
    <tableColumn id="12661" xr3:uid="{91B81C4F-F277-45E7-AAF7-2365BE9BAD79}" name="Column12658"/>
    <tableColumn id="12662" xr3:uid="{F3B861B5-FDB8-4A51-A214-000F8E86F832}" name="Column12659"/>
    <tableColumn id="12663" xr3:uid="{CE2E692D-191B-43ED-BA6E-5A731D0C8C27}" name="Column12660"/>
    <tableColumn id="12664" xr3:uid="{C14C2767-8376-46B0-AA4B-0A972340DE26}" name="Column12661"/>
    <tableColumn id="12665" xr3:uid="{DF04CBC5-9B17-4CC6-9211-279AE345A8DB}" name="Column12662"/>
    <tableColumn id="12666" xr3:uid="{B92EEFF6-515A-4F6B-BBB0-BD248244EF9D}" name="Column12663"/>
    <tableColumn id="12667" xr3:uid="{BA6D4C5D-0396-4D31-B9DC-A9EC0F3BCF19}" name="Column12664"/>
    <tableColumn id="12668" xr3:uid="{8868480D-31EE-4AAE-9424-8E9AA62520F4}" name="Column12665"/>
    <tableColumn id="12669" xr3:uid="{1BB2E5B2-B0F2-4961-9C0C-430023011D8F}" name="Column12666"/>
    <tableColumn id="12670" xr3:uid="{99F0C358-7B72-4629-B3E3-6A0131D56B1E}" name="Column12667"/>
    <tableColumn id="12671" xr3:uid="{FC584EED-E162-44B1-912F-67926AA09589}" name="Column12668"/>
    <tableColumn id="12672" xr3:uid="{F0EB656D-92CE-4286-91A7-0EF45101D16E}" name="Column12669"/>
    <tableColumn id="12673" xr3:uid="{39A9DAB8-C555-46A0-BD02-2FE412568ADE}" name="Column12670"/>
    <tableColumn id="12674" xr3:uid="{9E6E3A39-EE23-4D68-9026-891B576E4B5E}" name="Column12671"/>
    <tableColumn id="12675" xr3:uid="{BF6AE3AE-4E0A-4F22-8EF6-EDA02C8B9C30}" name="Column12672"/>
    <tableColumn id="12676" xr3:uid="{EE720283-8D75-4C48-BBC2-FFBAA93BDEBB}" name="Column12673"/>
    <tableColumn id="12677" xr3:uid="{AD70C7DA-2797-4D3B-8D01-28EFD15973C6}" name="Column12674"/>
    <tableColumn id="12678" xr3:uid="{7D9DA6F6-85F3-4185-BA56-84E712262979}" name="Column12675"/>
    <tableColumn id="12679" xr3:uid="{EA6ACD9E-D657-44B9-8989-77F371C9BE7F}" name="Column12676"/>
    <tableColumn id="12680" xr3:uid="{F9D6AD4D-430A-41A3-A46F-A2C7D20845FD}" name="Column12677"/>
    <tableColumn id="12681" xr3:uid="{8ED5CE96-CBAD-495A-B742-79ED99E097E4}" name="Column12678"/>
    <tableColumn id="12682" xr3:uid="{1C116CFE-2690-4BC1-A5B4-AB5D350E546B}" name="Column12679"/>
    <tableColumn id="12683" xr3:uid="{CE1A3B5C-AFC5-4A40-8900-9F8B050CE61F}" name="Column12680"/>
    <tableColumn id="12684" xr3:uid="{9909437A-7BB7-49D7-B5BD-7015A4C46BD6}" name="Column12681"/>
    <tableColumn id="12685" xr3:uid="{B0F7FCF2-788D-44B8-90D2-0361D191A7E4}" name="Column12682"/>
    <tableColumn id="12686" xr3:uid="{4165C461-0BA4-4987-A576-EB21D6C60D59}" name="Column12683"/>
    <tableColumn id="12687" xr3:uid="{4765F714-D37C-4A8C-83B0-67CBEF183CF1}" name="Column12684"/>
    <tableColumn id="12688" xr3:uid="{E8829D19-746C-4382-A159-C545CDA5559C}" name="Column12685"/>
    <tableColumn id="12689" xr3:uid="{FC343463-BCA4-42F8-86AD-34A419C79D10}" name="Column12686"/>
    <tableColumn id="12690" xr3:uid="{36B481AD-3C34-4EF5-B1CA-0959305B17AF}" name="Column12687"/>
    <tableColumn id="12691" xr3:uid="{082BAB17-206D-47CB-A7DC-8B00377CDC5B}" name="Column12688"/>
    <tableColumn id="12692" xr3:uid="{D0940C04-11BE-4B06-B1B4-A43DB137EF13}" name="Column12689"/>
    <tableColumn id="12693" xr3:uid="{52F5FBF4-A742-4A98-B98E-A79C4CAF3811}" name="Column12690"/>
    <tableColumn id="12694" xr3:uid="{09D0FB24-5BF6-48C0-85B9-3F8291169786}" name="Column12691"/>
    <tableColumn id="12695" xr3:uid="{661694AB-DF13-40E3-944B-1F20D816F7FF}" name="Column12692"/>
    <tableColumn id="12696" xr3:uid="{F64DC8E5-699D-4796-8E02-03757D543B79}" name="Column12693"/>
    <tableColumn id="12697" xr3:uid="{DCEC0DB6-12AD-4CE8-9AF9-CB259D60C697}" name="Column12694"/>
    <tableColumn id="12698" xr3:uid="{CED0C06B-B590-4EEA-921E-93589CADAF48}" name="Column12695"/>
    <tableColumn id="12699" xr3:uid="{B8B7D5A0-3099-4523-9FE8-2F539CBE9C18}" name="Column12696"/>
    <tableColumn id="12700" xr3:uid="{1BEAE975-96D6-497F-9F5C-14A857E286BA}" name="Column12697"/>
    <tableColumn id="12701" xr3:uid="{23DE4485-E173-4E7A-8BD3-DD0E96775555}" name="Column12698"/>
    <tableColumn id="12702" xr3:uid="{24910E7E-EE2E-4113-82C0-0EE98C3E74C0}" name="Column12699"/>
    <tableColumn id="12703" xr3:uid="{8F9CD703-E3D0-4172-B4A6-43682904BD25}" name="Column12700"/>
    <tableColumn id="12704" xr3:uid="{C0F9E17B-3308-406F-BCFE-8955B712DCBF}" name="Column12701"/>
    <tableColumn id="12705" xr3:uid="{4B8B590E-DE1E-4BEB-B0FD-03EA324307E6}" name="Column12702"/>
    <tableColumn id="12706" xr3:uid="{33D77689-9263-420B-BFEA-67101FF7B079}" name="Column12703"/>
    <tableColumn id="12707" xr3:uid="{65F7545F-2886-4771-ABD3-091A3895C4F6}" name="Column12704"/>
    <tableColumn id="12708" xr3:uid="{7FC8F7EB-8383-41BA-995F-326DC958BF42}" name="Column12705"/>
    <tableColumn id="12709" xr3:uid="{910EFAD5-5DAB-481C-BA60-44E34A43FE4E}" name="Column12706"/>
    <tableColumn id="12710" xr3:uid="{E2848D3A-28C8-4A28-8457-DFC8EFBF5BAC}" name="Column12707"/>
    <tableColumn id="12711" xr3:uid="{F9D1B900-909B-4E50-9EC2-A88AA1C3C65F}" name="Column12708"/>
    <tableColumn id="12712" xr3:uid="{587252D3-3511-4D65-A660-C1241B0CE1D2}" name="Column12709"/>
    <tableColumn id="12713" xr3:uid="{D8624F56-5855-468B-95D6-FDC7B7EBC7AE}" name="Column12710"/>
    <tableColumn id="12714" xr3:uid="{FE17F10E-59E3-41F3-A419-BD8B8327D0EE}" name="Column12711"/>
    <tableColumn id="12715" xr3:uid="{1A27CC3E-53DE-4957-847A-5AB15289EC14}" name="Column12712"/>
    <tableColumn id="12716" xr3:uid="{966B7D49-A0C6-41A3-A372-AA5C02858A78}" name="Column12713"/>
    <tableColumn id="12717" xr3:uid="{4EC59ADC-4C98-4E0C-84A4-EA7308836A48}" name="Column12714"/>
    <tableColumn id="12718" xr3:uid="{68BEC736-0383-450A-9D20-210A9465812D}" name="Column12715"/>
    <tableColumn id="12719" xr3:uid="{72CA54E6-85B3-4D6A-9FB0-C26E08CED208}" name="Column12716"/>
    <tableColumn id="12720" xr3:uid="{4915F267-1B07-4CF8-8EFA-F5AB83A1A3F8}" name="Column12717"/>
    <tableColumn id="12721" xr3:uid="{7A655024-37EB-4B1D-8DBE-E2C5C90BF751}" name="Column12718"/>
    <tableColumn id="12722" xr3:uid="{09BC3777-E41E-459B-9C4C-5CD012A7A873}" name="Column12719"/>
    <tableColumn id="12723" xr3:uid="{844C89C3-256C-4517-902B-8E81794C6AFD}" name="Column12720"/>
    <tableColumn id="12724" xr3:uid="{B20FBA9F-173B-4F9F-89D9-874203BAC01C}" name="Column12721"/>
    <tableColumn id="12725" xr3:uid="{8FC66A41-7F74-472E-9EA5-8BC26B4042A4}" name="Column12722"/>
    <tableColumn id="12726" xr3:uid="{5E109DE2-BB7B-4E70-9969-7A63D3C664D5}" name="Column12723"/>
    <tableColumn id="12727" xr3:uid="{DAF24AE1-49AF-42A7-A2E3-F9B102911E4B}" name="Column12724"/>
    <tableColumn id="12728" xr3:uid="{FC3B08C2-BE7C-475B-91C4-D340C5A8822A}" name="Column12725"/>
    <tableColumn id="12729" xr3:uid="{6F2225FC-5185-4324-899C-BFAFF89E55A0}" name="Column12726"/>
    <tableColumn id="12730" xr3:uid="{CAA59831-E0E1-4BA4-8BC8-0E3111975114}" name="Column12727"/>
    <tableColumn id="12731" xr3:uid="{113ECE3A-8CE1-428D-9F52-08F907AEB441}" name="Column12728"/>
    <tableColumn id="12732" xr3:uid="{1A1A659D-C56E-42BB-8112-CA92BC7A4D48}" name="Column12729"/>
    <tableColumn id="12733" xr3:uid="{4FF2B9FA-CDDD-4744-8F5E-A54B9907E914}" name="Column12730"/>
    <tableColumn id="12734" xr3:uid="{AD291969-56BE-4E45-8FD2-024775D43FF5}" name="Column12731"/>
    <tableColumn id="12735" xr3:uid="{D0D628D7-BFD4-49DA-9342-858FCDE592EE}" name="Column12732"/>
    <tableColumn id="12736" xr3:uid="{D3D42D6F-8508-44E1-B9AC-28F44CAB0138}" name="Column12733"/>
    <tableColumn id="12737" xr3:uid="{F50A36C6-526D-4171-AC01-D269B1A49F7E}" name="Column12734"/>
    <tableColumn id="12738" xr3:uid="{89C9FD28-B894-4EAF-B405-A4FDCB75FF6E}" name="Column12735"/>
    <tableColumn id="12739" xr3:uid="{CB905B13-FD8F-452E-BD46-F95752E129F3}" name="Column12736"/>
    <tableColumn id="12740" xr3:uid="{861D6250-264E-41C1-BF84-3D038795AF70}" name="Column12737"/>
    <tableColumn id="12741" xr3:uid="{6F79F141-7F0C-4C3B-AAA3-0B2941EAA4B1}" name="Column12738"/>
    <tableColumn id="12742" xr3:uid="{66E03193-4657-40A1-BF45-40122585C56C}" name="Column12739"/>
    <tableColumn id="12743" xr3:uid="{C311E746-47C5-4E71-8479-546434E7BACF}" name="Column12740"/>
    <tableColumn id="12744" xr3:uid="{E1BD158F-1B45-4F76-81C3-0EE08A6EE196}" name="Column12741"/>
    <tableColumn id="12745" xr3:uid="{CCFA1DD8-0DCB-4FAD-BF4D-7474F01698AE}" name="Column12742"/>
    <tableColumn id="12746" xr3:uid="{8FFA1775-97BF-4953-8904-9E5299D4E501}" name="Column12743"/>
    <tableColumn id="12747" xr3:uid="{530B9716-EBB7-4F11-A96E-F9F03D061FF2}" name="Column12744"/>
    <tableColumn id="12748" xr3:uid="{21EAF77A-5311-4CC1-82CF-4B21167D8274}" name="Column12745"/>
    <tableColumn id="12749" xr3:uid="{FE949252-F858-443B-A19D-089C9C8F516A}" name="Column12746"/>
    <tableColumn id="12750" xr3:uid="{C71AE5CD-F5A6-4920-83F6-6DFAE628950D}" name="Column12747"/>
    <tableColumn id="12751" xr3:uid="{02D25C75-97A7-41BD-8CF8-7D0939B07C78}" name="Column12748"/>
    <tableColumn id="12752" xr3:uid="{6B3235C3-6E6A-4E37-80F9-48742708E0FC}" name="Column12749"/>
    <tableColumn id="12753" xr3:uid="{C7090E6D-B40B-4539-9E25-EF1BDCAC8F2C}" name="Column12750"/>
    <tableColumn id="12754" xr3:uid="{55F03ECD-8B08-4067-A41B-F84C7FC8199A}" name="Column12751"/>
    <tableColumn id="12755" xr3:uid="{D8E65DBE-C29F-427C-B63A-019CDAD31CB7}" name="Column12752"/>
    <tableColumn id="12756" xr3:uid="{751ECBCE-A495-4793-9A3E-DE0D7FD46C6E}" name="Column12753"/>
    <tableColumn id="12757" xr3:uid="{A056651D-92ED-4C28-8299-F92B5DE97FA7}" name="Column12754"/>
    <tableColumn id="12758" xr3:uid="{3E0A1839-79B7-4EE8-89A2-651FB04DB21D}" name="Column12755"/>
    <tableColumn id="12759" xr3:uid="{5DDF25FD-A29F-41F3-81A8-C077AAFB4AC7}" name="Column12756"/>
    <tableColumn id="12760" xr3:uid="{F92A238D-8592-40DD-A27A-02EFB79EFDD4}" name="Column12757"/>
    <tableColumn id="12761" xr3:uid="{DACA533F-90EE-4E38-866C-808B9A47C1E7}" name="Column12758"/>
    <tableColumn id="12762" xr3:uid="{7076D533-BF0A-42A5-9E45-1E78D1D99C79}" name="Column12759"/>
    <tableColumn id="12763" xr3:uid="{BF29D754-489C-46BC-88B0-6EFDB2508684}" name="Column12760"/>
    <tableColumn id="12764" xr3:uid="{27A55ED6-561E-4676-BFC7-06E9BCB584DA}" name="Column12761"/>
    <tableColumn id="12765" xr3:uid="{EF91680E-AB47-4DCE-A661-7515338BA866}" name="Column12762"/>
    <tableColumn id="12766" xr3:uid="{48B990BA-6EFD-47D8-9443-1A92CAF2CA3B}" name="Column12763"/>
    <tableColumn id="12767" xr3:uid="{E5FB4411-6497-4357-913B-1A4EA8803586}" name="Column12764"/>
    <tableColumn id="12768" xr3:uid="{3F5FF580-34BD-4FED-B988-66FE331907C1}" name="Column12765"/>
    <tableColumn id="12769" xr3:uid="{7E6B728D-0614-456C-B41A-1BD2266DF0FE}" name="Column12766"/>
    <tableColumn id="12770" xr3:uid="{7A9CD2D1-39BD-48A9-8438-0BB623D130E2}" name="Column12767"/>
    <tableColumn id="12771" xr3:uid="{6E62A21B-C7F9-4830-8DCA-E711A40A70ED}" name="Column12768"/>
    <tableColumn id="12772" xr3:uid="{22C0FEE3-0045-4B21-BF1D-796A9366503F}" name="Column12769"/>
    <tableColumn id="12773" xr3:uid="{A1A3C5AD-AD78-4627-A56B-E67AAE2BC28C}" name="Column12770"/>
    <tableColumn id="12774" xr3:uid="{14A8BD47-BA8C-4C02-B9E9-79C114F11FF5}" name="Column12771"/>
    <tableColumn id="12775" xr3:uid="{2A3B3ABA-7E29-4531-A2B9-C5F9A021131B}" name="Column12772"/>
    <tableColumn id="12776" xr3:uid="{98F9F216-02EB-4E9A-8277-DD11D094D64B}" name="Column12773"/>
    <tableColumn id="12777" xr3:uid="{1AAF538B-5461-407B-B95D-C5525E664B37}" name="Column12774"/>
    <tableColumn id="12778" xr3:uid="{412669DD-1EDF-4330-964B-79AAF2DFA670}" name="Column12775"/>
    <tableColumn id="12779" xr3:uid="{B6C3113B-4C7E-4A6B-BC4D-F71FD5DFAF06}" name="Column12776"/>
    <tableColumn id="12780" xr3:uid="{29C8D563-7485-4F3F-8652-8F2611477E6D}" name="Column12777"/>
    <tableColumn id="12781" xr3:uid="{4FC4EC1D-AF64-4CF2-BB2C-93C433E13F65}" name="Column12778"/>
    <tableColumn id="12782" xr3:uid="{14C1225A-07AD-400D-9E86-73B3D3FEF87C}" name="Column12779"/>
    <tableColumn id="12783" xr3:uid="{3537730A-1DD7-4B77-A3E4-C031EA5DC8EE}" name="Column12780"/>
    <tableColumn id="12784" xr3:uid="{F5D43EED-29BE-4528-81DD-C425E90314B1}" name="Column12781"/>
    <tableColumn id="12785" xr3:uid="{65E7B1D5-D341-4533-A0FD-05023D88C8A4}" name="Column12782"/>
    <tableColumn id="12786" xr3:uid="{844EB4F1-78A8-4A66-972D-6866E5AE5041}" name="Column12783"/>
    <tableColumn id="12787" xr3:uid="{67360F12-6FFD-4DF8-A378-0D82CEFC2999}" name="Column12784"/>
    <tableColumn id="12788" xr3:uid="{98BC0C1C-36DC-4053-8F90-48FB69F31BAB}" name="Column12785"/>
    <tableColumn id="12789" xr3:uid="{7B497316-248A-4248-8930-B66C76B7E237}" name="Column12786"/>
    <tableColumn id="12790" xr3:uid="{EE79556B-9294-4972-ACA8-C513BB3502D5}" name="Column12787"/>
    <tableColumn id="12791" xr3:uid="{E6CBE14D-8140-40AA-A62C-FD89BBE776B1}" name="Column12788"/>
    <tableColumn id="12792" xr3:uid="{0BE5A5B4-8767-4230-B22D-497089D81E82}" name="Column12789"/>
    <tableColumn id="12793" xr3:uid="{AD2507F0-64D2-46EB-B3F3-0A19D96F807B}" name="Column12790"/>
    <tableColumn id="12794" xr3:uid="{FB971810-BD3A-4E33-8B69-8FDD56970473}" name="Column12791"/>
    <tableColumn id="12795" xr3:uid="{A5089207-6D85-45BC-8ADE-4A8777CFE3C9}" name="Column12792"/>
    <tableColumn id="12796" xr3:uid="{6D39BA3B-DDD5-4A66-9833-AFC4C45F05C6}" name="Column12793"/>
    <tableColumn id="12797" xr3:uid="{6114F69E-6378-427C-AFB4-F8D8EFBB9F87}" name="Column12794"/>
    <tableColumn id="12798" xr3:uid="{194DCC70-BB1D-4344-922E-15C8530495B1}" name="Column12795"/>
    <tableColumn id="12799" xr3:uid="{6D403DA2-48D9-4BDC-A139-4282625543C5}" name="Column12796"/>
    <tableColumn id="12800" xr3:uid="{E349A3F9-F548-4FC1-87B9-D6CD0E00B0CC}" name="Column12797"/>
    <tableColumn id="12801" xr3:uid="{6652BB15-9080-4BF0-AF29-5485060F59BA}" name="Column12798"/>
    <tableColumn id="12802" xr3:uid="{82116CFD-E1F5-42F8-B7ED-411519A29059}" name="Column12799"/>
    <tableColumn id="12803" xr3:uid="{5B364A59-7542-47C8-94E6-2AA18893289A}" name="Column12800"/>
    <tableColumn id="12804" xr3:uid="{2228454B-BE71-43EA-9703-418072EA2A3D}" name="Column12801"/>
    <tableColumn id="12805" xr3:uid="{1D2B2FD6-AC51-4595-8121-07DC73DA961F}" name="Column12802"/>
    <tableColumn id="12806" xr3:uid="{6B3EB20F-B828-4BDE-A78B-7FFAA7E74309}" name="Column12803"/>
    <tableColumn id="12807" xr3:uid="{51860C79-71DF-425E-ABB2-50354284F69B}" name="Column12804"/>
    <tableColumn id="12808" xr3:uid="{29B033C2-1CB8-4139-B0EE-6D30CDB5AFC1}" name="Column12805"/>
    <tableColumn id="12809" xr3:uid="{9659903E-A22A-4270-A68F-B64DE867B546}" name="Column12806"/>
    <tableColumn id="12810" xr3:uid="{91E4567E-7746-4112-87A9-68A009BC3EE5}" name="Column12807"/>
    <tableColumn id="12811" xr3:uid="{E512A6B7-C151-4B1D-91A8-054CFC93A384}" name="Column12808"/>
    <tableColumn id="12812" xr3:uid="{A2D38B50-2E34-425F-964C-A0CDE84C50F0}" name="Column12809"/>
    <tableColumn id="12813" xr3:uid="{E0776F80-0538-4B74-9A01-1CBCD38F7AC7}" name="Column12810"/>
    <tableColumn id="12814" xr3:uid="{C4BAB896-A31A-4104-9E03-FD1C4C2B1F62}" name="Column12811"/>
    <tableColumn id="12815" xr3:uid="{D0CBF3E3-184B-46CF-95CB-066DB8B3EB76}" name="Column12812"/>
    <tableColumn id="12816" xr3:uid="{1208F4D8-A88D-44FC-97B5-0D71BAF8A8A3}" name="Column12813"/>
    <tableColumn id="12817" xr3:uid="{CB60F064-1C11-4738-9488-B070C77DB9CF}" name="Column12814"/>
    <tableColumn id="12818" xr3:uid="{5F739CDB-2FB6-4C10-9FF0-79F201F94CF7}" name="Column12815"/>
    <tableColumn id="12819" xr3:uid="{18209F27-5C8A-4D4A-BE70-5B156F10D8A1}" name="Column12816"/>
    <tableColumn id="12820" xr3:uid="{F96FEB9E-01CD-44ED-8325-C97ACDB72B39}" name="Column12817"/>
    <tableColumn id="12821" xr3:uid="{7EC03197-9B67-4E42-A7BD-F14A2CA92904}" name="Column12818"/>
    <tableColumn id="12822" xr3:uid="{9D7E0082-63D5-4477-9402-59244AB48DD2}" name="Column12819"/>
    <tableColumn id="12823" xr3:uid="{6779448D-7360-41F5-A9C6-546A99341104}" name="Column12820"/>
    <tableColumn id="12824" xr3:uid="{38468F3C-BCB4-4AA9-AFA6-6740B5023F23}" name="Column12821"/>
    <tableColumn id="12825" xr3:uid="{85CC7B2F-17C8-4FE9-BABF-E1B1DBD05F3B}" name="Column12822"/>
    <tableColumn id="12826" xr3:uid="{4DE4FE3F-87CC-4A8B-AFC4-F559F8C84427}" name="Column12823"/>
    <tableColumn id="12827" xr3:uid="{809195A7-9FA1-406B-AFAE-C0FB34DB3230}" name="Column12824"/>
    <tableColumn id="12828" xr3:uid="{5BB115C1-EA03-4644-8BC2-CCB4F88D90B4}" name="Column12825"/>
    <tableColumn id="12829" xr3:uid="{8A08E9C5-4D6A-4871-8FCD-993EED89EC9D}" name="Column12826"/>
    <tableColumn id="12830" xr3:uid="{A862B2C1-668E-496B-8013-6DB73DB1B31A}" name="Column12827"/>
    <tableColumn id="12831" xr3:uid="{4F7F78BE-32DA-4E1A-9CEA-6892BADD12B8}" name="Column12828"/>
    <tableColumn id="12832" xr3:uid="{F3AB1D31-7EB5-46FF-91B0-F0A90535342E}" name="Column12829"/>
    <tableColumn id="12833" xr3:uid="{8FE65577-3EB5-4FD9-B2FB-8DCB0AE5EFA5}" name="Column12830"/>
    <tableColumn id="12834" xr3:uid="{64714F0C-DD53-485E-A5A0-00B0A0A22AD1}" name="Column12831"/>
    <tableColumn id="12835" xr3:uid="{EDDAF85B-B1DF-4B64-B7A5-511D4A35248A}" name="Column12832"/>
    <tableColumn id="12836" xr3:uid="{963C0C4F-6C64-4E0D-90B1-D3AB4B7E6AD1}" name="Column12833"/>
    <tableColumn id="12837" xr3:uid="{34B48157-12CD-44C9-8C2F-69FFE86A10BA}" name="Column12834"/>
    <tableColumn id="12838" xr3:uid="{5FE422E9-DD60-48F7-96DC-7B7F9E92E593}" name="Column12835"/>
    <tableColumn id="12839" xr3:uid="{2A0DE7AB-4F66-403E-8847-89E9A6453354}" name="Column12836"/>
    <tableColumn id="12840" xr3:uid="{0C29D43D-0B21-46EB-A70E-8ED1613018FA}" name="Column12837"/>
    <tableColumn id="12841" xr3:uid="{1FD1959E-37AB-494E-A0E5-5162CA2E87B0}" name="Column12838"/>
    <tableColumn id="12842" xr3:uid="{D3645D77-E3E1-4D04-8171-BA5760C77B3E}" name="Column12839"/>
    <tableColumn id="12843" xr3:uid="{2E02FFC3-5FF0-4B4D-B81B-94551DD79A06}" name="Column12840"/>
    <tableColumn id="12844" xr3:uid="{817A4F3A-8B87-4DFA-970A-85C48A6BED6E}" name="Column12841"/>
    <tableColumn id="12845" xr3:uid="{0C04136F-06AD-41D4-AA08-9008B8E084EA}" name="Column12842"/>
    <tableColumn id="12846" xr3:uid="{980CDA61-5D3D-4781-852B-A7DBC6D6ABC5}" name="Column12843"/>
    <tableColumn id="12847" xr3:uid="{60079317-62B8-427A-ABF0-CB0A6492DC5E}" name="Column12844"/>
    <tableColumn id="12848" xr3:uid="{3500A1BA-3ABD-470C-88EA-DE7A3D66B410}" name="Column12845"/>
    <tableColumn id="12849" xr3:uid="{7B7D03EE-D81D-494C-B360-C5E5DA76E327}" name="Column12846"/>
    <tableColumn id="12850" xr3:uid="{8558012D-4165-43E9-A33D-33CAC50AB755}" name="Column12847"/>
    <tableColumn id="12851" xr3:uid="{B6BEEA58-836D-4748-AEA7-A7449504220F}" name="Column12848"/>
    <tableColumn id="12852" xr3:uid="{E39F7E8F-44BC-41D3-8DFB-D3E89787F0EF}" name="Column12849"/>
    <tableColumn id="12853" xr3:uid="{30C52827-0E55-4E98-A9CC-81E6486F821D}" name="Column12850"/>
    <tableColumn id="12854" xr3:uid="{2E959746-8C5C-49B7-A1D6-5D7718DE7C9B}" name="Column12851"/>
    <tableColumn id="12855" xr3:uid="{9BCA9E3A-53D8-4EAE-966F-440ED0F00A5E}" name="Column12852"/>
    <tableColumn id="12856" xr3:uid="{8996FF63-1E27-4D69-80CD-2D5EACBD549E}" name="Column12853"/>
    <tableColumn id="12857" xr3:uid="{288620E1-2E0A-44AC-B234-47BB6B1D500B}" name="Column12854"/>
    <tableColumn id="12858" xr3:uid="{9734F721-DB68-49BB-82FE-3B65DFD658E4}" name="Column12855"/>
    <tableColumn id="12859" xr3:uid="{6B403BB6-B7D9-4E29-AE45-61429F7C2ACB}" name="Column12856"/>
    <tableColumn id="12860" xr3:uid="{5EC76D28-F5B8-42E6-BF36-4D16A966B80C}" name="Column12857"/>
    <tableColumn id="12861" xr3:uid="{ACEF0951-D4BC-46B7-BCA7-40798B1445DE}" name="Column12858"/>
    <tableColumn id="12862" xr3:uid="{A0FFC19E-B984-4360-83CC-2AF349FAE54E}" name="Column12859"/>
    <tableColumn id="12863" xr3:uid="{C201FC12-A2CC-436A-BAF1-08FBE840FA4F}" name="Column12860"/>
    <tableColumn id="12864" xr3:uid="{88F78370-17BD-4204-9212-30506F0E9572}" name="Column12861"/>
    <tableColumn id="12865" xr3:uid="{662ED4EE-CAF6-44E8-B183-5AD6AC3E13EB}" name="Column12862"/>
    <tableColumn id="12866" xr3:uid="{A3DBB432-F955-49DD-85D0-A1851F0403DC}" name="Column12863"/>
    <tableColumn id="12867" xr3:uid="{BBA11E84-9FE3-4D41-AC27-56E785083298}" name="Column12864"/>
    <tableColumn id="12868" xr3:uid="{1BFE8635-E1E4-4376-A28F-97EC2E7ED82C}" name="Column12865"/>
    <tableColumn id="12869" xr3:uid="{DD4645F3-24CC-4F26-8758-43E4774C7E11}" name="Column12866"/>
    <tableColumn id="12870" xr3:uid="{AD7575D6-68D3-4E73-B812-98BFF3FA4321}" name="Column12867"/>
    <tableColumn id="12871" xr3:uid="{9B778E7C-5B74-442B-AF16-1E4D758347A3}" name="Column12868"/>
    <tableColumn id="12872" xr3:uid="{C35E9319-C26E-4821-A081-31642E404022}" name="Column12869"/>
    <tableColumn id="12873" xr3:uid="{10961F30-9A8F-42E7-A47C-E2562FC8AE60}" name="Column12870"/>
    <tableColumn id="12874" xr3:uid="{B20AD91D-0538-4E42-849B-6502036C4D50}" name="Column12871"/>
    <tableColumn id="12875" xr3:uid="{CE9C7388-D1B0-429D-8C17-3DEF1A1F7B07}" name="Column12872"/>
    <tableColumn id="12876" xr3:uid="{697DB87E-5E51-4081-A458-D32EDC1B01A7}" name="Column12873"/>
    <tableColumn id="12877" xr3:uid="{F7440FCB-D24C-42AA-B901-BD7AE7930278}" name="Column12874"/>
    <tableColumn id="12878" xr3:uid="{CFD87253-FB41-4A6F-A537-14035021B0DF}" name="Column12875"/>
    <tableColumn id="12879" xr3:uid="{C5ACF908-5C91-4A79-BD6D-0A91988E44CD}" name="Column12876"/>
    <tableColumn id="12880" xr3:uid="{1E464CA8-0999-4F68-B36B-F82D9873E654}" name="Column12877"/>
    <tableColumn id="12881" xr3:uid="{85EB4DF2-7714-48BA-B002-A35EEDD19FC7}" name="Column12878"/>
    <tableColumn id="12882" xr3:uid="{81F57B6A-87E8-4389-AF75-BA777370933D}" name="Column12879"/>
    <tableColumn id="12883" xr3:uid="{32C38BBC-F7FE-4065-8481-E77C26984685}" name="Column12880"/>
    <tableColumn id="12884" xr3:uid="{D259882A-9077-4BF9-93D4-51596BB3C270}" name="Column12881"/>
    <tableColumn id="12885" xr3:uid="{D3189855-CF5E-4731-ABB4-AF0DEC21989E}" name="Column12882"/>
    <tableColumn id="12886" xr3:uid="{AAE39744-8A0D-40DC-9383-AEFB4007335F}" name="Column12883"/>
    <tableColumn id="12887" xr3:uid="{B48EE3EE-CC63-44ED-A912-23D550C82350}" name="Column12884"/>
    <tableColumn id="12888" xr3:uid="{4379CD47-AC9F-4D12-B50F-47B519E5653D}" name="Column12885"/>
    <tableColumn id="12889" xr3:uid="{FBFF28F6-BCD7-400C-8CE0-1D123082919E}" name="Column12886"/>
    <tableColumn id="12890" xr3:uid="{B0F6CF6F-E15F-4D8A-8772-FFFEDCACDCE0}" name="Column12887"/>
    <tableColumn id="12891" xr3:uid="{324CDAA3-8619-4371-85B1-8DB560E96E16}" name="Column12888"/>
    <tableColumn id="12892" xr3:uid="{A344A21A-74AE-481B-8891-F4993B604BAE}" name="Column12889"/>
    <tableColumn id="12893" xr3:uid="{38483C4F-A555-4DC7-A016-71B2A6F92610}" name="Column12890"/>
    <tableColumn id="12894" xr3:uid="{8E545611-A15E-4D07-BFD8-37F7C98F9BAC}" name="Column12891"/>
    <tableColumn id="12895" xr3:uid="{AD09E232-3BD2-4B1F-9E6F-E1D62982087D}" name="Column12892"/>
    <tableColumn id="12896" xr3:uid="{5E67A6F7-5970-4DD6-BE99-B481516D13FC}" name="Column12893"/>
    <tableColumn id="12897" xr3:uid="{2AADD254-5C93-4E79-AA78-7527F147C0EE}" name="Column12894"/>
    <tableColumn id="12898" xr3:uid="{E48C6AC5-CF0C-4774-B18B-4566FA419D73}" name="Column12895"/>
    <tableColumn id="12899" xr3:uid="{39831419-CCF8-4BA8-822E-D5BFF2872E96}" name="Column12896"/>
    <tableColumn id="12900" xr3:uid="{612075D7-3D56-4CBB-BB60-064BB1674B0A}" name="Column12897"/>
    <tableColumn id="12901" xr3:uid="{C278F6BE-FEB9-471C-A046-4580DDA996E5}" name="Column12898"/>
    <tableColumn id="12902" xr3:uid="{42E7366F-5C6E-4778-97E0-387E6323D6FD}" name="Column12899"/>
    <tableColumn id="12903" xr3:uid="{B0A828B2-B5E7-4E6A-B569-3AA347083CC6}" name="Column12900"/>
    <tableColumn id="12904" xr3:uid="{F30CFA3D-9663-4FDA-B482-6EEF26AD4623}" name="Column12901"/>
    <tableColumn id="12905" xr3:uid="{83B9CBAC-F634-4341-8C61-8CAC6403E819}" name="Column12902"/>
    <tableColumn id="12906" xr3:uid="{518556B3-D37E-41FB-9D89-112C3750BB46}" name="Column12903"/>
    <tableColumn id="12907" xr3:uid="{1CC6A1F9-AE20-4C87-8477-D593C7D19AD2}" name="Column12904"/>
    <tableColumn id="12908" xr3:uid="{9D4A664F-A64B-4E18-BBCF-8EC6D4D5F56B}" name="Column12905"/>
    <tableColumn id="12909" xr3:uid="{F41E2E76-55EC-40AD-B2BC-FDD44F05992A}" name="Column12906"/>
    <tableColumn id="12910" xr3:uid="{51A9C13E-3535-4570-B45B-FF61B87B9199}" name="Column12907"/>
    <tableColumn id="12911" xr3:uid="{9F1005F5-7E47-4908-A711-495E5814941A}" name="Column12908"/>
    <tableColumn id="12912" xr3:uid="{9B1BECE9-B941-4D6E-B9B7-981987171681}" name="Column12909"/>
    <tableColumn id="12913" xr3:uid="{A46744CF-8790-4E47-81A5-45EC905F2B7C}" name="Column12910"/>
    <tableColumn id="12914" xr3:uid="{2E9B1E0E-1297-47BC-B890-ED8D34B40932}" name="Column12911"/>
    <tableColumn id="12915" xr3:uid="{0CB62513-3DB7-47A3-B09E-B2B47E617A9F}" name="Column12912"/>
    <tableColumn id="12916" xr3:uid="{CFBCE6AB-6C5C-4724-882D-740A05E86EF4}" name="Column12913"/>
    <tableColumn id="12917" xr3:uid="{EF39EDF2-FFB0-4D1B-B9B9-9D87ED219D9E}" name="Column12914"/>
    <tableColumn id="12918" xr3:uid="{57AABE0C-A6C0-4EE1-9BAC-C53BFE40CF33}" name="Column12915"/>
    <tableColumn id="12919" xr3:uid="{7A6C66FD-8BD9-44BB-8E39-BE82BFD82CF2}" name="Column12916"/>
    <tableColumn id="12920" xr3:uid="{7E541BE8-15AC-498E-8ABF-41E84BCD538B}" name="Column12917"/>
    <tableColumn id="12921" xr3:uid="{9B2D8FE6-048B-4C07-AD8E-DA521D74CB83}" name="Column12918"/>
    <tableColumn id="12922" xr3:uid="{BB2CB879-B165-4379-BD71-4937A4EDD89F}" name="Column12919"/>
    <tableColumn id="12923" xr3:uid="{FA9233F7-71C5-43FE-87FA-94C290B68FDE}" name="Column12920"/>
    <tableColumn id="12924" xr3:uid="{C8D43809-CE65-48D9-B75B-E6B550405822}" name="Column12921"/>
    <tableColumn id="12925" xr3:uid="{A64CC35A-92AB-43A8-B366-5406D39EA4A9}" name="Column12922"/>
    <tableColumn id="12926" xr3:uid="{0FF24357-FD72-4821-9FBC-440E94DCDE6C}" name="Column12923"/>
    <tableColumn id="12927" xr3:uid="{37309672-B2EC-467A-8679-5D0FE1E923CA}" name="Column12924"/>
    <tableColumn id="12928" xr3:uid="{FCCC02C8-DBCD-44CB-B498-BD586D11B75D}" name="Column12925"/>
    <tableColumn id="12929" xr3:uid="{28AFEAAD-DA3B-40BE-AC8A-258C18744DD1}" name="Column12926"/>
    <tableColumn id="12930" xr3:uid="{0523863F-2592-4359-BF15-20AE99AB1698}" name="Column12927"/>
    <tableColumn id="12931" xr3:uid="{BD1AFE94-89AE-41F4-97D5-3FD1006701B4}" name="Column12928"/>
    <tableColumn id="12932" xr3:uid="{1EF219B4-FA82-46F7-91F1-40CCF8C1B8F8}" name="Column12929"/>
    <tableColumn id="12933" xr3:uid="{A3EA3973-7A6C-4AE0-A1FD-15938BE7E791}" name="Column12930"/>
    <tableColumn id="12934" xr3:uid="{06A12775-40DD-4B16-9DEC-C7EC895C6AD1}" name="Column12931"/>
    <tableColumn id="12935" xr3:uid="{D3ED62BD-35C2-4BF4-8867-C7981228766F}" name="Column12932"/>
    <tableColumn id="12936" xr3:uid="{6E1ED281-14DD-4DF6-B7EB-96D83AC4EEDF}" name="Column12933"/>
    <tableColumn id="12937" xr3:uid="{FA08CC61-D2BB-40F1-8851-7A771F6067C1}" name="Column12934"/>
    <tableColumn id="12938" xr3:uid="{BA689D30-54E4-4635-B284-90D7900C85A7}" name="Column12935"/>
    <tableColumn id="12939" xr3:uid="{90CAAF8D-139C-4B6E-9DC9-6C21C128C31D}" name="Column12936"/>
    <tableColumn id="12940" xr3:uid="{71C31100-0D70-4C4B-A77F-809D85E05137}" name="Column12937"/>
    <tableColumn id="12941" xr3:uid="{BBEF6130-B530-45C1-9723-EB0EF8649B11}" name="Column12938"/>
    <tableColumn id="12942" xr3:uid="{95E6C76B-F1B6-464E-A754-79B529527873}" name="Column12939"/>
    <tableColumn id="12943" xr3:uid="{3BA918F0-9606-4282-BECE-3E225A88BA48}" name="Column12940"/>
    <tableColumn id="12944" xr3:uid="{2876C7A1-9A2B-4D45-B5B5-C55350A1E765}" name="Column12941"/>
    <tableColumn id="12945" xr3:uid="{59B2D184-FD9F-4002-BA37-B3025CBDFA7F}" name="Column12942"/>
    <tableColumn id="12946" xr3:uid="{9F9518E0-DB5B-4392-A816-BF37FDA01845}" name="Column12943"/>
    <tableColumn id="12947" xr3:uid="{73A20778-00B3-4D94-B81A-6E061154E574}" name="Column12944"/>
    <tableColumn id="12948" xr3:uid="{E701155A-C5C2-474C-9EB6-41512ED46A2A}" name="Column12945"/>
    <tableColumn id="12949" xr3:uid="{46C02760-A1D0-448F-8372-1239E4158CA3}" name="Column12946"/>
    <tableColumn id="12950" xr3:uid="{19BAC1AA-6CF4-4876-B303-589BA9E76D24}" name="Column12947"/>
    <tableColumn id="12951" xr3:uid="{145B96B8-4C2C-4517-9BB2-06246B24D201}" name="Column12948"/>
    <tableColumn id="12952" xr3:uid="{FF807621-EE9A-404F-9240-586E8DEAA35F}" name="Column12949"/>
    <tableColumn id="12953" xr3:uid="{1E04A0C5-3D7A-4BFC-9506-896A3CD7B86D}" name="Column12950"/>
    <tableColumn id="12954" xr3:uid="{ACB45942-2FCF-4462-AD15-6925F4361E53}" name="Column12951"/>
    <tableColumn id="12955" xr3:uid="{FFF38EDB-B215-4B30-A489-14E5272D2BA9}" name="Column12952"/>
    <tableColumn id="12956" xr3:uid="{834581B6-0853-4A10-8AB0-DDD3BBA3DFF9}" name="Column12953"/>
    <tableColumn id="12957" xr3:uid="{58C7F7DC-C263-437C-A4C0-AD74B748A0A2}" name="Column12954"/>
    <tableColumn id="12958" xr3:uid="{735AE2A7-E0C8-4748-93BA-65527DE5DD81}" name="Column12955"/>
    <tableColumn id="12959" xr3:uid="{4AB2BA4E-5366-4349-9B84-C8D33C5BCFC7}" name="Column12956"/>
    <tableColumn id="12960" xr3:uid="{A56DFABB-1BC5-41FC-B505-F86CEE2055C3}" name="Column12957"/>
    <tableColumn id="12961" xr3:uid="{FF922CB4-BA67-45A4-AF76-4AC53AB7A175}" name="Column12958"/>
    <tableColumn id="12962" xr3:uid="{3FCFDF60-A0F6-40A2-8096-75FD84135793}" name="Column12959"/>
    <tableColumn id="12963" xr3:uid="{BB067B52-0186-4B91-8652-1137CF3D1A0F}" name="Column12960"/>
    <tableColumn id="12964" xr3:uid="{2E83CC73-7B16-415F-8A18-91D96F65E79E}" name="Column12961"/>
    <tableColumn id="12965" xr3:uid="{0D7CFDA4-A05B-4C9F-AD4E-E7A887F95C7B}" name="Column12962"/>
    <tableColumn id="12966" xr3:uid="{68A2320B-912D-4E13-8DD7-26AC9FC06831}" name="Column12963"/>
    <tableColumn id="12967" xr3:uid="{D2F98835-7F3A-4194-BE3E-507E69CB2D2E}" name="Column12964"/>
    <tableColumn id="12968" xr3:uid="{E003013E-8002-4019-81FF-201826EF1908}" name="Column12965"/>
    <tableColumn id="12969" xr3:uid="{0F54BFC4-257C-4310-9948-9073A8FF615E}" name="Column12966"/>
    <tableColumn id="12970" xr3:uid="{20F0FDD8-1D3C-447D-8AF3-2B5EA2ADD70E}" name="Column12967"/>
    <tableColumn id="12971" xr3:uid="{3B9043E6-8C18-4095-916A-43B212F99467}" name="Column12968"/>
    <tableColumn id="12972" xr3:uid="{47CFC9D6-A5A2-42FD-B9BA-CE8FC2302CEC}" name="Column12969"/>
    <tableColumn id="12973" xr3:uid="{8773DBB2-1EB5-4A3E-927C-B7AC23D7F8A2}" name="Column12970"/>
    <tableColumn id="12974" xr3:uid="{F75E6C17-ED2D-4E8E-9EAB-3452511C1A09}" name="Column12971"/>
    <tableColumn id="12975" xr3:uid="{3B566988-B2E8-4433-B0D6-2CBCBFC9DAFB}" name="Column12972"/>
    <tableColumn id="12976" xr3:uid="{BF243609-5081-4387-90F4-393C2C41A292}" name="Column12973"/>
    <tableColumn id="12977" xr3:uid="{900C66A6-3392-4510-8B5F-11B71E434AB0}" name="Column12974"/>
    <tableColumn id="12978" xr3:uid="{51E56048-31B0-4B67-9079-3B0C6809981D}" name="Column12975"/>
    <tableColumn id="12979" xr3:uid="{9CFD7D63-B738-49BF-AC4A-321618E9FB3D}" name="Column12976"/>
    <tableColumn id="12980" xr3:uid="{2A9E3D18-3558-474A-B1C7-E7965AC7671C}" name="Column12977"/>
    <tableColumn id="12981" xr3:uid="{2E468678-6748-4432-B90C-386F41BFE10C}" name="Column12978"/>
    <tableColumn id="12982" xr3:uid="{42B68F96-CF84-4A00-AA50-230E3D8C832F}" name="Column12979"/>
    <tableColumn id="12983" xr3:uid="{E76D792D-8659-400E-BECB-076886F6B8AF}" name="Column12980"/>
    <tableColumn id="12984" xr3:uid="{632807D6-3CDD-42F9-B97E-84808CF57FFA}" name="Column12981"/>
    <tableColumn id="12985" xr3:uid="{74FE13AF-38C1-48B5-AFE7-F5EF6DA82FBD}" name="Column12982"/>
    <tableColumn id="12986" xr3:uid="{6C266B22-A9FC-4602-BAA2-A5487DBD6456}" name="Column12983"/>
    <tableColumn id="12987" xr3:uid="{B5F5EA22-C26E-44F5-83C1-A0128E53C5C7}" name="Column12984"/>
    <tableColumn id="12988" xr3:uid="{A4357C01-CE29-4A00-A17E-F92E2CEF5BFA}" name="Column12985"/>
    <tableColumn id="12989" xr3:uid="{783D5A29-479D-4173-A1E8-69A13A42935D}" name="Column12986"/>
    <tableColumn id="12990" xr3:uid="{6E9020DA-893D-4FAA-8C5C-BF57E180FDE5}" name="Column12987"/>
    <tableColumn id="12991" xr3:uid="{A7664EA4-ED7A-4425-99D7-B34CF5E771B6}" name="Column12988"/>
    <tableColumn id="12992" xr3:uid="{3FA61A5C-9A46-4F8F-AEAC-1F328960B20D}" name="Column12989"/>
    <tableColumn id="12993" xr3:uid="{C31FA510-3CFF-48DF-9875-B559E4DF84E5}" name="Column12990"/>
    <tableColumn id="12994" xr3:uid="{F2663E4E-AB4B-4A1A-8428-76FCA25B8C81}" name="Column12991"/>
    <tableColumn id="12995" xr3:uid="{4BB950B8-0D7F-4C52-A497-C3D87D2CEF43}" name="Column12992"/>
    <tableColumn id="12996" xr3:uid="{0517E82D-5DBE-451D-849C-5C7272C52EBF}" name="Column12993"/>
    <tableColumn id="12997" xr3:uid="{D027F2DC-0700-4F15-9DD7-364FD5502F17}" name="Column12994"/>
    <tableColumn id="12998" xr3:uid="{7F12B95D-2662-4D2D-8B18-C06A69FC6138}" name="Column12995"/>
    <tableColumn id="12999" xr3:uid="{7A51C223-5B2C-42AE-9B50-F7D1AAF75EC3}" name="Column12996"/>
    <tableColumn id="13000" xr3:uid="{38E78BCB-7940-4A3D-8C1F-45A2F6568865}" name="Column12997"/>
    <tableColumn id="13001" xr3:uid="{DA4272F1-8D45-4ED8-8AAB-B099E6EE27F5}" name="Column12998"/>
    <tableColumn id="13002" xr3:uid="{E1C3A7EF-9416-440D-AF6A-C1E62EC9DDB1}" name="Column12999"/>
    <tableColumn id="13003" xr3:uid="{39C80772-01D7-49DE-8EEA-F344E71A939E}" name="Column13000"/>
    <tableColumn id="13004" xr3:uid="{F41077AD-BDB7-49A7-BDE1-3C0D121B8132}" name="Column13001"/>
    <tableColumn id="13005" xr3:uid="{9C8D7546-35E9-42A9-AB5F-B3B291F6FA11}" name="Column13002"/>
    <tableColumn id="13006" xr3:uid="{003731DE-4750-4BBA-BCDF-63E001359D6B}" name="Column13003"/>
    <tableColumn id="13007" xr3:uid="{14A242B4-0D67-4E68-A0FD-CCFD9E0B97B0}" name="Column13004"/>
    <tableColumn id="13008" xr3:uid="{330794BB-B105-47F9-B956-068641B22A41}" name="Column13005"/>
    <tableColumn id="13009" xr3:uid="{1BC34090-9912-44D4-98DC-DADDDB138B43}" name="Column13006"/>
    <tableColumn id="13010" xr3:uid="{F4B4BF17-D6EB-4021-A87A-ED45B2934764}" name="Column13007"/>
    <tableColumn id="13011" xr3:uid="{081D8A95-D00F-45AB-B0D0-6DEDADE55584}" name="Column13008"/>
    <tableColumn id="13012" xr3:uid="{4B3EFEFA-A643-404B-BC56-97CE26A4811C}" name="Column13009"/>
    <tableColumn id="13013" xr3:uid="{DFB1ADAC-0B0E-4D78-A6A2-11C0E26B88B0}" name="Column13010"/>
    <tableColumn id="13014" xr3:uid="{0089EB92-DFE2-4E2E-B357-D0E7E937BE34}" name="Column13011"/>
    <tableColumn id="13015" xr3:uid="{63996758-8463-4FE1-9718-99549944C1C4}" name="Column13012"/>
    <tableColumn id="13016" xr3:uid="{D6771E76-81DF-488C-A0D2-405191E920E7}" name="Column13013"/>
    <tableColumn id="13017" xr3:uid="{04164BAF-B785-4B48-A8B3-517E5A15BA29}" name="Column13014"/>
    <tableColumn id="13018" xr3:uid="{5BF59105-8B31-47A2-A5D9-50A55C0E61B2}" name="Column13015"/>
    <tableColumn id="13019" xr3:uid="{7D301DA0-4159-44D0-BD29-4A2104BF60CD}" name="Column13016"/>
    <tableColumn id="13020" xr3:uid="{14F4A147-11F1-4AF6-8896-A543DD12B227}" name="Column13017"/>
    <tableColumn id="13021" xr3:uid="{A7E4ED16-DB7D-4134-9B7E-CAEFAD527CD6}" name="Column13018"/>
    <tableColumn id="13022" xr3:uid="{464E1A2F-F0E3-422B-9E61-C13D1A195F8A}" name="Column13019"/>
    <tableColumn id="13023" xr3:uid="{1B90A0CA-529C-42F9-8D72-14B6E89CFC57}" name="Column13020"/>
    <tableColumn id="13024" xr3:uid="{F2752D5E-5EE5-4D78-AE6A-82FFF55AD59E}" name="Column13021"/>
    <tableColumn id="13025" xr3:uid="{CED7606D-C27F-47A1-9512-BD16FC556A74}" name="Column13022"/>
    <tableColumn id="13026" xr3:uid="{577BB23D-9D4D-46DF-AE1B-906E21F732EF}" name="Column13023"/>
    <tableColumn id="13027" xr3:uid="{0FD87384-A28F-41E3-818E-075B5C211AFD}" name="Column13024"/>
    <tableColumn id="13028" xr3:uid="{D3AA8E72-98FA-4D80-B15A-5CDD12E2DA4B}" name="Column13025"/>
    <tableColumn id="13029" xr3:uid="{A0BB5830-5A6B-4268-A4D9-98BF76A05701}" name="Column13026"/>
    <tableColumn id="13030" xr3:uid="{F53DF1A6-E0E5-4569-9C2F-0C5C8E3B75D4}" name="Column13027"/>
    <tableColumn id="13031" xr3:uid="{0C6047EE-F6C9-4A13-B3E2-52F8099B67C2}" name="Column13028"/>
    <tableColumn id="13032" xr3:uid="{2F495D22-E8D4-4872-A450-AB7FC533143A}" name="Column13029"/>
    <tableColumn id="13033" xr3:uid="{CEB5645C-77D4-4280-920E-2F2BB2CDA108}" name="Column13030"/>
    <tableColumn id="13034" xr3:uid="{06D425CA-9737-4F41-A5A4-D133573D6FCC}" name="Column13031"/>
    <tableColumn id="13035" xr3:uid="{88BF76AB-529C-4959-B6CF-CA47096D7563}" name="Column13032"/>
    <tableColumn id="13036" xr3:uid="{5BF36B4A-E2A2-4F70-B200-AEABFDAA8461}" name="Column13033"/>
    <tableColumn id="13037" xr3:uid="{48B940A7-76F0-4816-B0F5-2739A965E8C9}" name="Column13034"/>
    <tableColumn id="13038" xr3:uid="{471AE506-EA71-4E41-B07F-254FB4FBB38F}" name="Column13035"/>
    <tableColumn id="13039" xr3:uid="{748307F5-4DCF-42D2-9891-367651A15555}" name="Column13036"/>
    <tableColumn id="13040" xr3:uid="{6FF07B78-177E-4EE7-9669-B15E9B6A9A20}" name="Column13037"/>
    <tableColumn id="13041" xr3:uid="{C769AF47-8308-44F5-8785-76A8BA44A93E}" name="Column13038"/>
    <tableColumn id="13042" xr3:uid="{47167E17-518A-48FD-9387-789126A2AAA9}" name="Column13039"/>
    <tableColumn id="13043" xr3:uid="{98CBF418-A1AD-42CC-9971-2F9E2A0BA3E2}" name="Column13040"/>
    <tableColumn id="13044" xr3:uid="{6C11BBDA-228C-4ADA-A48E-AED24F6CB611}" name="Column13041"/>
    <tableColumn id="13045" xr3:uid="{A44C08F3-0E64-4B86-BF97-7DFB61BF0D6E}" name="Column13042"/>
    <tableColumn id="13046" xr3:uid="{140FD018-4E5B-4ECF-95BB-1F66045F08DB}" name="Column13043"/>
    <tableColumn id="13047" xr3:uid="{500C3042-8E65-4A77-BD4A-11144778959C}" name="Column13044"/>
    <tableColumn id="13048" xr3:uid="{5515586A-B781-4931-9604-B91CBAE010A5}" name="Column13045"/>
    <tableColumn id="13049" xr3:uid="{E04A0D23-77D3-41CC-B56B-8D72CE6C766D}" name="Column13046"/>
    <tableColumn id="13050" xr3:uid="{4BC951EA-0C44-4D05-B4D2-6506D587037D}" name="Column13047"/>
    <tableColumn id="13051" xr3:uid="{5F379DDE-6666-4AAB-B343-3D6379135FCF}" name="Column13048"/>
    <tableColumn id="13052" xr3:uid="{0894360C-6F7C-4E93-91AE-B19BFCA83A83}" name="Column13049"/>
    <tableColumn id="13053" xr3:uid="{32785F39-8575-4D9C-93A3-30E5DED76206}" name="Column13050"/>
    <tableColumn id="13054" xr3:uid="{47560C18-C34B-4D6D-B88A-4C7477E2799C}" name="Column13051"/>
    <tableColumn id="13055" xr3:uid="{F6423798-E4CE-4B3B-A362-953EB3DAFFA0}" name="Column13052"/>
    <tableColumn id="13056" xr3:uid="{BC6EB2D7-E46D-48F6-8A14-A4706D1AE2D8}" name="Column13053"/>
    <tableColumn id="13057" xr3:uid="{196E39AB-7841-4936-B304-8E3E4EB39A66}" name="Column13054"/>
    <tableColumn id="13058" xr3:uid="{985248CC-62C5-46E7-9EFA-3B460753FDA4}" name="Column13055"/>
    <tableColumn id="13059" xr3:uid="{72035E5C-23FB-418F-89F5-06E078416462}" name="Column13056"/>
    <tableColumn id="13060" xr3:uid="{66DF5E66-BBC8-4D9B-BF22-A15385453CFE}" name="Column13057"/>
    <tableColumn id="13061" xr3:uid="{89E77340-1D17-4AEA-83AE-6F6C483F6289}" name="Column13058"/>
    <tableColumn id="13062" xr3:uid="{5BEC5F90-98E2-4D2B-8C2C-824A03E0BC92}" name="Column13059"/>
    <tableColumn id="13063" xr3:uid="{29768FC5-09CD-4423-AD65-F7B9A441B721}" name="Column13060"/>
    <tableColumn id="13064" xr3:uid="{2EB0B18E-C6C6-49A0-962C-0A56357FAA53}" name="Column13061"/>
    <tableColumn id="13065" xr3:uid="{7C23A92E-A3FB-48D2-B308-35E2B6889C4F}" name="Column13062"/>
    <tableColumn id="13066" xr3:uid="{980F481B-E81C-4FDA-8A3F-AF3BE45E495A}" name="Column13063"/>
    <tableColumn id="13067" xr3:uid="{5D6141EB-4078-47C5-A693-85193DF05EF0}" name="Column13064"/>
    <tableColumn id="13068" xr3:uid="{1457E571-6DE2-458E-B05A-8784F78EF3FC}" name="Column13065"/>
    <tableColumn id="13069" xr3:uid="{08739A4D-54EE-4CCB-829E-330E84E9BDD2}" name="Column13066"/>
    <tableColumn id="13070" xr3:uid="{E068E8FA-3656-47A1-B5E2-AD6E1E56D41F}" name="Column13067"/>
    <tableColumn id="13071" xr3:uid="{43B646EF-D997-44B9-A6A0-17FAE29BB027}" name="Column13068"/>
    <tableColumn id="13072" xr3:uid="{98F77C04-8C08-4543-BA24-3634A4624AC3}" name="Column13069"/>
    <tableColumn id="13073" xr3:uid="{90F86631-C2AC-4D13-AB23-26286B16644E}" name="Column13070"/>
    <tableColumn id="13074" xr3:uid="{C60DBFE4-3E29-4CAC-806E-7203A6A07D7E}" name="Column13071"/>
    <tableColumn id="13075" xr3:uid="{BB030823-D1E7-492F-9312-2F1FC6BA766A}" name="Column13072"/>
    <tableColumn id="13076" xr3:uid="{4D02BD82-AB5C-4273-9A79-A5BCBB6238BD}" name="Column13073"/>
    <tableColumn id="13077" xr3:uid="{26901E39-738C-40F2-B13E-1898FDBF75EF}" name="Column13074"/>
    <tableColumn id="13078" xr3:uid="{DD2F9656-132E-4264-BB92-6D3EB7601990}" name="Column13075"/>
    <tableColumn id="13079" xr3:uid="{3B9B9BA9-978C-4AA7-A07C-D0DD158B049C}" name="Column13076"/>
    <tableColumn id="13080" xr3:uid="{E09034A9-C6FC-4023-A100-808E4D010458}" name="Column13077"/>
    <tableColumn id="13081" xr3:uid="{ABA9BD65-A3E3-4606-91F7-479310737E1F}" name="Column13078"/>
    <tableColumn id="13082" xr3:uid="{13FCA00C-D02E-4D48-84AF-F2F74021B535}" name="Column13079"/>
    <tableColumn id="13083" xr3:uid="{EF3316D0-CA8A-4A4A-A652-63C87D4FDAC9}" name="Column13080"/>
    <tableColumn id="13084" xr3:uid="{B21463A3-67AC-4D86-89AC-CBF0368191D4}" name="Column13081"/>
    <tableColumn id="13085" xr3:uid="{F95B3EEA-199E-4E11-9729-4F51E92E60EF}" name="Column13082"/>
    <tableColumn id="13086" xr3:uid="{451647D3-6C32-4B72-8C4A-327C6DD2F54A}" name="Column13083"/>
    <tableColumn id="13087" xr3:uid="{F4AA9540-480F-45AE-9AE7-61F74AE45DA7}" name="Column13084"/>
    <tableColumn id="13088" xr3:uid="{B431016B-4CD7-4CB1-A2E0-E3D5FF83FA85}" name="Column13085"/>
    <tableColumn id="13089" xr3:uid="{35C77723-E067-454A-A0B3-63F97FEEBA93}" name="Column13086"/>
    <tableColumn id="13090" xr3:uid="{F3E6CEB6-9F24-4DA9-BE18-4AF25D80439D}" name="Column13087"/>
    <tableColumn id="13091" xr3:uid="{ECFE091F-0FE7-45F9-8281-69E28F15AD02}" name="Column13088"/>
    <tableColumn id="13092" xr3:uid="{EC030F04-DF3F-4745-8971-C1B46D2B3FBB}" name="Column13089"/>
    <tableColumn id="13093" xr3:uid="{42A3B18B-8F42-4489-BA07-24F0917A7698}" name="Column13090"/>
    <tableColumn id="13094" xr3:uid="{A57C9B2F-1ACC-43AC-ABE8-733432254694}" name="Column13091"/>
    <tableColumn id="13095" xr3:uid="{6641354F-CBD6-415B-9BC0-ADA32ACA2D08}" name="Column13092"/>
    <tableColumn id="13096" xr3:uid="{E0BE2F3B-BD6C-4B2B-AEED-C9783FB79BF2}" name="Column13093"/>
    <tableColumn id="13097" xr3:uid="{73490569-A8CA-446A-A4B7-17A9D501B872}" name="Column13094"/>
    <tableColumn id="13098" xr3:uid="{97BDB2E9-61EC-48A7-9EF6-3DDAF80ECA86}" name="Column13095"/>
    <tableColumn id="13099" xr3:uid="{61B84AAA-CC22-4511-BE8E-E35E825314D8}" name="Column13096"/>
    <tableColumn id="13100" xr3:uid="{30A7AA1F-1617-4C90-8B8B-0A918D5C0BCF}" name="Column13097"/>
    <tableColumn id="13101" xr3:uid="{1BBA116E-B300-4603-9AE3-BE861997F08B}" name="Column13098"/>
    <tableColumn id="13102" xr3:uid="{52BCFA89-01D3-440F-8CB5-EF3231E21F09}" name="Column13099"/>
    <tableColumn id="13103" xr3:uid="{AA856C07-EEF6-47A3-9D1F-C9CE6A6933BA}" name="Column13100"/>
    <tableColumn id="13104" xr3:uid="{46656207-FFCF-4769-B56E-7FD4361D7752}" name="Column13101"/>
    <tableColumn id="13105" xr3:uid="{A54A7FE3-110E-4DE8-86C3-2A577B9D51A4}" name="Column13102"/>
    <tableColumn id="13106" xr3:uid="{4A96E164-0C44-4A6A-B6CF-EA728EF072E4}" name="Column13103"/>
    <tableColumn id="13107" xr3:uid="{C0F902A0-C80E-4197-BD53-F7D49AA677BA}" name="Column13104"/>
    <tableColumn id="13108" xr3:uid="{C97C8383-EAB1-4EBC-950C-E43CE948C351}" name="Column13105"/>
    <tableColumn id="13109" xr3:uid="{437227F0-BD00-4074-B537-E5FFA67F3FC2}" name="Column13106"/>
    <tableColumn id="13110" xr3:uid="{AD7C490F-973A-446E-B4A2-4CAD400DA940}" name="Column13107"/>
    <tableColumn id="13111" xr3:uid="{797ED743-F961-4FCF-8561-2F435AFA57AB}" name="Column13108"/>
    <tableColumn id="13112" xr3:uid="{B6F3D81A-6D37-47FF-B2C1-ADF58BCD1F83}" name="Column13109"/>
    <tableColumn id="13113" xr3:uid="{FB9BB223-D35F-4D4A-BC72-59F6B5585D6C}" name="Column13110"/>
    <tableColumn id="13114" xr3:uid="{9D5EEB8A-4A12-4B98-BDC8-DAE0D508786B}" name="Column13111"/>
    <tableColumn id="13115" xr3:uid="{7522BE71-3714-436B-819A-C26445B033BB}" name="Column13112"/>
    <tableColumn id="13116" xr3:uid="{3CB5902E-B634-49B8-9B6A-1563481EE7AE}" name="Column13113"/>
    <tableColumn id="13117" xr3:uid="{03831789-9F25-401C-90B2-762C7AE5A815}" name="Column13114"/>
    <tableColumn id="13118" xr3:uid="{5C06E81F-7DDE-4FC3-8F96-D7BC690FAEEA}" name="Column13115"/>
    <tableColumn id="13119" xr3:uid="{DF91B196-EF01-4227-93B7-A6638EBAA7F3}" name="Column13116"/>
    <tableColumn id="13120" xr3:uid="{178CA057-2873-4E20-831F-E1D8016B56ED}" name="Column13117"/>
    <tableColumn id="13121" xr3:uid="{1AB1FC56-74CC-494D-9F05-53C1610C9CB2}" name="Column13118"/>
    <tableColumn id="13122" xr3:uid="{1D72C541-FB02-4C9B-AD9E-B856572EBE87}" name="Column13119"/>
    <tableColumn id="13123" xr3:uid="{329581B8-9184-475E-8F9C-EAB72965AFB8}" name="Column13120"/>
    <tableColumn id="13124" xr3:uid="{4855C225-D6D6-4F60-81EE-14D52AF1C85C}" name="Column13121"/>
    <tableColumn id="13125" xr3:uid="{40746234-399B-4D51-8181-FF1E0B6521C3}" name="Column13122"/>
    <tableColumn id="13126" xr3:uid="{1A0ED86E-A562-47B9-B381-BD2833011E51}" name="Column13123"/>
    <tableColumn id="13127" xr3:uid="{0B5A619F-4D7D-43B6-98F1-735A375EDB43}" name="Column13124"/>
    <tableColumn id="13128" xr3:uid="{A57D6CA3-E9A0-4416-BF6C-B05215156DD8}" name="Column13125"/>
    <tableColumn id="13129" xr3:uid="{D742FBE4-F2FD-4B05-8DB0-613F55E9170C}" name="Column13126"/>
    <tableColumn id="13130" xr3:uid="{1913BF86-0D69-47A4-9549-CF858160176F}" name="Column13127"/>
    <tableColumn id="13131" xr3:uid="{67C6279C-EF78-4D4B-8B80-DA889E90D706}" name="Column13128"/>
    <tableColumn id="13132" xr3:uid="{BF211AFA-0296-415E-92E7-5B620CB6A196}" name="Column13129"/>
    <tableColumn id="13133" xr3:uid="{A2C74C66-A888-4876-AA02-960B17E29F48}" name="Column13130"/>
    <tableColumn id="13134" xr3:uid="{B5D91687-D594-4C09-A1B6-A62C49271E76}" name="Column13131"/>
    <tableColumn id="13135" xr3:uid="{EC19DA3A-9FDB-4542-A523-90CBC4B56212}" name="Column13132"/>
    <tableColumn id="13136" xr3:uid="{58538889-AF8C-4A92-BAE3-97440B6EBD16}" name="Column13133"/>
    <tableColumn id="13137" xr3:uid="{A25BCF67-3C3F-442C-A64A-019915659E79}" name="Column13134"/>
    <tableColumn id="13138" xr3:uid="{DA5276F9-EF3C-411A-ACBF-67F41CC6B371}" name="Column13135"/>
    <tableColumn id="13139" xr3:uid="{9AAD83F4-C9F5-49CB-A31D-C21EC5DFE3E3}" name="Column13136"/>
    <tableColumn id="13140" xr3:uid="{D5029556-3248-4625-BEC2-B257EA6CEF04}" name="Column13137"/>
    <tableColumn id="13141" xr3:uid="{F6CDEBE4-2FD8-4FC3-8E92-BD52E19F5442}" name="Column13138"/>
    <tableColumn id="13142" xr3:uid="{5442DC8D-925A-4C64-B422-6AA892A417BB}" name="Column13139"/>
    <tableColumn id="13143" xr3:uid="{056BEE00-00D2-454D-B1CA-A9646DD652D8}" name="Column13140"/>
    <tableColumn id="13144" xr3:uid="{A78391F8-DA32-4ABE-8E4E-56C73DEC75B4}" name="Column13141"/>
    <tableColumn id="13145" xr3:uid="{8C28B4E9-FA21-48C6-98AF-413483DD8BC7}" name="Column13142"/>
    <tableColumn id="13146" xr3:uid="{6064136F-7929-4731-8788-07A68497E750}" name="Column13143"/>
    <tableColumn id="13147" xr3:uid="{1099754E-E52D-47D0-837E-69833FF98675}" name="Column13144"/>
    <tableColumn id="13148" xr3:uid="{D60464F8-F99D-40C0-A124-AAD3ED0D2B4E}" name="Column13145"/>
    <tableColumn id="13149" xr3:uid="{442A5022-ED4D-4A56-9CE4-C2260D20945A}" name="Column13146"/>
    <tableColumn id="13150" xr3:uid="{CB459AEF-3207-48B8-A1A3-570A9106DB98}" name="Column13147"/>
    <tableColumn id="13151" xr3:uid="{16BE1B2F-07DE-49AF-805B-BF64EBC99499}" name="Column13148"/>
    <tableColumn id="13152" xr3:uid="{DA1CE75A-95C2-4B4B-8F1B-7FD5DB4BABB7}" name="Column13149"/>
    <tableColumn id="13153" xr3:uid="{94CB1C57-C59F-41F7-AE44-EB8165822B73}" name="Column13150"/>
    <tableColumn id="13154" xr3:uid="{079ECA6B-0FF3-4FCA-9BED-4BC9261608A6}" name="Column13151"/>
    <tableColumn id="13155" xr3:uid="{6015BCC9-9361-41E9-8808-79DD2B1F3309}" name="Column13152"/>
    <tableColumn id="13156" xr3:uid="{A09F87C6-289B-499D-A4CF-5EF6FD4D3AFA}" name="Column13153"/>
    <tableColumn id="13157" xr3:uid="{C25EF5D4-49B6-441D-B5EE-DF6B62F6D43A}" name="Column13154"/>
    <tableColumn id="13158" xr3:uid="{3CCC99A5-4170-4D45-A0A2-B7C99ED4F837}" name="Column13155"/>
    <tableColumn id="13159" xr3:uid="{66F2E6A1-F8F9-439C-B793-1356095441B3}" name="Column13156"/>
    <tableColumn id="13160" xr3:uid="{01001316-1F83-4BE4-9CFF-A1903E4F39F6}" name="Column13157"/>
    <tableColumn id="13161" xr3:uid="{F2765431-0AF2-4B6E-B20D-B2DF31F65B32}" name="Column13158"/>
    <tableColumn id="13162" xr3:uid="{C560C498-4A23-4217-A738-EEDE77A9D88C}" name="Column13159"/>
    <tableColumn id="13163" xr3:uid="{9FCA3B51-82B6-427A-BF1C-5B3C3A387671}" name="Column13160"/>
    <tableColumn id="13164" xr3:uid="{1C179255-AF02-4255-943A-52C9B26E298B}" name="Column13161"/>
    <tableColumn id="13165" xr3:uid="{A01B42C8-9A23-4C43-ACC3-04D74DC5D614}" name="Column13162"/>
    <tableColumn id="13166" xr3:uid="{BF07BE91-5691-466B-8EDC-3AF074A00D43}" name="Column13163"/>
    <tableColumn id="13167" xr3:uid="{0EF41659-CF09-401E-BB80-8CF4B13DBEA2}" name="Column13164"/>
    <tableColumn id="13168" xr3:uid="{EF3260CC-349E-4B91-A922-AE59A7B3E02F}" name="Column13165"/>
    <tableColumn id="13169" xr3:uid="{E0ED3FBE-4135-43B2-AAC8-B6E0ACE1DB19}" name="Column13166"/>
    <tableColumn id="13170" xr3:uid="{CEF56316-E25C-44FA-96F2-E8A30F97ED75}" name="Column13167"/>
    <tableColumn id="13171" xr3:uid="{D10EE5E1-8F2C-4123-866F-8BDE2A3213BF}" name="Column13168"/>
    <tableColumn id="13172" xr3:uid="{29E2D847-40D4-43BB-8B08-61169A85CB11}" name="Column13169"/>
    <tableColumn id="13173" xr3:uid="{C8979AF3-6D4C-488B-B5C5-F89D5593F772}" name="Column13170"/>
    <tableColumn id="13174" xr3:uid="{330B2AEF-FB27-4266-8494-CA7C6A97F41A}" name="Column13171"/>
    <tableColumn id="13175" xr3:uid="{88677ECD-98DA-4F43-A027-ECD95C64DDD9}" name="Column13172"/>
    <tableColumn id="13176" xr3:uid="{F1253F91-CFFC-487A-8B71-535EB4BD8E5C}" name="Column13173"/>
    <tableColumn id="13177" xr3:uid="{16FECD8D-7A95-4543-A8F1-27052A3BC4C0}" name="Column13174"/>
    <tableColumn id="13178" xr3:uid="{4A7794A2-46EA-40AA-AD4B-2B53AE32A910}" name="Column13175"/>
    <tableColumn id="13179" xr3:uid="{618ED271-A451-450C-84D3-C56CE4348BB7}" name="Column13176"/>
    <tableColumn id="13180" xr3:uid="{1B71FE2C-8ECC-4B12-920A-5BBEAFD898EB}" name="Column13177"/>
    <tableColumn id="13181" xr3:uid="{00BD51E8-952A-4D94-A1F0-C6F7044A0C5E}" name="Column13178"/>
    <tableColumn id="13182" xr3:uid="{B592617E-F1A7-4B40-A217-B005539DD925}" name="Column13179"/>
    <tableColumn id="13183" xr3:uid="{AC71C8FF-D94F-4A14-B46C-4B65B8931053}" name="Column13180"/>
    <tableColumn id="13184" xr3:uid="{A71F88DB-D4B8-4185-98FB-AB5C156841D0}" name="Column13181"/>
    <tableColumn id="13185" xr3:uid="{6B25E491-AF1A-4C1B-A500-58F86C6DD9B5}" name="Column13182"/>
    <tableColumn id="13186" xr3:uid="{A5BAD170-8B72-4545-9CD0-E7F82E535274}" name="Column13183"/>
    <tableColumn id="13187" xr3:uid="{B52023D3-AB47-453C-9814-24B3333104D7}" name="Column13184"/>
    <tableColumn id="13188" xr3:uid="{7D5790CF-807B-4D40-8977-691726ADA95D}" name="Column13185"/>
    <tableColumn id="13189" xr3:uid="{28629D76-E368-4358-B231-8A598757CEB6}" name="Column13186"/>
    <tableColumn id="13190" xr3:uid="{AEC8216E-ED75-4016-9886-18F0C985DB11}" name="Column13187"/>
    <tableColumn id="13191" xr3:uid="{B34755A1-9B9D-4D90-BB64-7A36A10E3886}" name="Column13188"/>
    <tableColumn id="13192" xr3:uid="{50E07BB4-B639-429A-847E-E67FC6E47B18}" name="Column13189"/>
    <tableColumn id="13193" xr3:uid="{E121AFC8-9B1F-43F1-9701-10DE9664E49F}" name="Column13190"/>
    <tableColumn id="13194" xr3:uid="{F28DAAD5-E056-421F-8CAD-959A3DB90292}" name="Column13191"/>
    <tableColumn id="13195" xr3:uid="{664D2CBF-7A0A-48B8-9EC3-30999352E04D}" name="Column13192"/>
    <tableColumn id="13196" xr3:uid="{58A0A1C8-99AC-442C-B4C6-3021B8F0AF7F}" name="Column13193"/>
    <tableColumn id="13197" xr3:uid="{9BBF95AD-0034-4C38-992E-F8C35157BA9D}" name="Column13194"/>
    <tableColumn id="13198" xr3:uid="{1D237597-211C-4412-B535-19AACB2D77EA}" name="Column13195"/>
    <tableColumn id="13199" xr3:uid="{9071095F-D0D6-4677-8F6C-9292FDE25B4A}" name="Column13196"/>
    <tableColumn id="13200" xr3:uid="{2B6D8E23-7B00-49C8-8431-AFCFF132A987}" name="Column13197"/>
    <tableColumn id="13201" xr3:uid="{A7E3799C-1118-4D30-AF2A-D99981269AA1}" name="Column13198"/>
    <tableColumn id="13202" xr3:uid="{9ADE154F-AE15-401B-A644-ECBF2E230B55}" name="Column13199"/>
    <tableColumn id="13203" xr3:uid="{8D369E58-EB35-4161-B2C6-43B975ADB12B}" name="Column13200"/>
    <tableColumn id="13204" xr3:uid="{FA77A522-AFD4-4108-895E-84E25E1D0B6F}" name="Column13201"/>
    <tableColumn id="13205" xr3:uid="{B497ED20-FC2C-4E3D-9F04-03EA7A6CD35B}" name="Column13202"/>
    <tableColumn id="13206" xr3:uid="{5DABCEFB-B300-43E4-9B9F-E3508D8FA4EA}" name="Column13203"/>
    <tableColumn id="13207" xr3:uid="{05A0CB31-FEF4-48EC-AA9A-CCC7F59E1D59}" name="Column13204"/>
    <tableColumn id="13208" xr3:uid="{78B58447-AD63-48E4-8F0B-537DF89DEA53}" name="Column13205"/>
    <tableColumn id="13209" xr3:uid="{C6980CE0-1E96-4E52-9BF8-0914E8E18185}" name="Column13206"/>
    <tableColumn id="13210" xr3:uid="{729F69ED-800B-48EA-BCC1-6E449076E7CB}" name="Column13207"/>
    <tableColumn id="13211" xr3:uid="{B5FF0872-DCC4-4637-AC46-E4E1C06AAF85}" name="Column13208"/>
    <tableColumn id="13212" xr3:uid="{ECEBA3A2-7D1D-40C9-BC43-95C489DE5679}" name="Column13209"/>
    <tableColumn id="13213" xr3:uid="{34B688AA-F6B4-4713-83BB-CD61B825D91E}" name="Column13210"/>
    <tableColumn id="13214" xr3:uid="{B09EAB9C-2777-4CE3-B7F0-8EF37260E8B1}" name="Column13211"/>
    <tableColumn id="13215" xr3:uid="{E3094C7E-B753-4CC0-ADB6-4519D67D0941}" name="Column13212"/>
    <tableColumn id="13216" xr3:uid="{8C350A76-E67E-47AF-A79E-816073C7A775}" name="Column13213"/>
    <tableColumn id="13217" xr3:uid="{4D9A9A36-6F75-4184-A3AD-82F1774F2F2C}" name="Column13214"/>
    <tableColumn id="13218" xr3:uid="{E351DBEF-BF21-4656-9CFD-807E377ED588}" name="Column13215"/>
    <tableColumn id="13219" xr3:uid="{EA61FD11-A14E-4F9E-90AB-24ECC5BF6F17}" name="Column13216"/>
    <tableColumn id="13220" xr3:uid="{9410EC75-1807-491B-BDB8-4A2D7D2A947E}" name="Column13217"/>
    <tableColumn id="13221" xr3:uid="{37A396A6-222D-4F48-BEDB-7CD945B450D2}" name="Column13218"/>
    <tableColumn id="13222" xr3:uid="{69C214D8-D4F4-495C-90B5-CB3DA1FC3C3B}" name="Column13219"/>
    <tableColumn id="13223" xr3:uid="{2A27A879-0116-498B-ACB2-69AABF23B01A}" name="Column13220"/>
    <tableColumn id="13224" xr3:uid="{8C1966B4-85B6-4CC3-A96D-C4678A6A2998}" name="Column13221"/>
    <tableColumn id="13225" xr3:uid="{E4BB494F-3C57-49E3-B5A7-406226B2390C}" name="Column13222"/>
    <tableColumn id="13226" xr3:uid="{58AD1A06-E14A-4E54-9D72-975223A5BB7E}" name="Column13223"/>
    <tableColumn id="13227" xr3:uid="{09C73A0A-4E53-4931-BDD4-2158C9793F3E}" name="Column13224"/>
    <tableColumn id="13228" xr3:uid="{D01C5551-F882-40DE-A8F2-38BAD662B886}" name="Column13225"/>
    <tableColumn id="13229" xr3:uid="{5AED762A-47D4-40FD-A6AC-0D18A5AAB10B}" name="Column13226"/>
    <tableColumn id="13230" xr3:uid="{BB6717DE-0B31-4B0F-9704-7E97A40AF2C5}" name="Column13227"/>
    <tableColumn id="13231" xr3:uid="{F7C900CD-E6A6-479F-8B82-D3C9B34CAF63}" name="Column13228"/>
    <tableColumn id="13232" xr3:uid="{36C6DC6D-B7CB-4930-88B3-BF3A47C53A2A}" name="Column13229"/>
    <tableColumn id="13233" xr3:uid="{DCF5F002-E772-47F5-84D1-41D6AC3E8C4D}" name="Column13230"/>
    <tableColumn id="13234" xr3:uid="{F8E2206E-B643-4C24-8970-23E7E205DE04}" name="Column13231"/>
    <tableColumn id="13235" xr3:uid="{30E5BCB8-5DC9-4820-B6C0-EADF4365E881}" name="Column13232"/>
    <tableColumn id="13236" xr3:uid="{EAD091D7-F578-4A76-872B-5E5BB50D6031}" name="Column13233"/>
    <tableColumn id="13237" xr3:uid="{C95B11B1-4D86-41CB-A0E9-8222DCA64964}" name="Column13234"/>
    <tableColumn id="13238" xr3:uid="{7B36C576-1D63-4C63-9861-91F6E0CEF74A}" name="Column13235"/>
    <tableColumn id="13239" xr3:uid="{AA6F257F-329C-49F4-B133-FD105786AED5}" name="Column13236"/>
    <tableColumn id="13240" xr3:uid="{05D09095-20AC-4DE9-9718-2FBA0537F429}" name="Column13237"/>
    <tableColumn id="13241" xr3:uid="{C4B2D132-C055-4BE3-A244-2162F81924DC}" name="Column13238"/>
    <tableColumn id="13242" xr3:uid="{14613163-0855-4117-B2CF-80CDA5BA211E}" name="Column13239"/>
    <tableColumn id="13243" xr3:uid="{89565BE2-AB93-4C0B-B788-871CC6B00A5F}" name="Column13240"/>
    <tableColumn id="13244" xr3:uid="{2DE051FD-501F-4E9D-84EA-FC40F5293173}" name="Column13241"/>
    <tableColumn id="13245" xr3:uid="{5C8BF9F3-BA38-4A78-A82C-C1BCCB9BB2CC}" name="Column13242"/>
    <tableColumn id="13246" xr3:uid="{306B561F-04C3-44AA-9027-909D3961F3BB}" name="Column13243"/>
    <tableColumn id="13247" xr3:uid="{458D41CA-0706-4207-9541-99A3C72F766F}" name="Column13244"/>
    <tableColumn id="13248" xr3:uid="{9DD05068-1590-4DBB-B63D-7DEF066E23C5}" name="Column13245"/>
    <tableColumn id="13249" xr3:uid="{B68D68D1-EA61-4E0F-BA00-8F6BCB12C04D}" name="Column13246"/>
    <tableColumn id="13250" xr3:uid="{DB4EA5B2-7D53-46DC-B4AE-952029DA5639}" name="Column13247"/>
    <tableColumn id="13251" xr3:uid="{802F41B7-78CE-4C71-8596-2CB8482B9255}" name="Column13248"/>
    <tableColumn id="13252" xr3:uid="{9AD6FD46-57AE-44A5-B3F6-16C62DE4C70C}" name="Column13249"/>
    <tableColumn id="13253" xr3:uid="{035ECAF6-46AD-403B-AED8-9E05063B983F}" name="Column13250"/>
    <tableColumn id="13254" xr3:uid="{14CFC5CD-2F3C-4EAD-BB8F-2E9463BA498F}" name="Column13251"/>
    <tableColumn id="13255" xr3:uid="{23B2DED3-4FE0-4E2B-820A-1F40D6EC0A06}" name="Column13252"/>
    <tableColumn id="13256" xr3:uid="{0CB77D88-AF38-44E6-B409-96D46387FFF8}" name="Column13253"/>
    <tableColumn id="13257" xr3:uid="{21FCF59B-0439-47D6-B811-A8805D8C6BF2}" name="Column13254"/>
    <tableColumn id="13258" xr3:uid="{3018DBC6-2461-42FB-8366-4C80513696C6}" name="Column13255"/>
    <tableColumn id="13259" xr3:uid="{A9DE52D6-613F-42CE-99E0-C8B5671D15A5}" name="Column13256"/>
    <tableColumn id="13260" xr3:uid="{AF0742C7-D979-48F9-A189-A3A02986AE77}" name="Column13257"/>
    <tableColumn id="13261" xr3:uid="{6F871367-3331-4D16-ACE5-C924A746BF0B}" name="Column13258"/>
    <tableColumn id="13262" xr3:uid="{1C654170-40EF-4C83-9519-0ECD27BAD55C}" name="Column13259"/>
    <tableColumn id="13263" xr3:uid="{D6CEC7C2-665D-4474-B7E0-1D834FBD9456}" name="Column13260"/>
    <tableColumn id="13264" xr3:uid="{B4F3EB4A-4A0B-4D47-9D93-57CF50290BED}" name="Column13261"/>
    <tableColumn id="13265" xr3:uid="{6E74C6C8-20D8-4B59-B9E2-5587EE77DDFC}" name="Column13262"/>
    <tableColumn id="13266" xr3:uid="{A5E9FE06-7B1C-46A8-9296-1BC3C49504D9}" name="Column13263"/>
    <tableColumn id="13267" xr3:uid="{363C7405-A073-4DAF-BA4C-BC7549A0CD36}" name="Column13264"/>
    <tableColumn id="13268" xr3:uid="{9D02ED53-0817-44A9-B973-633E4B3FB88B}" name="Column13265"/>
    <tableColumn id="13269" xr3:uid="{5C17199D-8D63-4839-9734-8E4BB141296C}" name="Column13266"/>
    <tableColumn id="13270" xr3:uid="{3DB1A192-2DD7-498D-AE6C-08A6EEE7281D}" name="Column13267"/>
    <tableColumn id="13271" xr3:uid="{C52182BE-2567-42B2-8047-4EE5F211E0C8}" name="Column13268"/>
    <tableColumn id="13272" xr3:uid="{A34B1010-E54C-4625-A2FD-E26D5CF762D9}" name="Column13269"/>
    <tableColumn id="13273" xr3:uid="{9FDEB3F4-21BB-44AE-906B-C5297F4A0B04}" name="Column13270"/>
    <tableColumn id="13274" xr3:uid="{36BFBE46-E702-4BA4-933E-FAB2CAC93AA4}" name="Column13271"/>
    <tableColumn id="13275" xr3:uid="{7CEEE0C8-9CD8-4B04-BC02-1B22E3830558}" name="Column13272"/>
    <tableColumn id="13276" xr3:uid="{059A813D-8414-4282-8830-89E3E9655E38}" name="Column13273"/>
    <tableColumn id="13277" xr3:uid="{ED8D2B40-CEFC-4EB6-B3CB-13E3644C15A3}" name="Column13274"/>
    <tableColumn id="13278" xr3:uid="{76139432-15B2-4AE7-B026-39836B9A538B}" name="Column13275"/>
    <tableColumn id="13279" xr3:uid="{CB4EFD4C-4760-4A18-9477-A806F8EB03CC}" name="Column13276"/>
    <tableColumn id="13280" xr3:uid="{88F9C515-FA2F-4D8F-A45A-B6C580C09517}" name="Column13277"/>
    <tableColumn id="13281" xr3:uid="{E01E96DC-8A2F-46AB-A424-0F4FFE3E7D49}" name="Column13278"/>
    <tableColumn id="13282" xr3:uid="{B739E9C2-9290-4E65-AE3F-A60D08D25DD8}" name="Column13279"/>
    <tableColumn id="13283" xr3:uid="{9D1AE4D3-A09E-43C3-8A26-71E05D1451C5}" name="Column13280"/>
    <tableColumn id="13284" xr3:uid="{5DD295AB-6D6A-4276-B198-454566151D52}" name="Column13281"/>
    <tableColumn id="13285" xr3:uid="{67515577-3814-45D8-8E45-C380A728C2D3}" name="Column13282"/>
    <tableColumn id="13286" xr3:uid="{1520EE88-48EC-4921-9121-2F9CCD3FBB95}" name="Column13283"/>
    <tableColumn id="13287" xr3:uid="{8B38DB26-5B9C-4DB2-9FC8-AC0026C14B4E}" name="Column13284"/>
    <tableColumn id="13288" xr3:uid="{146F3F4E-5C55-49A2-A19F-BF135D25BA9B}" name="Column13285"/>
    <tableColumn id="13289" xr3:uid="{6B231598-D211-4D56-9D2B-A97B9B90512C}" name="Column13286"/>
    <tableColumn id="13290" xr3:uid="{1EE6576F-BE42-4C99-9743-A2C4BC3A340D}" name="Column13287"/>
    <tableColumn id="13291" xr3:uid="{F377FF66-E017-4C86-9D57-565181C47CF8}" name="Column13288"/>
    <tableColumn id="13292" xr3:uid="{C9852FFF-A32B-458B-B975-17EEBEC0F817}" name="Column13289"/>
    <tableColumn id="13293" xr3:uid="{3CA2A19B-DEB4-473E-888A-62D7667389EC}" name="Column13290"/>
    <tableColumn id="13294" xr3:uid="{69CD26A2-69FF-4288-9062-8FAD57B63438}" name="Column13291"/>
    <tableColumn id="13295" xr3:uid="{FBB02346-31DE-434C-B054-06B930C428B0}" name="Column13292"/>
    <tableColumn id="13296" xr3:uid="{C17D11AA-69C2-4B62-BD4E-D450DED1B2B7}" name="Column13293"/>
    <tableColumn id="13297" xr3:uid="{8EB20E8B-115D-45F2-94EB-644E31F2E4A7}" name="Column13294"/>
    <tableColumn id="13298" xr3:uid="{CC74441F-C234-4143-89AC-A73DECF06C77}" name="Column13295"/>
    <tableColumn id="13299" xr3:uid="{667F8182-CD7B-44A6-A76E-0ED4B1162F9B}" name="Column13296"/>
    <tableColumn id="13300" xr3:uid="{6854171A-6152-4E38-9BF2-6BD796EC44B7}" name="Column13297"/>
    <tableColumn id="13301" xr3:uid="{910180C9-24DD-4DA4-8A68-F781850D3802}" name="Column13298"/>
    <tableColumn id="13302" xr3:uid="{FC8B2352-9F8B-40E7-9080-AB8273CB2177}" name="Column13299"/>
    <tableColumn id="13303" xr3:uid="{69D56F51-6FDC-4341-A60B-7B680959A04C}" name="Column13300"/>
    <tableColumn id="13304" xr3:uid="{01295EC1-5AC0-4486-8F85-AD01D61C9673}" name="Column13301"/>
    <tableColumn id="13305" xr3:uid="{1D6A3340-6434-4F9E-88FF-132A0D661473}" name="Column13302"/>
    <tableColumn id="13306" xr3:uid="{ACE9BBBC-E9DF-4065-BB18-E7E85ABA9412}" name="Column13303"/>
    <tableColumn id="13307" xr3:uid="{D3D4A267-1B62-48E9-B7DB-9E9404775ECF}" name="Column13304"/>
    <tableColumn id="13308" xr3:uid="{B3A18B9D-F4AB-4608-A2D2-142C2A114405}" name="Column13305"/>
    <tableColumn id="13309" xr3:uid="{ED275A55-851C-48A9-9C4F-F015E7B484A4}" name="Column13306"/>
    <tableColumn id="13310" xr3:uid="{9A3B453C-E477-4446-A960-B0818CD249CD}" name="Column13307"/>
    <tableColumn id="13311" xr3:uid="{34B741C5-F741-43B3-88CE-30E7B98042B6}" name="Column13308"/>
    <tableColumn id="13312" xr3:uid="{DA4511C8-386A-4E5E-B8F3-AABD05DA1DB8}" name="Column13309"/>
    <tableColumn id="13313" xr3:uid="{4520D987-15B9-4723-ADFB-E9FABFC513D8}" name="Column13310"/>
    <tableColumn id="13314" xr3:uid="{29326C21-5C28-4B6E-98E2-1D90DBB22185}" name="Column13311"/>
    <tableColumn id="13315" xr3:uid="{9DEF5640-B17D-40BE-A285-6D1DF7CE3EED}" name="Column13312"/>
    <tableColumn id="13316" xr3:uid="{60578498-3CFE-477B-8DEE-647639F92E28}" name="Column13313"/>
    <tableColumn id="13317" xr3:uid="{1883C657-0FB2-41E2-9958-FB8C1DE073C9}" name="Column13314"/>
    <tableColumn id="13318" xr3:uid="{D988F850-218B-4578-9E11-1034879824FF}" name="Column13315"/>
    <tableColumn id="13319" xr3:uid="{6ED638EF-993E-475E-BB20-42B14D979B03}" name="Column13316"/>
    <tableColumn id="13320" xr3:uid="{926580C8-C137-4004-9314-353DEFE12BCF}" name="Column13317"/>
    <tableColumn id="13321" xr3:uid="{B0DA4B15-A6D8-4AE8-8866-94BF8CB16226}" name="Column13318"/>
    <tableColumn id="13322" xr3:uid="{65B19058-DB34-42CA-B3B4-3492A267591B}" name="Column13319"/>
    <tableColumn id="13323" xr3:uid="{BD477A9E-B56A-4E0B-9A66-D6098420F0D5}" name="Column13320"/>
    <tableColumn id="13324" xr3:uid="{A5FBE5BE-ED7B-470F-98C1-9225E5D058AC}" name="Column13321"/>
    <tableColumn id="13325" xr3:uid="{9FA78760-0B8D-4C43-9E21-54A1C78C413C}" name="Column13322"/>
    <tableColumn id="13326" xr3:uid="{59954CF9-7174-412F-AD7F-52F5D0E9CB0A}" name="Column13323"/>
    <tableColumn id="13327" xr3:uid="{5557DF3F-43E8-4B6A-A28E-84674AD1D3DE}" name="Column13324"/>
    <tableColumn id="13328" xr3:uid="{B176B636-B1C6-467A-90A4-948728CCDEFC}" name="Column13325"/>
    <tableColumn id="13329" xr3:uid="{68CDE9E2-D043-4CE6-8FDF-B552CCDEC029}" name="Column13326"/>
    <tableColumn id="13330" xr3:uid="{AC627B5A-57BB-4BB2-AA08-86F15AA871ED}" name="Column13327"/>
    <tableColumn id="13331" xr3:uid="{A7D07107-A735-4B17-ABE1-F1E0E28F6B82}" name="Column13328"/>
    <tableColumn id="13332" xr3:uid="{8DDB7820-18EF-43FD-B64C-69DB67E0C59A}" name="Column13329"/>
    <tableColumn id="13333" xr3:uid="{2FF3183A-BB82-42D7-AA78-8BBDBF9D26E8}" name="Column13330"/>
    <tableColumn id="13334" xr3:uid="{924F74C2-1244-4C3C-8C7B-73B80AC32F73}" name="Column13331"/>
    <tableColumn id="13335" xr3:uid="{DA0B0C85-B53B-4229-9368-4F6B216C73C2}" name="Column13332"/>
    <tableColumn id="13336" xr3:uid="{B31610FF-E195-4EF4-A809-B41E16551165}" name="Column13333"/>
    <tableColumn id="13337" xr3:uid="{C2DAFAFB-924E-44C2-B076-4BED95C608FE}" name="Column13334"/>
    <tableColumn id="13338" xr3:uid="{5F795B35-F2FD-4411-87E1-AC8BF010CF54}" name="Column13335"/>
    <tableColumn id="13339" xr3:uid="{8D5EF106-4EC5-45E5-8C86-3B6C443B6F4C}" name="Column13336"/>
    <tableColumn id="13340" xr3:uid="{70E27CEB-5951-4038-852A-A59FD62D5E5F}" name="Column13337"/>
    <tableColumn id="13341" xr3:uid="{49D1AF35-2024-463E-A8A5-1EAB0EA61BB4}" name="Column13338"/>
    <tableColumn id="13342" xr3:uid="{FE96E84C-661C-4288-9E21-3C4DE3775C12}" name="Column13339"/>
    <tableColumn id="13343" xr3:uid="{4622FA5A-4115-4748-AAE5-9D6B1426A817}" name="Column13340"/>
    <tableColumn id="13344" xr3:uid="{4B4A818C-4FAE-4084-8296-A35206390052}" name="Column13341"/>
    <tableColumn id="13345" xr3:uid="{31B034D3-171A-416A-9819-E4D648FA75EA}" name="Column13342"/>
    <tableColumn id="13346" xr3:uid="{2CB65472-DFD5-4719-AC86-9051640359D5}" name="Column13343"/>
    <tableColumn id="13347" xr3:uid="{F07E854E-E1FE-4900-9E6C-63D19640A78C}" name="Column13344"/>
    <tableColumn id="13348" xr3:uid="{D578F697-7CBD-4436-AC9A-182E0FD9A990}" name="Column13345"/>
    <tableColumn id="13349" xr3:uid="{C0F98EF1-38BC-404A-AFAF-5F167E6524A5}" name="Column13346"/>
    <tableColumn id="13350" xr3:uid="{082BE20A-C3D6-4D6F-8336-C196EE56B7FA}" name="Column13347"/>
    <tableColumn id="13351" xr3:uid="{A9162967-94A6-4642-97D3-A982396792CD}" name="Column13348"/>
    <tableColumn id="13352" xr3:uid="{A12F07E5-52C7-4CD0-8E6F-6093B390554E}" name="Column13349"/>
    <tableColumn id="13353" xr3:uid="{4ADBEDC8-AA1E-4DCF-A220-3E1E06A5A601}" name="Column13350"/>
    <tableColumn id="13354" xr3:uid="{0076D8B1-AD16-4D5F-9FFD-E2D4636F854E}" name="Column13351"/>
    <tableColumn id="13355" xr3:uid="{FDCD8967-06AB-4C05-8F76-9701C127344F}" name="Column13352"/>
    <tableColumn id="13356" xr3:uid="{2722E785-2932-4B7A-9236-A060A76C67B3}" name="Column13353"/>
    <tableColumn id="13357" xr3:uid="{E6963359-5F3E-4616-889A-5576253D59A5}" name="Column13354"/>
    <tableColumn id="13358" xr3:uid="{D0D8D69E-52EE-4577-AE84-55B1E45344E3}" name="Column13355"/>
    <tableColumn id="13359" xr3:uid="{8597E987-D413-4304-8669-F0D136686432}" name="Column13356"/>
    <tableColumn id="13360" xr3:uid="{9734601D-1F56-4058-A1EB-29940EE699C7}" name="Column13357"/>
    <tableColumn id="13361" xr3:uid="{3455B0C6-2CE0-41EB-A6E6-D17370781747}" name="Column13358"/>
    <tableColumn id="13362" xr3:uid="{B1703E91-9A77-4F18-AACB-9AB0348C4DA0}" name="Column13359"/>
    <tableColumn id="13363" xr3:uid="{6F7FCC05-0E65-4B33-8633-35355B6C5975}" name="Column13360"/>
    <tableColumn id="13364" xr3:uid="{5ECD902F-DD82-4C02-8857-9FC90208595A}" name="Column13361"/>
    <tableColumn id="13365" xr3:uid="{52964C84-3A5E-43A3-AA5B-58D0173FB3A8}" name="Column13362"/>
    <tableColumn id="13366" xr3:uid="{AFCBDE58-3DF5-4FD3-8011-6EC62B372CC6}" name="Column13363"/>
    <tableColumn id="13367" xr3:uid="{830FE578-5D4E-45B3-9E23-7A92DBD9E2DE}" name="Column13364"/>
    <tableColumn id="13368" xr3:uid="{07245855-A763-48BA-8399-01A13FEFC2F0}" name="Column13365"/>
    <tableColumn id="13369" xr3:uid="{5CB41D98-3775-4A3D-8B14-5224238850B2}" name="Column13366"/>
    <tableColumn id="13370" xr3:uid="{3A410805-418C-43AE-8DAB-9CA4076D9BFB}" name="Column13367"/>
    <tableColumn id="13371" xr3:uid="{614E9A44-5CEA-489E-801E-716335160FAD}" name="Column13368"/>
    <tableColumn id="13372" xr3:uid="{EA0BC368-F075-409A-A979-E5DEBDEBE0BD}" name="Column13369"/>
    <tableColumn id="13373" xr3:uid="{736EE5EC-2488-4E90-BFE9-BC7B272FA0F6}" name="Column13370"/>
    <tableColumn id="13374" xr3:uid="{1A087147-0343-4C57-BF86-4770A76C4B49}" name="Column13371"/>
    <tableColumn id="13375" xr3:uid="{76CA9088-F7E5-4FA4-A7F6-E73C932281C7}" name="Column13372"/>
    <tableColumn id="13376" xr3:uid="{F5508935-7129-40B5-BDBA-14FD51B42953}" name="Column13373"/>
    <tableColumn id="13377" xr3:uid="{602CA84A-297D-4301-8DDF-8CFCA564F131}" name="Column13374"/>
    <tableColumn id="13378" xr3:uid="{60791EC0-2709-415E-BBD4-49C490D93C85}" name="Column13375"/>
    <tableColumn id="13379" xr3:uid="{D626DC8A-1AAA-413B-A1E5-00B2677F5E8F}" name="Column13376"/>
    <tableColumn id="13380" xr3:uid="{3445FBBA-F81D-4C2E-B2F0-79EF28FB2C72}" name="Column13377"/>
    <tableColumn id="13381" xr3:uid="{FA55D6E3-319C-4FC0-AAF8-15E5C1D42B13}" name="Column13378"/>
    <tableColumn id="13382" xr3:uid="{C6536E9C-7514-4584-B44F-78F9EFD77E9C}" name="Column13379"/>
    <tableColumn id="13383" xr3:uid="{83163829-011D-4D69-8BFB-1C08F8FC295A}" name="Column13380"/>
    <tableColumn id="13384" xr3:uid="{4DC09DE2-5EE3-4080-9DBC-B5544ECCF9F8}" name="Column13381"/>
    <tableColumn id="13385" xr3:uid="{CFE903E7-228A-4623-A247-07E3B9D2D360}" name="Column13382"/>
    <tableColumn id="13386" xr3:uid="{E70694B7-73FE-49B6-8412-7D2D439C04E8}" name="Column13383"/>
    <tableColumn id="13387" xr3:uid="{7D3C99C3-A6EB-49E1-A492-D800587A40B8}" name="Column13384"/>
    <tableColumn id="13388" xr3:uid="{CFA085CE-FF55-4F6C-9A72-8B600C8A70D5}" name="Column13385"/>
    <tableColumn id="13389" xr3:uid="{C62B1D51-86C4-485E-B3C9-AA3A83A635CE}" name="Column13386"/>
    <tableColumn id="13390" xr3:uid="{CE2CCAE3-8325-48D8-A272-5B2EEC2EDC3A}" name="Column13387"/>
    <tableColumn id="13391" xr3:uid="{824021BE-2D89-45D8-89EA-4F234A5114D4}" name="Column13388"/>
    <tableColumn id="13392" xr3:uid="{97E44FA0-8B2C-478C-A292-2195A6FD5183}" name="Column13389"/>
    <tableColumn id="13393" xr3:uid="{F58F5820-F505-4907-9FED-D1F82BA1DB25}" name="Column13390"/>
    <tableColumn id="13394" xr3:uid="{9A0CA1B7-17E3-471B-9503-03D357910642}" name="Column13391"/>
    <tableColumn id="13395" xr3:uid="{C69FDBB9-80FF-434E-9112-409DB9305FFB}" name="Column13392"/>
    <tableColumn id="13396" xr3:uid="{47D43AEE-864E-4CA3-BAD7-896ABA5F1653}" name="Column13393"/>
    <tableColumn id="13397" xr3:uid="{57C44D5B-04DB-4DBA-90D4-535E030D7151}" name="Column13394"/>
    <tableColumn id="13398" xr3:uid="{A6D1AFE9-7862-4524-8765-73F3EC34D21E}" name="Column13395"/>
    <tableColumn id="13399" xr3:uid="{56C5F806-8CFD-4F83-8863-F75771395C80}" name="Column13396"/>
    <tableColumn id="13400" xr3:uid="{B1F05BED-D912-40F9-BBD5-2E45A7E716E5}" name="Column13397"/>
    <tableColumn id="13401" xr3:uid="{5D82066E-3821-456C-AA70-AF8C9ADDF598}" name="Column13398"/>
    <tableColumn id="13402" xr3:uid="{C442E811-E046-4610-BC42-AEDD0021D5CB}" name="Column13399"/>
    <tableColumn id="13403" xr3:uid="{7F6849FF-08E7-477B-AE2D-39E86112628F}" name="Column13400"/>
    <tableColumn id="13404" xr3:uid="{81A08EC5-89EB-4233-B0C8-0FE0BCB7A842}" name="Column13401"/>
    <tableColumn id="13405" xr3:uid="{3FE84C6F-3AB8-441B-85E9-E1E037F366C9}" name="Column13402"/>
    <tableColumn id="13406" xr3:uid="{F07CAFAA-4165-449F-902B-CA2650EAF608}" name="Column13403"/>
    <tableColumn id="13407" xr3:uid="{66577E13-E778-44D2-9FB2-281AC9A2FC85}" name="Column13404"/>
    <tableColumn id="13408" xr3:uid="{EAA1C6D6-F0B9-4685-9081-1ED4B8983B71}" name="Column13405"/>
    <tableColumn id="13409" xr3:uid="{C9F6E438-94DB-4250-8654-916538F48620}" name="Column13406"/>
    <tableColumn id="13410" xr3:uid="{2F1A150F-6F76-4227-8833-0960A2E70F5B}" name="Column13407"/>
    <tableColumn id="13411" xr3:uid="{4810CF97-9762-4478-80AB-FA5F99A5DE83}" name="Column13408"/>
    <tableColumn id="13412" xr3:uid="{6C8FAF08-7CCB-494B-9679-CCAB640BE05E}" name="Column13409"/>
    <tableColumn id="13413" xr3:uid="{CE28585F-70A9-4875-923F-1AD7D67450B7}" name="Column13410"/>
    <tableColumn id="13414" xr3:uid="{1FC7EE3C-528E-4DD9-BC58-3458B962A741}" name="Column13411"/>
    <tableColumn id="13415" xr3:uid="{9B270CBA-F8A2-4F22-BD2F-6D99D5730243}" name="Column13412"/>
    <tableColumn id="13416" xr3:uid="{57ACD645-0DB1-4B4D-BE41-66A63397F20D}" name="Column13413"/>
    <tableColumn id="13417" xr3:uid="{B84B1F12-8059-4C7C-B901-0DE8417238B4}" name="Column13414"/>
    <tableColumn id="13418" xr3:uid="{193DF09A-1F2E-4EAB-B20C-8219BC67EF56}" name="Column13415"/>
    <tableColumn id="13419" xr3:uid="{8327B37A-8D9D-4EE7-868C-08D3E4BC4436}" name="Column13416"/>
    <tableColumn id="13420" xr3:uid="{5296EAC1-1E46-4FCE-98F3-187BB907B9EC}" name="Column13417"/>
    <tableColumn id="13421" xr3:uid="{636B3070-4009-4209-9711-038BF806D5FF}" name="Column13418"/>
    <tableColumn id="13422" xr3:uid="{79A38A18-7E41-4B0C-83B8-1CF67C643AF9}" name="Column13419"/>
    <tableColumn id="13423" xr3:uid="{81B54719-0E1E-4E58-8D96-D453D225BBE4}" name="Column13420"/>
    <tableColumn id="13424" xr3:uid="{514FC77D-0E3B-496F-8E91-AE56F440C07E}" name="Column13421"/>
    <tableColumn id="13425" xr3:uid="{ADFD924C-1C9A-4A50-803A-96A7A6063649}" name="Column13422"/>
    <tableColumn id="13426" xr3:uid="{AF69EF1B-6FFE-49F8-925B-E1B79B74F285}" name="Column13423"/>
    <tableColumn id="13427" xr3:uid="{3C51D4DF-257A-4F04-AA41-8910B1FD2D5D}" name="Column13424"/>
    <tableColumn id="13428" xr3:uid="{3666BA50-6F5A-432B-A547-B088CAFC3F13}" name="Column13425"/>
    <tableColumn id="13429" xr3:uid="{3D6634F5-A13F-42E8-9597-37B3ED0AE71D}" name="Column13426"/>
    <tableColumn id="13430" xr3:uid="{8786B732-85D4-48B5-9481-7FEAD20B2731}" name="Column13427"/>
    <tableColumn id="13431" xr3:uid="{38DF31FA-AF91-44DF-A5BD-F00545A04C37}" name="Column13428"/>
    <tableColumn id="13432" xr3:uid="{9CED50E1-D81A-4B76-92C4-61216D9B5912}" name="Column13429"/>
    <tableColumn id="13433" xr3:uid="{029AEB34-4AB8-4984-A337-123E32AA4C65}" name="Column13430"/>
    <tableColumn id="13434" xr3:uid="{BA5B0BD0-7316-45C0-91D2-F3BCC1F7AB6A}" name="Column13431"/>
    <tableColumn id="13435" xr3:uid="{DC18EF6F-9C84-4B9B-BF34-94AECB43DDF3}" name="Column13432"/>
    <tableColumn id="13436" xr3:uid="{B43649D7-7213-423D-814B-50D92539B77F}" name="Column13433"/>
    <tableColumn id="13437" xr3:uid="{B95857BA-32A1-40A9-8D0D-102EA8D4D82F}" name="Column13434"/>
    <tableColumn id="13438" xr3:uid="{B7E052FA-2439-40CB-8035-C1FB2C02A772}" name="Column13435"/>
    <tableColumn id="13439" xr3:uid="{89DBF59B-01C9-41A7-A7FF-79522AA51753}" name="Column13436"/>
    <tableColumn id="13440" xr3:uid="{1D31FA44-2D51-433B-A3C9-EEF1CC6FF55A}" name="Column13437"/>
    <tableColumn id="13441" xr3:uid="{87EC77F6-EAC4-4A44-956F-0C179201B7BA}" name="Column13438"/>
    <tableColumn id="13442" xr3:uid="{881462CD-564D-48D6-806D-674C81C62185}" name="Column13439"/>
    <tableColumn id="13443" xr3:uid="{B2951D3E-75EC-48DC-B3E4-B4BE1F8E2B32}" name="Column13440"/>
    <tableColumn id="13444" xr3:uid="{13B735AA-3DE2-49E6-85BB-EC33D5A06261}" name="Column13441"/>
    <tableColumn id="13445" xr3:uid="{EA7F2842-7A92-4246-9B57-1C41C22673BB}" name="Column13442"/>
    <tableColumn id="13446" xr3:uid="{B46A8A81-7BDC-4E0F-A988-24B7D3F2B3F8}" name="Column13443"/>
    <tableColumn id="13447" xr3:uid="{56171C9F-3070-4D74-8A56-87F390079F31}" name="Column13444"/>
    <tableColumn id="13448" xr3:uid="{8F486721-0A66-4410-9FD6-E7A41E8A38A6}" name="Column13445"/>
    <tableColumn id="13449" xr3:uid="{803E8657-21F1-468E-81DA-5BAEAF6F5A25}" name="Column13446"/>
    <tableColumn id="13450" xr3:uid="{C497B569-973B-43F0-85AB-250C6B0EC0E1}" name="Column13447"/>
    <tableColumn id="13451" xr3:uid="{8266F724-DD32-4214-9057-0FB8F3C14B4C}" name="Column13448"/>
    <tableColumn id="13452" xr3:uid="{6C5B5F3B-06C7-4028-8235-D0BBB42C5F58}" name="Column13449"/>
    <tableColumn id="13453" xr3:uid="{DA48A1FC-6928-4989-BB8D-538B70EBD24A}" name="Column13450"/>
    <tableColumn id="13454" xr3:uid="{40BD0E1A-93F4-4D0D-BEE9-E656F29A8338}" name="Column13451"/>
    <tableColumn id="13455" xr3:uid="{13AD1AA4-4119-4E6C-8CAD-05858FF59D01}" name="Column13452"/>
    <tableColumn id="13456" xr3:uid="{533AAE95-2DEE-4B43-A9FE-7412AEAA714C}" name="Column13453"/>
    <tableColumn id="13457" xr3:uid="{1AA17F62-7E19-4327-9512-99E333D11BEE}" name="Column13454"/>
    <tableColumn id="13458" xr3:uid="{5F84C496-5C52-4061-9E75-214636C8C2DD}" name="Column13455"/>
    <tableColumn id="13459" xr3:uid="{D4FF5A75-62BC-42B8-9256-229AA9231742}" name="Column13456"/>
    <tableColumn id="13460" xr3:uid="{2C099534-0DBB-4286-9514-42F7BEC75A76}" name="Column13457"/>
    <tableColumn id="13461" xr3:uid="{9DBE229D-21E7-49EF-915E-81C316442D53}" name="Column13458"/>
    <tableColumn id="13462" xr3:uid="{06B89841-9A32-4B2B-A74E-45D3FA0C2B20}" name="Column13459"/>
    <tableColumn id="13463" xr3:uid="{BABE81F8-BD25-40DA-8226-ABA780788CB6}" name="Column13460"/>
    <tableColumn id="13464" xr3:uid="{012B9781-DD39-49A7-B31D-E1A7E638B2F4}" name="Column13461"/>
    <tableColumn id="13465" xr3:uid="{45866B03-4E9F-4930-BCAB-34BB5EE7421C}" name="Column13462"/>
    <tableColumn id="13466" xr3:uid="{B1C65E25-8B9C-43AD-BED8-C4232B8D31D9}" name="Column13463"/>
    <tableColumn id="13467" xr3:uid="{5D3540AB-AA17-4A7D-9221-FB8B14FEF953}" name="Column13464"/>
    <tableColumn id="13468" xr3:uid="{F579C8AB-764A-4F75-A35C-29727C2ADB16}" name="Column13465"/>
    <tableColumn id="13469" xr3:uid="{90AB6B59-0263-4B40-B21E-1D2C3F88F3CD}" name="Column13466"/>
    <tableColumn id="13470" xr3:uid="{7AEE0309-2516-426F-A96D-CF5528834EDC}" name="Column13467"/>
    <tableColumn id="13471" xr3:uid="{2C44B256-8C7F-4464-9812-95C091ED38F2}" name="Column13468"/>
    <tableColumn id="13472" xr3:uid="{DC1CA8FF-E988-44D6-B7F8-0F396BD7AC1B}" name="Column13469"/>
    <tableColumn id="13473" xr3:uid="{575A4673-8B34-4C39-B693-65F6A2A4E844}" name="Column13470"/>
    <tableColumn id="13474" xr3:uid="{F7C3F428-85DD-4DC7-A049-AEEFB483C383}" name="Column13471"/>
    <tableColumn id="13475" xr3:uid="{24284357-AB3A-48BF-BC46-9FB3784B9C09}" name="Column13472"/>
    <tableColumn id="13476" xr3:uid="{7C91FC9D-712A-4677-A368-A9B6BD56D400}" name="Column13473"/>
    <tableColumn id="13477" xr3:uid="{701BB20B-3C13-4918-95FB-A085D9E6E7EE}" name="Column13474"/>
    <tableColumn id="13478" xr3:uid="{A3B1A1E5-75E3-4C8C-88F5-3200F87303BC}" name="Column13475"/>
    <tableColumn id="13479" xr3:uid="{CF9F3035-1F56-49B5-85C2-6CD14EAE9068}" name="Column13476"/>
    <tableColumn id="13480" xr3:uid="{3A9D3F45-DF0D-4747-87EF-30786F9491F5}" name="Column13477"/>
    <tableColumn id="13481" xr3:uid="{299A73E2-2D5A-4AFE-A044-9933FA35F731}" name="Column13478"/>
    <tableColumn id="13482" xr3:uid="{8831D393-1D12-4598-8E90-1BF9884CAB3D}" name="Column13479"/>
    <tableColumn id="13483" xr3:uid="{0EB9CAE2-F398-43F1-8DD8-F2EF9858082C}" name="Column13480"/>
    <tableColumn id="13484" xr3:uid="{6B356A0F-C4C8-4319-8FB2-2575CA717414}" name="Column13481"/>
    <tableColumn id="13485" xr3:uid="{080B8C14-5014-48C8-B15B-AC612EAF9099}" name="Column13482"/>
    <tableColumn id="13486" xr3:uid="{9BB209B3-991E-4C29-A105-4635B719C0B0}" name="Column13483"/>
    <tableColumn id="13487" xr3:uid="{DF444CAB-A571-459C-8D3C-B4E6C159AB6A}" name="Column13484"/>
    <tableColumn id="13488" xr3:uid="{4E37E398-261E-465F-B158-51A4C2162D46}" name="Column13485"/>
    <tableColumn id="13489" xr3:uid="{FA30997D-1007-4D56-8023-85CA52A29C4F}" name="Column13486"/>
    <tableColumn id="13490" xr3:uid="{CAEBE2A3-C717-467C-B6B9-4DF0A20EDDD3}" name="Column13487"/>
    <tableColumn id="13491" xr3:uid="{9EF665E0-D8AE-41C6-9E1D-097E68B9D153}" name="Column13488"/>
    <tableColumn id="13492" xr3:uid="{1105501A-2933-4CAA-B88F-5F2D9B537C04}" name="Column13489"/>
    <tableColumn id="13493" xr3:uid="{25BDD68A-6993-48D5-8828-F86A1C0A4DD1}" name="Column13490"/>
    <tableColumn id="13494" xr3:uid="{2848E2D7-F5EE-4DFB-BE70-E873D78B9D93}" name="Column13491"/>
    <tableColumn id="13495" xr3:uid="{3F4FC46E-815E-421F-B0EC-63A0F666B125}" name="Column13492"/>
    <tableColumn id="13496" xr3:uid="{31E91965-322F-4055-81E3-311D50E6D17E}" name="Column13493"/>
    <tableColumn id="13497" xr3:uid="{82C14001-FCAE-4881-8F61-66AC066E824F}" name="Column13494"/>
    <tableColumn id="13498" xr3:uid="{F701BE5A-CDA1-4808-A655-004B7E722375}" name="Column13495"/>
    <tableColumn id="13499" xr3:uid="{712DE1D4-0737-443D-AA15-3211789BF352}" name="Column13496"/>
    <tableColumn id="13500" xr3:uid="{39C1BDC5-1336-4F68-8375-7E92D19DC168}" name="Column13497"/>
    <tableColumn id="13501" xr3:uid="{481168A5-D234-4A61-B6C5-92F6EAED0581}" name="Column13498"/>
    <tableColumn id="13502" xr3:uid="{7563F7AA-A4A4-4FAB-92BA-017FF5F25337}" name="Column13499"/>
    <tableColumn id="13503" xr3:uid="{738E6A73-84EA-46CC-AD1D-1959CABA0DC7}" name="Column13500"/>
    <tableColumn id="13504" xr3:uid="{F4C790C9-6B15-414B-9C24-90F2758709A5}" name="Column13501"/>
    <tableColumn id="13505" xr3:uid="{7358181D-FE10-4BA5-BE93-A60177953939}" name="Column13502"/>
    <tableColumn id="13506" xr3:uid="{1CB3F841-17B4-43EF-8739-D1703E7B95CD}" name="Column13503"/>
    <tableColumn id="13507" xr3:uid="{3E591FCD-B097-4D43-8CAD-F7BEC6CB47DE}" name="Column13504"/>
    <tableColumn id="13508" xr3:uid="{E83A59E1-B37C-40CC-8157-A5412E09689D}" name="Column13505"/>
    <tableColumn id="13509" xr3:uid="{42B41EB7-CD7E-45F6-9D8D-D582C79BBFD3}" name="Column13506"/>
    <tableColumn id="13510" xr3:uid="{11EA0AA6-2443-4A71-98C6-6CF1614C149B}" name="Column13507"/>
    <tableColumn id="13511" xr3:uid="{0F704919-8045-4506-BC2C-FCEBAE3780A0}" name="Column13508"/>
    <tableColumn id="13512" xr3:uid="{549C9BA0-64F7-4808-8566-E5C5DEAB7C0B}" name="Column13509"/>
    <tableColumn id="13513" xr3:uid="{F9AA7338-357F-4B9B-BCA3-9476CFEFBA6E}" name="Column13510"/>
    <tableColumn id="13514" xr3:uid="{6C394B92-F572-4720-97B0-C53D1296AFC3}" name="Column13511"/>
    <tableColumn id="13515" xr3:uid="{DB9EEF52-A273-4AC5-BA27-8ACE0E65D42C}" name="Column13512"/>
    <tableColumn id="13516" xr3:uid="{6B25C268-65C1-4CE2-9CDC-9BC575C47512}" name="Column13513"/>
    <tableColumn id="13517" xr3:uid="{7A9BDD6F-2447-4EF5-A636-D8DEF1879A32}" name="Column13514"/>
    <tableColumn id="13518" xr3:uid="{819A4E06-D630-4392-9263-417FFF425DBD}" name="Column13515"/>
    <tableColumn id="13519" xr3:uid="{89FA800F-6A4C-4F41-B95C-EF2065818A8A}" name="Column13516"/>
    <tableColumn id="13520" xr3:uid="{A23508E4-7CC4-4650-919D-646FD7618FD9}" name="Column13517"/>
    <tableColumn id="13521" xr3:uid="{C0CFEBF3-E6B9-429A-9A63-FBBDDF8FE8EE}" name="Column13518"/>
    <tableColumn id="13522" xr3:uid="{E183A2D2-EDF5-427A-A098-2992F5B729FB}" name="Column13519"/>
    <tableColumn id="13523" xr3:uid="{E28EDEB9-CA3B-428C-8629-3179AD60A1D6}" name="Column13520"/>
    <tableColumn id="13524" xr3:uid="{916E845D-D86E-4CDC-B50C-48B5EA4ED8CD}" name="Column13521"/>
    <tableColumn id="13525" xr3:uid="{AE9B826B-C07B-4ADB-A4D6-EE88FD92BCC9}" name="Column13522"/>
    <tableColumn id="13526" xr3:uid="{3CD5E23A-24D8-46E4-8B0C-D49ED4C0964D}" name="Column13523"/>
    <tableColumn id="13527" xr3:uid="{C453EE45-41C2-44F7-A7D6-2BDBFDAF8C52}" name="Column13524"/>
    <tableColumn id="13528" xr3:uid="{27444D7C-B3F3-4D03-9F0D-BB1ACE9543ED}" name="Column13525"/>
    <tableColumn id="13529" xr3:uid="{AE31265A-5685-4986-B99B-5B7820635537}" name="Column13526"/>
    <tableColumn id="13530" xr3:uid="{7F89D93C-8EFE-4299-BA12-A7C834DFF6B5}" name="Column13527"/>
    <tableColumn id="13531" xr3:uid="{0F13B828-30FE-4643-9C3E-42C38143E9A7}" name="Column13528"/>
    <tableColumn id="13532" xr3:uid="{BB8DE9AA-DCCD-41DE-A433-613532876F20}" name="Column13529"/>
    <tableColumn id="13533" xr3:uid="{C2E0D425-C627-4BC5-A2BB-A28140A8B694}" name="Column13530"/>
    <tableColumn id="13534" xr3:uid="{5BC4049E-DBFE-433D-814C-B4D554D785D1}" name="Column13531"/>
    <tableColumn id="13535" xr3:uid="{1AC7360F-405B-4CD0-A727-7ABC3E556D8B}" name="Column13532"/>
    <tableColumn id="13536" xr3:uid="{9712A3AE-BC01-40DB-AC5E-B7DB500BA988}" name="Column13533"/>
    <tableColumn id="13537" xr3:uid="{2162EF91-BE5D-4F47-B1FE-7540E2FF24AF}" name="Column13534"/>
    <tableColumn id="13538" xr3:uid="{03449FAD-B4B9-4C45-AC32-07A5A9C41461}" name="Column13535"/>
    <tableColumn id="13539" xr3:uid="{0B3BE83D-B4DC-4A65-B817-42E4A421EE1F}" name="Column13536"/>
    <tableColumn id="13540" xr3:uid="{697CD1AB-C9C3-4D07-BF45-81AAB7127B58}" name="Column13537"/>
    <tableColumn id="13541" xr3:uid="{0DEB8393-DAB3-4780-A842-717EB5EAB004}" name="Column13538"/>
    <tableColumn id="13542" xr3:uid="{D77D895F-89CC-4515-A298-DC3806515F41}" name="Column13539"/>
    <tableColumn id="13543" xr3:uid="{9BDAA5E1-2144-462C-953A-3BE6596E427D}" name="Column13540"/>
    <tableColumn id="13544" xr3:uid="{A0F0A19C-A0F2-42A0-86FF-7B3EF9F68405}" name="Column13541"/>
    <tableColumn id="13545" xr3:uid="{A778505C-B229-448F-9528-6D3E691C6BE5}" name="Column13542"/>
    <tableColumn id="13546" xr3:uid="{3A98E35F-283E-4595-B94C-46302C70AF97}" name="Column13543"/>
    <tableColumn id="13547" xr3:uid="{415A9802-6C4E-4F7E-917F-10FE9295C48C}" name="Column13544"/>
    <tableColumn id="13548" xr3:uid="{EEA027F2-99D4-48F1-953D-C7680ED54979}" name="Column13545"/>
    <tableColumn id="13549" xr3:uid="{7408AF23-73F0-461C-A684-A7E8AE20DD17}" name="Column13546"/>
    <tableColumn id="13550" xr3:uid="{71634DBA-62C7-432F-808F-99C86250FB81}" name="Column13547"/>
    <tableColumn id="13551" xr3:uid="{E6157464-31DD-477C-8C75-D3BC43897032}" name="Column13548"/>
    <tableColumn id="13552" xr3:uid="{D61CFF61-FF21-404E-827F-C1B1CF4D52AE}" name="Column13549"/>
    <tableColumn id="13553" xr3:uid="{096F9D1B-8FAD-469E-835B-40EF5B7538A6}" name="Column13550"/>
    <tableColumn id="13554" xr3:uid="{78CCE2C3-1A80-4A99-9E10-E655A923586D}" name="Column13551"/>
    <tableColumn id="13555" xr3:uid="{C5C5B1C2-DD89-4125-B684-F0E557FAC532}" name="Column13552"/>
    <tableColumn id="13556" xr3:uid="{36B3F780-2E7D-4885-87D4-08D49F308348}" name="Column13553"/>
    <tableColumn id="13557" xr3:uid="{EA665748-BF9B-4653-94A6-7B1ACBD6164E}" name="Column13554"/>
    <tableColumn id="13558" xr3:uid="{B6F487A9-7A7F-471E-88D5-42D6B5259FC9}" name="Column13555"/>
    <tableColumn id="13559" xr3:uid="{D8229A98-CD15-4D1D-8C06-36165A393BA0}" name="Column13556"/>
    <tableColumn id="13560" xr3:uid="{9362605A-B6B4-49E7-A8E2-9D4EDFDCA632}" name="Column13557"/>
    <tableColumn id="13561" xr3:uid="{8C701FCD-909C-449A-80E4-26A342879965}" name="Column13558"/>
    <tableColumn id="13562" xr3:uid="{50CD405B-ADF8-45E7-9C6F-409AF34D1E80}" name="Column13559"/>
    <tableColumn id="13563" xr3:uid="{0F1BD348-2A75-4C10-A8F7-F16EDB001155}" name="Column13560"/>
    <tableColumn id="13564" xr3:uid="{A1555963-60D0-4B70-B12E-A8FEDAB48EE1}" name="Column13561"/>
    <tableColumn id="13565" xr3:uid="{3A7A5E95-44A6-48D9-94DD-583B2432004B}" name="Column13562"/>
    <tableColumn id="13566" xr3:uid="{0291BA36-8FDD-4C03-A3F7-A198AA0E0825}" name="Column13563"/>
    <tableColumn id="13567" xr3:uid="{46480470-2817-4D95-A7B6-20254020D7A4}" name="Column13564"/>
    <tableColumn id="13568" xr3:uid="{3A77B28F-B726-4C11-97FA-79C1289E1805}" name="Column13565"/>
    <tableColumn id="13569" xr3:uid="{E6C1FBAB-338C-4FC5-8DD3-5F1F812C73BC}" name="Column13566"/>
    <tableColumn id="13570" xr3:uid="{79CC8CBC-87BA-47BA-B21F-7773FA772A38}" name="Column13567"/>
    <tableColumn id="13571" xr3:uid="{60804DC1-372A-4EEE-A240-5B6C1CA42665}" name="Column13568"/>
    <tableColumn id="13572" xr3:uid="{7B9E122C-73B4-4557-8B9D-2C31C906A1E0}" name="Column13569"/>
    <tableColumn id="13573" xr3:uid="{A7909C52-78BA-4700-B90E-2C0B34D31E8A}" name="Column13570"/>
    <tableColumn id="13574" xr3:uid="{A75F89E3-48EB-4D84-B2D5-0C46432CB623}" name="Column13571"/>
    <tableColumn id="13575" xr3:uid="{EB2E17BD-DB72-43A6-BD5C-EB23B504ED36}" name="Column13572"/>
    <tableColumn id="13576" xr3:uid="{37ED16BD-B0E2-4825-BFF5-469003228058}" name="Column13573"/>
    <tableColumn id="13577" xr3:uid="{63E3C4AD-AB67-4E89-A7E0-E483C4D96F08}" name="Column13574"/>
    <tableColumn id="13578" xr3:uid="{91A6EA41-9B28-459D-9F74-4E11F6B355B5}" name="Column13575"/>
    <tableColumn id="13579" xr3:uid="{8C5201C5-76AB-40EA-9278-1EACA76B83F7}" name="Column13576"/>
    <tableColumn id="13580" xr3:uid="{F56D3217-452D-411C-992E-62DB4537C66F}" name="Column13577"/>
    <tableColumn id="13581" xr3:uid="{78BA8A27-36AC-4559-8675-14BB0FAC1B6C}" name="Column13578"/>
    <tableColumn id="13582" xr3:uid="{1A2507F3-2BB2-4BC6-905C-75450FBA726C}" name="Column13579"/>
    <tableColumn id="13583" xr3:uid="{F76FC7B8-341C-46FC-98DD-ED08804C56EE}" name="Column13580"/>
    <tableColumn id="13584" xr3:uid="{FF160D8D-81E5-4A1A-8553-B12557C7054F}" name="Column13581"/>
    <tableColumn id="13585" xr3:uid="{F3F799A0-2539-46AB-A2EF-54912CADB9DA}" name="Column13582"/>
    <tableColumn id="13586" xr3:uid="{5BE84AC0-7991-4475-A0A5-34CA8A2FC69C}" name="Column13583"/>
    <tableColumn id="13587" xr3:uid="{F4E88831-F80A-45D5-9355-657DAFAA9B9E}" name="Column13584"/>
    <tableColumn id="13588" xr3:uid="{4169CC2E-03F1-4771-9DB6-1CBB72B8D62E}" name="Column13585"/>
    <tableColumn id="13589" xr3:uid="{EAE9E683-474D-47CE-9E1F-DFEFA3413716}" name="Column13586"/>
    <tableColumn id="13590" xr3:uid="{C7F411DB-D262-4890-8CED-432F69160A20}" name="Column13587"/>
    <tableColumn id="13591" xr3:uid="{5BE01C32-1B27-44C5-BA9F-C2EFB8B61BCC}" name="Column13588"/>
    <tableColumn id="13592" xr3:uid="{DB4E29DB-E54F-43E5-A7AF-ACF946E3E0F5}" name="Column13589"/>
    <tableColumn id="13593" xr3:uid="{D2419773-6D72-4FD6-A51E-682FF735EB5F}" name="Column13590"/>
    <tableColumn id="13594" xr3:uid="{B8774ACD-1419-4CC1-B71B-23A6B11CBD32}" name="Column13591"/>
    <tableColumn id="13595" xr3:uid="{DAD336AA-E10C-417D-B3A1-8135A7288D5C}" name="Column13592"/>
    <tableColumn id="13596" xr3:uid="{FE44514C-54E8-4077-829D-7A810739DED3}" name="Column13593"/>
    <tableColumn id="13597" xr3:uid="{E1C33355-E068-4DE5-A11A-2C9B5CC84BCB}" name="Column13594"/>
    <tableColumn id="13598" xr3:uid="{EB0AFADE-0B2A-43BF-9292-526879452C81}" name="Column13595"/>
    <tableColumn id="13599" xr3:uid="{D8DF53C3-DA70-4DF4-ABBD-11C8859B07B0}" name="Column13596"/>
    <tableColumn id="13600" xr3:uid="{2FB9971A-012A-4E11-A6B0-904F21F42A74}" name="Column13597"/>
    <tableColumn id="13601" xr3:uid="{850976AF-7569-4540-8405-512BFE100008}" name="Column13598"/>
    <tableColumn id="13602" xr3:uid="{2987A710-7DE1-4BA0-9C67-71AB1216C3E4}" name="Column13599"/>
    <tableColumn id="13603" xr3:uid="{3E941072-9093-46DC-9EB2-B50700FA90DC}" name="Column13600"/>
    <tableColumn id="13604" xr3:uid="{A35C330D-6684-4481-ACA2-B9C82C670D13}" name="Column13601"/>
    <tableColumn id="13605" xr3:uid="{7C12E320-32E2-4258-998B-BCAEED993177}" name="Column13602"/>
    <tableColumn id="13606" xr3:uid="{A729885F-BDF5-4D5D-AE3F-2D0A91F9089F}" name="Column13603"/>
    <tableColumn id="13607" xr3:uid="{BB9A035B-20D1-40FB-802E-CA7CFD5ABD1B}" name="Column13604"/>
    <tableColumn id="13608" xr3:uid="{193056A9-A9BF-4607-AC83-354C29DEAFE9}" name="Column13605"/>
    <tableColumn id="13609" xr3:uid="{71D178ED-22EA-45ED-BAAF-E1A154C96B30}" name="Column13606"/>
    <tableColumn id="13610" xr3:uid="{A84FBE2B-2EB8-4CDA-A580-DB67B8491C8C}" name="Column13607"/>
    <tableColumn id="13611" xr3:uid="{4EAA79D5-68B0-4327-8968-4D0702A0DA91}" name="Column13608"/>
    <tableColumn id="13612" xr3:uid="{EF1C77E2-55C7-4D69-85D5-D2BF20CA3AE2}" name="Column13609"/>
    <tableColumn id="13613" xr3:uid="{DB73340C-D6C3-4F72-B333-F04CF5CF9B7D}" name="Column13610"/>
    <tableColumn id="13614" xr3:uid="{BBBED770-6B7A-4146-96A0-545B23B045F5}" name="Column13611"/>
    <tableColumn id="13615" xr3:uid="{D254B50A-AA44-476D-AEBA-88CC85DF91DA}" name="Column13612"/>
    <tableColumn id="13616" xr3:uid="{5B1E383A-70FA-42A1-B685-8A4672F92461}" name="Column13613"/>
    <tableColumn id="13617" xr3:uid="{253860CB-2371-4FAD-A5FA-4BCB3DA55D33}" name="Column13614"/>
    <tableColumn id="13618" xr3:uid="{BB307666-616F-4996-8475-10E84E6DF174}" name="Column13615"/>
    <tableColumn id="13619" xr3:uid="{42053A16-8EF8-44E1-849A-638A46FB9117}" name="Column13616"/>
    <tableColumn id="13620" xr3:uid="{55B3D7E6-8A70-43F7-A46A-D721AED438A7}" name="Column13617"/>
    <tableColumn id="13621" xr3:uid="{43C835D6-0C41-4333-A82F-6AACB3A31ED7}" name="Column13618"/>
    <tableColumn id="13622" xr3:uid="{AD0D3196-95FD-4A56-97F8-6655122A3EB8}" name="Column13619"/>
    <tableColumn id="13623" xr3:uid="{2E5C26CD-5A7C-4073-A857-B76121664F2D}" name="Column13620"/>
    <tableColumn id="13624" xr3:uid="{0833D59F-0BBC-4D2C-8181-3258BE4DFBA3}" name="Column13621"/>
    <tableColumn id="13625" xr3:uid="{72E00499-2DC1-4587-9290-B3B2FEB9F731}" name="Column13622"/>
    <tableColumn id="13626" xr3:uid="{BD240855-A008-4837-92EF-6818E18C4E4B}" name="Column13623"/>
    <tableColumn id="13627" xr3:uid="{2A5F7906-CFB4-40BC-B7BE-E22F4BCB8F6D}" name="Column13624"/>
    <tableColumn id="13628" xr3:uid="{9314D20F-56AC-4EAA-8BCE-B06DBA54B371}" name="Column13625"/>
    <tableColumn id="13629" xr3:uid="{2DD44973-7105-455E-B36A-9F35B614BB04}" name="Column13626"/>
    <tableColumn id="13630" xr3:uid="{333448D4-7590-4C3A-9094-5DF9A2682FFF}" name="Column13627"/>
    <tableColumn id="13631" xr3:uid="{378117FE-C78A-4D02-AEE3-C5021F9FE235}" name="Column13628"/>
    <tableColumn id="13632" xr3:uid="{70758222-8D4A-433A-9178-3F277DA401B1}" name="Column13629"/>
    <tableColumn id="13633" xr3:uid="{E0079BF4-0E1D-4361-857D-941B59637D6D}" name="Column13630"/>
    <tableColumn id="13634" xr3:uid="{5F774751-1306-4D11-9078-17F55DB8D44B}" name="Column13631"/>
    <tableColumn id="13635" xr3:uid="{C38CE113-94A5-4DD6-8FA7-1A0BE0EA12E6}" name="Column13632"/>
    <tableColumn id="13636" xr3:uid="{F9DC955C-FCD9-474C-B6D1-8A29508676E1}" name="Column13633"/>
    <tableColumn id="13637" xr3:uid="{B0FB9CE0-6C04-4B1C-9C2B-E5EE44039FAD}" name="Column13634"/>
    <tableColumn id="13638" xr3:uid="{6E5F5C7B-E670-44A6-81A5-C9ACC08C8C0C}" name="Column13635"/>
    <tableColumn id="13639" xr3:uid="{321EF705-6D3F-4B29-A239-E69BB3DCFD7D}" name="Column13636"/>
    <tableColumn id="13640" xr3:uid="{437ECB41-3B7E-413D-969F-3C00CB3C2B86}" name="Column13637"/>
    <tableColumn id="13641" xr3:uid="{D2917158-B9DB-43C6-9737-5E58911766B5}" name="Column13638"/>
    <tableColumn id="13642" xr3:uid="{51255851-7A9E-4D45-BDFC-2C647D328680}" name="Column13639"/>
    <tableColumn id="13643" xr3:uid="{7BDDD4E7-5C40-4A72-957B-A8BBAEA4E3F5}" name="Column13640"/>
    <tableColumn id="13644" xr3:uid="{D6A0486F-6487-47AE-821F-AB6ADD57FD1A}" name="Column13641"/>
    <tableColumn id="13645" xr3:uid="{562DAFE2-422D-4F81-BE9A-C9F63645B9FA}" name="Column13642"/>
    <tableColumn id="13646" xr3:uid="{674A1827-8F1D-461B-98D5-C4A102755E7D}" name="Column13643"/>
    <tableColumn id="13647" xr3:uid="{DB3DFE86-FC82-4C98-A6C0-7AE91734122D}" name="Column13644"/>
    <tableColumn id="13648" xr3:uid="{AC442C57-1EA0-464D-88B4-B4E5B76FB5AE}" name="Column13645"/>
    <tableColumn id="13649" xr3:uid="{4D2A51AC-0B24-43D8-84A0-65ED8FEA8FF3}" name="Column13646"/>
    <tableColumn id="13650" xr3:uid="{28AD404F-2A54-4E8C-BBEA-46FBBC4E9C94}" name="Column13647"/>
    <tableColumn id="13651" xr3:uid="{98733B52-F662-4E70-93DB-438786C21F29}" name="Column13648"/>
    <tableColumn id="13652" xr3:uid="{B0F235B4-CAA0-4F42-9BE1-B7CA8C2E8E3E}" name="Column13649"/>
    <tableColumn id="13653" xr3:uid="{9341855D-85CE-4AE1-98D5-4D0E7C3D71E8}" name="Column13650"/>
    <tableColumn id="13654" xr3:uid="{1E418B8B-2F4E-4049-8BA0-57839FFAED52}" name="Column13651"/>
    <tableColumn id="13655" xr3:uid="{8964E076-6786-43F5-BDB9-A4AB9A2273DA}" name="Column13652"/>
    <tableColumn id="13656" xr3:uid="{7E8C08E3-85A6-48F0-9216-2393322B3B29}" name="Column13653"/>
    <tableColumn id="13657" xr3:uid="{D92853F4-296F-4037-829C-2C7ED6B2A0CB}" name="Column13654"/>
    <tableColumn id="13658" xr3:uid="{5EBF073E-01F1-43CB-8014-27C768A812FD}" name="Column13655"/>
    <tableColumn id="13659" xr3:uid="{F31B4FC0-EB60-4CC3-90D7-6982B169962D}" name="Column13656"/>
    <tableColumn id="13660" xr3:uid="{4C4FA475-49E9-475C-81A5-5390DF6D0DEC}" name="Column13657"/>
    <tableColumn id="13661" xr3:uid="{C8117FC1-5ED4-418D-BB0B-9AA69321D601}" name="Column13658"/>
    <tableColumn id="13662" xr3:uid="{497CFC37-B011-4DF4-AC04-F7221B282856}" name="Column13659"/>
    <tableColumn id="13663" xr3:uid="{68801BFD-AE79-465B-BCC3-EC4CD7A5ABE2}" name="Column13660"/>
    <tableColumn id="13664" xr3:uid="{75E5A68B-738C-4DE0-BCBE-75AEE4304061}" name="Column13661"/>
    <tableColumn id="13665" xr3:uid="{6C7FD216-088C-4E87-830C-528A2CD2B07F}" name="Column13662"/>
    <tableColumn id="13666" xr3:uid="{6B390B7A-198E-4031-9ACC-31B8210F0C33}" name="Column13663"/>
    <tableColumn id="13667" xr3:uid="{577D600D-FCE7-4BBB-9DB7-A7F22272B7BC}" name="Column13664"/>
    <tableColumn id="13668" xr3:uid="{68DA67F8-1773-47E5-9C1C-EA6D9E4B1AA4}" name="Column13665"/>
    <tableColumn id="13669" xr3:uid="{AFF25D6D-248E-4CFA-ACC5-A22FF766E083}" name="Column13666"/>
    <tableColumn id="13670" xr3:uid="{B7558175-8F16-41B1-B79A-B3AF91F0E594}" name="Column13667"/>
    <tableColumn id="13671" xr3:uid="{CDE8B118-2CD3-423B-A512-18E264DCE4D0}" name="Column13668"/>
    <tableColumn id="13672" xr3:uid="{F24CE33C-BE39-4F75-90D9-78A226CAE299}" name="Column13669"/>
    <tableColumn id="13673" xr3:uid="{29A442A5-D586-4CF5-BEFB-71252088A9D8}" name="Column13670"/>
    <tableColumn id="13674" xr3:uid="{6BD5EEEB-492D-4692-9F87-35FC463590DD}" name="Column13671"/>
    <tableColumn id="13675" xr3:uid="{D8F02A0E-F4D4-45C9-8441-B2A51FC22BC4}" name="Column13672"/>
    <tableColumn id="13676" xr3:uid="{673230B0-BDC5-447A-90F6-79C5239E4642}" name="Column13673"/>
    <tableColumn id="13677" xr3:uid="{5A6D3286-8F81-4005-B9AB-B3A8D2669802}" name="Column13674"/>
    <tableColumn id="13678" xr3:uid="{FC691482-C23F-48D0-8742-A5027F54D91F}" name="Column13675"/>
    <tableColumn id="13679" xr3:uid="{5553F330-E9FD-4431-A880-ED0553B36D8E}" name="Column13676"/>
    <tableColumn id="13680" xr3:uid="{3C94AA31-F4BF-4FFF-B643-D2D138CEE86A}" name="Column13677"/>
    <tableColumn id="13681" xr3:uid="{5DBAB110-A77F-46F9-9F7A-FF2047AF5D68}" name="Column13678"/>
    <tableColumn id="13682" xr3:uid="{279F1969-B74F-4E4A-984C-9C97317D9F91}" name="Column13679"/>
    <tableColumn id="13683" xr3:uid="{34D5CAB5-7BD9-4205-92ED-A9E35A60D921}" name="Column13680"/>
    <tableColumn id="13684" xr3:uid="{44EEC676-F4FC-42EC-8718-199AB8B53718}" name="Column13681"/>
    <tableColumn id="13685" xr3:uid="{1D0943D9-1BB8-495F-AC69-91076296E5AC}" name="Column13682"/>
    <tableColumn id="13686" xr3:uid="{D5D208B7-59F1-4FB4-9B63-2AD3982DEE3C}" name="Column13683"/>
    <tableColumn id="13687" xr3:uid="{27241CEF-F5BF-42C4-9808-DE2417271B44}" name="Column13684"/>
    <tableColumn id="13688" xr3:uid="{E4A47257-E54E-416F-A176-D5328B71BE4E}" name="Column13685"/>
    <tableColumn id="13689" xr3:uid="{8B85EA08-CC71-4647-88AE-E8933655CE35}" name="Column13686"/>
    <tableColumn id="13690" xr3:uid="{3DA4DD11-BB9D-4B70-9FE5-B70D52704CAB}" name="Column13687"/>
    <tableColumn id="13691" xr3:uid="{81A37EED-402A-486D-8D9B-9B5D8D6E6B33}" name="Column13688"/>
    <tableColumn id="13692" xr3:uid="{38E005CF-C7D0-4C41-94EE-2DD797D1B861}" name="Column13689"/>
    <tableColumn id="13693" xr3:uid="{17FB2E4C-6EED-4759-B114-312C9221C45B}" name="Column13690"/>
    <tableColumn id="13694" xr3:uid="{7F2E1A35-907E-41BB-9895-10932E36A88B}" name="Column13691"/>
    <tableColumn id="13695" xr3:uid="{D5A048E8-0630-4DAB-A6A2-89D309AD2E14}" name="Column13692"/>
    <tableColumn id="13696" xr3:uid="{1F2DD714-2A85-4985-9872-3289D48C5BE8}" name="Column13693"/>
    <tableColumn id="13697" xr3:uid="{0C872AD5-1D71-43D4-A8FE-98FF5A1077DC}" name="Column13694"/>
    <tableColumn id="13698" xr3:uid="{70C44454-62B0-458D-937D-913ED825D1ED}" name="Column13695"/>
    <tableColumn id="13699" xr3:uid="{8DF98A62-374E-4CE8-84E6-1DD4971D8B38}" name="Column13696"/>
    <tableColumn id="13700" xr3:uid="{E5ED0CBC-C249-4505-9AA7-58B55EEE7351}" name="Column13697"/>
    <tableColumn id="13701" xr3:uid="{AA9C1123-4F4B-4F22-881C-2D1D22F9ABBE}" name="Column13698"/>
    <tableColumn id="13702" xr3:uid="{75240D03-0D1E-4531-9413-D38810054E13}" name="Column13699"/>
    <tableColumn id="13703" xr3:uid="{310FDE29-C952-446D-ADE6-D9EA3AB76249}" name="Column13700"/>
    <tableColumn id="13704" xr3:uid="{C33D9A94-6379-4ADF-9BB0-F7B3F73E4889}" name="Column13701"/>
    <tableColumn id="13705" xr3:uid="{5E1E8F57-990C-4C91-820F-6420146FB4D2}" name="Column13702"/>
    <tableColumn id="13706" xr3:uid="{1E244487-5CC6-4792-AD36-A33EB695C54F}" name="Column13703"/>
    <tableColumn id="13707" xr3:uid="{988949B9-191D-42A6-86D5-14FC3556E575}" name="Column13704"/>
    <tableColumn id="13708" xr3:uid="{3264BE0D-D90E-4EB6-9158-CE181EC73037}" name="Column13705"/>
    <tableColumn id="13709" xr3:uid="{BA15B0DB-2C1C-4B65-A294-90FB9C83BD13}" name="Column13706"/>
    <tableColumn id="13710" xr3:uid="{1DAC037B-45A8-439F-94AA-7FE345FEB92A}" name="Column13707"/>
    <tableColumn id="13711" xr3:uid="{3F48A1D0-9C73-4733-850F-130E006F8795}" name="Column13708"/>
    <tableColumn id="13712" xr3:uid="{3EEF5651-71FB-4ADF-BA50-36EE50B85F38}" name="Column13709"/>
    <tableColumn id="13713" xr3:uid="{36827D71-A7BF-409F-96A9-839631FB1670}" name="Column13710"/>
    <tableColumn id="13714" xr3:uid="{C043C3ED-F12C-4D83-8B69-2E7ED48F1BDE}" name="Column13711"/>
    <tableColumn id="13715" xr3:uid="{3410AC15-E904-433E-BDF2-D79564D83846}" name="Column13712"/>
    <tableColumn id="13716" xr3:uid="{963497DB-5AF3-48C0-B0A5-B3148536F6D2}" name="Column13713"/>
    <tableColumn id="13717" xr3:uid="{F9976CC7-BD6A-4023-8F1F-AFC9F9FAF823}" name="Column13714"/>
    <tableColumn id="13718" xr3:uid="{DC1255B0-0F5E-45A6-BCCB-3E3B4AABBE57}" name="Column13715"/>
    <tableColumn id="13719" xr3:uid="{EBC47BC2-C32E-4687-ADA1-AC7615ABBDDA}" name="Column13716"/>
    <tableColumn id="13720" xr3:uid="{059E4049-75B9-49AD-8172-FFCA4F2760DA}" name="Column13717"/>
    <tableColumn id="13721" xr3:uid="{9622BB64-33FE-4B50-83A1-5156B8522755}" name="Column13718"/>
    <tableColumn id="13722" xr3:uid="{509926F4-3FC9-48E9-B59C-7F438C156C76}" name="Column13719"/>
    <tableColumn id="13723" xr3:uid="{1E245A5A-8AB5-4C5D-884A-3982DA21F936}" name="Column13720"/>
    <tableColumn id="13724" xr3:uid="{505078A6-9D4F-4CCD-A919-A39D6C50F139}" name="Column13721"/>
    <tableColumn id="13725" xr3:uid="{C3E284E4-B712-478A-9098-CB22E2B39611}" name="Column13722"/>
    <tableColumn id="13726" xr3:uid="{5412464C-5130-4CC9-AE7B-5E35CF84FDE2}" name="Column13723"/>
    <tableColumn id="13727" xr3:uid="{EEE846F6-8595-4077-A7C2-B1AE8AE67868}" name="Column13724"/>
    <tableColumn id="13728" xr3:uid="{29CB82FC-54DE-4DCF-8761-775A2466D47C}" name="Column13725"/>
    <tableColumn id="13729" xr3:uid="{9675F7CA-3563-4BCD-94F4-07893C75A407}" name="Column13726"/>
    <tableColumn id="13730" xr3:uid="{BB9EAD7E-6C23-4DC9-826E-BDDC5BB45C48}" name="Column13727"/>
    <tableColumn id="13731" xr3:uid="{94725A68-EB51-42F9-827F-037D0FBA440D}" name="Column13728"/>
    <tableColumn id="13732" xr3:uid="{C79CB6D3-FCFC-459A-A4C8-492F07D8068B}" name="Column13729"/>
    <tableColumn id="13733" xr3:uid="{A8DCE8B3-9358-4F05-9B29-26A9207B5790}" name="Column13730"/>
    <tableColumn id="13734" xr3:uid="{CFE898C8-C072-495C-A9FD-476D6736AC4B}" name="Column13731"/>
    <tableColumn id="13735" xr3:uid="{95300A50-D886-4FEB-9FFD-59B773A4192A}" name="Column13732"/>
    <tableColumn id="13736" xr3:uid="{71EB9883-8619-4939-A408-B8FA53ADF899}" name="Column13733"/>
    <tableColumn id="13737" xr3:uid="{3402BB02-17B3-4322-92FB-2D173B581E3F}" name="Column13734"/>
    <tableColumn id="13738" xr3:uid="{65F6266E-CA4B-45A1-8DA9-D7D87CF74547}" name="Column13735"/>
    <tableColumn id="13739" xr3:uid="{B8968339-AFE5-4893-88A1-48D09B145B36}" name="Column13736"/>
    <tableColumn id="13740" xr3:uid="{A2959472-1F23-4C25-BF87-66ED7C122D23}" name="Column13737"/>
    <tableColumn id="13741" xr3:uid="{D489079C-DD1C-43D4-A0C0-215764CF1BA8}" name="Column13738"/>
    <tableColumn id="13742" xr3:uid="{6176C56C-E58B-4F01-BABD-DEED65A13383}" name="Column13739"/>
    <tableColumn id="13743" xr3:uid="{0F3D43ED-55CD-43A6-952B-833BBCD9EF03}" name="Column13740"/>
    <tableColumn id="13744" xr3:uid="{8837FDDE-16F9-476B-8760-AD79C4E0B5C8}" name="Column13741"/>
    <tableColumn id="13745" xr3:uid="{DD3275FD-5B82-4807-8107-BAFE8A81F5B1}" name="Column13742"/>
    <tableColumn id="13746" xr3:uid="{9BC55C42-2C08-49D5-B969-F4771BA1F722}" name="Column13743"/>
    <tableColumn id="13747" xr3:uid="{36B444C3-B1EB-4427-AF5D-C757109C4214}" name="Column13744"/>
    <tableColumn id="13748" xr3:uid="{CAB03E82-90A2-411B-81CC-DA913E18D28F}" name="Column13745"/>
    <tableColumn id="13749" xr3:uid="{4F5ACE7B-C7FA-497C-AB51-D35952B72B09}" name="Column13746"/>
    <tableColumn id="13750" xr3:uid="{0CC39FCF-B7DB-4010-B828-3AD6134C3788}" name="Column13747"/>
    <tableColumn id="13751" xr3:uid="{8BF6A845-DA40-457F-BDBC-5B4E5C418A1E}" name="Column13748"/>
    <tableColumn id="13752" xr3:uid="{E7C7300C-820F-40F6-9F34-37CB021A2653}" name="Column13749"/>
    <tableColumn id="13753" xr3:uid="{BCEE0387-CC6A-4E9D-BFA6-5FBE934F8278}" name="Column13750"/>
    <tableColumn id="13754" xr3:uid="{D757EB73-F406-4205-84AC-D3DFA6A0A9F9}" name="Column13751"/>
    <tableColumn id="13755" xr3:uid="{FDE6B673-54D8-423E-8C8D-9F63733AA6D2}" name="Column13752"/>
    <tableColumn id="13756" xr3:uid="{1BCD4E3A-2EB8-4A56-A8AD-187F43A5C5E0}" name="Column13753"/>
    <tableColumn id="13757" xr3:uid="{E0DFD02F-6CA9-4CA1-8515-ED43EB5128E2}" name="Column13754"/>
    <tableColumn id="13758" xr3:uid="{2200D914-69A8-4671-A674-6C78DE2558A8}" name="Column13755"/>
    <tableColumn id="13759" xr3:uid="{C5B8C546-31DB-490E-8729-64825AEC3CAE}" name="Column13756"/>
    <tableColumn id="13760" xr3:uid="{98E35074-3C7E-445D-86D0-D1671A9227C0}" name="Column13757"/>
    <tableColumn id="13761" xr3:uid="{595BB880-3F8E-4FD1-9DF7-D52E5B0B3A9A}" name="Column13758"/>
    <tableColumn id="13762" xr3:uid="{50F2F453-653F-4AC6-AE22-9F5976513360}" name="Column13759"/>
    <tableColumn id="13763" xr3:uid="{E770EDC1-036A-4488-A510-FCC200495A88}" name="Column13760"/>
    <tableColumn id="13764" xr3:uid="{D6AD5CF4-0A69-48AC-9159-D9853CF84673}" name="Column13761"/>
    <tableColumn id="13765" xr3:uid="{90EFE859-A164-4D04-A571-3FAEFC96BDBE}" name="Column13762"/>
    <tableColumn id="13766" xr3:uid="{D7BD37A2-5DC6-48B3-89B7-4B50D1B97B8E}" name="Column13763"/>
    <tableColumn id="13767" xr3:uid="{25E0AFEB-79E6-4E64-9A3F-53EA932873CD}" name="Column13764"/>
    <tableColumn id="13768" xr3:uid="{4865B08B-C4D4-4223-AAF7-479940009347}" name="Column13765"/>
    <tableColumn id="13769" xr3:uid="{2853DC6E-ABD5-486F-B6EA-E8067986FF8C}" name="Column13766"/>
    <tableColumn id="13770" xr3:uid="{C799F569-C766-4ED4-AA88-FA474351DAE6}" name="Column13767"/>
    <tableColumn id="13771" xr3:uid="{1C6F2A39-20EA-4963-A8C3-BE9B11116965}" name="Column13768"/>
    <tableColumn id="13772" xr3:uid="{DC456EE5-99A2-4525-BC6E-462303ACEC58}" name="Column13769"/>
    <tableColumn id="13773" xr3:uid="{063A0C59-CC2E-4303-AC28-A3B48B83FEA5}" name="Column13770"/>
    <tableColumn id="13774" xr3:uid="{C27D1B9C-F7AA-456F-BF29-7624F7721E9D}" name="Column13771"/>
    <tableColumn id="13775" xr3:uid="{6E428277-38C9-4A1F-BA5B-69D01C5B5368}" name="Column13772"/>
    <tableColumn id="13776" xr3:uid="{A57AFE94-EEF2-4075-80EC-A0CC580DE17E}" name="Column13773"/>
    <tableColumn id="13777" xr3:uid="{5856A195-E30B-4A40-AD3B-EED65BC933DA}" name="Column13774"/>
    <tableColumn id="13778" xr3:uid="{382693F4-D52D-4100-9F44-6EF1229AFF5F}" name="Column13775"/>
    <tableColumn id="13779" xr3:uid="{902C257B-8FC9-4FB6-9F63-DB6495AEE7B6}" name="Column13776"/>
    <tableColumn id="13780" xr3:uid="{6B98C7B6-4DB2-4F6E-94DF-9B119AB9A017}" name="Column13777"/>
    <tableColumn id="13781" xr3:uid="{FBFA8150-EAD9-4249-898A-CF53ABF8E631}" name="Column13778"/>
    <tableColumn id="13782" xr3:uid="{71E9E18A-3DEF-4DC1-98F4-D2F75587A847}" name="Column13779"/>
    <tableColumn id="13783" xr3:uid="{C3F69312-D15D-4052-9793-299AC31DEF88}" name="Column13780"/>
    <tableColumn id="13784" xr3:uid="{4A29F9DB-222E-4B8A-B41D-2FA5C8D899CF}" name="Column13781"/>
    <tableColumn id="13785" xr3:uid="{D907606C-DF61-443E-AE7B-CEC16B7681E1}" name="Column13782"/>
    <tableColumn id="13786" xr3:uid="{465C9926-77C2-45BB-8A20-80766B91356F}" name="Column13783"/>
    <tableColumn id="13787" xr3:uid="{9E376789-A28F-483F-B960-BBC031AA2307}" name="Column13784"/>
    <tableColumn id="13788" xr3:uid="{5626D59C-2034-49F7-8F2A-B6B8658252D6}" name="Column13785"/>
    <tableColumn id="13789" xr3:uid="{CE1D84A0-9C14-4C23-A715-3B868777EF21}" name="Column13786"/>
    <tableColumn id="13790" xr3:uid="{203E483C-85F4-4C4C-8914-2925DBC98235}" name="Column13787"/>
    <tableColumn id="13791" xr3:uid="{609BBE82-A3E1-4F13-B80E-9FFE72D261BA}" name="Column13788"/>
    <tableColumn id="13792" xr3:uid="{97867FCB-189D-41E0-8B3A-9B193BAAFCB2}" name="Column13789"/>
    <tableColumn id="13793" xr3:uid="{D8C58DA9-B004-4C42-89D2-5C5582494C78}" name="Column13790"/>
    <tableColumn id="13794" xr3:uid="{27A95CC7-9063-4FE3-9FE4-8D3B800F4D81}" name="Column13791"/>
    <tableColumn id="13795" xr3:uid="{FC656B64-AE5B-4EE8-995B-3C8293FDE9DA}" name="Column13792"/>
    <tableColumn id="13796" xr3:uid="{639C333F-C72A-4BD6-A7F4-D36DE1B999CD}" name="Column13793"/>
    <tableColumn id="13797" xr3:uid="{35D39DB5-A001-4D3E-93E2-1806EBD2B0E8}" name="Column13794"/>
    <tableColumn id="13798" xr3:uid="{7F790164-ED43-4609-88CA-AB6D985C3B7C}" name="Column13795"/>
    <tableColumn id="13799" xr3:uid="{29740CED-7DD9-43C6-9FCD-B047D0BA9870}" name="Column13796"/>
    <tableColumn id="13800" xr3:uid="{D34A792A-B9B7-4F18-9C36-F2B1FF622A6F}" name="Column13797"/>
    <tableColumn id="13801" xr3:uid="{622D698F-B1CB-460F-8CA8-9C9A54474A76}" name="Column13798"/>
    <tableColumn id="13802" xr3:uid="{19AFB80B-EB7E-4C24-8752-632EDFCC7E9B}" name="Column13799"/>
    <tableColumn id="13803" xr3:uid="{FCD2F1C2-5600-49EF-8130-6466DDBC505C}" name="Column13800"/>
    <tableColumn id="13804" xr3:uid="{0872D33C-43CA-44CB-829D-A44F846D0D57}" name="Column13801"/>
    <tableColumn id="13805" xr3:uid="{DACF973B-26BE-4D30-B63C-45136E057E89}" name="Column13802"/>
    <tableColumn id="13806" xr3:uid="{20AD66AF-D4D7-431E-9F13-35FB0C11A35B}" name="Column13803"/>
    <tableColumn id="13807" xr3:uid="{5F95E845-7788-4AAD-8E03-1DAF8F6DE7AB}" name="Column13804"/>
    <tableColumn id="13808" xr3:uid="{8B40234E-DB4C-4851-8D04-FDFF9CC3AA13}" name="Column13805"/>
    <tableColumn id="13809" xr3:uid="{EC100BA7-0556-4EBE-82F3-A6EC53D0B61E}" name="Column13806"/>
    <tableColumn id="13810" xr3:uid="{5012D4C8-9904-4010-B08E-CEBFD1357F42}" name="Column13807"/>
    <tableColumn id="13811" xr3:uid="{6ABDD1B4-584E-46AD-8C29-1D064955E692}" name="Column13808"/>
    <tableColumn id="13812" xr3:uid="{A1F38CC0-8AA5-4C4D-9941-23E63E28E1C4}" name="Column13809"/>
    <tableColumn id="13813" xr3:uid="{A1C52D13-8E58-45A7-B10E-36D729DDF11C}" name="Column13810"/>
    <tableColumn id="13814" xr3:uid="{FA137161-45C3-4CC8-9D83-8D30F68ACCDF}" name="Column13811"/>
    <tableColumn id="13815" xr3:uid="{F1AF8B9F-C610-4026-9AB5-307941D67031}" name="Column13812"/>
    <tableColumn id="13816" xr3:uid="{24E25FD6-0AA4-4FAE-A89F-2FD49877B0CB}" name="Column13813"/>
    <tableColumn id="13817" xr3:uid="{95FF0B68-EB8C-445D-8F81-2697185155B1}" name="Column13814"/>
    <tableColumn id="13818" xr3:uid="{ED1B1B6B-09F9-4EB5-9F09-76E9497B619A}" name="Column13815"/>
    <tableColumn id="13819" xr3:uid="{C69F9D58-F151-4997-A406-3F69CB37F0D4}" name="Column13816"/>
    <tableColumn id="13820" xr3:uid="{5C57EAC4-C90F-4F2C-942C-65402333D257}" name="Column13817"/>
    <tableColumn id="13821" xr3:uid="{3C6E6D76-D141-430E-9B09-2C54BEFD11AF}" name="Column13818"/>
    <tableColumn id="13822" xr3:uid="{844ADD23-8A87-4354-92AB-9810007E3133}" name="Column13819"/>
    <tableColumn id="13823" xr3:uid="{B4B8F4A5-4E7B-4083-B9D8-F58C6932D8B9}" name="Column13820"/>
    <tableColumn id="13824" xr3:uid="{2D24BA4B-7744-4E8E-893A-655C76748507}" name="Column13821"/>
    <tableColumn id="13825" xr3:uid="{FD7A85CA-E075-45C9-BA65-C7A73CED25F3}" name="Column13822"/>
    <tableColumn id="13826" xr3:uid="{DBCA7688-54ED-4044-9E81-50B36745CDC3}" name="Column13823"/>
    <tableColumn id="13827" xr3:uid="{B46406EA-37BE-4FFB-819C-54433603A36B}" name="Column13824"/>
    <tableColumn id="13828" xr3:uid="{EC3A88B8-72F2-4E94-B72C-D5FE3D69D359}" name="Column13825"/>
    <tableColumn id="13829" xr3:uid="{380EE6AB-7B9E-4AB9-9261-10D4DB0117D4}" name="Column13826"/>
    <tableColumn id="13830" xr3:uid="{C2756340-CDD7-4663-A101-CBA0A5E2443F}" name="Column13827"/>
    <tableColumn id="13831" xr3:uid="{A896BAAC-1876-4C20-9B0B-C2A0CC546B46}" name="Column13828"/>
    <tableColumn id="13832" xr3:uid="{33F61F19-2258-4E7B-B5ED-7EC666FD21CB}" name="Column13829"/>
    <tableColumn id="13833" xr3:uid="{FF083434-84D6-480B-9859-28E256157E64}" name="Column13830"/>
    <tableColumn id="13834" xr3:uid="{2A0B2AC2-C3D7-45A3-8A87-8265FCB28C65}" name="Column13831"/>
    <tableColumn id="13835" xr3:uid="{9F43DB57-7E01-4FC2-B240-23EF3EE60E39}" name="Column13832"/>
    <tableColumn id="13836" xr3:uid="{B0B61495-EDD8-412E-806C-DCBC254AA88D}" name="Column13833"/>
    <tableColumn id="13837" xr3:uid="{598261A7-02D2-4FF7-9F47-C066229EA025}" name="Column13834"/>
    <tableColumn id="13838" xr3:uid="{C2AA921F-EDD3-4808-B57B-447DFB716E01}" name="Column13835"/>
    <tableColumn id="13839" xr3:uid="{DAB0ED49-9807-4405-8A27-82052D4807C1}" name="Column13836"/>
    <tableColumn id="13840" xr3:uid="{FF7BFA4B-FA3C-433D-BD72-C4A2D10D1864}" name="Column13837"/>
    <tableColumn id="13841" xr3:uid="{E6F6443C-B52D-42DF-A7C8-B9B820ED351E}" name="Column13838"/>
    <tableColumn id="13842" xr3:uid="{F7F879F4-97EB-44C8-B096-2472564BC148}" name="Column13839"/>
    <tableColumn id="13843" xr3:uid="{8ACB1033-FB18-4A9E-A12B-B0237933F3C4}" name="Column13840"/>
    <tableColumn id="13844" xr3:uid="{D3670E49-4BFF-4257-828D-DB51FBEF1D98}" name="Column13841"/>
    <tableColumn id="13845" xr3:uid="{F61F462A-7F36-4112-857E-D8BE1FA3B504}" name="Column13842"/>
    <tableColumn id="13846" xr3:uid="{9652AACF-9CFE-4093-A74E-4E58FFD926D0}" name="Column13843"/>
    <tableColumn id="13847" xr3:uid="{D116203A-3061-4CEC-A918-27F9BF6D3F5B}" name="Column13844"/>
    <tableColumn id="13848" xr3:uid="{21C1A4B7-F008-44A6-BAD4-00BF87913691}" name="Column13845"/>
    <tableColumn id="13849" xr3:uid="{09F26BE4-2533-42A3-A5AF-640ACA508FAA}" name="Column13846"/>
    <tableColumn id="13850" xr3:uid="{7D3A62EC-BCE3-4A53-B24E-F4A1096123EC}" name="Column13847"/>
    <tableColumn id="13851" xr3:uid="{B577D0E3-59B3-49EF-8A73-B4111C828563}" name="Column13848"/>
    <tableColumn id="13852" xr3:uid="{F6D23897-7727-4290-8201-BA7809FFA3C0}" name="Column13849"/>
    <tableColumn id="13853" xr3:uid="{87F74F0D-9305-4FCD-9938-1723B406A286}" name="Column13850"/>
    <tableColumn id="13854" xr3:uid="{C5D2790B-2FAE-44C8-9DD4-F66AD8FAFACC}" name="Column13851"/>
    <tableColumn id="13855" xr3:uid="{1E8F03F5-8B0E-45D9-854D-48A4640DBA3B}" name="Column13852"/>
    <tableColumn id="13856" xr3:uid="{1430ED0E-DBEB-40A5-B617-B42BF51987A6}" name="Column13853"/>
    <tableColumn id="13857" xr3:uid="{7859CD34-2894-4C78-B93E-8AD6C5ECEA82}" name="Column13854"/>
    <tableColumn id="13858" xr3:uid="{F82F0D1E-5C30-44F9-A644-A4BC0028FC9C}" name="Column13855"/>
    <tableColumn id="13859" xr3:uid="{58EFB81D-5C84-433B-A998-B92917A4A8DD}" name="Column13856"/>
    <tableColumn id="13860" xr3:uid="{8151FF30-520D-4948-9498-E0D37B69BDB3}" name="Column13857"/>
    <tableColumn id="13861" xr3:uid="{6F5B7C0F-42FC-48A1-B9A9-F142D3540EDA}" name="Column13858"/>
    <tableColumn id="13862" xr3:uid="{18ADA15B-A4AE-4334-8433-2675F3CC1064}" name="Column13859"/>
    <tableColumn id="13863" xr3:uid="{ABE674B9-432B-448C-A12C-ED39417F112A}" name="Column13860"/>
    <tableColumn id="13864" xr3:uid="{7E180CA5-D229-494E-84A7-AE488E64B7DE}" name="Column13861"/>
    <tableColumn id="13865" xr3:uid="{C09B38B1-D5F5-4A95-A272-F28299B69594}" name="Column13862"/>
    <tableColumn id="13866" xr3:uid="{91687714-D587-4E5D-A018-CE923E470CEF}" name="Column13863"/>
    <tableColumn id="13867" xr3:uid="{28A0CCCE-76DE-465B-8422-78E532D9DD00}" name="Column13864"/>
    <tableColumn id="13868" xr3:uid="{B616D352-DC87-4F06-A644-B8AA7F968B08}" name="Column13865"/>
    <tableColumn id="13869" xr3:uid="{AD23EEA9-905B-41A7-BC4C-687192C34675}" name="Column13866"/>
    <tableColumn id="13870" xr3:uid="{259F4BDF-0F84-4DA3-A94D-ABC4479409D4}" name="Column13867"/>
    <tableColumn id="13871" xr3:uid="{2B93BE65-FA03-431B-A35F-4F962C892395}" name="Column13868"/>
    <tableColumn id="13872" xr3:uid="{0B79D3C6-5936-4276-A99E-34EEFF732934}" name="Column13869"/>
    <tableColumn id="13873" xr3:uid="{F083F599-C823-4C05-9C4E-12558136666F}" name="Column13870"/>
    <tableColumn id="13874" xr3:uid="{8205ED93-2F30-4645-80DF-A8F4A5512D05}" name="Column13871"/>
    <tableColumn id="13875" xr3:uid="{8447BAEA-68A8-4429-9269-1706CD7E4782}" name="Column13872"/>
    <tableColumn id="13876" xr3:uid="{F377C696-4AD6-43E8-96AF-DC8F5A54DE55}" name="Column13873"/>
    <tableColumn id="13877" xr3:uid="{392E9720-12F4-4705-880F-D5924B9A3D23}" name="Column13874"/>
    <tableColumn id="13878" xr3:uid="{33EE267A-D53A-4E24-9D8F-9D4C0D0A9D6A}" name="Column13875"/>
    <tableColumn id="13879" xr3:uid="{A88EEDC0-0087-4B16-90CC-D7D7243E3B5B}" name="Column13876"/>
    <tableColumn id="13880" xr3:uid="{F2157FC3-A823-40B5-8E22-A3B040A18D11}" name="Column13877"/>
    <tableColumn id="13881" xr3:uid="{14FDC67A-A290-467C-BE96-3EC311DB61E2}" name="Column13878"/>
    <tableColumn id="13882" xr3:uid="{46521A6B-5FFA-473B-B682-0E15429D06FD}" name="Column13879"/>
    <tableColumn id="13883" xr3:uid="{1BE8B5F2-FC69-41A2-A4DC-F140C60B566A}" name="Column13880"/>
    <tableColumn id="13884" xr3:uid="{54196F2E-76B9-4D43-866A-D35B565F4779}" name="Column13881"/>
    <tableColumn id="13885" xr3:uid="{95841CCA-0D28-49B5-B6BC-8B7BA2FFA5A5}" name="Column13882"/>
    <tableColumn id="13886" xr3:uid="{B5EB7964-3D85-4BEB-95E4-9DC15EDBE622}" name="Column13883"/>
    <tableColumn id="13887" xr3:uid="{84579BC8-92ED-4BAC-9A26-9D2329A713CC}" name="Column13884"/>
    <tableColumn id="13888" xr3:uid="{82CB5B5D-7BE4-4117-934B-4FA9E7EA1270}" name="Column13885"/>
    <tableColumn id="13889" xr3:uid="{08E185D1-743A-4736-8FE0-3BECC4BE25F0}" name="Column13886"/>
    <tableColumn id="13890" xr3:uid="{FAF27DD9-CF4E-4027-BB0B-F978CF907A76}" name="Column13887"/>
    <tableColumn id="13891" xr3:uid="{27D9F15D-8B6E-47D2-B0DD-7D259ED226D3}" name="Column13888"/>
    <tableColumn id="13892" xr3:uid="{4755A61C-C63F-401B-9BCF-D80242E6E55B}" name="Column13889"/>
    <tableColumn id="13893" xr3:uid="{AB14D1DF-240C-461C-856C-7E55B13F0333}" name="Column13890"/>
    <tableColumn id="13894" xr3:uid="{66E724F8-DD93-4AF5-8AC4-E4D4DED804F4}" name="Column13891"/>
    <tableColumn id="13895" xr3:uid="{3F7FFB08-3E95-48C1-A1F8-6E23BAF366A9}" name="Column13892"/>
    <tableColumn id="13896" xr3:uid="{0238BA7F-EB6D-45B4-8A76-93D924C68620}" name="Column13893"/>
    <tableColumn id="13897" xr3:uid="{F3FE65B6-390B-4CB8-9F92-6F08C650DBCC}" name="Column13894"/>
    <tableColumn id="13898" xr3:uid="{882AD52F-5336-4D6C-A210-C1CB65064DA1}" name="Column13895"/>
    <tableColumn id="13899" xr3:uid="{C6D7EE38-4ADD-4D61-8E3D-3DB269974DA9}" name="Column13896"/>
    <tableColumn id="13900" xr3:uid="{F260E08D-38ED-45B3-A6AE-FF4CB697C092}" name="Column13897"/>
    <tableColumn id="13901" xr3:uid="{D2B7F27E-FED6-49CC-809A-B2C8B83A9959}" name="Column13898"/>
    <tableColumn id="13902" xr3:uid="{0D28BF4C-26DA-40AC-96E9-D56B935A4CA9}" name="Column13899"/>
    <tableColumn id="13903" xr3:uid="{FD3389D6-DEA9-49DC-9B25-E51F285989A6}" name="Column13900"/>
    <tableColumn id="13904" xr3:uid="{72FB296A-828A-4641-BE30-4AC0BADA02A8}" name="Column13901"/>
    <tableColumn id="13905" xr3:uid="{E62E6286-A00B-4CAD-B6B9-2F3BDDB5FF8B}" name="Column13902"/>
    <tableColumn id="13906" xr3:uid="{789A1796-9E7B-44AA-A4A4-663E9FABF194}" name="Column13903"/>
    <tableColumn id="13907" xr3:uid="{12EF38E5-B3C8-42C9-91E8-A5A9D714411E}" name="Column13904"/>
    <tableColumn id="13908" xr3:uid="{8EEF6E3F-E1A4-41A3-8AA2-A44025E91754}" name="Column13905"/>
    <tableColumn id="13909" xr3:uid="{096D7E1E-F44F-4C95-A364-6FAFCD158FC8}" name="Column13906"/>
    <tableColumn id="13910" xr3:uid="{4EFC0576-53C6-4CEC-83C4-12D3E3C28EE1}" name="Column13907"/>
    <tableColumn id="13911" xr3:uid="{FD7E871B-F31D-45D8-9EA7-6CB2CB5FE3A3}" name="Column13908"/>
    <tableColumn id="13912" xr3:uid="{DDCE2BD3-A808-406F-8833-CD7BCE29802C}" name="Column13909"/>
    <tableColumn id="13913" xr3:uid="{A73BC3B9-7CFD-44AB-8D9E-61CCEE893A17}" name="Column13910"/>
    <tableColumn id="13914" xr3:uid="{B671FF57-C706-4A8B-AB54-F1C62D0DE27F}" name="Column13911"/>
    <tableColumn id="13915" xr3:uid="{3AD99FD9-4183-46D7-AE43-724C612FC6C5}" name="Column13912"/>
    <tableColumn id="13916" xr3:uid="{349AB3C6-A83F-4C0F-813F-C08D4D12275B}" name="Column13913"/>
    <tableColumn id="13917" xr3:uid="{9107A0F1-4BA9-4AF3-9E2F-2833DAFB8E63}" name="Column13914"/>
    <tableColumn id="13918" xr3:uid="{AECBD8D2-1E17-467B-96C7-464696D40485}" name="Column13915"/>
    <tableColumn id="13919" xr3:uid="{06B1FAFF-0760-450F-8901-D8C4BBF552F5}" name="Column13916"/>
    <tableColumn id="13920" xr3:uid="{84D49950-8E8D-4D18-910C-F07F2D0F7A42}" name="Column13917"/>
    <tableColumn id="13921" xr3:uid="{C0C1C5EE-3FB8-4222-BDF7-AB1CA9AB5845}" name="Column13918"/>
    <tableColumn id="13922" xr3:uid="{43AA66E2-2D8C-4130-AE4C-FDEB52800CB4}" name="Column13919"/>
    <tableColumn id="13923" xr3:uid="{1E251FF7-2EFA-42B5-9892-593BF6E06EAA}" name="Column13920"/>
    <tableColumn id="13924" xr3:uid="{4BE9ED1F-C7A8-4EC7-ACC3-5DC373BB69AA}" name="Column13921"/>
    <tableColumn id="13925" xr3:uid="{65EE7973-B602-44A2-A42E-EAE3DD6B4D1A}" name="Column13922"/>
    <tableColumn id="13926" xr3:uid="{FD798390-E0A8-4735-9F3E-F8E3E60EC99A}" name="Column13923"/>
    <tableColumn id="13927" xr3:uid="{355463A0-93B5-4547-84B7-A729A8AC85BA}" name="Column13924"/>
    <tableColumn id="13928" xr3:uid="{87A64849-6ABF-4C75-8D62-7979744DE053}" name="Column13925"/>
    <tableColumn id="13929" xr3:uid="{0A7EB5B3-89A8-4105-8678-72AA03B894A7}" name="Column13926"/>
    <tableColumn id="13930" xr3:uid="{F50C6D05-EB69-44C1-80C3-71B12889BB9F}" name="Column13927"/>
    <tableColumn id="13931" xr3:uid="{E6CD58CB-63B1-4C36-AF99-FFD963FA5823}" name="Column13928"/>
    <tableColumn id="13932" xr3:uid="{58FF5929-7DD6-4988-B8D3-6E345E4A5D30}" name="Column13929"/>
    <tableColumn id="13933" xr3:uid="{EFF27D71-3F79-4AB8-BA28-6DD6E3372C26}" name="Column13930"/>
    <tableColumn id="13934" xr3:uid="{C9947078-EE81-4A8E-92C5-88DC7E6C4D98}" name="Column13931"/>
    <tableColumn id="13935" xr3:uid="{ABCBD3D1-B045-4709-8394-4CAD13D49697}" name="Column13932"/>
    <tableColumn id="13936" xr3:uid="{F5B529DB-F575-47AA-BB46-06CFDA2386E1}" name="Column13933"/>
    <tableColumn id="13937" xr3:uid="{652640A4-8599-45F9-8917-DDEB93D94C7D}" name="Column13934"/>
    <tableColumn id="13938" xr3:uid="{0600B998-9BC1-4C03-BADA-2B5F7D84C661}" name="Column13935"/>
    <tableColumn id="13939" xr3:uid="{3D0A0E0A-D242-420C-BAE9-6FDD38272BE6}" name="Column13936"/>
    <tableColumn id="13940" xr3:uid="{4AADF9DD-567A-4C01-9B50-348C8301362A}" name="Column13937"/>
    <tableColumn id="13941" xr3:uid="{46AB44C3-C917-419D-BA34-599E0DB1426B}" name="Column13938"/>
    <tableColumn id="13942" xr3:uid="{4A128FF8-CD04-4D0F-8481-379BE9A1738E}" name="Column13939"/>
    <tableColumn id="13943" xr3:uid="{A3C4666A-4FA9-427F-BE57-A434BED6AC37}" name="Column13940"/>
    <tableColumn id="13944" xr3:uid="{C2E4D364-6DE6-4D8F-8917-77096139B67F}" name="Column13941"/>
    <tableColumn id="13945" xr3:uid="{A64C2DEB-1254-4E89-B6A4-BFD272C86749}" name="Column13942"/>
    <tableColumn id="13946" xr3:uid="{DD081C54-CD63-4FF5-8D30-09E5E80AE614}" name="Column13943"/>
    <tableColumn id="13947" xr3:uid="{BC927165-B035-419C-B56F-C689338EBF36}" name="Column13944"/>
    <tableColumn id="13948" xr3:uid="{CEF8387C-B136-46DE-95CD-31C0E63FA010}" name="Column13945"/>
    <tableColumn id="13949" xr3:uid="{836634CE-13D2-411A-BCCD-A8B3F95EA740}" name="Column13946"/>
    <tableColumn id="13950" xr3:uid="{FCBFC44C-E61B-46CB-88F6-4670E3995D9A}" name="Column13947"/>
    <tableColumn id="13951" xr3:uid="{1778AA1C-4A04-4E41-9635-75BF7E2E02F3}" name="Column13948"/>
    <tableColumn id="13952" xr3:uid="{510F791A-4266-487A-96C2-146F08E394D5}" name="Column13949"/>
    <tableColumn id="13953" xr3:uid="{4132A44F-7D94-4D93-8FB9-A1AC13EEA686}" name="Column13950"/>
    <tableColumn id="13954" xr3:uid="{C45DA1C9-EE5A-4978-9C24-30622B43DE4B}" name="Column13951"/>
    <tableColumn id="13955" xr3:uid="{3B8E275E-FD0D-4D65-8A5B-F49E42056F0F}" name="Column13952"/>
    <tableColumn id="13956" xr3:uid="{5B9F11AE-254E-437F-9C54-C02E0BF1721A}" name="Column13953"/>
    <tableColumn id="13957" xr3:uid="{F898AD6C-A69F-45EC-9105-E6BE1FE835DE}" name="Column13954"/>
    <tableColumn id="13958" xr3:uid="{1DCE08D8-D9A1-47FD-8EBF-E8D94DFCD75B}" name="Column13955"/>
    <tableColumn id="13959" xr3:uid="{D16A55E1-8D89-48AB-8A19-EFDEF2B7E42C}" name="Column13956"/>
    <tableColumn id="13960" xr3:uid="{E137FCA2-C7CF-4E2A-9F5E-D5D9848B08DF}" name="Column13957"/>
    <tableColumn id="13961" xr3:uid="{E1CFA0C0-9899-4E96-8844-A7544BB008FC}" name="Column13958"/>
    <tableColumn id="13962" xr3:uid="{479839F2-E869-4139-80F0-176524B41FC5}" name="Column13959"/>
    <tableColumn id="13963" xr3:uid="{6343C837-8AA5-4046-BCFB-7B1FAF4AA84F}" name="Column13960"/>
    <tableColumn id="13964" xr3:uid="{0AE65D65-326E-412D-A956-63DE3188EDF0}" name="Column13961"/>
    <tableColumn id="13965" xr3:uid="{EB32BA24-98B9-414F-BCE1-832C61FBB96F}" name="Column13962"/>
    <tableColumn id="13966" xr3:uid="{41A4DC56-EFCA-4B04-8213-355E1CA42B0E}" name="Column13963"/>
    <tableColumn id="13967" xr3:uid="{E6960C0F-74C3-489B-A58F-41A4586434D8}" name="Column13964"/>
    <tableColumn id="13968" xr3:uid="{686148E6-29D6-418D-B352-38DE16CE0778}" name="Column13965"/>
    <tableColumn id="13969" xr3:uid="{47A244E6-B5DA-4D50-AD4A-940E9EA1A176}" name="Column13966"/>
    <tableColumn id="13970" xr3:uid="{23863797-AC17-4703-A7EE-A89DB3AE097E}" name="Column13967"/>
    <tableColumn id="13971" xr3:uid="{525CCBA1-0FAA-4859-BA99-BA22E52F2674}" name="Column13968"/>
    <tableColumn id="13972" xr3:uid="{6B37FEC7-42E1-453A-BA7C-D40FC7641A37}" name="Column13969"/>
    <tableColumn id="13973" xr3:uid="{E1EE54E5-70FA-465B-9572-B594CC0B373D}" name="Column13970"/>
    <tableColumn id="13974" xr3:uid="{AD2FD383-7F9A-49A3-8809-1FA38DF7D725}" name="Column13971"/>
    <tableColumn id="13975" xr3:uid="{EF0A3634-BBF7-4455-A06E-41F7FFCAC218}" name="Column13972"/>
    <tableColumn id="13976" xr3:uid="{82E2DA44-7AC0-49C4-B1AA-F21AFC7AA422}" name="Column13973"/>
    <tableColumn id="13977" xr3:uid="{CB76F22D-9537-4FCC-B0D7-F9712C901328}" name="Column13974"/>
    <tableColumn id="13978" xr3:uid="{EB233B82-26F5-417F-8F42-651DDB12C7E2}" name="Column13975"/>
    <tableColumn id="13979" xr3:uid="{2C3D6B12-4D35-4643-8BB5-201A448C85B0}" name="Column13976"/>
    <tableColumn id="13980" xr3:uid="{9775D5FE-21F2-434C-83D3-D45B2E7A84A6}" name="Column13977"/>
    <tableColumn id="13981" xr3:uid="{8E1804B9-FA0F-41E0-8D80-FEABB6BAF48A}" name="Column13978"/>
    <tableColumn id="13982" xr3:uid="{F6E573BB-8BEF-4938-8C33-7F3DD5AEF2B1}" name="Column13979"/>
    <tableColumn id="13983" xr3:uid="{DE2AC863-3560-425E-B945-B0FEA63D51FE}" name="Column13980"/>
    <tableColumn id="13984" xr3:uid="{675416FB-3570-422A-8224-CC013C742942}" name="Column13981"/>
    <tableColumn id="13985" xr3:uid="{7BC51DD9-980F-4652-87FB-83435D8DEC93}" name="Column13982"/>
    <tableColumn id="13986" xr3:uid="{041C69F6-1BFB-4D48-A0E1-152C6462246F}" name="Column13983"/>
    <tableColumn id="13987" xr3:uid="{9C915E2D-A184-49BD-B562-2858DD6A13A1}" name="Column13984"/>
    <tableColumn id="13988" xr3:uid="{39B67E72-A0E0-43B7-96A3-BADD95C629CD}" name="Column13985"/>
    <tableColumn id="13989" xr3:uid="{2090AA52-41A6-4BD5-84BD-BDC7176D1413}" name="Column13986"/>
    <tableColumn id="13990" xr3:uid="{DFE06525-6E00-4269-BEC8-A16541DE018C}" name="Column13987"/>
    <tableColumn id="13991" xr3:uid="{FFFE06EE-9BC9-4B42-9F39-1E977494A6E2}" name="Column13988"/>
    <tableColumn id="13992" xr3:uid="{88CE9BEF-5B20-4760-87E4-86A2122C0932}" name="Column13989"/>
    <tableColumn id="13993" xr3:uid="{FE18B4EE-D6E1-4FDA-AECA-02AF118A3DA3}" name="Column13990"/>
    <tableColumn id="13994" xr3:uid="{55A085A0-A315-4EB7-8008-840768E38F2D}" name="Column13991"/>
    <tableColumn id="13995" xr3:uid="{2E639424-9C89-490D-9177-5218226F302B}" name="Column13992"/>
    <tableColumn id="13996" xr3:uid="{9055B672-0982-4142-A6EA-A331C82688E5}" name="Column13993"/>
    <tableColumn id="13997" xr3:uid="{AA2115C8-15D4-482A-A2F3-FA56FEC86D17}" name="Column13994"/>
    <tableColumn id="13998" xr3:uid="{93CE77D6-3CE2-4977-943C-1FFEBABC779A}" name="Column13995"/>
    <tableColumn id="13999" xr3:uid="{00F6345C-3BA2-4138-A324-47850A4D0911}" name="Column13996"/>
    <tableColumn id="14000" xr3:uid="{EF25F551-CCAD-4895-8957-8E35355EF9FE}" name="Column13997"/>
    <tableColumn id="14001" xr3:uid="{973E6A69-7424-405F-A019-353AD351412A}" name="Column13998"/>
    <tableColumn id="14002" xr3:uid="{02AA8B71-7258-416E-8548-9FEB0DED8889}" name="Column13999"/>
    <tableColumn id="14003" xr3:uid="{DF81B2AD-2B39-419C-9567-F588170844AD}" name="Column14000"/>
    <tableColumn id="14004" xr3:uid="{DE19A9F8-72D4-4D35-A9C8-B52DDC185FC5}" name="Column14001"/>
    <tableColumn id="14005" xr3:uid="{F2612B9A-370E-4B4C-A027-E556B2129514}" name="Column14002"/>
    <tableColumn id="14006" xr3:uid="{B25414DA-17A3-4889-ABB4-2275F791F283}" name="Column14003"/>
    <tableColumn id="14007" xr3:uid="{5C371FD1-AB93-4073-8133-36D15138EF67}" name="Column14004"/>
    <tableColumn id="14008" xr3:uid="{3BA30718-0649-4CD0-9BB3-6E8024DE3A54}" name="Column14005"/>
    <tableColumn id="14009" xr3:uid="{C8674DF4-10A9-4453-8521-8B8EBB33C23B}" name="Column14006"/>
    <tableColumn id="14010" xr3:uid="{254CCBFB-17EE-48D9-B14F-9721FE45823C}" name="Column14007"/>
    <tableColumn id="14011" xr3:uid="{71B88689-98D6-4702-90D5-28DB29A01640}" name="Column14008"/>
    <tableColumn id="14012" xr3:uid="{4AB47561-A2F1-46FB-9106-EB2233483940}" name="Column14009"/>
    <tableColumn id="14013" xr3:uid="{D0DCBEFD-E85E-4CE0-8A94-F45078140BC9}" name="Column14010"/>
    <tableColumn id="14014" xr3:uid="{FB92D824-80BD-489C-8D4C-EAD0A20F5A3C}" name="Column14011"/>
    <tableColumn id="14015" xr3:uid="{8B148071-829E-4E19-B6EA-E9369F9C7C9A}" name="Column14012"/>
    <tableColumn id="14016" xr3:uid="{4A8F9765-BC74-4B6B-B85C-447C31D1477B}" name="Column14013"/>
    <tableColumn id="14017" xr3:uid="{87BFE21B-4007-4FB4-BF86-A3A8CC2A27E7}" name="Column14014"/>
    <tableColumn id="14018" xr3:uid="{DD83C969-74F4-45F2-8267-E2B56EA9D197}" name="Column14015"/>
    <tableColumn id="14019" xr3:uid="{67AA0413-4CEF-451C-BADF-7E160743B845}" name="Column14016"/>
    <tableColumn id="14020" xr3:uid="{5DBD45EB-3F3C-4F2B-AFF1-D1EB560D8B52}" name="Column14017"/>
    <tableColumn id="14021" xr3:uid="{3F884921-4F32-4087-BDCE-79BE1AF7405F}" name="Column14018"/>
    <tableColumn id="14022" xr3:uid="{64503E30-3D54-4FE7-83B0-627A62048437}" name="Column14019"/>
    <tableColumn id="14023" xr3:uid="{12D51033-0B0A-48E1-8EF7-658251E2063E}" name="Column14020"/>
    <tableColumn id="14024" xr3:uid="{8EDE8802-816B-4F71-B701-92DBF55E3BC4}" name="Column14021"/>
    <tableColumn id="14025" xr3:uid="{D7F073BE-A247-4558-97C1-A6D6C44779F0}" name="Column14022"/>
    <tableColumn id="14026" xr3:uid="{68FEA7D0-36B4-43BE-A7AF-D554304D6212}" name="Column14023"/>
    <tableColumn id="14027" xr3:uid="{A2386813-AF7C-4C07-9A7A-6C2420FE82B1}" name="Column14024"/>
    <tableColumn id="14028" xr3:uid="{FC7209E8-CC5F-4354-A022-D27B27D03788}" name="Column14025"/>
    <tableColumn id="14029" xr3:uid="{0D04F630-EEBA-4356-8D48-D00B8354DAE6}" name="Column14026"/>
    <tableColumn id="14030" xr3:uid="{851512D3-FA20-4229-9114-AF9ED9D42B22}" name="Column14027"/>
    <tableColumn id="14031" xr3:uid="{8D9330B3-D8C9-402F-BBF5-CC91DB4EE004}" name="Column14028"/>
    <tableColumn id="14032" xr3:uid="{36CB5C4E-5504-4A7C-AC72-7A7AB49A3306}" name="Column14029"/>
    <tableColumn id="14033" xr3:uid="{0C88532D-8B81-497D-820F-0C7851AF08E1}" name="Column14030"/>
    <tableColumn id="14034" xr3:uid="{92A2106A-0040-4514-BF0B-63F03FF5FF86}" name="Column14031"/>
    <tableColumn id="14035" xr3:uid="{E3FCC0F4-3970-4FD9-9521-B07D740693B7}" name="Column14032"/>
    <tableColumn id="14036" xr3:uid="{D8641CAA-093E-454B-BFB9-C9372C5EE4A0}" name="Column14033"/>
    <tableColumn id="14037" xr3:uid="{79DD0455-E950-4FAC-AF12-156F3C10118D}" name="Column14034"/>
    <tableColumn id="14038" xr3:uid="{E33AF6D4-0810-4A92-A0D2-5E28717A5DE3}" name="Column14035"/>
    <tableColumn id="14039" xr3:uid="{054918ED-1378-4A4E-8902-B0C778910142}" name="Column14036"/>
    <tableColumn id="14040" xr3:uid="{92641BA8-22D6-4BFB-B820-1FC7EC12E8C8}" name="Column14037"/>
    <tableColumn id="14041" xr3:uid="{10A64737-9B6B-4BEA-A499-22569F1DFE93}" name="Column14038"/>
    <tableColumn id="14042" xr3:uid="{0B5C9E34-101A-4D67-8DC7-103B5E163763}" name="Column14039"/>
    <tableColumn id="14043" xr3:uid="{C9687AAB-AE39-4866-A91A-07C6F5840861}" name="Column14040"/>
    <tableColumn id="14044" xr3:uid="{ACC9B470-3223-403B-9291-B565E68D89E1}" name="Column14041"/>
    <tableColumn id="14045" xr3:uid="{F04B1BFA-ED24-4556-ADBB-01909FA935B3}" name="Column14042"/>
    <tableColumn id="14046" xr3:uid="{A57B7B58-4413-40B6-87B3-6AD9974229DA}" name="Column14043"/>
    <tableColumn id="14047" xr3:uid="{684DE8CF-2623-457A-81A5-91CF1CFEC1A5}" name="Column14044"/>
    <tableColumn id="14048" xr3:uid="{0342641B-AA34-45FE-8618-01120971B94B}" name="Column14045"/>
    <tableColumn id="14049" xr3:uid="{C99BEEAD-4C17-4E4A-A0E2-E64C36EAE81F}" name="Column14046"/>
    <tableColumn id="14050" xr3:uid="{0123909A-BB7B-4C37-A836-BEA1D93899E0}" name="Column14047"/>
    <tableColumn id="14051" xr3:uid="{463D2729-2E30-4C2B-8CDC-33CCEB1FD65E}" name="Column14048"/>
    <tableColumn id="14052" xr3:uid="{DDF8C78D-C39A-4B4B-B864-A4013A8582EF}" name="Column14049"/>
    <tableColumn id="14053" xr3:uid="{8CDAC232-DF3A-4DD7-A2ED-60F2CFF102B1}" name="Column14050"/>
    <tableColumn id="14054" xr3:uid="{4DE97F7D-5D9A-4909-B2E1-CC0BB066EB33}" name="Column14051"/>
    <tableColumn id="14055" xr3:uid="{79C92F5A-0E08-404A-9764-E84746126CE4}" name="Column14052"/>
    <tableColumn id="14056" xr3:uid="{201F3B18-EAC6-4BCF-8DF9-A9483C6C30FD}" name="Column14053"/>
    <tableColumn id="14057" xr3:uid="{58B2D98D-35EC-4B9B-9492-FF2DF8D0CD3C}" name="Column14054"/>
    <tableColumn id="14058" xr3:uid="{2A764D11-F752-4F25-B907-FBCCE0C9E60C}" name="Column14055"/>
    <tableColumn id="14059" xr3:uid="{2404A191-C5DE-4386-9EC5-0F4C51A32C39}" name="Column14056"/>
    <tableColumn id="14060" xr3:uid="{DC55C5E0-0D6C-48B8-B945-B35B5143CA16}" name="Column14057"/>
    <tableColumn id="14061" xr3:uid="{32ECEE72-DCB8-4740-8736-31056D77BEDB}" name="Column14058"/>
    <tableColumn id="14062" xr3:uid="{3CBF5EC9-61D3-40D2-AF91-017987460A43}" name="Column14059"/>
    <tableColumn id="14063" xr3:uid="{382DB6D1-D5C4-4F1C-8A8A-3FFA67EEC504}" name="Column14060"/>
    <tableColumn id="14064" xr3:uid="{B9C6C2B2-53CE-45EF-BC9F-9C64F2D8D24D}" name="Column14061"/>
    <tableColumn id="14065" xr3:uid="{06F21E5D-B321-4ED4-93D8-39052F0844D1}" name="Column14062"/>
    <tableColumn id="14066" xr3:uid="{A4295186-E922-4D4C-85D8-DC173DBA81E0}" name="Column14063"/>
    <tableColumn id="14067" xr3:uid="{685A199F-CB4B-409D-B417-C444C26ED04A}" name="Column14064"/>
    <tableColumn id="14068" xr3:uid="{1286D54A-7D3E-403F-83C3-35F52C087883}" name="Column14065"/>
    <tableColumn id="14069" xr3:uid="{7E1EECDD-8023-43EC-8BD6-F7B82208C370}" name="Column14066"/>
    <tableColumn id="14070" xr3:uid="{C3045ACA-5642-43E8-9541-72122A53667B}" name="Column14067"/>
    <tableColumn id="14071" xr3:uid="{C8E7D2B2-8600-479D-8AE9-94288E9C5A87}" name="Column14068"/>
    <tableColumn id="14072" xr3:uid="{1D9DB83D-C85A-4A14-AEBE-89C175334962}" name="Column14069"/>
    <tableColumn id="14073" xr3:uid="{4870ECA5-D87B-4E0B-9692-524C9A2223ED}" name="Column14070"/>
    <tableColumn id="14074" xr3:uid="{D6BF7FC7-02A0-4D4B-87CF-CFD309888A84}" name="Column14071"/>
    <tableColumn id="14075" xr3:uid="{5EE90783-841F-4AD2-954B-E324039CC7F2}" name="Column14072"/>
    <tableColumn id="14076" xr3:uid="{D6A96474-6A9C-4AC8-885C-4D7F288C5FDA}" name="Column14073"/>
    <tableColumn id="14077" xr3:uid="{83FC316E-8014-48D1-8482-95592D8DD7AB}" name="Column14074"/>
    <tableColumn id="14078" xr3:uid="{D06D7CDE-3340-4A78-B23F-87E45E6E7CFD}" name="Column14075"/>
    <tableColumn id="14079" xr3:uid="{AA2A2233-857F-4D58-BD31-6AEABE179A8F}" name="Column14076"/>
    <tableColumn id="14080" xr3:uid="{8E984106-7C81-4C80-9FB0-1B2781F33F9B}" name="Column14077"/>
    <tableColumn id="14081" xr3:uid="{00093011-62C3-4919-903A-6B6BD823D0E6}" name="Column14078"/>
    <tableColumn id="14082" xr3:uid="{4C793A91-0617-429B-8857-3A8780F44C02}" name="Column14079"/>
    <tableColumn id="14083" xr3:uid="{8890297B-F9D9-48CE-9700-ED919C077631}" name="Column14080"/>
    <tableColumn id="14084" xr3:uid="{ABD6C97D-A194-4515-BF59-C2AE0B5EEEDA}" name="Column14081"/>
    <tableColumn id="14085" xr3:uid="{5FC7EA97-9209-4A89-A5D4-61DBA983E1F7}" name="Column14082"/>
    <tableColumn id="14086" xr3:uid="{DA4A6D26-A0C1-45C2-9CE7-CB9EE693ECF5}" name="Column14083"/>
    <tableColumn id="14087" xr3:uid="{CB9C8537-D23D-4217-BF6E-8D22F00C68E3}" name="Column14084"/>
    <tableColumn id="14088" xr3:uid="{7AE33256-B24D-45D7-B7C8-5F0937CC76CE}" name="Column14085"/>
    <tableColumn id="14089" xr3:uid="{71801FE9-0993-4918-BB4F-3C18A9144E67}" name="Column14086"/>
    <tableColumn id="14090" xr3:uid="{562A07AB-CF4F-40FC-8194-1D48F19748A3}" name="Column14087"/>
    <tableColumn id="14091" xr3:uid="{DC58DDF7-9742-4791-81E8-2451CDC3CA34}" name="Column14088"/>
    <tableColumn id="14092" xr3:uid="{4FAEF42D-8D02-4F6E-99AF-B4BD5FD0F42D}" name="Column14089"/>
    <tableColumn id="14093" xr3:uid="{2295BB8B-CAB9-43FB-8EAF-B92EA47AB0F0}" name="Column14090"/>
    <tableColumn id="14094" xr3:uid="{8D22A9E9-818F-4206-AB86-AB85B982DC76}" name="Column14091"/>
    <tableColumn id="14095" xr3:uid="{8AF70BFE-91BA-47B6-BA1B-0620CC64EBBD}" name="Column14092"/>
    <tableColumn id="14096" xr3:uid="{FB3F8B3E-EA27-4CB3-A183-7E427132F11E}" name="Column14093"/>
    <tableColumn id="14097" xr3:uid="{37139F08-4FD0-433F-A22E-F99FF45CAD10}" name="Column14094"/>
    <tableColumn id="14098" xr3:uid="{151F273B-FBF8-468B-B9F4-FFBE270D8BA2}" name="Column14095"/>
    <tableColumn id="14099" xr3:uid="{7AFF5C76-34C5-4E48-B53A-1B5EEAF14469}" name="Column14096"/>
    <tableColumn id="14100" xr3:uid="{C9E9507D-8F31-47B6-95DF-A3A1D7309340}" name="Column14097"/>
    <tableColumn id="14101" xr3:uid="{1541B887-7E8A-4187-885E-6A5504F1E0F5}" name="Column14098"/>
    <tableColumn id="14102" xr3:uid="{2549FA1F-0012-42D5-A652-97561F3AF97A}" name="Column14099"/>
    <tableColumn id="14103" xr3:uid="{3C8A0F84-6E1B-4FA5-BA25-5AD3D43A9E55}" name="Column14100"/>
    <tableColumn id="14104" xr3:uid="{C16C03BE-B82A-4F3A-B42B-D023F66A4E3E}" name="Column14101"/>
    <tableColumn id="14105" xr3:uid="{B121B3EE-E7F4-473E-8020-23B48649E493}" name="Column14102"/>
    <tableColumn id="14106" xr3:uid="{7398FFC2-EEEE-4613-B359-4CE994A71F0D}" name="Column14103"/>
    <tableColumn id="14107" xr3:uid="{0D375186-A08C-4678-A6E6-93F3D3F4C9AF}" name="Column14104"/>
    <tableColumn id="14108" xr3:uid="{9EA7ED4C-A131-4B7E-B007-4F32EB37F3DC}" name="Column14105"/>
    <tableColumn id="14109" xr3:uid="{2176B98B-A59C-4459-8635-FBD027A36E96}" name="Column14106"/>
    <tableColumn id="14110" xr3:uid="{B2CEE90A-60C7-444C-8ABF-43CAFEEB7ED5}" name="Column14107"/>
    <tableColumn id="14111" xr3:uid="{8363BE7A-B098-40E9-9EBD-FC70FC433D5E}" name="Column14108"/>
    <tableColumn id="14112" xr3:uid="{5F7F52B1-D73D-490A-84A8-BF0C5623D68D}" name="Column14109"/>
    <tableColumn id="14113" xr3:uid="{3A5AE60C-55CD-4526-8CFB-7955B997F058}" name="Column14110"/>
    <tableColumn id="14114" xr3:uid="{0433DC51-C607-475A-B63F-FC013FDF8295}" name="Column14111"/>
    <tableColumn id="14115" xr3:uid="{5EA1E1EC-90FC-4F11-BDB1-2C4CDDF41D0A}" name="Column14112"/>
    <tableColumn id="14116" xr3:uid="{FEC804E2-8DFD-4B9E-AD3F-F6C2B4DC7E00}" name="Column14113"/>
    <tableColumn id="14117" xr3:uid="{A5CFD6CA-84A3-49D7-BC91-ED277E78E396}" name="Column14114"/>
    <tableColumn id="14118" xr3:uid="{3CB118C4-0447-4A05-B11A-1E3991EB28C5}" name="Column14115"/>
    <tableColumn id="14119" xr3:uid="{5802E437-BB55-4222-8840-A653BAEEFF66}" name="Column14116"/>
    <tableColumn id="14120" xr3:uid="{61FD5651-9F72-4CF9-B72F-C77601F9A009}" name="Column14117"/>
    <tableColumn id="14121" xr3:uid="{A650B5C7-6FD6-4D94-A080-5DAFC88AE57F}" name="Column14118"/>
    <tableColumn id="14122" xr3:uid="{02006CB7-DA11-49E3-B797-3E809BF88CF8}" name="Column14119"/>
    <tableColumn id="14123" xr3:uid="{F85B61B2-C010-4228-B114-CAC20FB06DF7}" name="Column14120"/>
    <tableColumn id="14124" xr3:uid="{DA46AECC-6A7D-4D73-85BD-4382ADBA5BB7}" name="Column14121"/>
    <tableColumn id="14125" xr3:uid="{CE9A100B-1E46-404C-94AC-CD8D257EC815}" name="Column14122"/>
    <tableColumn id="14126" xr3:uid="{24C15AA9-166D-4C40-A3D8-944C0C834BD0}" name="Column14123"/>
    <tableColumn id="14127" xr3:uid="{0F1DE259-9A0D-48C5-BA0B-4CA4027CD075}" name="Column14124"/>
    <tableColumn id="14128" xr3:uid="{CD4D9222-21B8-43A1-A079-05C4666BED10}" name="Column14125"/>
    <tableColumn id="14129" xr3:uid="{6C9E3C12-577C-4D61-A40C-29C88D720113}" name="Column14126"/>
    <tableColumn id="14130" xr3:uid="{2EBCC4B4-9DD6-473E-A188-5F14F9A2680A}" name="Column14127"/>
    <tableColumn id="14131" xr3:uid="{7E6390AF-38C9-479B-BBF4-F967186130AA}" name="Column14128"/>
    <tableColumn id="14132" xr3:uid="{C7DEE11F-0DB8-4A98-B34F-7A8ABB7AE742}" name="Column14129"/>
    <tableColumn id="14133" xr3:uid="{07113B2A-C9CF-4706-A605-B41F81B72392}" name="Column14130"/>
    <tableColumn id="14134" xr3:uid="{543E381E-0DE1-4129-83C3-4BC904D84BEB}" name="Column14131"/>
    <tableColumn id="14135" xr3:uid="{1D4564CB-E062-46E7-9B17-D505C0BA61B1}" name="Column14132"/>
    <tableColumn id="14136" xr3:uid="{43731E68-A7E6-461C-88D2-F107A9E32EC0}" name="Column14133"/>
    <tableColumn id="14137" xr3:uid="{1AFFAAAF-F3D3-43C3-BA6F-A28208972D31}" name="Column14134"/>
    <tableColumn id="14138" xr3:uid="{BE17CADC-9A3C-4404-BD3D-A59FFE82B121}" name="Column14135"/>
    <tableColumn id="14139" xr3:uid="{057C2825-6FAA-42BE-8211-2CA08EC5B621}" name="Column14136"/>
    <tableColumn id="14140" xr3:uid="{2FF11ED1-6443-4E3E-AF15-D5000614B03C}" name="Column14137"/>
    <tableColumn id="14141" xr3:uid="{44D697F3-17AD-4474-86B6-398251ADBBD0}" name="Column14138"/>
    <tableColumn id="14142" xr3:uid="{8A784461-FB8B-4140-934B-33DF3A5DFC93}" name="Column14139"/>
    <tableColumn id="14143" xr3:uid="{BEBF311B-5FDA-4006-8B65-874734595C79}" name="Column14140"/>
    <tableColumn id="14144" xr3:uid="{081C5627-A27D-4034-B80A-D9F53663064E}" name="Column14141"/>
    <tableColumn id="14145" xr3:uid="{1EB045F5-30A1-4EFD-A9A9-0BF3BC976633}" name="Column14142"/>
    <tableColumn id="14146" xr3:uid="{FC048EC6-9A37-454A-A15A-72DDB28F1884}" name="Column14143"/>
    <tableColumn id="14147" xr3:uid="{E8D90521-4148-4DAA-A2C2-C2C71378F315}" name="Column14144"/>
    <tableColumn id="14148" xr3:uid="{BC9AE7CF-0D94-4216-A557-758EF2B74120}" name="Column14145"/>
    <tableColumn id="14149" xr3:uid="{38F8BC7D-CDCD-4AFF-881A-CB8A32483BD4}" name="Column14146"/>
    <tableColumn id="14150" xr3:uid="{543E7C97-8C83-4D5D-864C-08EF9E02C313}" name="Column14147"/>
    <tableColumn id="14151" xr3:uid="{38DF455D-3FCF-412E-B91D-4A083761991D}" name="Column14148"/>
    <tableColumn id="14152" xr3:uid="{48D46D54-6350-487C-AB28-37052B906951}" name="Column14149"/>
    <tableColumn id="14153" xr3:uid="{52295D3E-0781-4351-B309-6F1D50862871}" name="Column14150"/>
    <tableColumn id="14154" xr3:uid="{3C2AE029-880E-42F9-A701-6DDA18C85D5B}" name="Column14151"/>
    <tableColumn id="14155" xr3:uid="{3485480A-0875-4C3E-B61D-51A207D9A91C}" name="Column14152"/>
    <tableColumn id="14156" xr3:uid="{E493190F-9B78-4489-8B0A-3BCE0943AD2F}" name="Column14153"/>
    <tableColumn id="14157" xr3:uid="{5631B6F6-6F61-46C9-ABA3-C4E96F3B7B1F}" name="Column14154"/>
    <tableColumn id="14158" xr3:uid="{817E2B9F-9F9C-4B8F-9E6B-78D52FCB02A7}" name="Column14155"/>
    <tableColumn id="14159" xr3:uid="{1AB75A73-753F-494A-A5FD-6F4B52C5D9B0}" name="Column14156"/>
    <tableColumn id="14160" xr3:uid="{AC4252D8-32E7-4082-9EFA-490FD9CDE6D9}" name="Column14157"/>
    <tableColumn id="14161" xr3:uid="{17223270-21F3-42EC-AA50-7E9AB4C5343B}" name="Column14158"/>
    <tableColumn id="14162" xr3:uid="{F6CADE19-FC13-4BBB-ABC0-E6FB65D890F5}" name="Column14159"/>
    <tableColumn id="14163" xr3:uid="{CAA61556-37C4-4357-9064-1528E1220D7A}" name="Column14160"/>
    <tableColumn id="14164" xr3:uid="{A4E6742F-11C0-4F8D-BAB3-09A0415D1A3F}" name="Column14161"/>
    <tableColumn id="14165" xr3:uid="{783605AA-1EF6-48BD-9979-D5CBB65A7B6F}" name="Column14162"/>
    <tableColumn id="14166" xr3:uid="{F3C50663-D614-4488-917D-6B1577ED837A}" name="Column14163"/>
    <tableColumn id="14167" xr3:uid="{F47474F5-4FA3-47AB-9E1E-7C651115B525}" name="Column14164"/>
    <tableColumn id="14168" xr3:uid="{E9AEA969-9BB9-46FA-A610-39D81B9903BB}" name="Column14165"/>
    <tableColumn id="14169" xr3:uid="{5F58619B-5BD5-4E20-8A84-597B08945C3A}" name="Column14166"/>
    <tableColumn id="14170" xr3:uid="{F2481BA8-104B-4037-A1CD-B12B04A97395}" name="Column14167"/>
    <tableColumn id="14171" xr3:uid="{02C67BF5-B3FF-4B02-A38C-1B3975BDFBDE}" name="Column14168"/>
    <tableColumn id="14172" xr3:uid="{EEBFFA83-427E-41AE-8C9A-05C9B0A1C9D2}" name="Column14169"/>
    <tableColumn id="14173" xr3:uid="{E208F828-9549-48BA-842A-1AA6B19FCC21}" name="Column14170"/>
    <tableColumn id="14174" xr3:uid="{E19F5F24-015D-4F54-8262-7D3451E8EB4C}" name="Column14171"/>
    <tableColumn id="14175" xr3:uid="{0546B647-0A25-45BA-803C-084A85D2F001}" name="Column14172"/>
    <tableColumn id="14176" xr3:uid="{6B2E0D3A-6D51-4051-9ECE-67BDDA31923F}" name="Column14173"/>
    <tableColumn id="14177" xr3:uid="{3A4144D8-6407-4C4D-ADCA-FFED85B4BAD8}" name="Column14174"/>
    <tableColumn id="14178" xr3:uid="{49D89448-0AB4-4523-8194-15898E783427}" name="Column14175"/>
    <tableColumn id="14179" xr3:uid="{54E473C4-677C-45EA-B616-BFC07892150A}" name="Column14176"/>
    <tableColumn id="14180" xr3:uid="{06A97432-3C8C-4BE4-B613-321F8011CAF7}" name="Column14177"/>
    <tableColumn id="14181" xr3:uid="{014F31AB-E6C6-4464-82D8-E4BC2158766D}" name="Column14178"/>
    <tableColumn id="14182" xr3:uid="{A553E632-9C52-43DF-B87C-35524B6CABC1}" name="Column14179"/>
    <tableColumn id="14183" xr3:uid="{EDFB0D19-BAAC-4957-BFA3-DDAC174EC5A8}" name="Column14180"/>
    <tableColumn id="14184" xr3:uid="{8ADF88C5-DB5A-4886-8469-64E2B533A477}" name="Column14181"/>
    <tableColumn id="14185" xr3:uid="{0E0705B0-0270-404F-BBE9-5AA7D331BD14}" name="Column14182"/>
    <tableColumn id="14186" xr3:uid="{92D775B6-9DC6-4D89-9954-EDB1ADA80349}" name="Column14183"/>
    <tableColumn id="14187" xr3:uid="{B61080D2-0AE1-429D-95E2-AD70CDFAC79F}" name="Column14184"/>
    <tableColumn id="14188" xr3:uid="{CCD29624-E1BD-40A2-AC8D-ECF2FF6BFCA2}" name="Column14185"/>
    <tableColumn id="14189" xr3:uid="{A21F286E-CA37-4620-94FA-0402305AF502}" name="Column14186"/>
    <tableColumn id="14190" xr3:uid="{353E5676-5A1A-43FD-BD24-40CD0BF1A8E4}" name="Column14187"/>
    <tableColumn id="14191" xr3:uid="{B5936284-3014-4B2A-BF0C-A940275B8C83}" name="Column14188"/>
    <tableColumn id="14192" xr3:uid="{10396AAA-DE20-49B9-9C21-563DD33AA7A0}" name="Column14189"/>
    <tableColumn id="14193" xr3:uid="{C3021DEB-E2B6-4D51-9600-120109C1E0EA}" name="Column14190"/>
    <tableColumn id="14194" xr3:uid="{6F4A2EC5-56AB-4730-B429-7CC8BFC209FF}" name="Column14191"/>
    <tableColumn id="14195" xr3:uid="{C16E56BC-682E-4425-9D12-8F2C6E5215B7}" name="Column14192"/>
    <tableColumn id="14196" xr3:uid="{AD8D59BF-3B2C-47E2-BA87-F0F1CBAC854F}" name="Column14193"/>
    <tableColumn id="14197" xr3:uid="{60F7539C-0A7A-4676-88AD-B2F09A1123B8}" name="Column14194"/>
    <tableColumn id="14198" xr3:uid="{3B943998-B260-428E-B6C4-F5AEB698D6D8}" name="Column14195"/>
    <tableColumn id="14199" xr3:uid="{FAB02F2B-EE70-4CF7-BDFD-6BC04FA90D1C}" name="Column14196"/>
    <tableColumn id="14200" xr3:uid="{B7C223A0-84B8-4E92-AE6F-3DDD3BC903A7}" name="Column14197"/>
    <tableColumn id="14201" xr3:uid="{AC5B6FBF-E349-4786-BE9B-53A0EA0426C4}" name="Column14198"/>
    <tableColumn id="14202" xr3:uid="{6D82E11F-5ED6-49B3-9B3C-D259C3152CD9}" name="Column14199"/>
    <tableColumn id="14203" xr3:uid="{4CFEFFD0-EABA-4CFB-AC69-D233D7C74728}" name="Column14200"/>
    <tableColumn id="14204" xr3:uid="{6DBCFA52-8CC4-4DF6-BDE1-D582B2EA6A58}" name="Column14201"/>
    <tableColumn id="14205" xr3:uid="{F1572A74-5F21-4805-8464-E6B5B67BF668}" name="Column14202"/>
    <tableColumn id="14206" xr3:uid="{72802F6F-5E9A-4568-BCA7-0F1161C6FB9F}" name="Column14203"/>
    <tableColumn id="14207" xr3:uid="{17D791C1-8569-455F-A505-5953D091A11E}" name="Column14204"/>
    <tableColumn id="14208" xr3:uid="{BA468987-4B08-4B49-A8A1-7731DB5DD8F6}" name="Column14205"/>
    <tableColumn id="14209" xr3:uid="{F923D44B-E33F-4A6C-B01F-527775CD3A60}" name="Column14206"/>
    <tableColumn id="14210" xr3:uid="{8A9D813D-653B-4F33-BC18-C92A07E63A4C}" name="Column14207"/>
    <tableColumn id="14211" xr3:uid="{97611987-EAA2-457D-8370-12B7A4D3A9B9}" name="Column14208"/>
    <tableColumn id="14212" xr3:uid="{B4289D28-025B-4978-B89A-77EB282460CA}" name="Column14209"/>
    <tableColumn id="14213" xr3:uid="{5597DA1E-5ACC-4590-9EF9-EB18C7A4EAE4}" name="Column14210"/>
    <tableColumn id="14214" xr3:uid="{726A6CCD-5699-427E-95F2-0CDC0910A19E}" name="Column14211"/>
    <tableColumn id="14215" xr3:uid="{E6968BF6-A30F-4AD4-B929-E3FB8AD3DE45}" name="Column14212"/>
    <tableColumn id="14216" xr3:uid="{C1A3173D-0C34-4469-9E77-CCACA4A9CE99}" name="Column14213"/>
    <tableColumn id="14217" xr3:uid="{E303FBEA-A666-497F-9217-07B4976BAD4A}" name="Column14214"/>
    <tableColumn id="14218" xr3:uid="{0FD703C3-0F72-4208-99C5-196AECBEAB07}" name="Column14215"/>
    <tableColumn id="14219" xr3:uid="{B2765CFA-46E5-48D3-B42A-AF04E6CD83A4}" name="Column14216"/>
    <tableColumn id="14220" xr3:uid="{EFD5B4E5-6128-4F3F-8CBE-6DDA5EB7B94F}" name="Column14217"/>
    <tableColumn id="14221" xr3:uid="{DCBC044E-B737-4781-B778-DF501E81F8AC}" name="Column14218"/>
    <tableColumn id="14222" xr3:uid="{4BD02D1F-564A-425D-9DA4-7FA6AF2E3AFD}" name="Column14219"/>
    <tableColumn id="14223" xr3:uid="{39534286-295A-4EB7-AD39-5B761C66EA23}" name="Column14220"/>
    <tableColumn id="14224" xr3:uid="{7315576B-1BA7-461F-90E3-7A58F55203BB}" name="Column14221"/>
    <tableColumn id="14225" xr3:uid="{347AF397-4A74-496E-8473-FF49457420CE}" name="Column14222"/>
    <tableColumn id="14226" xr3:uid="{BC43A096-C8C2-40D2-96E1-793F9F881E29}" name="Column14223"/>
    <tableColumn id="14227" xr3:uid="{EE270371-91B2-4ACA-83C6-6200C6A8523C}" name="Column14224"/>
    <tableColumn id="14228" xr3:uid="{00375EAD-71F3-4AB8-AB80-76FCBCEC4CA6}" name="Column14225"/>
    <tableColumn id="14229" xr3:uid="{CAFAAF4D-0E86-4B57-A934-005FEA1FC683}" name="Column14226"/>
    <tableColumn id="14230" xr3:uid="{D5956899-7D51-450F-AD1D-61F19068935C}" name="Column14227"/>
    <tableColumn id="14231" xr3:uid="{8C032297-F295-49D0-9AA6-C6D3F7C7EC2A}" name="Column14228"/>
    <tableColumn id="14232" xr3:uid="{6B266FC7-5273-4BAC-AF37-AAF1BFBDD1AD}" name="Column14229"/>
    <tableColumn id="14233" xr3:uid="{F7494210-DA33-4A7F-AED7-6D64C9F129D5}" name="Column14230"/>
    <tableColumn id="14234" xr3:uid="{EE627B95-34E4-4686-9F72-F57010A8C8DB}" name="Column14231"/>
    <tableColumn id="14235" xr3:uid="{3F688E39-AF47-4C97-A501-6F6EEC1334D5}" name="Column14232"/>
    <tableColumn id="14236" xr3:uid="{76E33AE7-04F2-478A-9CA4-15790AB6DF2A}" name="Column14233"/>
    <tableColumn id="14237" xr3:uid="{FC85A9E2-94E3-4C37-9C73-5BBEFE6C2A44}" name="Column14234"/>
    <tableColumn id="14238" xr3:uid="{7AAAB342-0BAD-4EC6-B838-A04C44163B09}" name="Column14235"/>
    <tableColumn id="14239" xr3:uid="{B932164D-DCAE-4B57-8FB8-CD772EFA315E}" name="Column14236"/>
    <tableColumn id="14240" xr3:uid="{0DBABD42-BE18-4204-8676-43B2F31A0E1C}" name="Column14237"/>
    <tableColumn id="14241" xr3:uid="{98FBD214-5398-4CF5-AC55-4F6E5162CA51}" name="Column14238"/>
    <tableColumn id="14242" xr3:uid="{00684563-937B-49FF-8AB2-BF1C4992086E}" name="Column14239"/>
    <tableColumn id="14243" xr3:uid="{2FA4286F-EBBC-44AE-A5C8-4E206EF5344B}" name="Column14240"/>
    <tableColumn id="14244" xr3:uid="{2025C51F-570D-4970-9799-6B0CE9FEEAD5}" name="Column14241"/>
    <tableColumn id="14245" xr3:uid="{E97716B3-E22A-4E2E-A0C1-9FB1D00B366A}" name="Column14242"/>
    <tableColumn id="14246" xr3:uid="{A03CE690-CDF2-401B-818C-52270DEA8C3B}" name="Column14243"/>
    <tableColumn id="14247" xr3:uid="{74D8A35E-E988-4398-AA59-554F5A7D0BC3}" name="Column14244"/>
    <tableColumn id="14248" xr3:uid="{FA6502ED-AAAE-4940-AD01-A869AA65E95B}" name="Column14245"/>
    <tableColumn id="14249" xr3:uid="{0E458190-0CE7-4D6F-B5CD-1B1FD1E37C4B}" name="Column14246"/>
    <tableColumn id="14250" xr3:uid="{C080F625-CB9A-4E7B-ADB5-9F84AE74AF78}" name="Column14247"/>
    <tableColumn id="14251" xr3:uid="{61A19E27-A350-4694-B195-DC6D6102C554}" name="Column14248"/>
    <tableColumn id="14252" xr3:uid="{D32BDC86-13A7-4091-B0A1-3BCC24638DF0}" name="Column14249"/>
    <tableColumn id="14253" xr3:uid="{A876BA7F-2C67-48C5-82E3-11F41BD13E67}" name="Column14250"/>
    <tableColumn id="14254" xr3:uid="{4E747D13-0207-4FAF-8F28-0D285AB6BCA6}" name="Column14251"/>
    <tableColumn id="14255" xr3:uid="{D82FFF34-96AE-4424-95D7-F4E4CDBB6D2E}" name="Column14252"/>
    <tableColumn id="14256" xr3:uid="{CC07D06B-BC9C-4E42-8B7B-334671BFD8E3}" name="Column14253"/>
    <tableColumn id="14257" xr3:uid="{6CDEF852-0E23-4428-8F75-DC0E5B9252F2}" name="Column14254"/>
    <tableColumn id="14258" xr3:uid="{E85B4AF2-1579-4149-AE85-76FEC1F5FDBA}" name="Column14255"/>
    <tableColumn id="14259" xr3:uid="{DA29009D-09F6-4489-8160-6EA1E100CD56}" name="Column14256"/>
    <tableColumn id="14260" xr3:uid="{9AE86270-A8F2-4C30-AAF6-08F4851CC166}" name="Column14257"/>
    <tableColumn id="14261" xr3:uid="{2495DAB2-7929-441A-A7DF-7081D8112848}" name="Column14258"/>
    <tableColumn id="14262" xr3:uid="{679CD0A9-82CB-4859-983E-7D9991316141}" name="Column14259"/>
    <tableColumn id="14263" xr3:uid="{4E753B2F-CC32-4ECB-BF76-68AAE5528209}" name="Column14260"/>
    <tableColumn id="14264" xr3:uid="{14DFEB60-EB99-423D-B08C-48AA81FE9FE4}" name="Column14261"/>
    <tableColumn id="14265" xr3:uid="{54DA3395-85FF-4730-862F-FFC9516ED23B}" name="Column14262"/>
    <tableColumn id="14266" xr3:uid="{185E84D1-7484-4027-BD00-A6F10D08BE9F}" name="Column14263"/>
    <tableColumn id="14267" xr3:uid="{66D46DEF-7145-4F43-8A77-F4FE54E36662}" name="Column14264"/>
    <tableColumn id="14268" xr3:uid="{266BA835-2B3B-444A-8DCE-09C9FD6BAE2C}" name="Column14265"/>
    <tableColumn id="14269" xr3:uid="{B0447643-BD6D-4197-AE49-58E96BE2513D}" name="Column14266"/>
    <tableColumn id="14270" xr3:uid="{FBFE4733-B769-4AFE-A79F-B16BF2679949}" name="Column14267"/>
    <tableColumn id="14271" xr3:uid="{E5CD74B9-4C91-4201-B957-38E99CA030BD}" name="Column14268"/>
    <tableColumn id="14272" xr3:uid="{E31F62AA-B840-414A-B223-E810CDD40950}" name="Column14269"/>
    <tableColumn id="14273" xr3:uid="{1011898A-8A80-4157-8111-6F173977D38A}" name="Column14270"/>
    <tableColumn id="14274" xr3:uid="{110C9DFB-A612-45D0-B00B-AF55665FE25D}" name="Column14271"/>
    <tableColumn id="14275" xr3:uid="{E190D7DD-AB43-4E95-9D8C-DA8DB9802B72}" name="Column14272"/>
    <tableColumn id="14276" xr3:uid="{1E28D0D7-6C9D-4949-B354-AC54EF325759}" name="Column14273"/>
    <tableColumn id="14277" xr3:uid="{CF9C1213-2FF6-4934-8F25-C3CF95DC4F2A}" name="Column14274"/>
    <tableColumn id="14278" xr3:uid="{E793F94C-0076-471E-9709-F8953CEC3069}" name="Column14275"/>
    <tableColumn id="14279" xr3:uid="{34E29A51-C59E-4BC7-BC09-73E90FF6B566}" name="Column14276"/>
    <tableColumn id="14280" xr3:uid="{63A8AEB3-CDC3-42B3-8AD1-F45C75C4706E}" name="Column14277"/>
    <tableColumn id="14281" xr3:uid="{2F69B570-6796-477F-B337-A112A85F633F}" name="Column14278"/>
    <tableColumn id="14282" xr3:uid="{19976DCA-018D-4DAE-89CA-0708709B7275}" name="Column14279"/>
    <tableColumn id="14283" xr3:uid="{F80335E2-5606-4178-8E40-D8A833A26E9F}" name="Column14280"/>
    <tableColumn id="14284" xr3:uid="{96A8AAA0-7120-4B56-AD47-AC71D7B4E6AF}" name="Column14281"/>
    <tableColumn id="14285" xr3:uid="{DD4F6E12-2A56-4FBA-84F2-784EA285B624}" name="Column14282"/>
    <tableColumn id="14286" xr3:uid="{45913DD8-DB0F-4461-94A7-BB13870593E1}" name="Column14283"/>
    <tableColumn id="14287" xr3:uid="{1B5D6974-EFF6-4FEC-887B-700E1B1C0738}" name="Column14284"/>
    <tableColumn id="14288" xr3:uid="{F50ED31D-6041-4C52-898C-B0441E1921A1}" name="Column14285"/>
    <tableColumn id="14289" xr3:uid="{D00079FD-8477-4807-AEB9-76A973406B67}" name="Column14286"/>
    <tableColumn id="14290" xr3:uid="{9BAE6861-574F-45C7-92A7-517D0E6E6221}" name="Column14287"/>
    <tableColumn id="14291" xr3:uid="{9345E821-0234-4AAA-BDD1-C22EA3F92875}" name="Column14288"/>
    <tableColumn id="14292" xr3:uid="{4AA35C4A-7AE0-48B3-B4F6-E9A4D7D22633}" name="Column14289"/>
    <tableColumn id="14293" xr3:uid="{E75449A5-57E7-47B2-8F82-2291922F6809}" name="Column14290"/>
    <tableColumn id="14294" xr3:uid="{C3CBCD31-4657-44C3-B835-98AE8F059DFA}" name="Column14291"/>
    <tableColumn id="14295" xr3:uid="{58B6FB54-C959-48FE-BCAB-31F1897644CB}" name="Column14292"/>
    <tableColumn id="14296" xr3:uid="{8C64ED59-D24F-4BB4-AB08-12AB8FA02759}" name="Column14293"/>
    <tableColumn id="14297" xr3:uid="{FE45C576-8BE3-493E-8359-20CEA68D0C56}" name="Column14294"/>
    <tableColumn id="14298" xr3:uid="{C1E1D98A-7874-4F22-AC63-BBDABB91CFF2}" name="Column14295"/>
    <tableColumn id="14299" xr3:uid="{D95FD54D-FB2C-49D4-8BFE-EF73CCAD841F}" name="Column14296"/>
    <tableColumn id="14300" xr3:uid="{857A2C3A-E1B1-4136-AE57-C6466A312FC9}" name="Column14297"/>
    <tableColumn id="14301" xr3:uid="{67ADE39F-1A82-434D-AF8D-F611CD756ED9}" name="Column14298"/>
    <tableColumn id="14302" xr3:uid="{B863FE1A-B749-4501-A41C-E4D0552030F1}" name="Column14299"/>
    <tableColumn id="14303" xr3:uid="{737C76A7-B7B4-4D56-A30C-D28FA6351E19}" name="Column14300"/>
    <tableColumn id="14304" xr3:uid="{7A570A81-80FD-4C04-A1A1-3F41CDD882BD}" name="Column14301"/>
    <tableColumn id="14305" xr3:uid="{3E677616-61AF-4FF4-B1DA-EF2F869D11DD}" name="Column14302"/>
    <tableColumn id="14306" xr3:uid="{A2DC8B82-AAB6-483F-9013-975B4E180930}" name="Column14303"/>
    <tableColumn id="14307" xr3:uid="{167EB449-AB18-4965-8922-6E57B6BF876B}" name="Column14304"/>
    <tableColumn id="14308" xr3:uid="{525EDB5F-2ECD-44F9-86B6-BD4B0AE36C28}" name="Column14305"/>
    <tableColumn id="14309" xr3:uid="{D2B3A8D3-69F8-47A4-94FA-058105D947EC}" name="Column14306"/>
    <tableColumn id="14310" xr3:uid="{F4A56CD1-2EB5-49EA-96E6-D8813CDAABD8}" name="Column14307"/>
    <tableColumn id="14311" xr3:uid="{BD7B03C2-CF0B-49D6-AC7D-8CB1170162B4}" name="Column14308"/>
    <tableColumn id="14312" xr3:uid="{6088CB8B-82E3-4996-B711-9AED5D539FCD}" name="Column14309"/>
    <tableColumn id="14313" xr3:uid="{3C551C2A-4FC4-4C29-8793-73E8ADA96567}" name="Column14310"/>
    <tableColumn id="14314" xr3:uid="{4AB9997D-8984-4226-9EC4-A919A9108314}" name="Column14311"/>
    <tableColumn id="14315" xr3:uid="{2A3C2E4C-BF28-4B88-95E4-F80A90AB7F6A}" name="Column14312"/>
    <tableColumn id="14316" xr3:uid="{DDE88C08-D227-44C4-8FC9-C63F3C04C36C}" name="Column14313"/>
    <tableColumn id="14317" xr3:uid="{88CED421-C88B-411F-9874-7CABF282646B}" name="Column14314"/>
    <tableColumn id="14318" xr3:uid="{B2D480C3-EEDC-4204-9478-01A667556AE0}" name="Column14315"/>
    <tableColumn id="14319" xr3:uid="{89FF2DE5-BF32-42C4-ADF9-A8790CF5D1BE}" name="Column14316"/>
    <tableColumn id="14320" xr3:uid="{434DDB4B-B984-4200-9E8E-A11501B1943B}" name="Column14317"/>
    <tableColumn id="14321" xr3:uid="{DC5C957A-D317-4101-BD4B-7CB7EE3E03C4}" name="Column14318"/>
    <tableColumn id="14322" xr3:uid="{5F4AB320-F60E-42AB-B682-38655BB7B587}" name="Column14319"/>
    <tableColumn id="14323" xr3:uid="{5571A348-5798-426A-B868-899140957717}" name="Column14320"/>
    <tableColumn id="14324" xr3:uid="{5D422234-8C90-4446-B0AA-B6BDD8BB0489}" name="Column14321"/>
    <tableColumn id="14325" xr3:uid="{77748DE9-7179-4D86-A1C2-9891DA8055FC}" name="Column14322"/>
    <tableColumn id="14326" xr3:uid="{355AA017-0C39-4241-AD10-BD840CDCACD6}" name="Column14323"/>
    <tableColumn id="14327" xr3:uid="{804F6C6E-8C04-43B0-B3FA-2DADD2CEDB96}" name="Column14324"/>
    <tableColumn id="14328" xr3:uid="{3EB75330-517F-42B7-B46B-73685C868151}" name="Column14325"/>
    <tableColumn id="14329" xr3:uid="{859ABD0D-D24F-4688-9074-1CDC387028DC}" name="Column14326"/>
    <tableColumn id="14330" xr3:uid="{CD56FB3B-1044-444D-893D-A6F49DA0FFF1}" name="Column14327"/>
    <tableColumn id="14331" xr3:uid="{59EE00D6-2BB6-4155-BD83-70B75D963818}" name="Column14328"/>
    <tableColumn id="14332" xr3:uid="{0F4D9AB5-5F8B-479E-A38E-C662B9267355}" name="Column14329"/>
    <tableColumn id="14333" xr3:uid="{A6E0A398-5BCA-43E5-B83C-E4E7E3806620}" name="Column14330"/>
    <tableColumn id="14334" xr3:uid="{A4C72C42-F5DC-4A68-B6A5-D0AE1F573BAB}" name="Column14331"/>
    <tableColumn id="14335" xr3:uid="{9AC73779-FC51-4298-8A5A-F4BA6022C2E5}" name="Column14332"/>
    <tableColumn id="14336" xr3:uid="{A30A8B18-9397-4865-A2F4-AC792F6118EA}" name="Column14333"/>
    <tableColumn id="14337" xr3:uid="{22779119-6A41-454A-B699-2DFE195D950C}" name="Column14334"/>
    <tableColumn id="14338" xr3:uid="{E94659AB-1885-446E-BDFB-775718865C6F}" name="Column14335"/>
    <tableColumn id="14339" xr3:uid="{EAA9CEC8-5E56-421B-A171-9D18FDE32BAB}" name="Column14336"/>
    <tableColumn id="14340" xr3:uid="{6D2077E8-031A-400F-A2AA-4DC9D989ED89}" name="Column14337"/>
    <tableColumn id="14341" xr3:uid="{8D28C50E-BD65-45BA-A2AA-AC48FC750378}" name="Column14338"/>
    <tableColumn id="14342" xr3:uid="{03449B81-3E2D-4CFE-BCFE-3C06D60BA8BE}" name="Column14339"/>
    <tableColumn id="14343" xr3:uid="{7DEEFF35-0CDA-4D48-B989-0B3F5BDDD616}" name="Column14340"/>
    <tableColumn id="14344" xr3:uid="{29241601-9CE8-406E-8474-8CC1D575EB2B}" name="Column14341"/>
    <tableColumn id="14345" xr3:uid="{5796214B-A369-472F-A1CF-BB3784EC2714}" name="Column14342"/>
    <tableColumn id="14346" xr3:uid="{5E4710E4-E84E-48FA-ACD1-6488ABF37E41}" name="Column14343"/>
    <tableColumn id="14347" xr3:uid="{B7FCC8BD-BD6E-40A3-94E3-D61A1D33842D}" name="Column14344"/>
    <tableColumn id="14348" xr3:uid="{2415D389-FF49-48DD-946E-6C70421060C3}" name="Column14345"/>
    <tableColumn id="14349" xr3:uid="{7233CA9C-8E34-4B1A-9C66-36FB0A15DDA8}" name="Column14346"/>
    <tableColumn id="14350" xr3:uid="{5DD146A3-D0CB-47B9-AA11-BF05D6A65153}" name="Column14347"/>
    <tableColumn id="14351" xr3:uid="{607878DE-EFAC-4EFD-B4FD-7491D043456A}" name="Column14348"/>
    <tableColumn id="14352" xr3:uid="{5E4DC2F3-FBFD-47B7-9F7D-7E1F619A3ED3}" name="Column14349"/>
    <tableColumn id="14353" xr3:uid="{18C2A005-46D1-4D0F-9ECC-F8CFBE7CB779}" name="Column14350"/>
    <tableColumn id="14354" xr3:uid="{238346FE-B849-464B-8E9E-D15E046DC1C1}" name="Column14351"/>
    <tableColumn id="14355" xr3:uid="{8602C101-72B8-4F8F-BA70-58C9DB6782AA}" name="Column14352"/>
    <tableColumn id="14356" xr3:uid="{7643C178-4126-44B8-81A7-1E2336C7AA1E}" name="Column14353"/>
    <tableColumn id="14357" xr3:uid="{D5A2B436-8895-4431-841B-FD6116F86DA6}" name="Column14354"/>
    <tableColumn id="14358" xr3:uid="{A160A054-25E5-4990-A6EC-58B2624FE6AC}" name="Column14355"/>
    <tableColumn id="14359" xr3:uid="{5FC0FB19-541C-40F0-8C2E-7C1C45E2F227}" name="Column14356"/>
    <tableColumn id="14360" xr3:uid="{7B68ED58-7F7A-49A1-96A7-4F0B87C956D0}" name="Column14357"/>
    <tableColumn id="14361" xr3:uid="{51C15B55-F9E8-4C39-8966-EF53D0821341}" name="Column14358"/>
    <tableColumn id="14362" xr3:uid="{4A82D418-80F2-4162-A129-76AF1FD8B0F5}" name="Column14359"/>
    <tableColumn id="14363" xr3:uid="{C5802B5E-E148-4203-ADF6-060965665E36}" name="Column14360"/>
    <tableColumn id="14364" xr3:uid="{4D5458E0-E448-4D91-B245-B0D974F9AE67}" name="Column14361"/>
    <tableColumn id="14365" xr3:uid="{B36716C6-995D-4D6E-B795-56EC28B01D56}" name="Column14362"/>
    <tableColumn id="14366" xr3:uid="{D0F7C2A4-B7CF-4494-9D58-8DE75E51A08A}" name="Column14363"/>
    <tableColumn id="14367" xr3:uid="{D224F034-3167-4445-8A04-9760C2183EE4}" name="Column14364"/>
    <tableColumn id="14368" xr3:uid="{B2A43CE2-4094-43D5-ABA9-E78B7005501A}" name="Column14365"/>
    <tableColumn id="14369" xr3:uid="{390CA44C-7CB4-4D5D-9A5B-01B8EC6F541B}" name="Column14366"/>
    <tableColumn id="14370" xr3:uid="{8FE558DE-3E00-4FA9-8893-8F78C9ABB302}" name="Column14367"/>
    <tableColumn id="14371" xr3:uid="{38BAA6DE-279D-4F76-B385-C652FEFD15F9}" name="Column14368"/>
    <tableColumn id="14372" xr3:uid="{DFFFEE3F-517F-4D15-A567-41C57D23646A}" name="Column14369"/>
    <tableColumn id="14373" xr3:uid="{9CFA5786-56F3-4429-B1D4-BB3F5B5AA0B6}" name="Column14370"/>
    <tableColumn id="14374" xr3:uid="{5559F137-393E-4423-BED3-00488230EAEB}" name="Column14371"/>
    <tableColumn id="14375" xr3:uid="{59AF7AFA-EAF9-4142-BD6A-B787DDCBA192}" name="Column14372"/>
    <tableColumn id="14376" xr3:uid="{88CA4505-DF57-43C7-BAD9-878C1F78F6AC}" name="Column14373"/>
    <tableColumn id="14377" xr3:uid="{1846DE05-3AEF-4AEE-9B9C-D838479D291E}" name="Column14374"/>
    <tableColumn id="14378" xr3:uid="{9B789B65-091D-46F2-ADB8-7C7A8892DC59}" name="Column14375"/>
    <tableColumn id="14379" xr3:uid="{E21F9D70-DA30-4489-87CA-061F6FB2FBD1}" name="Column14376"/>
    <tableColumn id="14380" xr3:uid="{F3A18E2C-6E1F-4B06-A216-5150A75551A0}" name="Column14377"/>
    <tableColumn id="14381" xr3:uid="{3CFEC163-7A34-45C7-A870-DA9D9B0DE76E}" name="Column14378"/>
    <tableColumn id="14382" xr3:uid="{DAD54F3A-D0EB-4CFC-8FB2-B1C0F35D3E98}" name="Column14379"/>
    <tableColumn id="14383" xr3:uid="{A31BCAF4-15A8-4B97-81A8-8008605D98DA}" name="Column14380"/>
    <tableColumn id="14384" xr3:uid="{6D9F8052-89FC-47D9-BD77-6552CA78FB30}" name="Column14381"/>
    <tableColumn id="14385" xr3:uid="{6AC5A844-1DF5-4DFA-B1D7-B542B42AB031}" name="Column14382"/>
    <tableColumn id="14386" xr3:uid="{210D268B-BE22-45FA-BA29-02A3055C7C9F}" name="Column14383"/>
    <tableColumn id="14387" xr3:uid="{05D89E94-0201-432D-B25B-0A0A34A8CA39}" name="Column14384"/>
    <tableColumn id="14388" xr3:uid="{B1E81594-8D4D-4A99-B9E2-858B62329D25}" name="Column14385"/>
    <tableColumn id="14389" xr3:uid="{B2E0F2D3-7269-490D-B9B3-65D5FF360E62}" name="Column14386"/>
    <tableColumn id="14390" xr3:uid="{9099C13B-296F-4EEF-9206-74DA369BB4F0}" name="Column14387"/>
    <tableColumn id="14391" xr3:uid="{C5B220B5-C651-4ED6-8E44-442AF9AC3323}" name="Column14388"/>
    <tableColumn id="14392" xr3:uid="{6B4DCDAD-C6B5-4BE7-9B40-429C085B049B}" name="Column14389"/>
    <tableColumn id="14393" xr3:uid="{4D2F9363-5F72-4871-8E4A-8560332A1F10}" name="Column14390"/>
    <tableColumn id="14394" xr3:uid="{DBB089BF-5731-4206-AF94-5915A59A191E}" name="Column14391"/>
    <tableColumn id="14395" xr3:uid="{F0229481-9915-4E66-92CD-66B5A5B79E51}" name="Column14392"/>
    <tableColumn id="14396" xr3:uid="{1405E6C9-E214-41E1-A64D-C903F1EB577C}" name="Column14393"/>
    <tableColumn id="14397" xr3:uid="{443E4474-4185-43F2-B485-3A614B54BAB0}" name="Column14394"/>
    <tableColumn id="14398" xr3:uid="{FD6CC994-DCA0-4B9F-AD1B-AC611ED07687}" name="Column14395"/>
    <tableColumn id="14399" xr3:uid="{FD0D7298-4AFC-44E4-9650-2E29C2E2D6E8}" name="Column14396"/>
    <tableColumn id="14400" xr3:uid="{1814B099-3713-4B1C-AC5D-5B1F2E3F479F}" name="Column14397"/>
    <tableColumn id="14401" xr3:uid="{FF596FB9-6094-454F-A8F2-78B71593CF94}" name="Column14398"/>
    <tableColumn id="14402" xr3:uid="{7C0E7871-6E36-492C-9857-D2C422568963}" name="Column14399"/>
    <tableColumn id="14403" xr3:uid="{FA79A3F9-344A-4434-AAA6-7685F93B9FF0}" name="Column14400"/>
    <tableColumn id="14404" xr3:uid="{64E345D5-E872-4A3A-85B1-0DB391B7D870}" name="Column14401"/>
    <tableColumn id="14405" xr3:uid="{C50F6147-EA02-4105-9236-6A123CE55921}" name="Column14402"/>
    <tableColumn id="14406" xr3:uid="{EE73F99B-8967-4056-8A6C-FF53FB5A80A1}" name="Column14403"/>
    <tableColumn id="14407" xr3:uid="{0F74C0DA-11E6-4B72-B57C-1C2D04CCBF1C}" name="Column14404"/>
    <tableColumn id="14408" xr3:uid="{E326429B-8AA0-4FEC-A2DC-EEDF31B18BF0}" name="Column14405"/>
    <tableColumn id="14409" xr3:uid="{EDCE4514-188B-4B5E-897D-1DE663071E32}" name="Column14406"/>
    <tableColumn id="14410" xr3:uid="{9934D600-D6BD-4227-929F-08B77369FBA8}" name="Column14407"/>
    <tableColumn id="14411" xr3:uid="{E8A7AAB5-68E5-4541-B0A9-C86CBA9548E7}" name="Column14408"/>
    <tableColumn id="14412" xr3:uid="{F548193B-9C15-42BD-B134-E2D3565685E9}" name="Column14409"/>
    <tableColumn id="14413" xr3:uid="{3FC1450D-F5FB-418B-B8BD-3B90693A57DB}" name="Column14410"/>
    <tableColumn id="14414" xr3:uid="{7273C029-42AF-4E10-98D8-2B6DDB1D1DA9}" name="Column14411"/>
    <tableColumn id="14415" xr3:uid="{C78AB1F7-C10C-4F5D-A3F3-8D918E0E0594}" name="Column14412"/>
    <tableColumn id="14416" xr3:uid="{552F1C53-C85A-4F8E-87A0-A495EADD99A1}" name="Column14413"/>
    <tableColumn id="14417" xr3:uid="{C170833B-59A6-4584-A571-8141AC76D071}" name="Column14414"/>
    <tableColumn id="14418" xr3:uid="{7F45B7BC-3BB7-4742-A7A3-23D3266C4F37}" name="Column14415"/>
    <tableColumn id="14419" xr3:uid="{3627EE9D-F7C8-4A8B-B094-39A89B5C6482}" name="Column14416"/>
    <tableColumn id="14420" xr3:uid="{8D7D7008-2C67-488D-91E4-554AFB007883}" name="Column14417"/>
    <tableColumn id="14421" xr3:uid="{6C8E3F49-C33C-4AB8-93A7-CF1DAB3A0386}" name="Column14418"/>
    <tableColumn id="14422" xr3:uid="{7FB63C58-EEB1-4D8A-A7B4-1E37F3DC3F72}" name="Column14419"/>
    <tableColumn id="14423" xr3:uid="{44C31A8E-63BD-4F07-B9B8-33F90C549710}" name="Column14420"/>
    <tableColumn id="14424" xr3:uid="{9C00F38D-59BC-4827-A428-81B2E8F8C8F4}" name="Column14421"/>
    <tableColumn id="14425" xr3:uid="{A378F2BC-C28C-402A-B01C-3C19542F2EEE}" name="Column14422"/>
    <tableColumn id="14426" xr3:uid="{8FB9B1FF-3872-4D35-B0BE-288A6757E3CB}" name="Column14423"/>
    <tableColumn id="14427" xr3:uid="{EFB4334C-E28C-448A-AE22-994711147B5D}" name="Column14424"/>
    <tableColumn id="14428" xr3:uid="{4FCC1188-494F-4FE1-8E02-4E3713E3BFE2}" name="Column14425"/>
    <tableColumn id="14429" xr3:uid="{79251C81-5AE1-455E-9CCA-300862411F25}" name="Column14426"/>
    <tableColumn id="14430" xr3:uid="{7D678657-6D29-48CD-8191-CDFE56171FC1}" name="Column14427"/>
    <tableColumn id="14431" xr3:uid="{17EEEA83-CD68-4DE6-B042-CCEB896088C4}" name="Column14428"/>
    <tableColumn id="14432" xr3:uid="{39F18727-1D09-498B-912C-6943102F971D}" name="Column14429"/>
    <tableColumn id="14433" xr3:uid="{606DA3DC-EA1B-4058-A25D-6EA625818FDB}" name="Column14430"/>
    <tableColumn id="14434" xr3:uid="{F90480AF-657E-4D02-BA44-964006A01B32}" name="Column14431"/>
    <tableColumn id="14435" xr3:uid="{611B7A66-AFF6-4B21-92C1-04F3E86444C8}" name="Column14432"/>
    <tableColumn id="14436" xr3:uid="{A0338238-09CC-4D57-AECA-1C5C19D5034B}" name="Column14433"/>
    <tableColumn id="14437" xr3:uid="{53E6E836-6909-4E3A-9C45-B0118C2BC8CE}" name="Column14434"/>
    <tableColumn id="14438" xr3:uid="{1D2B2B04-A977-4589-AAFC-C6F83B4D09EF}" name="Column14435"/>
    <tableColumn id="14439" xr3:uid="{27093615-8B39-4E18-8A8B-0FF81F9F957D}" name="Column14436"/>
    <tableColumn id="14440" xr3:uid="{FED60490-4780-464C-8553-F77D5AFCB4EA}" name="Column14437"/>
    <tableColumn id="14441" xr3:uid="{424A046E-108C-4D3B-997F-853D8F7C5ACA}" name="Column14438"/>
    <tableColumn id="14442" xr3:uid="{D69BBFE8-7AAD-47A2-9F7C-D79399F0A7E5}" name="Column14439"/>
    <tableColumn id="14443" xr3:uid="{7A928ACE-4635-4D1B-8B39-D14EBA147B8B}" name="Column14440"/>
    <tableColumn id="14444" xr3:uid="{050CB3A7-CDC8-483A-B759-AE5F537E27B1}" name="Column14441"/>
    <tableColumn id="14445" xr3:uid="{7C071EAD-1147-4210-834A-CC05B84CA8E0}" name="Column14442"/>
    <tableColumn id="14446" xr3:uid="{5A3D6521-E07F-4BE4-B4AC-9C7B050137F5}" name="Column14443"/>
    <tableColumn id="14447" xr3:uid="{2444EC14-C212-46BA-A370-484AFE30AD32}" name="Column14444"/>
    <tableColumn id="14448" xr3:uid="{67880FF6-6257-4E8E-8D71-4DF5239661CA}" name="Column14445"/>
    <tableColumn id="14449" xr3:uid="{F35B5A45-977D-42EC-A13C-15E564B81DD4}" name="Column14446"/>
    <tableColumn id="14450" xr3:uid="{6E7A1661-F696-4D65-BF58-1198893E1FAC}" name="Column14447"/>
    <tableColumn id="14451" xr3:uid="{ECCA8045-6079-4723-A405-968B50F485F7}" name="Column14448"/>
    <tableColumn id="14452" xr3:uid="{A8FC318B-C25D-4486-9FD2-2F6DE4B27784}" name="Column14449"/>
    <tableColumn id="14453" xr3:uid="{0FF9CCD7-EF1E-4BE3-BA45-BE92D71F316E}" name="Column14450"/>
    <tableColumn id="14454" xr3:uid="{34E78EE9-4CAD-469E-8CE1-463FAA45A417}" name="Column14451"/>
    <tableColumn id="14455" xr3:uid="{12C5F013-7D7A-4685-9C48-FB34E8B69F89}" name="Column14452"/>
    <tableColumn id="14456" xr3:uid="{82579E10-EEF2-4F53-B7F2-262382A2553C}" name="Column14453"/>
    <tableColumn id="14457" xr3:uid="{2203A28B-4191-4707-A90C-1906E807FE31}" name="Column14454"/>
    <tableColumn id="14458" xr3:uid="{0FCD9277-1CF6-4A67-8E4F-099FC4952CD0}" name="Column14455"/>
    <tableColumn id="14459" xr3:uid="{D8565950-F2F1-4FD7-AAD0-8DEB780E8182}" name="Column14456"/>
    <tableColumn id="14460" xr3:uid="{65E8135C-2E36-40CC-B148-2DCF8FE7F442}" name="Column14457"/>
    <tableColumn id="14461" xr3:uid="{44F6D2B3-490C-4BC4-B5B2-C7CC4C61669E}" name="Column14458"/>
    <tableColumn id="14462" xr3:uid="{3F92A481-BA37-4058-884F-F5C3ABCB0820}" name="Column14459"/>
    <tableColumn id="14463" xr3:uid="{1ADDF596-8869-4E75-8763-0B080962EC91}" name="Column14460"/>
    <tableColumn id="14464" xr3:uid="{66564959-59A9-4668-AB4D-E0BE63A3BD1E}" name="Column14461"/>
    <tableColumn id="14465" xr3:uid="{00D6878B-81D1-4485-9BE9-2F1D87D4AE1F}" name="Column14462"/>
    <tableColumn id="14466" xr3:uid="{09461EB6-E75D-4626-A9F6-384858D9EF2D}" name="Column14463"/>
    <tableColumn id="14467" xr3:uid="{C7F76375-4CBD-4E62-B9DA-EA1063C83E73}" name="Column14464"/>
    <tableColumn id="14468" xr3:uid="{7346E934-21C8-4A1F-A7F9-6CF578F9E722}" name="Column14465"/>
    <tableColumn id="14469" xr3:uid="{C551F675-216C-413F-B900-2CE35C8953CB}" name="Column14466"/>
    <tableColumn id="14470" xr3:uid="{6DB8D410-64B0-42BE-A9A0-7B39FBBEA9FD}" name="Column14467"/>
    <tableColumn id="14471" xr3:uid="{2F132B79-8948-4020-A753-C7CA919E257A}" name="Column14468"/>
    <tableColumn id="14472" xr3:uid="{BB2FBD66-4FE3-457F-996A-1FB3D9B22426}" name="Column14469"/>
    <tableColumn id="14473" xr3:uid="{689F6F16-51E5-49B9-9B20-306C0FFEA1AE}" name="Column14470"/>
    <tableColumn id="14474" xr3:uid="{BA903293-2AD8-4320-8EE7-222DCD0E758E}" name="Column14471"/>
    <tableColumn id="14475" xr3:uid="{014E5D84-6575-419F-95C5-3AC1061EA221}" name="Column14472"/>
    <tableColumn id="14476" xr3:uid="{C088302E-5866-4141-BAFE-D3E9316507CE}" name="Column14473"/>
    <tableColumn id="14477" xr3:uid="{2E6BD0D6-2606-46A0-888B-C01488AE7AD3}" name="Column14474"/>
    <tableColumn id="14478" xr3:uid="{04B85319-5335-4DAE-B85B-3BC31840D335}" name="Column14475"/>
    <tableColumn id="14479" xr3:uid="{B1F8BAF1-FD42-4FB2-9C84-87F4BDC1DB94}" name="Column14476"/>
    <tableColumn id="14480" xr3:uid="{12A17EED-3A4C-4E11-8955-C91BFAF727C1}" name="Column14477"/>
    <tableColumn id="14481" xr3:uid="{BDA5960E-8BF9-418D-8BE6-04B12881EA00}" name="Column14478"/>
    <tableColumn id="14482" xr3:uid="{E282E7F8-5E1A-42F6-A571-60D6E6D33C46}" name="Column14479"/>
    <tableColumn id="14483" xr3:uid="{312EAE75-94AE-4FF3-A6C5-8903756C0529}" name="Column14480"/>
    <tableColumn id="14484" xr3:uid="{4466F8A2-A1F7-4C87-9B48-9FF6D715146F}" name="Column14481"/>
    <tableColumn id="14485" xr3:uid="{B43BB1E2-309F-4608-8068-490964655467}" name="Column14482"/>
    <tableColumn id="14486" xr3:uid="{B57327F4-B91E-444C-9803-3E5D401B3C77}" name="Column14483"/>
    <tableColumn id="14487" xr3:uid="{6702BD91-8281-4BEA-B04D-6D87755501AA}" name="Column14484"/>
    <tableColumn id="14488" xr3:uid="{0F197C8D-4D76-4B64-8B7C-588BF6184A40}" name="Column14485"/>
    <tableColumn id="14489" xr3:uid="{56014127-036B-4769-B859-8345D14C0E6A}" name="Column14486"/>
    <tableColumn id="14490" xr3:uid="{FC4497F9-4A30-4D29-9E9B-DACCAAF3B9C0}" name="Column14487"/>
    <tableColumn id="14491" xr3:uid="{B27F7E66-E73A-4FAA-891E-F54C3C8546EA}" name="Column14488"/>
    <tableColumn id="14492" xr3:uid="{93AC82C1-9A6E-45B5-87F9-548E4680AFFA}" name="Column14489"/>
    <tableColumn id="14493" xr3:uid="{A2E95EF5-ABEB-4F2A-BE09-9DF692886FF1}" name="Column14490"/>
    <tableColumn id="14494" xr3:uid="{9D406F5E-934F-40F6-BEF8-A6E1E4430E1A}" name="Column14491"/>
    <tableColumn id="14495" xr3:uid="{818C553C-2BE9-42A8-BED1-6419D148E03C}" name="Column14492"/>
    <tableColumn id="14496" xr3:uid="{6C9C7595-191F-483A-806B-B5260DE2AE7D}" name="Column14493"/>
    <tableColumn id="14497" xr3:uid="{55B90BFB-18CA-4363-B305-57C12F7C64BE}" name="Column14494"/>
    <tableColumn id="14498" xr3:uid="{1EF33BBF-9FBC-4B9C-8B52-68591BA59512}" name="Column14495"/>
    <tableColumn id="14499" xr3:uid="{6E7F20B8-F4D2-4A08-A073-5AA6DE2AB4EB}" name="Column14496"/>
    <tableColumn id="14500" xr3:uid="{75AE31C1-DDB7-4AC9-AFDA-BE10F8D4AAED}" name="Column14497"/>
    <tableColumn id="14501" xr3:uid="{E4CDC575-9135-47B4-A9C1-7EACB8E296C7}" name="Column14498"/>
    <tableColumn id="14502" xr3:uid="{38A08E39-46E9-419B-8672-8EB9B1B80BD3}" name="Column14499"/>
    <tableColumn id="14503" xr3:uid="{DE7A01D3-5169-4040-824A-D5D847D3A657}" name="Column14500"/>
    <tableColumn id="14504" xr3:uid="{630A3CFA-6BD3-42AB-92CD-CDECBFC9AAD6}" name="Column14501"/>
    <tableColumn id="14505" xr3:uid="{2D6A718E-1FC6-4FB7-9E70-F089AD94996C}" name="Column14502"/>
    <tableColumn id="14506" xr3:uid="{673B768E-31D4-41DC-8481-A031AA9480E8}" name="Column14503"/>
    <tableColumn id="14507" xr3:uid="{445F2152-1C34-4CC5-BEE9-ECB5CC68E913}" name="Column14504"/>
    <tableColumn id="14508" xr3:uid="{36E75355-8F1A-45EC-B903-0E80930F0B4F}" name="Column14505"/>
    <tableColumn id="14509" xr3:uid="{C5007F50-847A-4EE6-B303-4688050BDC69}" name="Column14506"/>
    <tableColumn id="14510" xr3:uid="{9E032638-D7CB-40AE-948C-3E911B33C15F}" name="Column14507"/>
    <tableColumn id="14511" xr3:uid="{E9910B02-F861-410F-A6CB-2508C3EE905D}" name="Column14508"/>
    <tableColumn id="14512" xr3:uid="{0A6FCF4E-E6CC-4DE9-84AA-D7326C254662}" name="Column14509"/>
    <tableColumn id="14513" xr3:uid="{61579437-6C74-42CA-A59D-CE34FF7D9F9C}" name="Column14510"/>
    <tableColumn id="14514" xr3:uid="{11544C06-3454-431D-9036-2652AA53C48D}" name="Column14511"/>
    <tableColumn id="14515" xr3:uid="{479FA596-913F-46C3-96FC-C1B8B8F37168}" name="Column14512"/>
    <tableColumn id="14516" xr3:uid="{3246FE66-EBB3-49C6-8E84-158904626C89}" name="Column14513"/>
    <tableColumn id="14517" xr3:uid="{36F61740-07B5-44B0-8866-46F7AEE41457}" name="Column14514"/>
    <tableColumn id="14518" xr3:uid="{1AB84FBB-44D0-4406-AD4A-DDE17A066CF8}" name="Column14515"/>
    <tableColumn id="14519" xr3:uid="{C0FF3EF1-66F3-45E2-9CA3-6B9C855EC759}" name="Column14516"/>
    <tableColumn id="14520" xr3:uid="{6B1B150E-06BE-42E0-8EE5-A2D1DD5E1374}" name="Column14517"/>
    <tableColumn id="14521" xr3:uid="{96822071-F38B-4C23-B659-5FF2EDC44509}" name="Column14518"/>
    <tableColumn id="14522" xr3:uid="{5FBD2155-2CCD-4810-8800-95CED1741FDB}" name="Column14519"/>
    <tableColumn id="14523" xr3:uid="{0EDE0359-A86C-4BF3-A99E-F238C13144AD}" name="Column14520"/>
    <tableColumn id="14524" xr3:uid="{B6011C2D-C18B-4F5F-9FD0-4B295D30DB33}" name="Column14521"/>
    <tableColumn id="14525" xr3:uid="{D0654506-024F-4BAC-B57B-079AF53A3121}" name="Column14522"/>
    <tableColumn id="14526" xr3:uid="{FD884914-06AF-4468-9DAB-BCED5533ABEF}" name="Column14523"/>
    <tableColumn id="14527" xr3:uid="{346C3562-B866-4654-B522-4FC1CE21FA75}" name="Column14524"/>
    <tableColumn id="14528" xr3:uid="{80910D5F-EE03-4BDD-8333-8F9145072EC3}" name="Column14525"/>
    <tableColumn id="14529" xr3:uid="{D80F56BC-490F-49E0-A94E-3EDF77BD73C2}" name="Column14526"/>
    <tableColumn id="14530" xr3:uid="{A827165D-94B2-4AA2-83C6-4A5CDD30A163}" name="Column14527"/>
    <tableColumn id="14531" xr3:uid="{9C3D5534-56F2-48C8-B943-7BB939EFD25B}" name="Column14528"/>
    <tableColumn id="14532" xr3:uid="{66104E30-F971-4A1E-933D-44EE263C70D4}" name="Column14529"/>
    <tableColumn id="14533" xr3:uid="{F07FBCDD-10EC-41D0-8627-43F52E461FBA}" name="Column14530"/>
    <tableColumn id="14534" xr3:uid="{008C5F91-A689-41F2-9C6C-FDF00365CC68}" name="Column14531"/>
    <tableColumn id="14535" xr3:uid="{5AAFA6BF-D9F5-4595-B548-6465B38EB4D9}" name="Column14532"/>
    <tableColumn id="14536" xr3:uid="{1766AC2E-BCD5-44AA-9A86-4A064412847B}" name="Column14533"/>
    <tableColumn id="14537" xr3:uid="{B40DAB1E-76B8-4D39-A6EF-EA8927CF73D0}" name="Column14534"/>
    <tableColumn id="14538" xr3:uid="{B6A5FE94-468D-437E-8E53-5438C6B626E7}" name="Column14535"/>
    <tableColumn id="14539" xr3:uid="{39E23045-5CE5-45F4-8AF0-307828EACFA0}" name="Column14536"/>
    <tableColumn id="14540" xr3:uid="{BBCFC5F7-B497-43D2-88BA-2FD4CB12DACA}" name="Column14537"/>
    <tableColumn id="14541" xr3:uid="{EB0A7DB2-DDBF-4858-BEA3-D14B91E9A6B2}" name="Column14538"/>
    <tableColumn id="14542" xr3:uid="{378D3AC2-24E0-479E-BC80-13C9E203CA59}" name="Column14539"/>
    <tableColumn id="14543" xr3:uid="{47D96CC2-0F35-462A-8207-A26EF6095782}" name="Column14540"/>
    <tableColumn id="14544" xr3:uid="{BBD17039-7C73-4B49-96EB-5A09A1FE0D15}" name="Column14541"/>
    <tableColumn id="14545" xr3:uid="{B5C0DA34-20CD-4704-9F31-B757AC2AC7AE}" name="Column14542"/>
    <tableColumn id="14546" xr3:uid="{545050CC-99CA-45FB-9EF8-077CE651CF69}" name="Column14543"/>
    <tableColumn id="14547" xr3:uid="{CC22D5C8-9EE9-402C-9533-C2BC7CADE915}" name="Column14544"/>
    <tableColumn id="14548" xr3:uid="{607C9178-B479-4E69-83DB-87DFE4CFC38F}" name="Column14545"/>
    <tableColumn id="14549" xr3:uid="{2F9BE45E-D7ED-4508-9F43-BD2312060C72}" name="Column14546"/>
    <tableColumn id="14550" xr3:uid="{D4065FE8-FFFF-48C2-AED2-B3C48501E671}" name="Column14547"/>
    <tableColumn id="14551" xr3:uid="{6F52F57F-7410-466C-A0F8-D3F1014E7C2E}" name="Column14548"/>
    <tableColumn id="14552" xr3:uid="{90E454F7-E7A1-441B-9BC8-8EB2BAB657CB}" name="Column14549"/>
    <tableColumn id="14553" xr3:uid="{F8F35362-F785-419D-99D1-9BA953D0EF59}" name="Column14550"/>
    <tableColumn id="14554" xr3:uid="{F867399F-D54A-4D29-94F0-7B9C4F03F9C6}" name="Column14551"/>
    <tableColumn id="14555" xr3:uid="{5949FE50-9AEA-4A84-8FCC-929B56B37EC0}" name="Column14552"/>
    <tableColumn id="14556" xr3:uid="{55C90BC7-23A7-4054-81E2-8FE65CE2488C}" name="Column14553"/>
    <tableColumn id="14557" xr3:uid="{45A6E117-A54D-43BA-959C-795E29636578}" name="Column14554"/>
    <tableColumn id="14558" xr3:uid="{877AD6CF-B01D-400E-869C-6CF6FF26E89E}" name="Column14555"/>
    <tableColumn id="14559" xr3:uid="{5B3B2F85-111B-45BD-BB1F-9F5F3B67D4B2}" name="Column14556"/>
    <tableColumn id="14560" xr3:uid="{1CF80C3A-E558-4413-88D1-6C9C5E73F4F5}" name="Column14557"/>
    <tableColumn id="14561" xr3:uid="{805C83DE-D153-4FDF-9391-BE895748A316}" name="Column14558"/>
    <tableColumn id="14562" xr3:uid="{EE3ADD10-95B3-4407-9C5E-A79D9A65FEBE}" name="Column14559"/>
    <tableColumn id="14563" xr3:uid="{F1057E6D-02B6-46B2-B359-E4F8E7B561E5}" name="Column14560"/>
    <tableColumn id="14564" xr3:uid="{99A9E995-871F-4DF9-91AF-950377005F79}" name="Column14561"/>
    <tableColumn id="14565" xr3:uid="{463D0621-DA2D-4D0F-9B4D-D1E8A7694035}" name="Column14562"/>
    <tableColumn id="14566" xr3:uid="{57548901-D7EB-4473-B459-BC23312F07AC}" name="Column14563"/>
    <tableColumn id="14567" xr3:uid="{E00C86A3-4C57-4CB5-A1EA-F09FDED297A4}" name="Column14564"/>
    <tableColumn id="14568" xr3:uid="{ACEB722A-EDC7-441E-B811-8E2139641E9F}" name="Column14565"/>
    <tableColumn id="14569" xr3:uid="{612F4DCF-EDA9-4DA4-A405-F70325A71378}" name="Column14566"/>
    <tableColumn id="14570" xr3:uid="{E1F23280-A746-492E-BC9A-E06AA6C074D2}" name="Column14567"/>
    <tableColumn id="14571" xr3:uid="{27C9CC53-2AB6-44D6-AA8E-696CF59BD4B3}" name="Column14568"/>
    <tableColumn id="14572" xr3:uid="{5DDF0E28-52D1-410A-92A6-F8B16F6037BD}" name="Column14569"/>
    <tableColumn id="14573" xr3:uid="{BEAFE780-4629-4EAB-9C05-9A599D5F13F8}" name="Column14570"/>
    <tableColumn id="14574" xr3:uid="{0DC5644B-674D-4967-8107-7D3043BAB513}" name="Column14571"/>
    <tableColumn id="14575" xr3:uid="{4CB3493D-8AA4-48F3-B724-6B7EC514F27F}" name="Column14572"/>
    <tableColumn id="14576" xr3:uid="{8ABC43D0-A4BE-4572-8446-B9ED3575C715}" name="Column14573"/>
    <tableColumn id="14577" xr3:uid="{A9DD3247-5CCE-43A9-BC8E-9FECEEA68715}" name="Column14574"/>
    <tableColumn id="14578" xr3:uid="{794E8477-8018-4E86-B1E2-EC74DEA5CBC7}" name="Column14575"/>
    <tableColumn id="14579" xr3:uid="{B2029A41-7B55-4046-824C-F1B94282DDC0}" name="Column14576"/>
    <tableColumn id="14580" xr3:uid="{50C7BD34-8D5B-42B4-A5D5-54212F371540}" name="Column14577"/>
    <tableColumn id="14581" xr3:uid="{91EFED32-07C0-4CB1-A897-BF458F7BA5B9}" name="Column14578"/>
    <tableColumn id="14582" xr3:uid="{60CF979E-919B-46AA-A7C3-B193F49D360F}" name="Column14579"/>
    <tableColumn id="14583" xr3:uid="{04CC12A8-2055-47A4-95CD-51B80586F737}" name="Column14580"/>
    <tableColumn id="14584" xr3:uid="{C0CD9991-CA5F-45DA-89D0-E12B930E195A}" name="Column14581"/>
    <tableColumn id="14585" xr3:uid="{7BA161BA-DC40-4605-AF18-1A9DF928C714}" name="Column14582"/>
    <tableColumn id="14586" xr3:uid="{5AA0CB0A-3C27-4DA9-9241-4395F640F73B}" name="Column14583"/>
    <tableColumn id="14587" xr3:uid="{0E87A0F9-A302-4F17-A504-727F7480F57B}" name="Column14584"/>
    <tableColumn id="14588" xr3:uid="{F5C9C18D-BDB6-46B0-8496-4F1673C7C7B5}" name="Column14585"/>
    <tableColumn id="14589" xr3:uid="{DEBA4A79-4179-43F5-8A34-5667A7FA5F14}" name="Column14586"/>
    <tableColumn id="14590" xr3:uid="{FFE1B7DF-6E69-42BE-9F3D-FFB13EA3C004}" name="Column14587"/>
    <tableColumn id="14591" xr3:uid="{9AECB01C-96D8-4F42-964E-B7FDF1FFA8DB}" name="Column14588"/>
    <tableColumn id="14592" xr3:uid="{C1C257C2-FD48-4A76-B1EC-146F0AC49B2D}" name="Column14589"/>
    <tableColumn id="14593" xr3:uid="{B3E50463-2080-45C9-94B6-4FA66A68BC79}" name="Column14590"/>
    <tableColumn id="14594" xr3:uid="{E7CC00A3-FD89-4DD9-9E52-74FD93F067C9}" name="Column14591"/>
    <tableColumn id="14595" xr3:uid="{F011BDC5-5AA1-4247-BD71-05957A270446}" name="Column14592"/>
    <tableColumn id="14596" xr3:uid="{6E365993-6FD2-4C65-811B-8DCCEEBCE2EC}" name="Column14593"/>
    <tableColumn id="14597" xr3:uid="{2B601B71-A473-452F-8D87-734D4017B182}" name="Column14594"/>
    <tableColumn id="14598" xr3:uid="{C20A72D8-E480-40A0-9A22-157A379DF1B9}" name="Column14595"/>
    <tableColumn id="14599" xr3:uid="{76D5D48A-693A-4752-ADE1-C7413B047837}" name="Column14596"/>
    <tableColumn id="14600" xr3:uid="{4F269125-7BD8-4AC4-B6CB-79A170D1DA68}" name="Column14597"/>
    <tableColumn id="14601" xr3:uid="{CC128700-FBF8-44D9-AF8D-F47F20F7C263}" name="Column14598"/>
    <tableColumn id="14602" xr3:uid="{7A6ADB2D-E3E4-45DE-8D77-31D55909CE00}" name="Column14599"/>
    <tableColumn id="14603" xr3:uid="{522E89E8-4FC7-4114-B0D8-6A7FFC5EDED9}" name="Column14600"/>
    <tableColumn id="14604" xr3:uid="{896E0885-12B7-4EAF-BE37-DC1E02FAE46D}" name="Column14601"/>
    <tableColumn id="14605" xr3:uid="{B95ABA30-58C2-4A3E-AEE5-E60A834BBD50}" name="Column14602"/>
    <tableColumn id="14606" xr3:uid="{466A995D-48C8-4BEC-8BF2-74E3667B189D}" name="Column14603"/>
    <tableColumn id="14607" xr3:uid="{0DF7DA6C-FAEA-4DF9-A462-5743DD5EDCC5}" name="Column14604"/>
    <tableColumn id="14608" xr3:uid="{ED394E4B-98BB-4F72-AE79-51A9875339AE}" name="Column14605"/>
    <tableColumn id="14609" xr3:uid="{ADD3061B-31D7-4240-A8BF-E7A8E071CC21}" name="Column14606"/>
    <tableColumn id="14610" xr3:uid="{6B4BE57C-AD0D-4410-8C31-37CB66ED8E0E}" name="Column14607"/>
    <tableColumn id="14611" xr3:uid="{1536D0C1-4ADA-4134-85C5-ACB71F40DB71}" name="Column14608"/>
    <tableColumn id="14612" xr3:uid="{2966F822-E721-4996-B3A1-FC8132AC8262}" name="Column14609"/>
    <tableColumn id="14613" xr3:uid="{208D3309-427D-4738-B8F5-990DCE81CEC7}" name="Column14610"/>
    <tableColumn id="14614" xr3:uid="{398DEF87-6F87-4BCA-8EEB-7D7B64AB81D7}" name="Column14611"/>
    <tableColumn id="14615" xr3:uid="{DFDC00C2-DFCD-4087-82CB-146ADE413243}" name="Column14612"/>
    <tableColumn id="14616" xr3:uid="{94F97397-76B3-479B-91D3-1A60CD73F0D7}" name="Column14613"/>
    <tableColumn id="14617" xr3:uid="{3803D1F6-E326-4551-BDCC-6B580053D3EE}" name="Column14614"/>
    <tableColumn id="14618" xr3:uid="{FCCCD725-371C-4C06-B2FD-F48AAE0C4542}" name="Column14615"/>
    <tableColumn id="14619" xr3:uid="{2823FCA1-835C-4C41-980C-C444EFE4DC75}" name="Column14616"/>
    <tableColumn id="14620" xr3:uid="{B6001818-8192-4834-9FA2-634BC26E40C2}" name="Column14617"/>
    <tableColumn id="14621" xr3:uid="{C35761DB-7DFE-475C-9F46-BE0D9CCE87FF}" name="Column14618"/>
    <tableColumn id="14622" xr3:uid="{56A95AE6-E1B5-4CB0-A8BA-55EFE57EBACA}" name="Column14619"/>
    <tableColumn id="14623" xr3:uid="{09682640-FA27-4FA1-B023-C8B8089F31B4}" name="Column14620"/>
    <tableColumn id="14624" xr3:uid="{1F27DA98-543E-4A7C-9087-8A0514EA90C4}" name="Column14621"/>
    <tableColumn id="14625" xr3:uid="{3F0650EA-6875-475F-8C27-FFD9637783DB}" name="Column14622"/>
    <tableColumn id="14626" xr3:uid="{BD46EB57-28D7-4664-B756-8CAF8EFF56C2}" name="Column14623"/>
    <tableColumn id="14627" xr3:uid="{36418509-32BC-47B4-BD6C-E4E937DA2BC3}" name="Column14624"/>
    <tableColumn id="14628" xr3:uid="{90B0A6B3-78FE-43A3-B39B-5FE0E4F3B0EC}" name="Column14625"/>
    <tableColumn id="14629" xr3:uid="{420C6467-885D-4902-9789-9EAB47C50526}" name="Column14626"/>
    <tableColumn id="14630" xr3:uid="{58830083-5D74-43DD-8B3C-EB58E9766C36}" name="Column14627"/>
    <tableColumn id="14631" xr3:uid="{6C18BF15-8B72-41AC-B4FA-20B6E675BF8D}" name="Column14628"/>
    <tableColumn id="14632" xr3:uid="{3D2E5F16-E592-4FBD-AE3E-C66F4622D4D5}" name="Column14629"/>
    <tableColumn id="14633" xr3:uid="{1A9607D5-29BD-48E5-A5A2-38468E63E935}" name="Column14630"/>
    <tableColumn id="14634" xr3:uid="{16659B72-9872-4217-992F-D4FB2189C4A5}" name="Column14631"/>
    <tableColumn id="14635" xr3:uid="{2875FBB3-1865-4BE8-ADB7-53A3575EC9AD}" name="Column14632"/>
    <tableColumn id="14636" xr3:uid="{C8119919-DAE3-4987-9275-7F4F8F82C578}" name="Column14633"/>
    <tableColumn id="14637" xr3:uid="{6A65E411-A2E5-424A-98A2-4A0E61F30AD8}" name="Column14634"/>
    <tableColumn id="14638" xr3:uid="{B9B0AF5C-DBC3-4DAD-BC30-9065D92D07A0}" name="Column14635"/>
    <tableColumn id="14639" xr3:uid="{F48675C5-A488-44DF-9B2E-57F1ECBBEF17}" name="Column14636"/>
    <tableColumn id="14640" xr3:uid="{F5D9CB11-C69C-45C9-A004-20FC08E41605}" name="Column14637"/>
    <tableColumn id="14641" xr3:uid="{3FD02C6B-509F-4E9D-A8E2-1538C1DF39AC}" name="Column14638"/>
    <tableColumn id="14642" xr3:uid="{CF7A932E-0492-4269-876D-6529617B075C}" name="Column14639"/>
    <tableColumn id="14643" xr3:uid="{0B0A7D41-E119-4EA4-BADF-D94C8FF7A989}" name="Column14640"/>
    <tableColumn id="14644" xr3:uid="{E98EDB5D-3BF2-4287-966A-A269F87906E8}" name="Column14641"/>
    <tableColumn id="14645" xr3:uid="{FC9F502F-4437-478A-9A08-6E2639985A0C}" name="Column14642"/>
    <tableColumn id="14646" xr3:uid="{2E3EE74F-6880-4DA0-B987-D90D3407CAAC}" name="Column14643"/>
    <tableColumn id="14647" xr3:uid="{445AF191-C598-466A-97DA-9E709CFFD5CF}" name="Column14644"/>
    <tableColumn id="14648" xr3:uid="{6209CEE4-E42D-441F-BABE-3063B1E8949D}" name="Column14645"/>
    <tableColumn id="14649" xr3:uid="{B08AEED7-9186-4286-BAFB-93A7BF41CAAC}" name="Column14646"/>
    <tableColumn id="14650" xr3:uid="{4046A81A-4E49-48AA-9AA2-380B93BF9CE6}" name="Column14647"/>
    <tableColumn id="14651" xr3:uid="{3D8FA8AF-2A43-480D-B5DD-DF774B1AC6CA}" name="Column14648"/>
    <tableColumn id="14652" xr3:uid="{2AAB9C0F-F027-4923-94BC-78B6114A3FD3}" name="Column14649"/>
    <tableColumn id="14653" xr3:uid="{62F1D317-F2A1-4831-9F77-0F1EB1A117B2}" name="Column14650"/>
    <tableColumn id="14654" xr3:uid="{2EEF45F2-1A37-4DFE-B6D6-52DCBE657B40}" name="Column14651"/>
    <tableColumn id="14655" xr3:uid="{0381218E-5031-4924-B2BE-D4D07B5869D2}" name="Column14652"/>
    <tableColumn id="14656" xr3:uid="{E4DF2BC3-0793-4DD1-9D33-840DC7C397B4}" name="Column14653"/>
    <tableColumn id="14657" xr3:uid="{E7A3D611-5398-47B6-91B1-C162B99F1585}" name="Column14654"/>
    <tableColumn id="14658" xr3:uid="{DA468950-CE9E-4FD0-B0B9-3AC4FFB904D8}" name="Column14655"/>
    <tableColumn id="14659" xr3:uid="{2A622303-C6BA-418A-B622-12694FD2E28D}" name="Column14656"/>
    <tableColumn id="14660" xr3:uid="{D567E13A-B235-400C-A13C-267640B3205E}" name="Column14657"/>
    <tableColumn id="14661" xr3:uid="{616A79A3-CC35-4282-8084-79F21D8C8140}" name="Column14658"/>
    <tableColumn id="14662" xr3:uid="{A46CE438-542C-48B4-9E0D-6329432FB8B2}" name="Column14659"/>
    <tableColumn id="14663" xr3:uid="{95172CAF-46D0-48C7-8903-D13819B5A1BF}" name="Column14660"/>
    <tableColumn id="14664" xr3:uid="{A04C3CAD-E9B6-421B-8C16-0D7DAC7287AE}" name="Column14661"/>
    <tableColumn id="14665" xr3:uid="{EB3D9FB8-2832-422F-AE8D-5AF7ADFEEDC8}" name="Column14662"/>
    <tableColumn id="14666" xr3:uid="{4AEA0DCF-17E2-4B3A-806F-B1CE90E07528}" name="Column14663"/>
    <tableColumn id="14667" xr3:uid="{4453FE16-DEC4-4AFC-B2DB-FBCE6D0589AB}" name="Column14664"/>
    <tableColumn id="14668" xr3:uid="{2B09ED58-B0F4-4712-A901-C3C6BC266BBD}" name="Column14665"/>
    <tableColumn id="14669" xr3:uid="{1A7FA480-C48A-4A33-A9C1-5F439DA73B36}" name="Column14666"/>
    <tableColumn id="14670" xr3:uid="{2A42C40F-DF2A-4FBB-BCB9-A6AD9C382D8F}" name="Column14667"/>
    <tableColumn id="14671" xr3:uid="{C39029B8-3402-4540-94FF-236751FB6EEB}" name="Column14668"/>
    <tableColumn id="14672" xr3:uid="{2BB9E76A-D4E8-4BB1-BA4F-F3729EE67C81}" name="Column14669"/>
    <tableColumn id="14673" xr3:uid="{BAC08688-47B5-4423-8D03-9DD62A1C892D}" name="Column14670"/>
    <tableColumn id="14674" xr3:uid="{5DDB991F-51E7-4A81-A3D3-9550C5444B4E}" name="Column14671"/>
    <tableColumn id="14675" xr3:uid="{5374CB79-487A-4DD1-B7B8-2968D72072AC}" name="Column14672"/>
    <tableColumn id="14676" xr3:uid="{09EC09A0-25A9-4DE5-82B7-D9742877CBC3}" name="Column14673"/>
    <tableColumn id="14677" xr3:uid="{E04FF8AC-68E4-40C5-AB82-0FC4C2B6583F}" name="Column14674"/>
    <tableColumn id="14678" xr3:uid="{DAD79042-63F6-4C58-9875-46DB26A13C33}" name="Column14675"/>
    <tableColumn id="14679" xr3:uid="{93A2E7C8-AD7A-470E-B7B4-329BB22984E9}" name="Column14676"/>
    <tableColumn id="14680" xr3:uid="{00A049B0-AFD2-4F03-A807-BE3676A70AC1}" name="Column14677"/>
    <tableColumn id="14681" xr3:uid="{539CE855-F0DE-4BB0-A25A-A08C6945C7B5}" name="Column14678"/>
    <tableColumn id="14682" xr3:uid="{D0FF6332-D35E-46FD-87F6-45439FAA30C7}" name="Column14679"/>
    <tableColumn id="14683" xr3:uid="{6E89757B-B3C8-4C2E-8F81-9506F45A6F65}" name="Column14680"/>
    <tableColumn id="14684" xr3:uid="{76E5A75D-7304-4764-8E6A-67D1DF40ACB7}" name="Column14681"/>
    <tableColumn id="14685" xr3:uid="{F4601E3D-840A-493F-B470-5B0AF23EDC3A}" name="Column14682"/>
    <tableColumn id="14686" xr3:uid="{B425CEE9-5A63-40CE-9F51-9036D40A63FA}" name="Column14683"/>
    <tableColumn id="14687" xr3:uid="{1CB81D6C-CC42-40A2-9256-AF8EA1E7B00D}" name="Column14684"/>
    <tableColumn id="14688" xr3:uid="{390E3848-0ABE-4B4B-8019-69188C9CA12E}" name="Column14685"/>
    <tableColumn id="14689" xr3:uid="{7D2E24A7-4293-4310-8BDB-DE44625AB519}" name="Column14686"/>
    <tableColumn id="14690" xr3:uid="{7EA1F17F-5480-4512-BCBC-ACA9EE4B5EA0}" name="Column14687"/>
    <tableColumn id="14691" xr3:uid="{70226370-4FDE-4713-8F23-C6F7F45BD427}" name="Column14688"/>
    <tableColumn id="14692" xr3:uid="{6EACFA5A-D106-4484-A191-7CDB02492296}" name="Column14689"/>
    <tableColumn id="14693" xr3:uid="{A22E4082-6370-4711-B9E4-63B115C21E90}" name="Column14690"/>
    <tableColumn id="14694" xr3:uid="{F276B3BD-CBA2-4CFE-BAF2-B195BC116FCA}" name="Column14691"/>
    <tableColumn id="14695" xr3:uid="{B3BBF734-05C5-43F7-9060-333D386BE72C}" name="Column14692"/>
    <tableColumn id="14696" xr3:uid="{16F975D7-4A17-4E41-952A-AA6CD267D4A2}" name="Column14693"/>
    <tableColumn id="14697" xr3:uid="{8EBB0EE7-ED69-4813-A838-ADDFF66DE5A1}" name="Column14694"/>
    <tableColumn id="14698" xr3:uid="{A23F5B61-6E3C-44A1-9934-72AAA665F6C7}" name="Column14695"/>
    <tableColumn id="14699" xr3:uid="{E8A74B1A-9A71-4D42-9640-FE365D4C285C}" name="Column14696"/>
    <tableColumn id="14700" xr3:uid="{4AB31C29-CD29-4A5A-A2DD-CE8D3C994A00}" name="Column14697"/>
    <tableColumn id="14701" xr3:uid="{2A4F6F08-441A-4D6B-BF60-D5686EC59652}" name="Column14698"/>
    <tableColumn id="14702" xr3:uid="{E65AE810-9CE1-48F5-B3BD-099D84427DE1}" name="Column14699"/>
    <tableColumn id="14703" xr3:uid="{F7A9D824-B34C-48BE-9970-E06C076B535A}" name="Column14700"/>
    <tableColumn id="14704" xr3:uid="{8367C85D-382E-4A54-8A33-3F8BDCE48FD6}" name="Column14701"/>
    <tableColumn id="14705" xr3:uid="{FEAB689C-F106-46FF-B875-7634C2191985}" name="Column14702"/>
    <tableColumn id="14706" xr3:uid="{B4EF86E7-AAFD-41FE-86C8-68873FF00342}" name="Column14703"/>
    <tableColumn id="14707" xr3:uid="{00A95A2E-2785-4C65-B57C-B5E43D001237}" name="Column14704"/>
    <tableColumn id="14708" xr3:uid="{9A7E8968-5EE8-4814-95DE-24E696412EED}" name="Column14705"/>
    <tableColumn id="14709" xr3:uid="{098B1AA6-14FC-4D5B-9AE9-8287C3050E22}" name="Column14706"/>
    <tableColumn id="14710" xr3:uid="{898B370A-1E44-4737-BC47-B9C427D31D73}" name="Column14707"/>
    <tableColumn id="14711" xr3:uid="{FB45588A-7E9B-4214-B814-1471674744E7}" name="Column14708"/>
    <tableColumn id="14712" xr3:uid="{4481EA6A-5193-466E-9694-52ABB13E85C1}" name="Column14709"/>
    <tableColumn id="14713" xr3:uid="{839DD9E7-9FF2-4D70-97B3-5BDB1186C99C}" name="Column14710"/>
    <tableColumn id="14714" xr3:uid="{02308389-740F-48AE-AD73-194AF708E2F3}" name="Column14711"/>
    <tableColumn id="14715" xr3:uid="{142CC07C-0D84-47CF-8A80-33B82D8C5C0E}" name="Column14712"/>
    <tableColumn id="14716" xr3:uid="{07A27915-B8AB-4550-A373-DCE9FF7C9B5B}" name="Column14713"/>
    <tableColumn id="14717" xr3:uid="{9041EA46-618A-43E9-9C5F-1D877F050B12}" name="Column14714"/>
    <tableColumn id="14718" xr3:uid="{1A82F1B1-F396-423C-93E1-DEF2D40D08A2}" name="Column14715"/>
    <tableColumn id="14719" xr3:uid="{4D25B733-4C1F-447E-A783-63672726DD21}" name="Column14716"/>
    <tableColumn id="14720" xr3:uid="{472C7AD4-7791-4E24-991D-23A18248FAED}" name="Column14717"/>
    <tableColumn id="14721" xr3:uid="{6DF12CB7-21EC-4D22-BCA2-2E8F7F3FCDAE}" name="Column14718"/>
    <tableColumn id="14722" xr3:uid="{82D203D5-30F8-41B1-ABB3-F049D7DA90AA}" name="Column14719"/>
    <tableColumn id="14723" xr3:uid="{88344F6E-4E8B-4ABB-8B35-A74F8C426FFE}" name="Column14720"/>
    <tableColumn id="14724" xr3:uid="{5C073210-4F0A-424C-86AF-D9570592899A}" name="Column14721"/>
    <tableColumn id="14725" xr3:uid="{B0F0C2E9-FA5A-4AB7-A458-BDF1E48D24B2}" name="Column14722"/>
    <tableColumn id="14726" xr3:uid="{69A0B7D4-C991-452B-BC1C-6E41418BEEA5}" name="Column14723"/>
    <tableColumn id="14727" xr3:uid="{5EFA1A23-91C5-492F-8780-EB62DB6EAC8E}" name="Column14724"/>
    <tableColumn id="14728" xr3:uid="{ACEACFE1-B046-4F57-A3E8-B87B3191BF15}" name="Column14725"/>
    <tableColumn id="14729" xr3:uid="{A6730BA6-5295-4508-ADC3-1BE0F26A724F}" name="Column14726"/>
    <tableColumn id="14730" xr3:uid="{62CE3FC4-C799-4212-8DAE-4136E1D811B7}" name="Column14727"/>
    <tableColumn id="14731" xr3:uid="{188CF4EC-81B0-4228-B153-BEADC6C186D2}" name="Column14728"/>
    <tableColumn id="14732" xr3:uid="{95B55A6E-B9D8-46EF-A5F4-B922561876B5}" name="Column14729"/>
    <tableColumn id="14733" xr3:uid="{C7F47322-F494-40F9-AE59-85F9C2091283}" name="Column14730"/>
    <tableColumn id="14734" xr3:uid="{7E2FA887-8EFC-46A4-8BE9-7E4E1D2C81EF}" name="Column14731"/>
    <tableColumn id="14735" xr3:uid="{D54EF9AC-BF18-4AD4-903C-0D8492B079D5}" name="Column14732"/>
    <tableColumn id="14736" xr3:uid="{9E25C209-8F23-4984-8F32-6444498BBFBD}" name="Column14733"/>
    <tableColumn id="14737" xr3:uid="{92B58EE9-4147-47D7-AA19-4D372E194B93}" name="Column14734"/>
    <tableColumn id="14738" xr3:uid="{0F65E21A-AF69-4645-9189-59A05BE0061B}" name="Column14735"/>
    <tableColumn id="14739" xr3:uid="{76F67CF4-5207-4528-A885-E85C08ABD912}" name="Column14736"/>
    <tableColumn id="14740" xr3:uid="{8B9C592E-F9BD-4D4F-B672-D080992DD128}" name="Column14737"/>
    <tableColumn id="14741" xr3:uid="{26892A0E-4E77-44D2-8422-24F83ECBC199}" name="Column14738"/>
    <tableColumn id="14742" xr3:uid="{5310D486-EDE4-445D-81BE-3453B6C95CC0}" name="Column14739"/>
    <tableColumn id="14743" xr3:uid="{2FC3C924-D2C3-4440-8252-99468088E16E}" name="Column14740"/>
    <tableColumn id="14744" xr3:uid="{C6B5B5EE-0D9D-4B96-B8C8-6CCE5E164BBA}" name="Column14741"/>
    <tableColumn id="14745" xr3:uid="{D478B157-3365-4E85-BACD-883B56F0CFA8}" name="Column14742"/>
    <tableColumn id="14746" xr3:uid="{9C468E30-ED7C-4A6B-B17B-7088002E3AC6}" name="Column14743"/>
    <tableColumn id="14747" xr3:uid="{0B4F013B-9652-4666-A3C6-2B8B42DA8A69}" name="Column14744"/>
    <tableColumn id="14748" xr3:uid="{2F6C7B02-67A0-487D-A82D-16B702977FFC}" name="Column14745"/>
    <tableColumn id="14749" xr3:uid="{CFA71A43-CF8A-4A8C-8AFF-56052CA05926}" name="Column14746"/>
    <tableColumn id="14750" xr3:uid="{75C8B380-1EFC-415D-98DA-FB88E0DC5288}" name="Column14747"/>
    <tableColumn id="14751" xr3:uid="{5FF193A8-C868-45E6-8322-3DCEE6229092}" name="Column14748"/>
    <tableColumn id="14752" xr3:uid="{4F584C7F-2CD4-42D6-B208-AECEB37DFF49}" name="Column14749"/>
    <tableColumn id="14753" xr3:uid="{3A34ECAC-5997-4E56-878F-7527BE681265}" name="Column14750"/>
    <tableColumn id="14754" xr3:uid="{FFB380AC-271C-4D0C-8283-713A08954469}" name="Column14751"/>
    <tableColumn id="14755" xr3:uid="{773D98BC-1664-4212-9C8E-0A3D111DA98E}" name="Column14752"/>
    <tableColumn id="14756" xr3:uid="{E2512211-7931-4842-BACE-C9129059A295}" name="Column14753"/>
    <tableColumn id="14757" xr3:uid="{897B4F61-0A1B-421A-BBE8-9C00C7E373BA}" name="Column14754"/>
    <tableColumn id="14758" xr3:uid="{85FF26B7-AEF5-41B2-B50A-3358F235AB1E}" name="Column14755"/>
    <tableColumn id="14759" xr3:uid="{732ECF30-627B-43DA-A51E-EC93D8948525}" name="Column14756"/>
    <tableColumn id="14760" xr3:uid="{15F999D2-A25A-4F21-AB29-9785C0A21753}" name="Column14757"/>
    <tableColumn id="14761" xr3:uid="{D7420C3D-6DB1-4087-BAFB-8E50AC6522D0}" name="Column14758"/>
    <tableColumn id="14762" xr3:uid="{DE6A6670-4D3B-4FCF-8829-87CB49A0343C}" name="Column14759"/>
    <tableColumn id="14763" xr3:uid="{65A6518D-4525-4B9B-965A-08629F82EEB8}" name="Column14760"/>
    <tableColumn id="14764" xr3:uid="{5E929024-8D5D-4AA2-A63B-B774923BCBDF}" name="Column14761"/>
    <tableColumn id="14765" xr3:uid="{0ABE9413-BE8E-41A1-801B-984E87C7030D}" name="Column14762"/>
    <tableColumn id="14766" xr3:uid="{652F1AD4-07BC-4E3B-8075-72341B00AC56}" name="Column14763"/>
    <tableColumn id="14767" xr3:uid="{7E1EB063-B4CE-434E-9EDC-D2FE531C5755}" name="Column14764"/>
    <tableColumn id="14768" xr3:uid="{F6A83131-57E1-43B5-9DE4-7D40A3B89E66}" name="Column14765"/>
    <tableColumn id="14769" xr3:uid="{04E94D1E-7692-4B38-8DA3-DA75CB043F44}" name="Column14766"/>
    <tableColumn id="14770" xr3:uid="{9658381C-AB27-4368-9DA1-DFE11505C30A}" name="Column14767"/>
    <tableColumn id="14771" xr3:uid="{CE2B3605-26E2-4676-A379-8974183E8018}" name="Column14768"/>
    <tableColumn id="14772" xr3:uid="{C36B70BC-EB3D-4F9A-B083-13A7570F7235}" name="Column14769"/>
    <tableColumn id="14773" xr3:uid="{929DF9E8-855A-4DCF-B1D8-17192895045D}" name="Column14770"/>
    <tableColumn id="14774" xr3:uid="{863658F6-8D60-48CE-A0A6-88498AA64BE5}" name="Column14771"/>
    <tableColumn id="14775" xr3:uid="{3C934503-EF65-491B-8598-C6B52B12C29F}" name="Column14772"/>
    <tableColumn id="14776" xr3:uid="{150D7B0C-F356-49E6-88ED-1DF8F534FE7E}" name="Column14773"/>
    <tableColumn id="14777" xr3:uid="{56ADCE0E-934E-4960-92A5-521D1316BE68}" name="Column14774"/>
    <tableColumn id="14778" xr3:uid="{3F95ABDC-EDDD-4A75-9CF9-16808645E055}" name="Column14775"/>
    <tableColumn id="14779" xr3:uid="{3D3AB24F-CA76-4DB2-8A37-8A18AFD548E2}" name="Column14776"/>
    <tableColumn id="14780" xr3:uid="{E3222DA3-D20A-455D-865D-80AECF5D39D4}" name="Column14777"/>
    <tableColumn id="14781" xr3:uid="{1B6392C0-A16E-46CF-BB36-34CFD5054F15}" name="Column14778"/>
    <tableColumn id="14782" xr3:uid="{78D4831B-C5BE-43ED-AF48-30B0D0B96FBF}" name="Column14779"/>
    <tableColumn id="14783" xr3:uid="{676B6878-AB08-496A-A1A0-6A1629397B2E}" name="Column14780"/>
    <tableColumn id="14784" xr3:uid="{CC367458-39B9-4D8B-8C71-C341AC235AC4}" name="Column14781"/>
    <tableColumn id="14785" xr3:uid="{9848D80D-7D14-4F9A-825C-9519F6205C7C}" name="Column14782"/>
    <tableColumn id="14786" xr3:uid="{EA8C0838-E9CB-4CEE-BFE7-0BBC8A9F8847}" name="Column14783"/>
    <tableColumn id="14787" xr3:uid="{4CB8925A-4575-4620-8932-0FCFAA10629B}" name="Column14784"/>
    <tableColumn id="14788" xr3:uid="{909E7214-9173-40E0-88FC-0C6138143BE1}" name="Column14785"/>
    <tableColumn id="14789" xr3:uid="{515A6A3A-1168-4F7D-8D36-A8800660D15B}" name="Column14786"/>
    <tableColumn id="14790" xr3:uid="{26FE9FA9-C889-4F31-AB98-ACCBF3C42E76}" name="Column14787"/>
    <tableColumn id="14791" xr3:uid="{B439AC0A-1A87-4C9E-B634-E3A77907B0F3}" name="Column14788"/>
    <tableColumn id="14792" xr3:uid="{2F8514F5-02AD-47ED-BCAE-85160281ADCA}" name="Column14789"/>
    <tableColumn id="14793" xr3:uid="{C18F3DF9-6719-4861-B406-252ED7D451AC}" name="Column14790"/>
    <tableColumn id="14794" xr3:uid="{2C200A26-8ADA-453E-9D5C-78B70FE0112E}" name="Column14791"/>
    <tableColumn id="14795" xr3:uid="{386733C0-5F03-4D17-AA5E-F0F978C9B26D}" name="Column14792"/>
    <tableColumn id="14796" xr3:uid="{AF13B5A9-B046-4E7F-92B8-7DAFB133F456}" name="Column14793"/>
    <tableColumn id="14797" xr3:uid="{672968AC-1837-4ADB-93B7-94B10F7F08B3}" name="Column14794"/>
    <tableColumn id="14798" xr3:uid="{3ABF5D47-1551-4706-8151-238BC1796DF3}" name="Column14795"/>
    <tableColumn id="14799" xr3:uid="{BB42076D-8B6F-4EB8-A3AD-8969CD25E1B2}" name="Column14796"/>
    <tableColumn id="14800" xr3:uid="{4ADD535A-461A-4B1D-A9F2-FB4FB650316C}" name="Column14797"/>
    <tableColumn id="14801" xr3:uid="{AA6AD3E9-357C-47A0-8C77-807CDAB016B9}" name="Column14798"/>
    <tableColumn id="14802" xr3:uid="{8AD2BD6A-562D-457B-85F1-F46EA57DC81F}" name="Column14799"/>
    <tableColumn id="14803" xr3:uid="{C554BA9A-F9BF-4841-80C2-33B68AADAA32}" name="Column14800"/>
    <tableColumn id="14804" xr3:uid="{1430163A-91A3-4627-9889-648BF9ECD698}" name="Column14801"/>
    <tableColumn id="14805" xr3:uid="{F728BF1F-B0CC-4183-A09A-CF960581E11F}" name="Column14802"/>
    <tableColumn id="14806" xr3:uid="{203E8BCF-3812-4B35-B4F0-FDB8E0475AEF}" name="Column14803"/>
    <tableColumn id="14807" xr3:uid="{6354A087-5B4E-4B99-9C57-299ED3DE5C88}" name="Column14804"/>
    <tableColumn id="14808" xr3:uid="{ABD33F63-8544-41B1-B345-4CE074C054E9}" name="Column14805"/>
    <tableColumn id="14809" xr3:uid="{24ED8A22-AA94-4EF2-87B4-8BC23FC9FEA1}" name="Column14806"/>
    <tableColumn id="14810" xr3:uid="{9FB49C05-7C75-4EF4-8DE0-6EC93E9C7F88}" name="Column14807"/>
    <tableColumn id="14811" xr3:uid="{91944FCE-69E9-4CFF-91AF-DCB52ABD455A}" name="Column14808"/>
    <tableColumn id="14812" xr3:uid="{FBD85301-A57B-43AE-999C-6539489BC4E5}" name="Column14809"/>
    <tableColumn id="14813" xr3:uid="{7467A31B-E005-4EA3-BF86-EFE9BAF1AD19}" name="Column14810"/>
    <tableColumn id="14814" xr3:uid="{630B4D58-9565-4B1A-AF08-BB501B48DC2F}" name="Column14811"/>
    <tableColumn id="14815" xr3:uid="{1D2693EA-0E9B-400C-9B6B-60F00FAE90AE}" name="Column14812"/>
    <tableColumn id="14816" xr3:uid="{706E4ACD-1088-4772-AC36-A01EC13BCA1A}" name="Column14813"/>
    <tableColumn id="14817" xr3:uid="{5128325F-D3AA-4CEE-9A62-EBC2ED6E3FD7}" name="Column14814"/>
    <tableColumn id="14818" xr3:uid="{13158748-3793-45A2-BF68-2A9FD1D0DF59}" name="Column14815"/>
    <tableColumn id="14819" xr3:uid="{5F646B6C-C9AD-4B39-AADC-F83C8971C399}" name="Column14816"/>
    <tableColumn id="14820" xr3:uid="{4D0F59E3-AEDE-430E-B11A-BAF01DD89BEE}" name="Column14817"/>
    <tableColumn id="14821" xr3:uid="{C9038221-F708-4932-B180-42D9D6908CC9}" name="Column14818"/>
    <tableColumn id="14822" xr3:uid="{75364051-BD99-44DD-99C4-FB6C5280D967}" name="Column14819"/>
    <tableColumn id="14823" xr3:uid="{04D5854C-790C-426F-ABEF-5E716F4D08CB}" name="Column14820"/>
    <tableColumn id="14824" xr3:uid="{7E9985F1-4539-4F08-8FA2-0366E782FD8E}" name="Column14821"/>
    <tableColumn id="14825" xr3:uid="{4F14F74F-D0B9-4E67-81DF-0A18E73F055E}" name="Column14822"/>
    <tableColumn id="14826" xr3:uid="{EB8F9D00-1ABD-461E-A17B-C918DAB2F4D1}" name="Column14823"/>
    <tableColumn id="14827" xr3:uid="{31BFB0DC-D3AD-4A67-85CF-CF1FD9A4E14C}" name="Column14824"/>
    <tableColumn id="14828" xr3:uid="{6E01C039-8E36-4EAD-8275-26FED03CF24E}" name="Column14825"/>
    <tableColumn id="14829" xr3:uid="{069528BE-66DB-4AA7-A671-FEA353DF41DF}" name="Column14826"/>
    <tableColumn id="14830" xr3:uid="{3E0C1BAC-F104-416D-8526-7222C408418C}" name="Column14827"/>
    <tableColumn id="14831" xr3:uid="{66F441C4-AB21-4CDF-B47E-72616A6566C4}" name="Column14828"/>
    <tableColumn id="14832" xr3:uid="{EFF15C7A-533A-41A3-950E-AE9ED2FDA66D}" name="Column14829"/>
    <tableColumn id="14833" xr3:uid="{F3AF8C47-F35B-466A-8E16-B9100C180E24}" name="Column14830"/>
    <tableColumn id="14834" xr3:uid="{82E15013-E929-40BA-857C-B52C2EEDC4A8}" name="Column14831"/>
    <tableColumn id="14835" xr3:uid="{24575589-5867-484D-B450-74E1299B67AD}" name="Column14832"/>
    <tableColumn id="14836" xr3:uid="{39E260CF-C25F-4B59-BE8A-ED4CB41B79AA}" name="Column14833"/>
    <tableColumn id="14837" xr3:uid="{2B681C38-21D0-4F3B-946A-FBE88D8E873B}" name="Column14834"/>
    <tableColumn id="14838" xr3:uid="{863A6DB9-47FE-40CD-8C9A-8E037ADDE2FB}" name="Column14835"/>
    <tableColumn id="14839" xr3:uid="{62B6DF80-2654-45FA-8AEE-2E2945358AC7}" name="Column14836"/>
    <tableColumn id="14840" xr3:uid="{A07353E6-5C49-42F4-A2B6-2FC67ABFCD27}" name="Column14837"/>
    <tableColumn id="14841" xr3:uid="{CB68D203-36A4-41CE-B238-8947806A3D3D}" name="Column14838"/>
    <tableColumn id="14842" xr3:uid="{DB5A400A-F19C-4028-A114-27F3ADAD81F9}" name="Column14839"/>
    <tableColumn id="14843" xr3:uid="{D1D696DA-F115-4A02-BCFA-2785AE0EF87C}" name="Column14840"/>
    <tableColumn id="14844" xr3:uid="{E0C83D41-E5A9-4EFC-A6D5-A885D58F2341}" name="Column14841"/>
    <tableColumn id="14845" xr3:uid="{F3CE32C6-5C71-4154-84AB-52109C494223}" name="Column14842"/>
    <tableColumn id="14846" xr3:uid="{C75D097C-2F12-4778-BD98-5EAA8B00832D}" name="Column14843"/>
    <tableColumn id="14847" xr3:uid="{E2635612-C8C4-4309-936F-1DEBA3C3DAE9}" name="Column14844"/>
    <tableColumn id="14848" xr3:uid="{E0C7C9E6-6862-46DE-BC48-39AD65DE704C}" name="Column14845"/>
    <tableColumn id="14849" xr3:uid="{1EBEF137-7DF0-4D87-87CF-CDDC75A87BF1}" name="Column14846"/>
    <tableColumn id="14850" xr3:uid="{A161CDA1-6C77-4F44-BC2B-CA94A4950628}" name="Column14847"/>
    <tableColumn id="14851" xr3:uid="{4C62A332-5E35-4645-921C-8E854301B7C2}" name="Column14848"/>
    <tableColumn id="14852" xr3:uid="{7B962380-C9B3-487F-BA94-CD61672EE7CF}" name="Column14849"/>
    <tableColumn id="14853" xr3:uid="{EC15F242-4C63-475D-90CE-FCC9BF64B068}" name="Column14850"/>
    <tableColumn id="14854" xr3:uid="{969994ED-2F91-42EA-A3E3-51ED1A491C6D}" name="Column14851"/>
    <tableColumn id="14855" xr3:uid="{5114B452-D801-4123-A932-86D1E2B7C393}" name="Column14852"/>
    <tableColumn id="14856" xr3:uid="{77A45065-2D93-4743-9FAE-1F6DA6A3909E}" name="Column14853"/>
    <tableColumn id="14857" xr3:uid="{D1977FC1-BB17-4A42-808F-94469C6CC45D}" name="Column14854"/>
    <tableColumn id="14858" xr3:uid="{37D25AEB-B80B-43FF-897E-18BE5395CB61}" name="Column14855"/>
    <tableColumn id="14859" xr3:uid="{FB74A9FE-8861-44F7-AEBD-44E78AB573CA}" name="Column14856"/>
    <tableColumn id="14860" xr3:uid="{3B38D2E2-0C9F-48FB-A13F-BAC5F9CA5492}" name="Column14857"/>
    <tableColumn id="14861" xr3:uid="{63F64831-B00E-4416-8E03-0622C7787E30}" name="Column14858"/>
    <tableColumn id="14862" xr3:uid="{312CE6A7-062F-46BD-A2A1-0F58C52B3C9C}" name="Column14859"/>
    <tableColumn id="14863" xr3:uid="{9C3232B4-8C48-4A1B-BCEF-C89770DD702E}" name="Column14860"/>
    <tableColumn id="14864" xr3:uid="{625D747F-0933-45E9-BBDF-64C4F72DF61F}" name="Column14861"/>
    <tableColumn id="14865" xr3:uid="{73D8E5FC-E817-4E53-9E6F-CE7A1AE7CBEB}" name="Column14862"/>
    <tableColumn id="14866" xr3:uid="{B9CE0E4B-BC5C-4BC0-9D7D-3E9CB662D98B}" name="Column14863"/>
    <tableColumn id="14867" xr3:uid="{8B6DFAC4-68DA-461F-8744-D91E97239311}" name="Column14864"/>
    <tableColumn id="14868" xr3:uid="{A52B7C5C-798E-43B9-AF03-9D937E67CC64}" name="Column14865"/>
    <tableColumn id="14869" xr3:uid="{6DD4DC99-7D77-4561-AAF0-C43AE4B91B38}" name="Column14866"/>
    <tableColumn id="14870" xr3:uid="{69C1163D-2804-4FFA-98DC-B7A8BD25BA15}" name="Column14867"/>
    <tableColumn id="14871" xr3:uid="{BD3E8C7D-876D-41F0-8507-FBAA9197573B}" name="Column14868"/>
    <tableColumn id="14872" xr3:uid="{66276038-1B1F-457F-9021-D63898F1F32C}" name="Column14869"/>
    <tableColumn id="14873" xr3:uid="{E53F3974-FF03-4531-844C-9A4ECAF4495B}" name="Column14870"/>
    <tableColumn id="14874" xr3:uid="{A82C22F6-B4F1-41D8-A761-1E9BB864D61D}" name="Column14871"/>
    <tableColumn id="14875" xr3:uid="{492CE2C4-D21B-4707-BB50-E5E96CD8EAC5}" name="Column14872"/>
    <tableColumn id="14876" xr3:uid="{4FF802DE-DE28-47B3-9B32-133C096DE5B4}" name="Column14873"/>
    <tableColumn id="14877" xr3:uid="{A3CD0D69-56D0-4FC2-B163-DEC4D3F3AB91}" name="Column14874"/>
    <tableColumn id="14878" xr3:uid="{DDBE27AE-FD26-488C-954C-386E8B625121}" name="Column14875"/>
    <tableColumn id="14879" xr3:uid="{8F628959-BEFC-4CFF-9DC5-AD19934B80EE}" name="Column14876"/>
    <tableColumn id="14880" xr3:uid="{A22055D4-BEE4-4CB9-85ED-180A7963F90C}" name="Column14877"/>
    <tableColumn id="14881" xr3:uid="{92F263E9-D7FD-427B-97FC-FBA248A6FF86}" name="Column14878"/>
    <tableColumn id="14882" xr3:uid="{38D2B1D2-15A3-43B6-94EB-1A001FE5D79E}" name="Column14879"/>
    <tableColumn id="14883" xr3:uid="{31BF7FB1-B5E9-47E0-8376-7131F37F47C1}" name="Column14880"/>
    <tableColumn id="14884" xr3:uid="{3FC96834-16F6-4FE0-AC2A-9E102F994B1B}" name="Column14881"/>
    <tableColumn id="14885" xr3:uid="{7839C6DD-9881-4805-9658-9B3BB762BAE4}" name="Column14882"/>
    <tableColumn id="14886" xr3:uid="{E65AC70B-279A-4568-A4FE-650A6EF0EF5B}" name="Column14883"/>
    <tableColumn id="14887" xr3:uid="{C2C8FF01-C36C-41B6-9E2A-F362A5811F3A}" name="Column14884"/>
    <tableColumn id="14888" xr3:uid="{E1B9D3C0-D59D-49A3-B3CB-D994A14D555F}" name="Column14885"/>
    <tableColumn id="14889" xr3:uid="{0D15CDBD-0592-4B29-9D5C-BF2DB5B2EBE6}" name="Column14886"/>
    <tableColumn id="14890" xr3:uid="{9300575A-BBE9-45F1-8F8A-3DADFC90482C}" name="Column14887"/>
    <tableColumn id="14891" xr3:uid="{E8996C34-7CD5-4F26-92C7-0AC009455EB1}" name="Column14888"/>
    <tableColumn id="14892" xr3:uid="{BFEB96C1-38E5-499F-A22D-AA172A6603A1}" name="Column14889"/>
    <tableColumn id="14893" xr3:uid="{05853600-D45E-45BB-A8CF-02F0A3D0F368}" name="Column14890"/>
    <tableColumn id="14894" xr3:uid="{3BE1FAE1-9865-45C7-AD80-B04CB20EC84D}" name="Column14891"/>
    <tableColumn id="14895" xr3:uid="{C50A396E-C8B8-41B0-ADAA-8B6BAE69E148}" name="Column14892"/>
    <tableColumn id="14896" xr3:uid="{831F7D8B-7C6B-4B48-B1C0-EC46BD5E7FF5}" name="Column14893"/>
    <tableColumn id="14897" xr3:uid="{006665DA-E929-49EE-B538-DFF4126C3BCD}" name="Column14894"/>
    <tableColumn id="14898" xr3:uid="{DDFCCED1-EE31-40C0-9331-D26345B53912}" name="Column14895"/>
    <tableColumn id="14899" xr3:uid="{D9B66440-4615-479E-9B29-DB4EEB6406B3}" name="Column14896"/>
    <tableColumn id="14900" xr3:uid="{453C0682-7152-4C7B-91CD-707CB3B17CC5}" name="Column14897"/>
    <tableColumn id="14901" xr3:uid="{52F2FE0B-6730-4390-9105-CCA9AFA183A5}" name="Column14898"/>
    <tableColumn id="14902" xr3:uid="{8CB9B7F3-0D93-4C33-8C2E-B8B2AA46FFF7}" name="Column14899"/>
    <tableColumn id="14903" xr3:uid="{22AB51EE-78EB-4BF1-8CE8-6C824A4D2976}" name="Column14900"/>
    <tableColumn id="14904" xr3:uid="{602938CC-D96B-4C83-A185-A16FDAF949DE}" name="Column14901"/>
    <tableColumn id="14905" xr3:uid="{9F9FFA49-A934-4DAE-A7E5-73D24EF8A643}" name="Column14902"/>
    <tableColumn id="14906" xr3:uid="{66CF7978-5866-4BC1-8BA2-1076F0D7E329}" name="Column14903"/>
    <tableColumn id="14907" xr3:uid="{CF394588-0C3B-4C46-B931-EA8C359CD581}" name="Column14904"/>
    <tableColumn id="14908" xr3:uid="{9CF8B2E0-0A4B-4954-A8BC-D9653C6AC9D5}" name="Column14905"/>
    <tableColumn id="14909" xr3:uid="{690E2076-B67D-4462-A58E-7EBD14E5D769}" name="Column14906"/>
    <tableColumn id="14910" xr3:uid="{F75E4469-E73D-4FCD-B408-7A16CA4A6BF1}" name="Column14907"/>
    <tableColumn id="14911" xr3:uid="{6B48CB29-29F8-437B-8D5E-78720C27FD36}" name="Column14908"/>
    <tableColumn id="14912" xr3:uid="{F2259A92-90D4-42AD-A08F-5A7B2F8576E0}" name="Column14909"/>
    <tableColumn id="14913" xr3:uid="{77707667-AD23-41B7-BF8E-2AFF864143AD}" name="Column14910"/>
    <tableColumn id="14914" xr3:uid="{52F71094-8B8F-49F7-971A-642EFC64F1D5}" name="Column14911"/>
    <tableColumn id="14915" xr3:uid="{43DFF765-E734-4EA7-B68D-A9915E4EFD9A}" name="Column14912"/>
    <tableColumn id="14916" xr3:uid="{0911A5A2-7BE1-4B63-B522-874FD125AA26}" name="Column14913"/>
    <tableColumn id="14917" xr3:uid="{A88E561C-B4CA-449F-9BAF-9978517EBCDB}" name="Column14914"/>
    <tableColumn id="14918" xr3:uid="{D577CC09-9669-445F-92D3-9285BBA3BD2B}" name="Column14915"/>
    <tableColumn id="14919" xr3:uid="{64BFDAE2-62A7-4A1A-8FFA-CA7963FE86F3}" name="Column14916"/>
    <tableColumn id="14920" xr3:uid="{04F7798B-2182-4A3C-9CFE-C3C1D9A6F5A7}" name="Column14917"/>
    <tableColumn id="14921" xr3:uid="{6BC70CE1-8B8B-4043-94CC-93AB0AD4FB97}" name="Column14918"/>
    <tableColumn id="14922" xr3:uid="{0A3B6D16-603A-4B84-8F53-9A93B767D93E}" name="Column14919"/>
    <tableColumn id="14923" xr3:uid="{04718D97-16CC-4F5E-B4A2-3FBFF22EA237}" name="Column14920"/>
    <tableColumn id="14924" xr3:uid="{570E6DEA-9717-4B0C-AA05-269562BB70BC}" name="Column14921"/>
    <tableColumn id="14925" xr3:uid="{D3ABEE62-8363-45FA-AC01-3A305A622722}" name="Column14922"/>
    <tableColumn id="14926" xr3:uid="{E5C4F189-E973-498D-92C3-9461644DA094}" name="Column14923"/>
    <tableColumn id="14927" xr3:uid="{5469A50D-2F86-4D51-B070-753A026C9609}" name="Column14924"/>
    <tableColumn id="14928" xr3:uid="{7896B51A-C19E-4B05-A8FC-EDD0C949CD1C}" name="Column14925"/>
    <tableColumn id="14929" xr3:uid="{EFA8385E-6236-4835-B3BF-EFBF2AA322A6}" name="Column14926"/>
    <tableColumn id="14930" xr3:uid="{6989C1A9-4C00-4A7C-9CCF-04CD8461EF4F}" name="Column14927"/>
    <tableColumn id="14931" xr3:uid="{8EACF2B9-E475-4A25-ABD3-C825863D7780}" name="Column14928"/>
    <tableColumn id="14932" xr3:uid="{B4A7DE72-C356-4077-8A79-E92A517D2405}" name="Column14929"/>
    <tableColumn id="14933" xr3:uid="{0F5AA84A-4848-4690-82E1-D330E1DF2DE8}" name="Column14930"/>
    <tableColumn id="14934" xr3:uid="{571764DF-8AFA-4CAA-AFA1-49D29B34A80B}" name="Column14931"/>
    <tableColumn id="14935" xr3:uid="{47B77C93-E785-489F-BC94-35622D273B32}" name="Column14932"/>
    <tableColumn id="14936" xr3:uid="{B0E1CB75-68A1-45CB-8248-D6DAC0DF61A5}" name="Column14933"/>
    <tableColumn id="14937" xr3:uid="{C06E9100-C1D6-4B86-8733-8B263815EF55}" name="Column14934"/>
    <tableColumn id="14938" xr3:uid="{C93C8ED3-AE87-4841-8E0B-6F4B81D5ACF7}" name="Column14935"/>
    <tableColumn id="14939" xr3:uid="{C80BB7DB-6FBC-4506-A595-0EB837D457ED}" name="Column14936"/>
    <tableColumn id="14940" xr3:uid="{F7C260F4-839D-458E-91DF-7DAABCC82482}" name="Column14937"/>
    <tableColumn id="14941" xr3:uid="{5A844A36-6957-44FF-B250-E18EE891EBF2}" name="Column14938"/>
    <tableColumn id="14942" xr3:uid="{06B420B3-0BC3-4172-96DA-C987678379F4}" name="Column14939"/>
    <tableColumn id="14943" xr3:uid="{2F96CBD3-3118-49C9-A179-594E4162D874}" name="Column14940"/>
    <tableColumn id="14944" xr3:uid="{33C946F0-DF49-4F27-88F2-6F8939D97779}" name="Column14941"/>
    <tableColumn id="14945" xr3:uid="{FE22F479-B3C5-4F47-A3D4-BC0572CED6AC}" name="Column14942"/>
    <tableColumn id="14946" xr3:uid="{F9A8CDCA-D8FF-4C64-9F35-1D895A759ECB}" name="Column14943"/>
    <tableColumn id="14947" xr3:uid="{7F22FCF8-00C2-4D4A-A07F-B4CD1869999A}" name="Column14944"/>
    <tableColumn id="14948" xr3:uid="{85ADAFC2-03FC-49A7-B0D0-AA73B1D14AB5}" name="Column14945"/>
    <tableColumn id="14949" xr3:uid="{90442568-F607-4FD6-9BB5-0B78078542BD}" name="Column14946"/>
    <tableColumn id="14950" xr3:uid="{24425E79-F32C-4958-9F6E-23C9557074C2}" name="Column14947"/>
    <tableColumn id="14951" xr3:uid="{DEBC8DA1-E9A1-4873-AE6F-6E202E6F3E1C}" name="Column14948"/>
    <tableColumn id="14952" xr3:uid="{B3A07F95-C28E-41CE-B814-9BAC765B0D57}" name="Column14949"/>
    <tableColumn id="14953" xr3:uid="{C360E251-D9FF-4785-8591-CAFB49F6695C}" name="Column14950"/>
    <tableColumn id="14954" xr3:uid="{DA14371A-C988-4CB4-AE2D-CA89553537F7}" name="Column14951"/>
    <tableColumn id="14955" xr3:uid="{18FF14D8-FDF8-4081-A711-DAE13664B936}" name="Column14952"/>
    <tableColumn id="14956" xr3:uid="{37148C81-2634-4251-934F-6F4DDF7EF385}" name="Column14953"/>
    <tableColumn id="14957" xr3:uid="{69DBA4FD-45E4-4654-9E36-A9A8FF267BF7}" name="Column14954"/>
    <tableColumn id="14958" xr3:uid="{747CBDB3-FE12-4F73-AF72-4A52BC79C89F}" name="Column14955"/>
    <tableColumn id="14959" xr3:uid="{6248C2B1-F5B4-4503-B211-85D5238B2AEA}" name="Column14956"/>
    <tableColumn id="14960" xr3:uid="{596765C4-8685-4382-A6D7-1E87ACF483A2}" name="Column14957"/>
    <tableColumn id="14961" xr3:uid="{435C2BD1-9F9E-43F3-A9FA-DD369617F6DA}" name="Column14958"/>
    <tableColumn id="14962" xr3:uid="{FF72B99E-DE83-4B36-A148-95DA04B1F898}" name="Column14959"/>
    <tableColumn id="14963" xr3:uid="{F8617DBF-AFF7-47AA-896D-E9A124B68593}" name="Column14960"/>
    <tableColumn id="14964" xr3:uid="{282B768E-0D87-4359-94FB-D9D283112EF2}" name="Column14961"/>
    <tableColumn id="14965" xr3:uid="{B25C04F9-CF2F-4391-B39D-81A7108A4F8E}" name="Column14962"/>
    <tableColumn id="14966" xr3:uid="{5B8668D2-0ED4-473B-BE44-768EA02D3515}" name="Column14963"/>
    <tableColumn id="14967" xr3:uid="{A835BD95-6DD2-4E0F-8104-01EB6586F04D}" name="Column14964"/>
    <tableColumn id="14968" xr3:uid="{858C5A69-D015-4964-9653-232EF561CBCD}" name="Column14965"/>
    <tableColumn id="14969" xr3:uid="{5BC06C09-8BCD-4FAA-8B9C-754DEB9FEA48}" name="Column14966"/>
    <tableColumn id="14970" xr3:uid="{733A2915-71FD-490D-934D-AEB9441A15DD}" name="Column14967"/>
    <tableColumn id="14971" xr3:uid="{D3382F87-6087-4FD0-9F7B-203BB604373A}" name="Column14968"/>
    <tableColumn id="14972" xr3:uid="{5B7B5AD5-668A-4621-A19A-7B15DCE0A84F}" name="Column14969"/>
    <tableColumn id="14973" xr3:uid="{0691B7AE-E9A0-4529-AFA7-4607F5974989}" name="Column14970"/>
    <tableColumn id="14974" xr3:uid="{F8896CBF-B7DA-4F4B-85D4-4EB0F207E33E}" name="Column14971"/>
    <tableColumn id="14975" xr3:uid="{EC0DB690-8073-4CC3-A044-54A2C072DF23}" name="Column14972"/>
    <tableColumn id="14976" xr3:uid="{8B08F474-9111-43CE-92EF-63BC9A946A17}" name="Column14973"/>
    <tableColumn id="14977" xr3:uid="{4AC5BA43-7668-4D00-A534-A8E04F6E6F7B}" name="Column14974"/>
    <tableColumn id="14978" xr3:uid="{4F7D6FD5-6E88-4678-AD86-5E23187708AA}" name="Column14975"/>
    <tableColumn id="14979" xr3:uid="{FA0FDEB5-CCCB-4254-8906-32E5C529E694}" name="Column14976"/>
    <tableColumn id="14980" xr3:uid="{358977C0-378C-4AE4-AF33-8DD109B900A2}" name="Column14977"/>
    <tableColumn id="14981" xr3:uid="{52C0FAF5-AA76-4210-9072-7D2B2028E94F}" name="Column14978"/>
    <tableColumn id="14982" xr3:uid="{669DE4F4-0114-494C-9F2B-5BF0CEC8F152}" name="Column14979"/>
    <tableColumn id="14983" xr3:uid="{60DFA3F4-3071-4C3E-B559-C4A57B6903E3}" name="Column14980"/>
    <tableColumn id="14984" xr3:uid="{78C9E041-DC82-4B58-8013-4B4D6993BA46}" name="Column14981"/>
    <tableColumn id="14985" xr3:uid="{DA5A54A3-224C-4D89-8377-A66FF8EA3E03}" name="Column14982"/>
    <tableColumn id="14986" xr3:uid="{BEF2F20A-306F-4A51-90AB-4F57AB30CF74}" name="Column14983"/>
    <tableColumn id="14987" xr3:uid="{C9EC4122-6AD8-4B81-B60A-0059A6EC77EB}" name="Column14984"/>
    <tableColumn id="14988" xr3:uid="{DF886557-C496-40AD-B1FD-35D0107B9B4C}" name="Column14985"/>
    <tableColumn id="14989" xr3:uid="{AF7C5455-9B1A-426B-AC47-295B6E54BCE1}" name="Column14986"/>
    <tableColumn id="14990" xr3:uid="{D3CF8E6D-61EC-402A-AA76-3B525D80BEEA}" name="Column14987"/>
    <tableColumn id="14991" xr3:uid="{362524CA-AD08-4721-9010-E29767057528}" name="Column14988"/>
    <tableColumn id="14992" xr3:uid="{5A1867D6-DE43-47E8-9AB6-E6D0555F1BE2}" name="Column14989"/>
    <tableColumn id="14993" xr3:uid="{A5D32411-6008-4C51-8E3F-56B2E060CBD9}" name="Column14990"/>
    <tableColumn id="14994" xr3:uid="{01BC3A45-241D-48E1-BCD5-D910C3518BCA}" name="Column14991"/>
    <tableColumn id="14995" xr3:uid="{AF05CDEB-1CF0-4C01-9EC4-201447E5A2FC}" name="Column14992"/>
    <tableColumn id="14996" xr3:uid="{26AD9400-B6A5-48E7-B60A-C688C73ECCB2}" name="Column14993"/>
    <tableColumn id="14997" xr3:uid="{BDDD303A-E0BF-48CD-ABA1-5D90234C661D}" name="Column14994"/>
    <tableColumn id="14998" xr3:uid="{3973EFA3-FE6C-4612-B349-CDC37C596433}" name="Column14995"/>
    <tableColumn id="14999" xr3:uid="{6F9AAC5F-FECE-40AC-9E0B-142804AB2C74}" name="Column14996"/>
    <tableColumn id="15000" xr3:uid="{39AA3B53-CEE9-4B7B-879E-F5161DB0E7AA}" name="Column14997"/>
    <tableColumn id="15001" xr3:uid="{614E0D95-084D-45FE-B4F9-5EB2F9C11FC6}" name="Column14998"/>
    <tableColumn id="15002" xr3:uid="{3ED487AA-9DA4-4AE4-9D58-72A3A9040BE5}" name="Column14999"/>
    <tableColumn id="15003" xr3:uid="{E2EFDFC8-6B4B-4526-AC5F-B8FF8A5E4083}" name="Column15000"/>
    <tableColumn id="15004" xr3:uid="{72948278-FDF2-4F98-9000-94D9D5BDDABA}" name="Column15001"/>
    <tableColumn id="15005" xr3:uid="{9D18FB86-7E98-42DC-BBB1-F02B9AFB193C}" name="Column15002"/>
    <tableColumn id="15006" xr3:uid="{E0E6E51E-1D51-4220-8A98-AB46A472826E}" name="Column15003"/>
    <tableColumn id="15007" xr3:uid="{01C83A95-ADD2-4B9E-915E-EB94EE48861B}" name="Column15004"/>
    <tableColumn id="15008" xr3:uid="{681AE296-ACA7-4FCF-B96B-9F76D1E72B8A}" name="Column15005"/>
    <tableColumn id="15009" xr3:uid="{E640E6E6-EB42-4E46-B4B6-E463C6459DB6}" name="Column15006"/>
    <tableColumn id="15010" xr3:uid="{291861DA-4F8A-459D-8FC1-200AC57C932E}" name="Column15007"/>
    <tableColumn id="15011" xr3:uid="{DB7724B3-8A2E-4EA6-941C-AF0BC1311CCA}" name="Column15008"/>
    <tableColumn id="15012" xr3:uid="{F5290ED5-628B-4A64-92A1-97F5ACD5C1E9}" name="Column15009"/>
    <tableColumn id="15013" xr3:uid="{BC6C6FC4-B7BA-4CC9-8EF5-43B66164A7D9}" name="Column15010"/>
    <tableColumn id="15014" xr3:uid="{99D4F544-2308-48CB-B6E2-9C29D46147D2}" name="Column15011"/>
    <tableColumn id="15015" xr3:uid="{CBA6727A-13DA-4015-B7D4-2DB1C66969A6}" name="Column15012"/>
    <tableColumn id="15016" xr3:uid="{1B55A00A-0315-4BDA-929C-D9A0AEA4C9AE}" name="Column15013"/>
    <tableColumn id="15017" xr3:uid="{BEA14973-F3F1-42B7-B349-2689A0687880}" name="Column15014"/>
    <tableColumn id="15018" xr3:uid="{432214B9-E7E2-4200-9EF5-D7683419305D}" name="Column15015"/>
    <tableColumn id="15019" xr3:uid="{A85C95D6-0C77-41E4-B034-94334B6413C1}" name="Column15016"/>
    <tableColumn id="15020" xr3:uid="{B9B50180-3078-46DE-9E53-93FFD14FA01C}" name="Column15017"/>
    <tableColumn id="15021" xr3:uid="{8B19EA0B-1283-4708-8380-07C03AB8B68C}" name="Column15018"/>
    <tableColumn id="15022" xr3:uid="{CEB0A5CA-2E0E-48D0-8CD3-35A510172AAA}" name="Column15019"/>
    <tableColumn id="15023" xr3:uid="{51700C89-5315-4B03-BA6F-574DCED57125}" name="Column15020"/>
    <tableColumn id="15024" xr3:uid="{B3B1EBF1-ECA3-4CB7-9B41-625C42AE599E}" name="Column15021"/>
    <tableColumn id="15025" xr3:uid="{F8C6DE82-7F74-45A7-AB71-A885180D77A3}" name="Column15022"/>
    <tableColumn id="15026" xr3:uid="{EAC749BF-3588-4F32-9594-DB3CC0056D61}" name="Column15023"/>
    <tableColumn id="15027" xr3:uid="{B5073F8E-BCC9-40AA-9D81-5732DD043798}" name="Column15024"/>
    <tableColumn id="15028" xr3:uid="{403F128E-A20F-4316-B3C0-29C514705295}" name="Column15025"/>
    <tableColumn id="15029" xr3:uid="{262F7C5F-8BDC-4108-AD03-8A895A31E248}" name="Column15026"/>
    <tableColumn id="15030" xr3:uid="{50C3FDD7-2D2E-4AEA-8436-CF040157A9FD}" name="Column15027"/>
    <tableColumn id="15031" xr3:uid="{8DE93303-4BFE-4030-A611-62D3D08759F5}" name="Column15028"/>
    <tableColumn id="15032" xr3:uid="{8D07A815-6BA2-4D14-8A46-D3A5EB258754}" name="Column15029"/>
    <tableColumn id="15033" xr3:uid="{BDA814A5-A3A5-4D26-B046-2B7AFFBFD5B7}" name="Column15030"/>
    <tableColumn id="15034" xr3:uid="{EDDF97BA-EAF2-4150-9647-A22B0FDCE401}" name="Column15031"/>
    <tableColumn id="15035" xr3:uid="{B0BE60A5-6461-449B-AFB9-82773546F8C5}" name="Column15032"/>
    <tableColumn id="15036" xr3:uid="{13C4054A-24AC-41D1-8CDE-4E4759B64268}" name="Column15033"/>
    <tableColumn id="15037" xr3:uid="{0CC9A06C-620F-46C1-BE97-3DC5133EEAA2}" name="Column15034"/>
    <tableColumn id="15038" xr3:uid="{1A1E56C2-0385-4316-8C33-0165CC7C6D2D}" name="Column15035"/>
    <tableColumn id="15039" xr3:uid="{FBCACA5D-75A8-43AC-9D88-B08C541AE857}" name="Column15036"/>
    <tableColumn id="15040" xr3:uid="{A55EC9D9-D2A9-4A08-BC58-7B84402A4D31}" name="Column15037"/>
    <tableColumn id="15041" xr3:uid="{D5B91606-97A8-4C9F-9CB4-8225953DBC3E}" name="Column15038"/>
    <tableColumn id="15042" xr3:uid="{390EDCD5-4579-4C65-8789-1D7293C571E5}" name="Column15039"/>
    <tableColumn id="15043" xr3:uid="{635086FF-4A17-4713-8418-525AD1326719}" name="Column15040"/>
    <tableColumn id="15044" xr3:uid="{02319AB1-2017-499A-A882-1DCCDCD14550}" name="Column15041"/>
    <tableColumn id="15045" xr3:uid="{256736C0-013D-4A34-B5D3-13A707ED0BB1}" name="Column15042"/>
    <tableColumn id="15046" xr3:uid="{4CC43884-E45F-4AF2-B5D3-EEE5AECCE520}" name="Column15043"/>
    <tableColumn id="15047" xr3:uid="{2D045680-E885-4DC6-99A2-6A8A67B60545}" name="Column15044"/>
    <tableColumn id="15048" xr3:uid="{40DFF935-E40E-4FF4-9F71-2E356191D2D0}" name="Column15045"/>
    <tableColumn id="15049" xr3:uid="{A3F744A0-9D7F-485A-951C-FDC867F69D1C}" name="Column15046"/>
    <tableColumn id="15050" xr3:uid="{9DD1E1C3-ADDD-4BCB-8F7F-B86CEF87C6A5}" name="Column15047"/>
    <tableColumn id="15051" xr3:uid="{2CDEF2E9-926E-49F7-B76A-231C960DD3C5}" name="Column15048"/>
    <tableColumn id="15052" xr3:uid="{48081C27-4CDB-4DB5-A35D-2BEF8D0D977F}" name="Column15049"/>
    <tableColumn id="15053" xr3:uid="{36A81C66-60F0-407B-BDD1-CF789863790D}" name="Column15050"/>
    <tableColumn id="15054" xr3:uid="{29635A2E-292C-4343-B88C-B865ADB579F6}" name="Column15051"/>
    <tableColumn id="15055" xr3:uid="{6FB2D5D7-97A5-49CB-B10B-5D56222F0D73}" name="Column15052"/>
    <tableColumn id="15056" xr3:uid="{800E3C1E-3E93-492E-90B5-5D00D9DB3C50}" name="Column15053"/>
    <tableColumn id="15057" xr3:uid="{09603833-0497-4396-AF76-FC45AE80FBB8}" name="Column15054"/>
    <tableColumn id="15058" xr3:uid="{AC35E5DF-8DE3-485A-9CFB-1F9178E22CA7}" name="Column15055"/>
    <tableColumn id="15059" xr3:uid="{06C3F436-808D-4525-B805-FAF098D3A18D}" name="Column15056"/>
    <tableColumn id="15060" xr3:uid="{DD5BEBBF-DBE8-4961-B282-CBF747310107}" name="Column15057"/>
    <tableColumn id="15061" xr3:uid="{E4E46678-8E25-420A-93CD-39556F9F6710}" name="Column15058"/>
    <tableColumn id="15062" xr3:uid="{3E9B700A-5BCA-4E14-88E1-9C0949259E2A}" name="Column15059"/>
    <tableColumn id="15063" xr3:uid="{722EF6C9-09FD-49C8-88BE-E26300713E32}" name="Column15060"/>
    <tableColumn id="15064" xr3:uid="{6A475D17-D550-42C4-B2E3-271DBF0CD713}" name="Column15061"/>
    <tableColumn id="15065" xr3:uid="{6E5E6A85-0673-42D3-8690-41E7596B7058}" name="Column15062"/>
    <tableColumn id="15066" xr3:uid="{5EA13EA7-8103-4BFA-AC08-E98C0F98CD3D}" name="Column15063"/>
    <tableColumn id="15067" xr3:uid="{4929E8FA-34C6-4DF9-B104-2DCC8EFD90AA}" name="Column15064"/>
    <tableColumn id="15068" xr3:uid="{86486C6F-6513-40BB-8838-96AF432B887C}" name="Column15065"/>
    <tableColumn id="15069" xr3:uid="{EFE56377-6BBA-4ADA-9058-07BAFFC70C42}" name="Column15066"/>
    <tableColumn id="15070" xr3:uid="{B5DC6CF6-DC7A-4862-852F-2B71BCEEF2C9}" name="Column15067"/>
    <tableColumn id="15071" xr3:uid="{F24758E3-9025-44B7-9634-B8A973FBCC88}" name="Column15068"/>
    <tableColumn id="15072" xr3:uid="{776A8C5B-E60C-4E98-B241-4B6E841AAF3C}" name="Column15069"/>
    <tableColumn id="15073" xr3:uid="{8DB8E6C9-66CA-4CB6-AEBC-21A51FC45A12}" name="Column15070"/>
    <tableColumn id="15074" xr3:uid="{49283FD9-DD66-4E7B-B4F0-16CFA43A08F9}" name="Column15071"/>
    <tableColumn id="15075" xr3:uid="{8E8507A1-E988-45EB-A3A6-3E31AB726F1F}" name="Column15072"/>
    <tableColumn id="15076" xr3:uid="{7C3ECB24-CF5D-4165-8D79-91347CD6A292}" name="Column15073"/>
    <tableColumn id="15077" xr3:uid="{AA26674F-B4EE-4E0C-9CBF-45A39FA55A30}" name="Column15074"/>
    <tableColumn id="15078" xr3:uid="{F2ACCC78-325F-4E50-9247-745DCCE439E5}" name="Column15075"/>
    <tableColumn id="15079" xr3:uid="{86367135-1CB6-405D-8DD5-5E75455B9952}" name="Column15076"/>
    <tableColumn id="15080" xr3:uid="{B2EB1502-480F-4C92-A540-C155BF20883E}" name="Column15077"/>
    <tableColumn id="15081" xr3:uid="{4FEB469A-E839-4EDF-BEA4-05027FCC51FF}" name="Column15078"/>
    <tableColumn id="15082" xr3:uid="{5F6673A4-1CC4-4AF4-BA07-4C96ED8263C0}" name="Column15079"/>
    <tableColumn id="15083" xr3:uid="{08C961AB-A80D-4135-ADA9-05E96851D594}" name="Column15080"/>
    <tableColumn id="15084" xr3:uid="{A2DF1DC2-85A8-4992-B37F-2C13F2911E19}" name="Column15081"/>
    <tableColumn id="15085" xr3:uid="{EC7EAA27-3A5A-4B58-84BE-C665CA5B1F0C}" name="Column15082"/>
    <tableColumn id="15086" xr3:uid="{C96CB145-6D1D-494D-A4CA-AEB7AF3362B3}" name="Column15083"/>
    <tableColumn id="15087" xr3:uid="{24809E54-58AF-41FE-808B-5B927B005250}" name="Column15084"/>
    <tableColumn id="15088" xr3:uid="{3C37F457-F28B-41D0-9539-FA9314015757}" name="Column15085"/>
    <tableColumn id="15089" xr3:uid="{325E9C40-A8BF-45BD-9FF2-87FE2FB3A532}" name="Column15086"/>
    <tableColumn id="15090" xr3:uid="{8B70A782-22FF-49CF-A756-6606FCB8274A}" name="Column15087"/>
    <tableColumn id="15091" xr3:uid="{46E58B36-8360-4C0A-9F06-F3EAE1170142}" name="Column15088"/>
    <tableColumn id="15092" xr3:uid="{89A3429E-8F52-4CDB-841C-4EDBEC9DDFB3}" name="Column15089"/>
    <tableColumn id="15093" xr3:uid="{C000ECC5-8BFE-45EE-BFD4-5F04F3E30376}" name="Column15090"/>
    <tableColumn id="15094" xr3:uid="{91599533-4441-4329-BC83-EA85BFE7E1CE}" name="Column15091"/>
    <tableColumn id="15095" xr3:uid="{3DFDDCF4-B73B-4AD3-AC81-DCB2C4A8B60A}" name="Column15092"/>
    <tableColumn id="15096" xr3:uid="{FF2893EB-20B9-4651-8090-9A9509666B0C}" name="Column15093"/>
    <tableColumn id="15097" xr3:uid="{87EAB48B-026C-49AB-80FE-EAD8FB150376}" name="Column15094"/>
    <tableColumn id="15098" xr3:uid="{18D6735F-A769-4153-AEB7-A9710BB4A6C4}" name="Column15095"/>
    <tableColumn id="15099" xr3:uid="{CEB594F2-E901-4852-8B30-E6BC80DD0195}" name="Column15096"/>
    <tableColumn id="15100" xr3:uid="{89B3BC05-F0D4-4BFE-AF42-431360D0C7A4}" name="Column15097"/>
    <tableColumn id="15101" xr3:uid="{9B95441D-C84D-470D-BB13-20FA35E499A8}" name="Column15098"/>
    <tableColumn id="15102" xr3:uid="{C1BBE33E-C34C-42BC-8BD2-884AE2C726C6}" name="Column15099"/>
    <tableColumn id="15103" xr3:uid="{5BD32ADF-C741-4909-BF3E-043D54718794}" name="Column15100"/>
    <tableColumn id="15104" xr3:uid="{E77124AB-F22F-4EFA-9E12-31CBA3022B39}" name="Column15101"/>
    <tableColumn id="15105" xr3:uid="{5D088647-AA4E-4FF4-8612-CFE5BC1DEE0F}" name="Column15102"/>
    <tableColumn id="15106" xr3:uid="{F24A6D32-8B48-4917-8EFD-0875C3C97D28}" name="Column15103"/>
    <tableColumn id="15107" xr3:uid="{96DA521F-AAC2-4E11-BEF1-F863A3A4DAAC}" name="Column15104"/>
    <tableColumn id="15108" xr3:uid="{BE69612F-5510-4E8A-99D0-CEEF8998C5F8}" name="Column15105"/>
    <tableColumn id="15109" xr3:uid="{0654948B-3023-463B-BF06-AFFB490C271D}" name="Column15106"/>
    <tableColumn id="15110" xr3:uid="{F85BA03E-8BF3-42B2-AE58-DBECF6FE78B6}" name="Column15107"/>
    <tableColumn id="15111" xr3:uid="{732503BB-9E47-4FD3-8893-E68EE0D07822}" name="Column15108"/>
    <tableColumn id="15112" xr3:uid="{A70EC2A6-CB69-4F6A-B014-4B3CD1DE0978}" name="Column15109"/>
    <tableColumn id="15113" xr3:uid="{DFEE7361-3B48-4661-B900-1D639310B551}" name="Column15110"/>
    <tableColumn id="15114" xr3:uid="{6BB71901-E984-49A1-BDDB-783B53333E20}" name="Column15111"/>
    <tableColumn id="15115" xr3:uid="{B654F9C0-678B-4139-8B3A-DB7EFB606C8B}" name="Column15112"/>
    <tableColumn id="15116" xr3:uid="{EE6ECB47-1AE3-4FC1-A6D4-C7C4898B9E05}" name="Column15113"/>
    <tableColumn id="15117" xr3:uid="{3D98F4B1-6D92-427C-A893-1AE6C9CB5CE3}" name="Column15114"/>
    <tableColumn id="15118" xr3:uid="{CE0EC6B3-369F-4946-B5BB-E30A45FFB2DD}" name="Column15115"/>
    <tableColumn id="15119" xr3:uid="{5A36006F-5360-4C38-B25E-E824F6CC2CF9}" name="Column15116"/>
    <tableColumn id="15120" xr3:uid="{B44B232E-9943-468C-93E0-1B97FA1B7821}" name="Column15117"/>
    <tableColumn id="15121" xr3:uid="{ECA58B03-EC0C-4B72-8734-7F1F9B4AFEA0}" name="Column15118"/>
    <tableColumn id="15122" xr3:uid="{122F8970-E07D-4A40-99DA-A9741F34D702}" name="Column15119"/>
    <tableColumn id="15123" xr3:uid="{00593677-4D30-4ABB-93FC-87A5F1674E78}" name="Column15120"/>
    <tableColumn id="15124" xr3:uid="{E3CA873B-DA6A-4201-ADA2-30FE612CD860}" name="Column15121"/>
    <tableColumn id="15125" xr3:uid="{F34E2BEE-EEC5-4710-908E-4137989C364F}" name="Column15122"/>
    <tableColumn id="15126" xr3:uid="{A05647CF-1E4C-429A-A183-6574BDE78423}" name="Column15123"/>
    <tableColumn id="15127" xr3:uid="{79ABEDA4-011D-480D-BEA1-43F22833085C}" name="Column15124"/>
    <tableColumn id="15128" xr3:uid="{0CAABEA5-EF9F-480F-83B4-FC068E89374F}" name="Column15125"/>
    <tableColumn id="15129" xr3:uid="{935A694E-CF00-4C8A-BE98-F6C9D9C9359D}" name="Column15126"/>
    <tableColumn id="15130" xr3:uid="{4A982B43-EB81-4388-AEF6-A3C70E94C783}" name="Column15127"/>
    <tableColumn id="15131" xr3:uid="{88A1199F-668B-48F9-BE53-307E012E2F33}" name="Column15128"/>
    <tableColumn id="15132" xr3:uid="{DAB8BF85-3531-405F-82D5-A6931B66C3A9}" name="Column15129"/>
    <tableColumn id="15133" xr3:uid="{A0716D0A-60B0-432B-9E1A-503165009195}" name="Column15130"/>
    <tableColumn id="15134" xr3:uid="{61B07F85-D1A3-463F-9E11-380795F23BE8}" name="Column15131"/>
    <tableColumn id="15135" xr3:uid="{3CDDA19F-8A4E-4EB5-B9F3-C03241016CF7}" name="Column15132"/>
    <tableColumn id="15136" xr3:uid="{2D84E49C-624C-40E6-B170-7B2576B6057A}" name="Column15133"/>
    <tableColumn id="15137" xr3:uid="{8085125C-A5AF-4F18-94C8-C07896ECF28D}" name="Column15134"/>
    <tableColumn id="15138" xr3:uid="{80B92749-5762-4910-BA34-333EAC2126DD}" name="Column15135"/>
    <tableColumn id="15139" xr3:uid="{B68AEC4E-556F-4A74-BDAA-41BD389AC9E0}" name="Column15136"/>
    <tableColumn id="15140" xr3:uid="{830A1CA2-C424-45DF-97D6-2C424B7660DF}" name="Column15137"/>
    <tableColumn id="15141" xr3:uid="{009AD682-A7CA-4AF1-8FEE-278FB47D038A}" name="Column15138"/>
    <tableColumn id="15142" xr3:uid="{1F37FDFE-427E-4EBB-9CD7-959A4DC0FA1B}" name="Column15139"/>
    <tableColumn id="15143" xr3:uid="{3BF630E8-0E7C-43F2-80D9-418E09599281}" name="Column15140"/>
    <tableColumn id="15144" xr3:uid="{908C799D-C325-4C22-9D63-2BDBCFC20CF9}" name="Column15141"/>
    <tableColumn id="15145" xr3:uid="{492F7774-07B2-47AC-92AC-2A78748A248A}" name="Column15142"/>
    <tableColumn id="15146" xr3:uid="{F40BE13C-689C-4987-B388-B91B5014E933}" name="Column15143"/>
    <tableColumn id="15147" xr3:uid="{103F25F2-D26D-4FF3-9D93-1800580AF5E5}" name="Column15144"/>
    <tableColumn id="15148" xr3:uid="{89B45B0B-B63D-4240-9B40-20558CECD46B}" name="Column15145"/>
    <tableColumn id="15149" xr3:uid="{EF1C17D0-22AD-4B8C-ACD6-B3049781D216}" name="Column15146"/>
    <tableColumn id="15150" xr3:uid="{8B7176C3-0E58-459C-916A-6456F9FF826C}" name="Column15147"/>
    <tableColumn id="15151" xr3:uid="{375A51C8-46F2-409B-A811-484005A7BE7E}" name="Column15148"/>
    <tableColumn id="15152" xr3:uid="{36AD6741-B5F7-445E-9732-58640192C8F8}" name="Column15149"/>
    <tableColumn id="15153" xr3:uid="{E9073DED-2B3C-472D-B01D-FBCCEC8A7C02}" name="Column15150"/>
    <tableColumn id="15154" xr3:uid="{46679917-5299-4A87-BF41-C6DAA8B26D25}" name="Column15151"/>
    <tableColumn id="15155" xr3:uid="{C3ECE28D-9537-43E3-8AFE-E8DF8BB00A3D}" name="Column15152"/>
    <tableColumn id="15156" xr3:uid="{6810B0F0-CD66-4DFE-889D-BEC987A3E188}" name="Column15153"/>
    <tableColumn id="15157" xr3:uid="{298C8A87-CB7A-462F-9915-6EDB426E4CC7}" name="Column15154"/>
    <tableColumn id="15158" xr3:uid="{D6E8C966-891C-41E2-9FAF-FCE0C5EDB0E9}" name="Column15155"/>
    <tableColumn id="15159" xr3:uid="{56477043-CFBF-4ECA-8C9E-FF0C3754A95A}" name="Column15156"/>
    <tableColumn id="15160" xr3:uid="{1306D798-9F82-4BDE-ADBA-DFCEB4419429}" name="Column15157"/>
    <tableColumn id="15161" xr3:uid="{C3950048-2BC6-4D95-AD41-83FD2FC6526C}" name="Column15158"/>
    <tableColumn id="15162" xr3:uid="{73F620AD-7464-4F37-A1A6-E1AE189C3306}" name="Column15159"/>
    <tableColumn id="15163" xr3:uid="{AC75349D-71B4-49FB-8D36-7E05AE1FF3A0}" name="Column15160"/>
    <tableColumn id="15164" xr3:uid="{F8DECD31-3E48-4D5F-9130-486B02BA76C6}" name="Column15161"/>
    <tableColumn id="15165" xr3:uid="{AC26D00C-3B64-46C5-9CD1-722B4FD58205}" name="Column15162"/>
    <tableColumn id="15166" xr3:uid="{353D6346-CB4C-49A0-8D0F-8DD719ABDD83}" name="Column15163"/>
    <tableColumn id="15167" xr3:uid="{62D8E833-7AFA-4FD5-96ED-B2F8266FF0DA}" name="Column15164"/>
    <tableColumn id="15168" xr3:uid="{914130EC-AF4B-47A1-A2D3-EC51C6CAE5DA}" name="Column15165"/>
    <tableColumn id="15169" xr3:uid="{82C904AB-FF4D-4DF6-A631-DA8515DDACB5}" name="Column15166"/>
    <tableColumn id="15170" xr3:uid="{55AE7CDF-5713-4526-9AB9-8DE700A400C0}" name="Column15167"/>
    <tableColumn id="15171" xr3:uid="{C077F76C-9CD7-49ED-85B4-B26FE571B586}" name="Column15168"/>
    <tableColumn id="15172" xr3:uid="{02A73011-FEC5-4EF8-B496-AE15B0B1B49A}" name="Column15169"/>
    <tableColumn id="15173" xr3:uid="{6C948C73-0AAD-45ED-A471-A5D0DE70E4F1}" name="Column15170"/>
    <tableColumn id="15174" xr3:uid="{CB9134BF-98C7-48EB-9178-B01FE62C662C}" name="Column15171"/>
    <tableColumn id="15175" xr3:uid="{FA80F4DB-9674-4F67-998E-5F1197D02791}" name="Column15172"/>
    <tableColumn id="15176" xr3:uid="{C12321E3-71AD-4783-BE47-40C5AEB1C9C9}" name="Column15173"/>
    <tableColumn id="15177" xr3:uid="{60BCA1B3-8B3E-4A80-BF8D-9566D33F98E5}" name="Column15174"/>
    <tableColumn id="15178" xr3:uid="{E4A7DD90-E614-449D-88D1-6ED71BB5CF5B}" name="Column15175"/>
    <tableColumn id="15179" xr3:uid="{F7A85279-F287-4F5D-A17C-33FE77DB754E}" name="Column15176"/>
    <tableColumn id="15180" xr3:uid="{4CD9EFF3-37A2-4AE3-B8DF-9D0CAC757272}" name="Column15177"/>
    <tableColumn id="15181" xr3:uid="{553D3C89-4B60-47BF-B08B-9D1FDEE72F72}" name="Column15178"/>
    <tableColumn id="15182" xr3:uid="{57F978E8-0BF3-4057-A981-F8A79174B0B1}" name="Column15179"/>
    <tableColumn id="15183" xr3:uid="{42D696FD-7399-48F2-8991-6C9765207D37}" name="Column15180"/>
    <tableColumn id="15184" xr3:uid="{BEE7FCE4-529B-4D8B-86D5-C208CDE24BAD}" name="Column15181"/>
    <tableColumn id="15185" xr3:uid="{1B80F62E-6BB2-4636-82F0-1252C6ABD1DD}" name="Column15182"/>
    <tableColumn id="15186" xr3:uid="{0ACA705C-4490-457C-8EC4-C13152DE23D0}" name="Column15183"/>
    <tableColumn id="15187" xr3:uid="{D5540685-F05B-4856-85CB-E8DBA275FCDF}" name="Column15184"/>
    <tableColumn id="15188" xr3:uid="{A588D354-2442-4BCA-B55C-65D31BBA14CD}" name="Column15185"/>
    <tableColumn id="15189" xr3:uid="{7913C60F-8E96-4F3F-8B06-1F06694F1578}" name="Column15186"/>
    <tableColumn id="15190" xr3:uid="{EFE3D1FD-E5AB-4B43-ABEF-E83DBD22BEB1}" name="Column15187"/>
    <tableColumn id="15191" xr3:uid="{AFF74234-D5B9-4474-BA58-29C10B286B41}" name="Column15188"/>
    <tableColumn id="15192" xr3:uid="{04C3EDB9-4E44-45B4-A967-9246B2642488}" name="Column15189"/>
    <tableColumn id="15193" xr3:uid="{FE546700-5740-4A65-A648-53D68F7BA107}" name="Column15190"/>
    <tableColumn id="15194" xr3:uid="{7B2BAE10-BC1F-4A3A-A282-FF4645A361EE}" name="Column15191"/>
    <tableColumn id="15195" xr3:uid="{D96611B4-48F9-4242-B62D-282FCAF0E847}" name="Column15192"/>
    <tableColumn id="15196" xr3:uid="{30D4464E-9870-4F04-9F3C-8234F28808C0}" name="Column15193"/>
    <tableColumn id="15197" xr3:uid="{4C91E536-A9BA-4C09-B7F4-6B48F32205B7}" name="Column15194"/>
    <tableColumn id="15198" xr3:uid="{27CA66F3-B8E3-4A11-A476-95D3615C5FBB}" name="Column15195"/>
    <tableColumn id="15199" xr3:uid="{AE5B4E36-3693-4405-BC91-2C1334B058DF}" name="Column15196"/>
    <tableColumn id="15200" xr3:uid="{73F9B0A4-6F1E-4F8C-A32C-219FF46A1DE5}" name="Column15197"/>
    <tableColumn id="15201" xr3:uid="{70D3B42D-DF2B-4DAC-A1F0-56149ABD5770}" name="Column15198"/>
    <tableColumn id="15202" xr3:uid="{DFF5150C-7ABB-4C16-A668-207608EF4AC9}" name="Column15199"/>
    <tableColumn id="15203" xr3:uid="{054198CC-E7E9-4CF7-972B-F92BB8608991}" name="Column15200"/>
    <tableColumn id="15204" xr3:uid="{E9938836-CC5E-4DF2-9CDD-A9DF56382CDA}" name="Column15201"/>
    <tableColumn id="15205" xr3:uid="{D523DC48-B9BC-4A0C-B05F-DD91B38683CB}" name="Column15202"/>
    <tableColumn id="15206" xr3:uid="{DE0986C4-874F-4E4A-895C-7CDE59C5D844}" name="Column15203"/>
    <tableColumn id="15207" xr3:uid="{FDFC9507-8105-4B59-8A35-86C187BBB8C3}" name="Column15204"/>
    <tableColumn id="15208" xr3:uid="{DED2DBB5-9E03-4638-A613-4B82B95169EF}" name="Column15205"/>
    <tableColumn id="15209" xr3:uid="{FCB0F2B5-51D0-4E5E-9D53-061D0EC16211}" name="Column15206"/>
    <tableColumn id="15210" xr3:uid="{20F253C2-5277-417E-A05F-30ADA7CAE388}" name="Column15207"/>
    <tableColumn id="15211" xr3:uid="{CD9D8A37-3D84-4D28-AFFB-F0A2D8046D85}" name="Column15208"/>
    <tableColumn id="15212" xr3:uid="{FB49696A-4BA9-4DB0-86CE-21DD3653549F}" name="Column15209"/>
    <tableColumn id="15213" xr3:uid="{259EFC48-372B-40CA-9D32-ECA7476FE860}" name="Column15210"/>
    <tableColumn id="15214" xr3:uid="{00591C97-451E-4629-BBA5-EC0C56F2A2D1}" name="Column15211"/>
    <tableColumn id="15215" xr3:uid="{99C92676-31E7-49A1-ACC4-7FBF36757A18}" name="Column15212"/>
    <tableColumn id="15216" xr3:uid="{937876FE-39B6-47B7-BB96-ECF1DD5DEC87}" name="Column15213"/>
    <tableColumn id="15217" xr3:uid="{9CF7D8C2-18FC-4F28-A3A0-47CC139F3B87}" name="Column15214"/>
    <tableColumn id="15218" xr3:uid="{4BCC503B-8634-4AC2-B92F-FC58785C64E5}" name="Column15215"/>
    <tableColumn id="15219" xr3:uid="{7FAF06D1-180D-4150-9305-786390CC74E8}" name="Column15216"/>
    <tableColumn id="15220" xr3:uid="{06E38877-C7F8-43C7-8D8A-8634CB3851FD}" name="Column15217"/>
    <tableColumn id="15221" xr3:uid="{57B3F323-4ED7-48B4-8D16-0C7125676153}" name="Column15218"/>
    <tableColumn id="15222" xr3:uid="{99A4C837-530E-4A84-BC88-28C4AC5452BB}" name="Column15219"/>
    <tableColumn id="15223" xr3:uid="{084B74DC-607A-4F84-90A4-987E0DCEE35B}" name="Column15220"/>
    <tableColumn id="15224" xr3:uid="{CE802F8B-A311-44D9-8F27-82151A12AC1A}" name="Column15221"/>
    <tableColumn id="15225" xr3:uid="{23EDF90D-5435-4EB4-BF4B-EDBA2AE5F57E}" name="Column15222"/>
    <tableColumn id="15226" xr3:uid="{29D42EC8-07FB-4B25-8E8E-30FD8A919DC5}" name="Column15223"/>
    <tableColumn id="15227" xr3:uid="{4474561F-771F-473C-B7DA-A90628559479}" name="Column15224"/>
    <tableColumn id="15228" xr3:uid="{E88DFF91-D3A3-4098-8EC1-5037867D12A1}" name="Column15225"/>
    <tableColumn id="15229" xr3:uid="{3210DF5D-FD55-4F8D-8FAF-47995CBA33F7}" name="Column15226"/>
    <tableColumn id="15230" xr3:uid="{8E4821E3-4C38-4CEA-8725-FD955B456557}" name="Column15227"/>
    <tableColumn id="15231" xr3:uid="{AED46C55-7209-4C95-B484-4B32E27FE616}" name="Column15228"/>
    <tableColumn id="15232" xr3:uid="{BE16D81E-55E9-4D25-915D-F4C941DC6AB7}" name="Column15229"/>
    <tableColumn id="15233" xr3:uid="{C25FA4F7-0495-42D1-BFCB-183CEEA093F6}" name="Column15230"/>
    <tableColumn id="15234" xr3:uid="{343FA00C-9CE4-4EF8-95AD-940D7CAE5685}" name="Column15231"/>
    <tableColumn id="15235" xr3:uid="{A41788AD-5CE3-4232-ABC0-F183A12CF9D0}" name="Column15232"/>
    <tableColumn id="15236" xr3:uid="{CDF4D103-98BF-4169-9EAC-845F7F4D9682}" name="Column15233"/>
    <tableColumn id="15237" xr3:uid="{A405CE5F-9193-4138-8E67-9C37DAE632B3}" name="Column15234"/>
    <tableColumn id="15238" xr3:uid="{8EEC25F5-2873-420C-8073-965E2CDD892C}" name="Column15235"/>
    <tableColumn id="15239" xr3:uid="{FDBCA570-4BC6-4BCE-9294-2DB4D239FA25}" name="Column15236"/>
    <tableColumn id="15240" xr3:uid="{4681DD96-CDC7-44E0-8613-A8EB795199EE}" name="Column15237"/>
    <tableColumn id="15241" xr3:uid="{24AE2CC0-94D5-4DCA-BC7E-41C8AA63D839}" name="Column15238"/>
    <tableColumn id="15242" xr3:uid="{4028AF5F-EF5E-4BBB-9716-DDE6B9BF598F}" name="Column15239"/>
    <tableColumn id="15243" xr3:uid="{AF180C69-A645-4C7E-B2D4-62AE03263792}" name="Column15240"/>
    <tableColumn id="15244" xr3:uid="{F0E8DB7B-D55B-4D91-A1B3-D619C09647BE}" name="Column15241"/>
    <tableColumn id="15245" xr3:uid="{F1381900-B6BB-40AE-8042-7F1845F98DA2}" name="Column15242"/>
    <tableColumn id="15246" xr3:uid="{FCB72456-B720-4407-8AC0-D7C48932D87C}" name="Column15243"/>
    <tableColumn id="15247" xr3:uid="{B6F7ABB2-9F47-40A5-B129-224A1B1B89D3}" name="Column15244"/>
    <tableColumn id="15248" xr3:uid="{56CF1FE7-4BB9-4465-85FF-0C359234B232}" name="Column15245"/>
    <tableColumn id="15249" xr3:uid="{38026E86-E8AE-41B6-88B8-444287399444}" name="Column15246"/>
    <tableColumn id="15250" xr3:uid="{65F7EA79-5DD3-4D3D-B77C-EC5D7125FE65}" name="Column15247"/>
    <tableColumn id="15251" xr3:uid="{0046088F-0A1C-442F-9536-AA6A9073D74D}" name="Column15248"/>
    <tableColumn id="15252" xr3:uid="{5AFE3679-DB81-438D-952C-098F0D071FAE}" name="Column15249"/>
    <tableColumn id="15253" xr3:uid="{4EC5FB2B-0321-432E-8EE0-C9FFF85686FC}" name="Column15250"/>
    <tableColumn id="15254" xr3:uid="{0B444334-1F13-4D25-96C0-CC683B8EA75E}" name="Column15251"/>
    <tableColumn id="15255" xr3:uid="{26CAF9DA-6EB1-4355-99BA-89D906D6D92A}" name="Column15252"/>
    <tableColumn id="15256" xr3:uid="{66CE1076-3978-49BC-91E6-4545CD609315}" name="Column15253"/>
    <tableColumn id="15257" xr3:uid="{5C719AA6-1C6C-4BDA-ABB0-FCD8AA8074B8}" name="Column15254"/>
    <tableColumn id="15258" xr3:uid="{02EFEDE1-E7A2-489C-A05C-D10F90692204}" name="Column15255"/>
    <tableColumn id="15259" xr3:uid="{2F9EAA97-1D73-4DBA-916A-69576A0D5C37}" name="Column15256"/>
    <tableColumn id="15260" xr3:uid="{BAC8E9B4-D7E5-4BB4-AED1-3354BB0B04DF}" name="Column15257"/>
    <tableColumn id="15261" xr3:uid="{97AF9CAC-F475-436A-94D4-B3A74C7045E5}" name="Column15258"/>
    <tableColumn id="15262" xr3:uid="{B417F0EC-66D9-4C7D-87B6-307EAF480BC8}" name="Column15259"/>
    <tableColumn id="15263" xr3:uid="{BF4452D4-F588-4796-83D2-8B845C7E66F7}" name="Column15260"/>
    <tableColumn id="15264" xr3:uid="{E36A2856-31C2-4EE9-8F3C-2856213B8B91}" name="Column15261"/>
    <tableColumn id="15265" xr3:uid="{596169A7-F6F4-456D-95FC-4C4FC84ABDE1}" name="Column15262"/>
    <tableColumn id="15266" xr3:uid="{D7E39CF9-B3EB-405B-A0CD-33C95544B2DA}" name="Column15263"/>
    <tableColumn id="15267" xr3:uid="{13B5EE49-6081-42C3-ABF3-F15E01C2A344}" name="Column15264"/>
    <tableColumn id="15268" xr3:uid="{D7E29646-5FAB-4472-8EBC-EAA1C6EC5F3C}" name="Column15265"/>
    <tableColumn id="15269" xr3:uid="{D8293051-D9A3-48B4-B975-B12323E635F5}" name="Column15266"/>
    <tableColumn id="15270" xr3:uid="{581A5A23-ED1F-4739-B625-B9C845E30387}" name="Column15267"/>
    <tableColumn id="15271" xr3:uid="{7A845DBA-07C9-4BFF-B0E7-600681A9BA3A}" name="Column15268"/>
    <tableColumn id="15272" xr3:uid="{580E1743-49ED-40CD-A06F-7C93014D75CB}" name="Column15269"/>
    <tableColumn id="15273" xr3:uid="{9973E044-476F-442A-AE7C-AEA22D70F142}" name="Column15270"/>
    <tableColumn id="15274" xr3:uid="{EF055C62-39F6-4B77-B73B-8DAD8530FCF6}" name="Column15271"/>
    <tableColumn id="15275" xr3:uid="{CA323249-B403-4674-84DE-A7F1D95161F9}" name="Column15272"/>
    <tableColumn id="15276" xr3:uid="{CB27B714-D59F-4378-8A47-94019FFDEF6F}" name="Column15273"/>
    <tableColumn id="15277" xr3:uid="{1511CFAA-AB82-4D3F-B3D9-5F6396A7D9DC}" name="Column15274"/>
    <tableColumn id="15278" xr3:uid="{C2566B5F-BCE2-4239-85FD-6037596D3158}" name="Column15275"/>
    <tableColumn id="15279" xr3:uid="{7759FD1C-26DB-47DE-AC62-077BE23058F6}" name="Column15276"/>
    <tableColumn id="15280" xr3:uid="{66B8E228-C09E-4AC3-A256-2D560E096987}" name="Column15277"/>
    <tableColumn id="15281" xr3:uid="{8D092FEA-5985-43EC-B781-E975201FD562}" name="Column15278"/>
    <tableColumn id="15282" xr3:uid="{EF176385-3022-4A87-AAD1-A1ED510F4556}" name="Column15279"/>
    <tableColumn id="15283" xr3:uid="{113179C8-F9BE-4843-8180-2AE6C41A1F73}" name="Column15280"/>
    <tableColumn id="15284" xr3:uid="{E2E1C3A4-3B39-44B5-BFD7-D8F45E5F6559}" name="Column15281"/>
    <tableColumn id="15285" xr3:uid="{99CE5DFC-7A54-425E-9E42-FEE61B92B87E}" name="Column15282"/>
    <tableColumn id="15286" xr3:uid="{6D8256E2-16F2-434D-AE94-B616B426D553}" name="Column15283"/>
    <tableColumn id="15287" xr3:uid="{4B770FFD-A221-43AF-A5BE-BDE1A3F01275}" name="Column15284"/>
    <tableColumn id="15288" xr3:uid="{A108303A-AFCA-4F5B-8C79-65C952DE0AEB}" name="Column15285"/>
    <tableColumn id="15289" xr3:uid="{640317AF-8193-48C1-ADE8-08F031885970}" name="Column15286"/>
    <tableColumn id="15290" xr3:uid="{EA3BEC6C-D68E-42A7-B83E-C678410FC325}" name="Column15287"/>
    <tableColumn id="15291" xr3:uid="{11A83BDB-37FA-4E6C-B962-05486FD4BD89}" name="Column15288"/>
    <tableColumn id="15292" xr3:uid="{2B8E0A95-6AA1-41B4-9B56-67307B289296}" name="Column15289"/>
    <tableColumn id="15293" xr3:uid="{A76DE1EC-5FD3-42C3-8C53-109FA9ED6025}" name="Column15290"/>
    <tableColumn id="15294" xr3:uid="{70057664-ABE2-4322-890F-DCC35FF9F9FD}" name="Column15291"/>
    <tableColumn id="15295" xr3:uid="{E990F0F3-A4A8-4880-B234-A39115F50B2D}" name="Column15292"/>
    <tableColumn id="15296" xr3:uid="{3DF22908-015E-407E-B655-ED9C8B830051}" name="Column15293"/>
    <tableColumn id="15297" xr3:uid="{B5BEE3A3-6DD4-4F3F-AC45-4B5FDE1417A6}" name="Column15294"/>
    <tableColumn id="15298" xr3:uid="{3DAD1E83-76C0-4736-B698-FB96ECF6A218}" name="Column15295"/>
    <tableColumn id="15299" xr3:uid="{6D61FB9E-38EE-492E-AC06-73A2A9959EC5}" name="Column15296"/>
    <tableColumn id="15300" xr3:uid="{105F7777-1031-4D08-AAA2-162C5535F372}" name="Column15297"/>
    <tableColumn id="15301" xr3:uid="{9CD8BE4E-BFCE-4FDE-89D7-9DA140CA955B}" name="Column15298"/>
    <tableColumn id="15302" xr3:uid="{CE0DF639-6ED2-4DA4-84DE-958470E50FCC}" name="Column15299"/>
    <tableColumn id="15303" xr3:uid="{29C60D73-0748-4068-9F5B-4C99925049D0}" name="Column15300"/>
    <tableColumn id="15304" xr3:uid="{250D8983-E23C-4467-8E18-861D77836A2A}" name="Column15301"/>
    <tableColumn id="15305" xr3:uid="{1669686A-AE49-40EB-8265-0B19DA38D35F}" name="Column15302"/>
    <tableColumn id="15306" xr3:uid="{0D496628-8C00-4186-B4EE-EDAF7D02B335}" name="Column15303"/>
    <tableColumn id="15307" xr3:uid="{B340BAF9-351B-42B4-9848-2E603087F29A}" name="Column15304"/>
    <tableColumn id="15308" xr3:uid="{288E0978-450B-4EB7-A921-7D1173026568}" name="Column15305"/>
    <tableColumn id="15309" xr3:uid="{7DAB3960-83E0-4DB5-8580-8739D76C2852}" name="Column15306"/>
    <tableColumn id="15310" xr3:uid="{1EDA558A-9D48-48E9-ACDE-CDFF43A66C21}" name="Column15307"/>
    <tableColumn id="15311" xr3:uid="{56831123-5F37-43D6-BE5E-49E0E647B46F}" name="Column15308"/>
    <tableColumn id="15312" xr3:uid="{430BCEBD-B5E6-473A-95D7-5F91CB5598B4}" name="Column15309"/>
    <tableColumn id="15313" xr3:uid="{ACD999E6-CF66-41F8-9542-F1273DAA053E}" name="Column15310"/>
    <tableColumn id="15314" xr3:uid="{A58B25DF-FD6C-4D84-A057-47C7D6EB8F81}" name="Column15311"/>
    <tableColumn id="15315" xr3:uid="{C41D46F6-8A60-4796-8254-B8CEB7F0CE18}" name="Column15312"/>
    <tableColumn id="15316" xr3:uid="{D57198FA-688F-47C8-83A8-B53153BF012E}" name="Column15313"/>
    <tableColumn id="15317" xr3:uid="{AD918EBA-D0B2-4553-ACA4-1765C54F6F90}" name="Column15314"/>
    <tableColumn id="15318" xr3:uid="{2E3EE336-CB1B-4F93-B76D-97F4E04398FE}" name="Column15315"/>
    <tableColumn id="15319" xr3:uid="{55B44409-F82E-49E7-91A7-667FC09C52A1}" name="Column15316"/>
    <tableColumn id="15320" xr3:uid="{89FBC815-5A85-4B08-A81B-48367B7DF2A2}" name="Column15317"/>
    <tableColumn id="15321" xr3:uid="{D04694E9-73A1-4CC2-9382-14155EBF2485}" name="Column15318"/>
    <tableColumn id="15322" xr3:uid="{D795E5EF-36C4-4C23-B2D2-D04CE6079AF6}" name="Column15319"/>
    <tableColumn id="15323" xr3:uid="{7E259382-A4B4-4EE1-B1F4-8CCCA6572CF9}" name="Column15320"/>
    <tableColumn id="15324" xr3:uid="{3A0A6388-2EC3-4E44-B354-C8CB54CA0682}" name="Column15321"/>
    <tableColumn id="15325" xr3:uid="{361A991C-32A1-4EAA-A7A8-CDD582FF9BE1}" name="Column15322"/>
    <tableColumn id="15326" xr3:uid="{4B914362-F59E-4A4A-BB33-846076A96FCD}" name="Column15323"/>
    <tableColumn id="15327" xr3:uid="{832DFF20-0030-46F2-A57C-6B9FCB49B7EC}" name="Column15324"/>
    <tableColumn id="15328" xr3:uid="{B7770CA6-0540-4057-9F96-8CFFCC536B5D}" name="Column15325"/>
    <tableColumn id="15329" xr3:uid="{B8D4C7C9-220E-4195-A421-6EB99225C90B}" name="Column15326"/>
    <tableColumn id="15330" xr3:uid="{032FFDF7-F766-4376-8F49-DECA1408DA28}" name="Column15327"/>
    <tableColumn id="15331" xr3:uid="{95236D10-57CF-47B7-B05C-25388D0A499E}" name="Column15328"/>
    <tableColumn id="15332" xr3:uid="{114ED2C1-4DDF-4927-B8F2-E171734EFE79}" name="Column15329"/>
    <tableColumn id="15333" xr3:uid="{29DC069A-200A-4DE4-9237-FA266583876B}" name="Column15330"/>
    <tableColumn id="15334" xr3:uid="{8CE32938-8974-4827-936A-B68DDF60ED0B}" name="Column15331"/>
    <tableColumn id="15335" xr3:uid="{C7385DC4-3577-4336-ABF9-58816FB7D52A}" name="Column15332"/>
    <tableColumn id="15336" xr3:uid="{7BEEFB03-87BD-435D-A46C-022E651D8FA7}" name="Column15333"/>
    <tableColumn id="15337" xr3:uid="{06B13450-257A-4C37-9F32-C6819282201B}" name="Column15334"/>
    <tableColumn id="15338" xr3:uid="{326A83A4-854C-443D-8F5A-102BE64AC25B}" name="Column15335"/>
    <tableColumn id="15339" xr3:uid="{47F73323-A99A-4DCF-8288-0F0213B0A515}" name="Column15336"/>
    <tableColumn id="15340" xr3:uid="{F7502A2D-194F-453F-A20A-4367074D635D}" name="Column15337"/>
    <tableColumn id="15341" xr3:uid="{1A142AEC-5915-4E39-8D19-53323D33EECE}" name="Column15338"/>
    <tableColumn id="15342" xr3:uid="{FCF0D34D-9EF2-4E4D-81A9-850B275A5063}" name="Column15339"/>
    <tableColumn id="15343" xr3:uid="{720AB19E-4ACE-4BFE-8ABC-4BA9FF65C72C}" name="Column15340"/>
    <tableColumn id="15344" xr3:uid="{CF9C3909-64B3-4EEA-8DD6-46869BEFEF9C}" name="Column15341"/>
    <tableColumn id="15345" xr3:uid="{52BD49B8-CDA7-40C8-9913-CF3E00303D38}" name="Column15342"/>
    <tableColumn id="15346" xr3:uid="{8B2A6E95-67A5-4D8B-BC81-B7151F6332EF}" name="Column15343"/>
    <tableColumn id="15347" xr3:uid="{A43DE3DA-C351-458D-9432-40BAAD37077A}" name="Column15344"/>
    <tableColumn id="15348" xr3:uid="{201D77C3-E2EE-4F21-81D1-A36ECA791179}" name="Column15345"/>
    <tableColumn id="15349" xr3:uid="{57117662-48DF-4FF5-A630-6367DCC32220}" name="Column15346"/>
    <tableColumn id="15350" xr3:uid="{BDDDB3F8-9C30-47D1-876D-FBE52D37B40D}" name="Column15347"/>
    <tableColumn id="15351" xr3:uid="{5F8ECD7B-0663-4F87-9035-3C521E1AC99F}" name="Column15348"/>
    <tableColumn id="15352" xr3:uid="{012E4530-2A59-4D3C-80A8-8E671586FD20}" name="Column15349"/>
    <tableColumn id="15353" xr3:uid="{B5D5DF47-4340-4FF3-8A68-F67C206DE205}" name="Column15350"/>
    <tableColumn id="15354" xr3:uid="{191CC8AE-D5C5-47B4-8439-3AC19CB5C507}" name="Column15351"/>
    <tableColumn id="15355" xr3:uid="{C3D15DCD-05A2-43A3-913A-743E7F449B96}" name="Column15352"/>
    <tableColumn id="15356" xr3:uid="{6EAC543B-286E-4058-898E-B54DD8B52B8D}" name="Column15353"/>
    <tableColumn id="15357" xr3:uid="{505CC3D0-CEF0-4891-B154-111BCE650774}" name="Column15354"/>
    <tableColumn id="15358" xr3:uid="{47D07473-C922-482F-B004-DC2BF70B196E}" name="Column15355"/>
    <tableColumn id="15359" xr3:uid="{CB549748-E854-4458-827C-A53F9E9B345D}" name="Column15356"/>
    <tableColumn id="15360" xr3:uid="{7AFAAE47-E719-4701-8519-0FE871AFE0A3}" name="Column15357"/>
    <tableColumn id="15361" xr3:uid="{AAC0C628-5DBB-490A-AADA-624FB6C2EF88}" name="Column15358"/>
    <tableColumn id="15362" xr3:uid="{F3C9707B-C3EF-4F81-B0A3-D7D3B7F5E67B}" name="Column15359"/>
    <tableColumn id="15363" xr3:uid="{BB23F7E9-FC55-4FC6-BF8E-CF3A01612F55}" name="Column15360"/>
    <tableColumn id="15364" xr3:uid="{058283F3-84DA-4E28-B3F7-343A96C6A1D7}" name="Column15361"/>
    <tableColumn id="15365" xr3:uid="{331FE549-015C-465F-A8FD-B4317DBD8EBE}" name="Column15362"/>
    <tableColumn id="15366" xr3:uid="{A98B0240-E47B-4441-81D5-2D26954DFCE2}" name="Column15363"/>
    <tableColumn id="15367" xr3:uid="{1F03888A-002F-4D32-B9DF-FD66EE475EDA}" name="Column15364"/>
    <tableColumn id="15368" xr3:uid="{5D945B86-4615-419B-A5DF-141507BFB1F6}" name="Column15365"/>
    <tableColumn id="15369" xr3:uid="{8A267F2B-FD48-4CFD-8702-78CD4587F6D9}" name="Column15366"/>
    <tableColumn id="15370" xr3:uid="{17F386AC-030D-46AE-A9BB-BE87B5FEFC4B}" name="Column15367"/>
    <tableColumn id="15371" xr3:uid="{F9ADFD07-2997-479F-9057-60FA4089DADF}" name="Column15368"/>
    <tableColumn id="15372" xr3:uid="{197E74BF-0E0B-4320-A0A1-3A5D3EEED2DF}" name="Column15369"/>
    <tableColumn id="15373" xr3:uid="{DCD7D1A8-14E9-422C-8DDA-9784473525D1}" name="Column15370"/>
    <tableColumn id="15374" xr3:uid="{EAC89C5B-A78D-4FC4-8A38-C976DFB71DA7}" name="Column15371"/>
    <tableColumn id="15375" xr3:uid="{3D6F644A-DD1F-439B-AE0F-3B828C45D1D3}" name="Column15372"/>
    <tableColumn id="15376" xr3:uid="{E7FDE3EE-77BA-47C1-939C-CCE4BBEEF71F}" name="Column15373"/>
    <tableColumn id="15377" xr3:uid="{CC73927D-EBC5-4CDA-9092-5B028342C8C9}" name="Column15374"/>
    <tableColumn id="15378" xr3:uid="{BD6F2B2C-CA17-4207-9EE2-82AA79309AF3}" name="Column15375"/>
    <tableColumn id="15379" xr3:uid="{5E3C80FD-C43C-48D7-95B9-41CD757E91F5}" name="Column15376"/>
    <tableColumn id="15380" xr3:uid="{8767A676-46E2-4688-9F8A-637910D06255}" name="Column15377"/>
    <tableColumn id="15381" xr3:uid="{50A62076-904F-4845-B44C-D09CBDD41559}" name="Column15378"/>
    <tableColumn id="15382" xr3:uid="{25CA314A-D01A-47BA-A8A4-3A4449B7E46C}" name="Column15379"/>
    <tableColumn id="15383" xr3:uid="{17DEF8A7-38CD-45F7-BA0F-311B79A41060}" name="Column15380"/>
    <tableColumn id="15384" xr3:uid="{DE611EAA-6A23-4421-8BF8-F4F4E1D3F951}" name="Column15381"/>
    <tableColumn id="15385" xr3:uid="{AF680D21-5EB4-4CE6-A6A9-C45AD744A088}" name="Column15382"/>
    <tableColumn id="15386" xr3:uid="{1600EE7F-AA0D-4911-998E-443B9FD205CB}" name="Column15383"/>
    <tableColumn id="15387" xr3:uid="{79ADA954-06F4-46D2-A705-674D0D3EBD6A}" name="Column15384"/>
    <tableColumn id="15388" xr3:uid="{89F9588E-C5CD-4111-AC73-C432467169DE}" name="Column15385"/>
    <tableColumn id="15389" xr3:uid="{19982677-E56E-4883-802C-4C7AE22F938E}" name="Column15386"/>
    <tableColumn id="15390" xr3:uid="{988AAEDA-25DC-4C05-9043-77C52D0537AA}" name="Column15387"/>
    <tableColumn id="15391" xr3:uid="{8F6B8BF6-8C58-421F-93E5-1869818B5C85}" name="Column15388"/>
    <tableColumn id="15392" xr3:uid="{BBD83F0E-4BAE-4AFD-B17A-082AB2251200}" name="Column15389"/>
    <tableColumn id="15393" xr3:uid="{1BCA527F-2160-4D93-9FE1-08BFFD9886AD}" name="Column15390"/>
    <tableColumn id="15394" xr3:uid="{63D1D680-8E90-4F5A-9AB6-460C8A74958E}" name="Column15391"/>
    <tableColumn id="15395" xr3:uid="{4C2457BE-B76A-475D-9F2F-7DC4A0D3EB66}" name="Column15392"/>
    <tableColumn id="15396" xr3:uid="{B352928F-972E-43A3-94F3-FAAF76375885}" name="Column15393"/>
    <tableColumn id="15397" xr3:uid="{2298DF65-0D46-4979-AF88-B0A49F800C4D}" name="Column15394"/>
    <tableColumn id="15398" xr3:uid="{D8409F65-674B-43BD-A1A1-37BD81EC1293}" name="Column15395"/>
    <tableColumn id="15399" xr3:uid="{6BF4BB2A-DE89-4170-B6F2-E731D115F9DB}" name="Column15396"/>
    <tableColumn id="15400" xr3:uid="{4E53B48E-9995-4C72-BC57-8F4D93D2890A}" name="Column15397"/>
    <tableColumn id="15401" xr3:uid="{79C72F51-1CCE-4085-BEDC-FF3F8B5365E6}" name="Column15398"/>
    <tableColumn id="15402" xr3:uid="{F93F669B-3735-4D71-8040-2407BA6C65CE}" name="Column15399"/>
    <tableColumn id="15403" xr3:uid="{C3B013CF-1B2E-46BB-BE94-765D18E306CA}" name="Column15400"/>
    <tableColumn id="15404" xr3:uid="{0C83546F-7CC4-4061-8434-575977E8FA63}" name="Column15401"/>
    <tableColumn id="15405" xr3:uid="{6E9731E8-73A6-42B8-95EE-0BDC6EFC3BEB}" name="Column15402"/>
    <tableColumn id="15406" xr3:uid="{A9F08E3E-D3D6-458F-9A34-51FCADA2184F}" name="Column15403"/>
    <tableColumn id="15407" xr3:uid="{4C0CC3D7-B867-465C-B488-E64B1E88FBCF}" name="Column15404"/>
    <tableColumn id="15408" xr3:uid="{72524F6C-55DA-474F-8989-765A0EF10651}" name="Column15405"/>
    <tableColumn id="15409" xr3:uid="{2FCA6B34-24AB-4858-A211-FF779B6D49C9}" name="Column15406"/>
    <tableColumn id="15410" xr3:uid="{95A4E760-9FAD-4782-A383-87F10C5DE71D}" name="Column15407"/>
    <tableColumn id="15411" xr3:uid="{1064ADF9-A00F-471B-B25F-0EC6B8AF3E25}" name="Column15408"/>
    <tableColumn id="15412" xr3:uid="{B39F519B-ADB5-4011-8B7E-8AC06533273F}" name="Column15409"/>
    <tableColumn id="15413" xr3:uid="{98FE6C3A-C236-499F-BAF9-1F1A2D4F70FD}" name="Column15410"/>
    <tableColumn id="15414" xr3:uid="{001A327A-EB92-4158-A5E0-E2FEFE3FEECD}" name="Column15411"/>
    <tableColumn id="15415" xr3:uid="{BFF68B0A-7C7A-4357-B867-4B411D5ED130}" name="Column15412"/>
    <tableColumn id="15416" xr3:uid="{A935134E-1CEF-48DC-A79E-D743001BD6B3}" name="Column15413"/>
    <tableColumn id="15417" xr3:uid="{D08986D0-77AA-4329-BA89-7C522A0C9964}" name="Column15414"/>
    <tableColumn id="15418" xr3:uid="{29D378AF-D2FF-4861-A594-332ABB1CCB6A}" name="Column15415"/>
    <tableColumn id="15419" xr3:uid="{0303BA4F-BBF2-4BE9-9A07-FF75F1752E63}" name="Column15416"/>
    <tableColumn id="15420" xr3:uid="{4DEA4238-4487-4D30-AA7E-2EB128898863}" name="Column15417"/>
    <tableColumn id="15421" xr3:uid="{1BC57983-E86B-4F19-9535-76155A21E336}" name="Column15418"/>
    <tableColumn id="15422" xr3:uid="{FE675F06-8495-4B12-9A63-8C831512DD80}" name="Column15419"/>
    <tableColumn id="15423" xr3:uid="{EE42DC09-906D-4E16-B9E1-722D701730E2}" name="Column15420"/>
    <tableColumn id="15424" xr3:uid="{1B0B0FDA-7D49-4B39-9D1B-F25198CD3128}" name="Column15421"/>
    <tableColumn id="15425" xr3:uid="{99287C3D-60E5-49A2-81F6-3993351E7082}" name="Column15422"/>
    <tableColumn id="15426" xr3:uid="{18DBF4C4-290D-4AA5-BF88-C9FE6AF4615C}" name="Column15423"/>
    <tableColumn id="15427" xr3:uid="{AB575123-033A-445D-86DE-9517A8185838}" name="Column15424"/>
    <tableColumn id="15428" xr3:uid="{E6BC8D2E-AB17-412A-95B9-A76ED3D8C5BF}" name="Column15425"/>
    <tableColumn id="15429" xr3:uid="{22BCD5C0-0C8A-4672-9957-11C1B1B42EF8}" name="Column15426"/>
    <tableColumn id="15430" xr3:uid="{1DF12BC8-03E7-436F-9158-CB2DDE6CB07C}" name="Column15427"/>
    <tableColumn id="15431" xr3:uid="{A64EE1C0-90A8-49E0-86C1-937C21D1BAAF}" name="Column15428"/>
    <tableColumn id="15432" xr3:uid="{BF98DE54-8005-4032-8565-F921424B83E8}" name="Column15429"/>
    <tableColumn id="15433" xr3:uid="{9A16F79F-B15E-47BC-A4D0-FE4DEA95359A}" name="Column15430"/>
    <tableColumn id="15434" xr3:uid="{3EA6D4AC-10E5-40B9-B7A7-0C31DF09F2F5}" name="Column15431"/>
    <tableColumn id="15435" xr3:uid="{66CD4366-18D9-4BB0-A9DC-A8E81EE64517}" name="Column15432"/>
    <tableColumn id="15436" xr3:uid="{5AF920FA-B9ED-473A-BF0C-C2F6F13DE4B9}" name="Column15433"/>
    <tableColumn id="15437" xr3:uid="{3728B67F-A13E-4772-BBA5-C49932AA2B0F}" name="Column15434"/>
    <tableColumn id="15438" xr3:uid="{99D0025E-7667-42C7-B2F2-1D439744F0AD}" name="Column15435"/>
    <tableColumn id="15439" xr3:uid="{19677BC2-54E5-450C-A6FF-6313BBBDC584}" name="Column15436"/>
    <tableColumn id="15440" xr3:uid="{CDE76046-BB8C-47E8-867E-E7F9CBCB0519}" name="Column15437"/>
    <tableColumn id="15441" xr3:uid="{8D2770DC-2694-4F6D-8971-E135F3F4517F}" name="Column15438"/>
    <tableColumn id="15442" xr3:uid="{24701A38-9D18-4B9C-B458-0928111A5FEC}" name="Column15439"/>
    <tableColumn id="15443" xr3:uid="{1D8BA434-4E66-4A06-82AA-F43D21AFD468}" name="Column15440"/>
    <tableColumn id="15444" xr3:uid="{0CA7619E-8412-4B98-93CD-25C05FC27646}" name="Column15441"/>
    <tableColumn id="15445" xr3:uid="{27417BD3-DAAE-4F75-88C4-5E15790C2C1B}" name="Column15442"/>
    <tableColumn id="15446" xr3:uid="{D8CBF477-D00B-4FCC-B34F-1EE1436C4521}" name="Column15443"/>
    <tableColumn id="15447" xr3:uid="{D9ABC241-2588-47D9-B3A3-873F3B01F7B8}" name="Column15444"/>
    <tableColumn id="15448" xr3:uid="{526A253A-8FC0-445A-B6C0-F750E9843336}" name="Column15445"/>
    <tableColumn id="15449" xr3:uid="{29833915-690D-40E3-A0FA-231BFC4687D2}" name="Column15446"/>
    <tableColumn id="15450" xr3:uid="{989A9873-FD23-43C2-A5B7-8F8DBD0D3E20}" name="Column15447"/>
    <tableColumn id="15451" xr3:uid="{4FBEF0D7-58F9-4885-9620-C3DE84A5B998}" name="Column15448"/>
    <tableColumn id="15452" xr3:uid="{6639897A-89CC-4547-AA4C-E0293DD9835B}" name="Column15449"/>
    <tableColumn id="15453" xr3:uid="{EE33CC22-87FC-4908-BADD-65513369E7A9}" name="Column15450"/>
    <tableColumn id="15454" xr3:uid="{BEDFCEC3-7095-4953-9279-7735588DB8F0}" name="Column15451"/>
    <tableColumn id="15455" xr3:uid="{6D3EF619-1D37-4C89-AC66-3C8D14841A4F}" name="Column15452"/>
    <tableColumn id="15456" xr3:uid="{078DDF21-092D-431F-8A38-6C9E272C26BB}" name="Column15453"/>
    <tableColumn id="15457" xr3:uid="{22F25454-CCDD-4587-A507-E586581FB4DA}" name="Column15454"/>
    <tableColumn id="15458" xr3:uid="{E7A18FC0-A8FE-4654-8D1D-E2DA612FEAB6}" name="Column15455"/>
    <tableColumn id="15459" xr3:uid="{A606BC70-F5AD-43A5-B69C-BB81EE36FB2B}" name="Column15456"/>
    <tableColumn id="15460" xr3:uid="{7CC598AF-84B0-486B-B4C5-9316129187BC}" name="Column15457"/>
    <tableColumn id="15461" xr3:uid="{3C1147E1-AE8F-4579-9B84-6889B5968A24}" name="Column15458"/>
    <tableColumn id="15462" xr3:uid="{C0CBD3E0-F954-45A1-977D-0E8D8C8998DA}" name="Column15459"/>
    <tableColumn id="15463" xr3:uid="{DEFFEAD6-EF5A-46AE-BA13-7F6A19D8A3F3}" name="Column15460"/>
    <tableColumn id="15464" xr3:uid="{9CF2F9B3-CB0B-44E6-A56F-383AA5F7FBAF}" name="Column15461"/>
    <tableColumn id="15465" xr3:uid="{FBA7460D-A163-4A2F-B53F-747260F806FB}" name="Column15462"/>
    <tableColumn id="15466" xr3:uid="{A5553D11-FA59-4A98-8380-CD4EC4A1A337}" name="Column15463"/>
    <tableColumn id="15467" xr3:uid="{5B26837E-6ECF-440A-9556-344D41EBD726}" name="Column15464"/>
    <tableColumn id="15468" xr3:uid="{40AF6681-0AE3-45BF-A7B6-5A31D933D887}" name="Column15465"/>
    <tableColumn id="15469" xr3:uid="{3E73043E-4170-4834-A6D7-A2A939CF9F9B}" name="Column15466"/>
    <tableColumn id="15470" xr3:uid="{9517482B-7F30-47EA-A975-9F5892BFBE11}" name="Column15467"/>
    <tableColumn id="15471" xr3:uid="{F6F273A7-E00F-44CC-8ADC-19FE6331017A}" name="Column15468"/>
    <tableColumn id="15472" xr3:uid="{BB76BE3B-60FF-46B6-9D85-B4D986BE7EEB}" name="Column15469"/>
    <tableColumn id="15473" xr3:uid="{E6FF33F3-2099-47F1-8A2C-2AA99891877B}" name="Column15470"/>
    <tableColumn id="15474" xr3:uid="{1006CD35-2163-43EA-AEAB-E20ECA2E6F79}" name="Column15471"/>
    <tableColumn id="15475" xr3:uid="{B86BF61D-0CDB-47B7-8A0D-03BC5A36BF78}" name="Column15472"/>
    <tableColumn id="15476" xr3:uid="{539D885B-166E-4F1A-B49E-3F84245810E7}" name="Column15473"/>
    <tableColumn id="15477" xr3:uid="{1F3DDD67-5572-4AA8-92E0-CBCA39B96416}" name="Column15474"/>
    <tableColumn id="15478" xr3:uid="{A21969A8-E668-440C-86DF-7C3BE40F31FC}" name="Column15475"/>
    <tableColumn id="15479" xr3:uid="{43320793-8D79-44B0-A79B-66813B25687F}" name="Column15476"/>
    <tableColumn id="15480" xr3:uid="{B3AC3713-27AD-469E-8477-E5641025F752}" name="Column15477"/>
    <tableColumn id="15481" xr3:uid="{63681A1A-329A-4AEC-AB26-C3FB81CB3495}" name="Column15478"/>
    <tableColumn id="15482" xr3:uid="{AE4A46D5-9FAF-421A-A69F-E1EA53A1AEBC}" name="Column15479"/>
    <tableColumn id="15483" xr3:uid="{1E44BF57-D6E7-4209-9AD9-C4C8FCA97E18}" name="Column15480"/>
    <tableColumn id="15484" xr3:uid="{D26B6E57-4E08-4261-9F9A-B7418FB08898}" name="Column15481"/>
    <tableColumn id="15485" xr3:uid="{26621D45-21E3-4FF4-8553-A8A231A3FA32}" name="Column15482"/>
    <tableColumn id="15486" xr3:uid="{D158BAE1-3A84-4BFD-AD97-6B4EAAB35705}" name="Column15483"/>
    <tableColumn id="15487" xr3:uid="{0742CEE2-4181-492F-A72A-4C7E7E096CDA}" name="Column15484"/>
    <tableColumn id="15488" xr3:uid="{89157258-65DF-458F-A1FD-44E400878561}" name="Column15485"/>
    <tableColumn id="15489" xr3:uid="{43F4441B-CD4A-4E2A-BEC2-814E1522FAC0}" name="Column15486"/>
    <tableColumn id="15490" xr3:uid="{F1001531-89D9-40EB-BA9E-D2741D7C5A7E}" name="Column15487"/>
    <tableColumn id="15491" xr3:uid="{777A5A07-83F2-42FD-932C-BF114B78E49D}" name="Column15488"/>
    <tableColumn id="15492" xr3:uid="{2A903C5D-BDE1-4D14-A80F-9711E0533D73}" name="Column15489"/>
    <tableColumn id="15493" xr3:uid="{30DD196C-863A-480D-824F-E1751BCC9B6D}" name="Column15490"/>
    <tableColumn id="15494" xr3:uid="{0AC16074-7D19-49B9-9B56-40B12D296700}" name="Column15491"/>
    <tableColumn id="15495" xr3:uid="{1F5508E3-607F-4DE0-BF0D-F06E91332FB3}" name="Column15492"/>
    <tableColumn id="15496" xr3:uid="{F07C872C-3E7A-4C56-B396-A599B581569A}" name="Column15493"/>
    <tableColumn id="15497" xr3:uid="{44528D09-E9D0-434A-A26A-3E58B27F3CAA}" name="Column15494"/>
    <tableColumn id="15498" xr3:uid="{92FCE6AF-1B0F-4AB5-B151-C805A0AAF505}" name="Column15495"/>
    <tableColumn id="15499" xr3:uid="{1B85F96D-2395-4DE4-9524-BB31B5B25F0F}" name="Column15496"/>
    <tableColumn id="15500" xr3:uid="{2CE037CE-34E2-4FC5-8BF7-1363B2BA3DBE}" name="Column15497"/>
    <tableColumn id="15501" xr3:uid="{FE5A7D2F-80A3-463D-8639-9FB8EE877230}" name="Column15498"/>
    <tableColumn id="15502" xr3:uid="{D6ED8D34-9587-4B1F-A766-009312FDB7AC}" name="Column15499"/>
    <tableColumn id="15503" xr3:uid="{0A69FE78-E560-407D-8CBD-43E842FEAAAA}" name="Column15500"/>
    <tableColumn id="15504" xr3:uid="{FDF599A9-AE57-42DC-A75A-13F0175BCB51}" name="Column15501"/>
    <tableColumn id="15505" xr3:uid="{B03038F9-47BC-4029-B918-EEB6345BACB6}" name="Column15502"/>
    <tableColumn id="15506" xr3:uid="{81A5CAA2-6B31-49B0-88A3-0BEC2468CE5A}" name="Column15503"/>
    <tableColumn id="15507" xr3:uid="{9E1897EA-D157-42F0-87B8-FAEBE699AFB3}" name="Column15504"/>
    <tableColumn id="15508" xr3:uid="{23B1603B-C81E-4845-9742-284F1D0D0427}" name="Column15505"/>
    <tableColumn id="15509" xr3:uid="{FE51394E-E12F-429D-B036-F8D03A3B5050}" name="Column15506"/>
    <tableColumn id="15510" xr3:uid="{4008CB06-C2AD-4D5B-8EDE-D0E0F9508076}" name="Column15507"/>
    <tableColumn id="15511" xr3:uid="{6AFE7DDC-ACAE-44B3-A4F3-8CDA1D0DC36E}" name="Column15508"/>
    <tableColumn id="15512" xr3:uid="{F81934FA-B7BE-4B7F-B1FA-8B0F12F33635}" name="Column15509"/>
    <tableColumn id="15513" xr3:uid="{CC2FF2D1-4E64-4460-A56F-D6E4320D03BD}" name="Column15510"/>
    <tableColumn id="15514" xr3:uid="{F4D26370-C488-4272-9442-73802A4FE4B4}" name="Column15511"/>
    <tableColumn id="15515" xr3:uid="{1980720F-A3CA-4EE9-8383-FF4A1A8C078E}" name="Column15512"/>
    <tableColumn id="15516" xr3:uid="{2406145A-3E2A-4C7C-B115-9963DF04F2C1}" name="Column15513"/>
    <tableColumn id="15517" xr3:uid="{EACF49A0-9000-414A-A31E-00A9D3571EA8}" name="Column15514"/>
    <tableColumn id="15518" xr3:uid="{06EF2F31-0078-4171-BE54-70E902F15F71}" name="Column15515"/>
    <tableColumn id="15519" xr3:uid="{840628DF-9C2F-43E8-930C-E7A38B7B3A00}" name="Column15516"/>
    <tableColumn id="15520" xr3:uid="{80F6163B-75BC-453A-BFD6-F344647C56A0}" name="Column15517"/>
    <tableColumn id="15521" xr3:uid="{07A9C724-CF00-4BEE-90B0-3C1C98DF0240}" name="Column15518"/>
    <tableColumn id="15522" xr3:uid="{97C705BB-720E-4182-BB22-201B4CB005E5}" name="Column15519"/>
    <tableColumn id="15523" xr3:uid="{C54138CB-E326-4398-AC12-F35F3E56A7FE}" name="Column15520"/>
    <tableColumn id="15524" xr3:uid="{CC4054C5-A9A1-48CD-AA2B-F2158F0951E5}" name="Column15521"/>
    <tableColumn id="15525" xr3:uid="{56CC2313-BA1D-4625-8279-51BB67DC319B}" name="Column15522"/>
    <tableColumn id="15526" xr3:uid="{753F6A34-64BD-4A1D-9173-B7B3FA0BDB0D}" name="Column15523"/>
    <tableColumn id="15527" xr3:uid="{5292231A-60A5-4A84-963F-28769F18AC50}" name="Column15524"/>
    <tableColumn id="15528" xr3:uid="{0BC20908-95F7-4B04-9361-1C0E81E27E47}" name="Column15525"/>
    <tableColumn id="15529" xr3:uid="{86B00A07-7758-474B-A0B0-59E597E876DF}" name="Column15526"/>
    <tableColumn id="15530" xr3:uid="{8EF6545C-11E9-4193-80FD-F3D5156E16C7}" name="Column15527"/>
    <tableColumn id="15531" xr3:uid="{B6BC69E1-84C9-456B-99DA-ADBABEF996D6}" name="Column15528"/>
    <tableColumn id="15532" xr3:uid="{2481BC0A-5026-4EEF-9091-79A87957273C}" name="Column15529"/>
    <tableColumn id="15533" xr3:uid="{3863C396-86A2-4058-B5F2-D53DEAC412E3}" name="Column15530"/>
    <tableColumn id="15534" xr3:uid="{1323E00F-2FF7-4C58-8BB3-1311C7B5AFF7}" name="Column15531"/>
    <tableColumn id="15535" xr3:uid="{1429409B-19A2-4DE7-AE70-1E0649DEF1ED}" name="Column15532"/>
    <tableColumn id="15536" xr3:uid="{9565B270-0F71-4D5F-B9F1-98394C0E32D6}" name="Column15533"/>
    <tableColumn id="15537" xr3:uid="{9CAD749B-6B65-4607-8209-A4E59A7333AB}" name="Column15534"/>
    <tableColumn id="15538" xr3:uid="{B77ABB6C-233A-49C4-8192-481E070CC393}" name="Column15535"/>
    <tableColumn id="15539" xr3:uid="{24C3628D-3B23-48D9-839E-F5A63A43A61B}" name="Column15536"/>
    <tableColumn id="15540" xr3:uid="{1C882766-84BF-4EAA-8F02-CB84CCC27E41}" name="Column15537"/>
    <tableColumn id="15541" xr3:uid="{C32E2582-62C8-474E-8A40-9FEAF928D4FE}" name="Column15538"/>
    <tableColumn id="15542" xr3:uid="{B83A69FD-9CD2-4F10-9037-7B2640F8F2FF}" name="Column15539"/>
    <tableColumn id="15543" xr3:uid="{9DD07D56-55F7-4DB9-AFD4-AE6FAE665A0B}" name="Column15540"/>
    <tableColumn id="15544" xr3:uid="{E4C55987-876B-4B26-9F95-29F2F60B5DB8}" name="Column15541"/>
    <tableColumn id="15545" xr3:uid="{E02CFF2F-47F3-4841-9C00-DE911309C917}" name="Column15542"/>
    <tableColumn id="15546" xr3:uid="{23DA2EC5-B0B0-4E87-B8C0-F13827C0C579}" name="Column15543"/>
    <tableColumn id="15547" xr3:uid="{802D9369-5FC6-4EA6-92B4-5611ACC8118B}" name="Column15544"/>
    <tableColumn id="15548" xr3:uid="{FE82CD76-5D31-4327-8EDB-9040000EE9F1}" name="Column15545"/>
    <tableColumn id="15549" xr3:uid="{B2F5336F-59BD-4BE0-877D-F24188CAA9E2}" name="Column15546"/>
    <tableColumn id="15550" xr3:uid="{12F333AF-FB73-46BD-B493-9168433AF73A}" name="Column15547"/>
    <tableColumn id="15551" xr3:uid="{82E205D0-2489-40E6-AA7C-D1BE2F527B8D}" name="Column15548"/>
    <tableColumn id="15552" xr3:uid="{0658D3ED-1874-4B63-B72B-F3DAD6EEDD42}" name="Column15549"/>
    <tableColumn id="15553" xr3:uid="{AA743E86-748F-45A1-B09D-FCF081FD5C42}" name="Column15550"/>
    <tableColumn id="15554" xr3:uid="{25302BBE-74B4-4584-8ECF-63F948609A71}" name="Column15551"/>
    <tableColumn id="15555" xr3:uid="{C7F528EC-35B5-4D90-A1E7-1C2E69A82540}" name="Column15552"/>
    <tableColumn id="15556" xr3:uid="{3DDD1164-7CEF-461B-A31E-97BE96933202}" name="Column15553"/>
    <tableColumn id="15557" xr3:uid="{8ED68B07-4805-427A-A1E8-75AC4186147B}" name="Column15554"/>
    <tableColumn id="15558" xr3:uid="{7A8DBBFB-9500-4043-BAE7-DE3F5CB07720}" name="Column15555"/>
    <tableColumn id="15559" xr3:uid="{C3B9813B-FC9C-413C-BC65-A9AD5AF8BA69}" name="Column15556"/>
    <tableColumn id="15560" xr3:uid="{A8702908-07AD-4209-B1F5-EEC7504D9592}" name="Column15557"/>
    <tableColumn id="15561" xr3:uid="{8BFAE452-CB54-4F06-9818-9D6438125FD3}" name="Column15558"/>
    <tableColumn id="15562" xr3:uid="{5417F357-8132-44D6-8E21-43A312890178}" name="Column15559"/>
    <tableColumn id="15563" xr3:uid="{87E12F78-D0F5-4DE2-A526-55E637E6196E}" name="Column15560"/>
    <tableColumn id="15564" xr3:uid="{EBDA7B27-2594-4840-AE93-2F623537FDAA}" name="Column15561"/>
    <tableColumn id="15565" xr3:uid="{A9CAC4AC-C80E-4F9D-A3B7-8B680123D1F1}" name="Column15562"/>
    <tableColumn id="15566" xr3:uid="{57CDA183-E804-4785-AD6C-941E6FA32514}" name="Column15563"/>
    <tableColumn id="15567" xr3:uid="{AD25CF0C-DD93-45C2-B0D0-83F6A23A8932}" name="Column15564"/>
    <tableColumn id="15568" xr3:uid="{0C8E3801-7C1D-48A4-BAAF-C7FBCDE3FF06}" name="Column15565"/>
    <tableColumn id="15569" xr3:uid="{1A7DE2D6-F65F-4B2F-9E61-D914414C961C}" name="Column15566"/>
    <tableColumn id="15570" xr3:uid="{06F1909B-6A8E-453A-BD5F-75A06BE88AAC}" name="Column15567"/>
    <tableColumn id="15571" xr3:uid="{E65390F0-22C2-44C4-8C68-CB1C84094C4B}" name="Column15568"/>
    <tableColumn id="15572" xr3:uid="{68B2B4A7-89AE-4968-A199-837BEAD613CE}" name="Column15569"/>
    <tableColumn id="15573" xr3:uid="{B127E23F-7B16-4888-BF4A-79F90E8D7EBE}" name="Column15570"/>
    <tableColumn id="15574" xr3:uid="{65C5999A-F10E-4D2A-8E0E-F79E119CB989}" name="Column15571"/>
    <tableColumn id="15575" xr3:uid="{8D4E58A4-574C-4135-8104-15065A08ADE0}" name="Column15572"/>
    <tableColumn id="15576" xr3:uid="{57490F08-149C-462F-8EB6-1B11DA2B5B58}" name="Column15573"/>
    <tableColumn id="15577" xr3:uid="{52826746-0639-45CC-86C0-520D71156D65}" name="Column15574"/>
    <tableColumn id="15578" xr3:uid="{5F701543-18CE-465A-BFE3-997ACD54A02D}" name="Column15575"/>
    <tableColumn id="15579" xr3:uid="{0E188F4D-300E-45C0-BA85-3952AEA67448}" name="Column15576"/>
    <tableColumn id="15580" xr3:uid="{AB7A9349-5E10-4E8F-B394-42988B25489B}" name="Column15577"/>
    <tableColumn id="15581" xr3:uid="{19C1A80C-B11C-4F95-A14B-C80291094895}" name="Column15578"/>
    <tableColumn id="15582" xr3:uid="{B7CA22A3-8FF1-4E46-9639-6C7882C80539}" name="Column15579"/>
    <tableColumn id="15583" xr3:uid="{7B9C5BF6-2EF0-461E-9DD0-EFFE73EB8128}" name="Column15580"/>
    <tableColumn id="15584" xr3:uid="{3C8EB5A7-0D29-49B6-9BF3-A95D0121821B}" name="Column15581"/>
    <tableColumn id="15585" xr3:uid="{8A247506-1B59-4C2B-82A0-E4A599DEA0BE}" name="Column15582"/>
    <tableColumn id="15586" xr3:uid="{842FF9EF-E782-463A-98AF-C359C70E691E}" name="Column15583"/>
    <tableColumn id="15587" xr3:uid="{814E8D40-8A7E-446E-91BC-D404D07C5BDB}" name="Column15584"/>
    <tableColumn id="15588" xr3:uid="{7E0BE50F-C132-4A49-96B3-7F24DAD8DD23}" name="Column15585"/>
    <tableColumn id="15589" xr3:uid="{87B04D24-7B42-4E6D-B3FD-A29F52CDF7E4}" name="Column15586"/>
    <tableColumn id="15590" xr3:uid="{766F7D11-088B-4F5F-A9C5-377DF4EDE4DB}" name="Column15587"/>
    <tableColumn id="15591" xr3:uid="{B04795E0-E6BA-47B0-B11E-BEF18484CBCB}" name="Column15588"/>
    <tableColumn id="15592" xr3:uid="{ACE4C970-E7DA-45EA-9FC9-46043245B462}" name="Column15589"/>
    <tableColumn id="15593" xr3:uid="{39A94D37-DBFE-4A02-959B-9C5DF3EBE2DB}" name="Column15590"/>
    <tableColumn id="15594" xr3:uid="{82743818-9118-4076-8477-0C144BB13DD9}" name="Column15591"/>
    <tableColumn id="15595" xr3:uid="{569850D6-2817-474C-8C6F-8599D49D2A2A}" name="Column15592"/>
    <tableColumn id="15596" xr3:uid="{55C1FED6-E3A0-4BA9-94F2-6436C6155188}" name="Column15593"/>
    <tableColumn id="15597" xr3:uid="{6F7A5D71-D313-4DDE-8FC8-23DEC95EC903}" name="Column15594"/>
    <tableColumn id="15598" xr3:uid="{3D288D6F-E398-43F7-9544-F63D07316E0E}" name="Column15595"/>
    <tableColumn id="15599" xr3:uid="{34AF536D-B1A1-4853-B6CB-EFA8602988AE}" name="Column15596"/>
    <tableColumn id="15600" xr3:uid="{C54BB332-C812-47DB-9A07-516455D9DDD8}" name="Column15597"/>
    <tableColumn id="15601" xr3:uid="{17BCCB0A-F55B-4926-8346-5D1526121EB2}" name="Column15598"/>
    <tableColumn id="15602" xr3:uid="{6728805D-AB35-43E1-A8EB-C4AE814233B4}" name="Column15599"/>
    <tableColumn id="15603" xr3:uid="{DA83131E-2930-4E28-B7ED-65455CBB20D6}" name="Column15600"/>
    <tableColumn id="15604" xr3:uid="{7ED5FD11-A0A9-4501-9ABA-1D501FFB0D5F}" name="Column15601"/>
    <tableColumn id="15605" xr3:uid="{B47B5754-7563-4D09-9B61-A33FD7F8DC8E}" name="Column15602"/>
    <tableColumn id="15606" xr3:uid="{0D52563C-291E-40DF-A9B5-4C2019BF05B9}" name="Column15603"/>
    <tableColumn id="15607" xr3:uid="{BCF0BF1F-24CE-4E39-852C-0086A0ABCA43}" name="Column15604"/>
    <tableColumn id="15608" xr3:uid="{F9E9C066-3310-4F10-BC08-9F1091EC5509}" name="Column15605"/>
    <tableColumn id="15609" xr3:uid="{9520ED0F-4313-455B-9B7C-E336BC5A3013}" name="Column15606"/>
    <tableColumn id="15610" xr3:uid="{32149B4E-9A45-41B2-B008-DF55F3A499F1}" name="Column15607"/>
    <tableColumn id="15611" xr3:uid="{BB5E1E49-9258-4EC6-9704-9BD8ACF8FF7D}" name="Column15608"/>
    <tableColumn id="15612" xr3:uid="{D8F825E6-3D1C-463A-BD33-96D7EEC10286}" name="Column15609"/>
    <tableColumn id="15613" xr3:uid="{70394B7F-7471-48EF-B167-4A592A8B323A}" name="Column15610"/>
    <tableColumn id="15614" xr3:uid="{82836555-6C26-4D8A-B601-CA24E222A1AC}" name="Column15611"/>
    <tableColumn id="15615" xr3:uid="{47854EEE-6831-41B1-AEAB-5DBEBEA12F3D}" name="Column15612"/>
    <tableColumn id="15616" xr3:uid="{CC1732CB-C16F-4A7B-8C83-6696B5E574FD}" name="Column15613"/>
    <tableColumn id="15617" xr3:uid="{58EE8095-03EC-41FF-8FD4-14CA3B88C4D8}" name="Column15614"/>
    <tableColumn id="15618" xr3:uid="{107C1758-7C9D-4B40-8CAD-D5E08DFF6A03}" name="Column15615"/>
    <tableColumn id="15619" xr3:uid="{74059F50-C4ED-4C2C-97FE-94F9ABD1BCA4}" name="Column15616"/>
    <tableColumn id="15620" xr3:uid="{F7DBB036-CCEE-4FC5-8221-915B96BC2147}" name="Column15617"/>
    <tableColumn id="15621" xr3:uid="{2004EC01-7132-48F7-B727-7B1652FB149B}" name="Column15618"/>
    <tableColumn id="15622" xr3:uid="{649541EC-B6E6-4AA4-A528-5AA13A7B1765}" name="Column15619"/>
    <tableColumn id="15623" xr3:uid="{74923255-A313-4FA3-8D1E-6C0C84DA6333}" name="Column15620"/>
    <tableColumn id="15624" xr3:uid="{D978606A-402E-45E2-B4F5-AB442628C15B}" name="Column15621"/>
    <tableColumn id="15625" xr3:uid="{5B163E59-7CC8-46FB-AA3B-30857BFE5D56}" name="Column15622"/>
    <tableColumn id="15626" xr3:uid="{D4B210B4-D93B-4431-8F68-051AD4D5BAD2}" name="Column15623"/>
    <tableColumn id="15627" xr3:uid="{0E6BFEEF-12D2-4278-8FAA-D7E22577AF7D}" name="Column15624"/>
    <tableColumn id="15628" xr3:uid="{E361C07F-F752-4BFC-9670-4C200EC55338}" name="Column15625"/>
    <tableColumn id="15629" xr3:uid="{26558BE8-D586-4770-96C9-91176C7C7376}" name="Column15626"/>
    <tableColumn id="15630" xr3:uid="{E11FACFB-7DBF-4EAD-9225-FAE5FF88DA33}" name="Column15627"/>
    <tableColumn id="15631" xr3:uid="{280CA6D6-0FE7-429B-B713-7F06629FC87F}" name="Column15628"/>
    <tableColumn id="15632" xr3:uid="{F654DFB5-5557-43B2-AD01-3856940C7DF7}" name="Column15629"/>
    <tableColumn id="15633" xr3:uid="{D9A99EA0-5BD4-4BCC-B46F-D47A9A000E0F}" name="Column15630"/>
    <tableColumn id="15634" xr3:uid="{F89AC508-B924-4D54-A700-FA0491AC3835}" name="Column15631"/>
    <tableColumn id="15635" xr3:uid="{B89AC3D0-275F-4994-8ABB-04D4FA95E5DF}" name="Column15632"/>
    <tableColumn id="15636" xr3:uid="{043F81EF-82F1-4F86-AAB2-BE488FC1E2DF}" name="Column15633"/>
    <tableColumn id="15637" xr3:uid="{6E44677D-9D71-4DF3-A321-A33CD7A59BBF}" name="Column15634"/>
    <tableColumn id="15638" xr3:uid="{138663CA-6D3D-40D4-9F28-8A96589F48E3}" name="Column15635"/>
    <tableColumn id="15639" xr3:uid="{56A9144C-1691-457D-B8B5-D386F60C83E7}" name="Column15636"/>
    <tableColumn id="15640" xr3:uid="{FE517EA2-F94A-4A28-BA60-B8FAA5E58CCA}" name="Column15637"/>
    <tableColumn id="15641" xr3:uid="{E823F25A-C380-4300-8563-973778740FB0}" name="Column15638"/>
    <tableColumn id="15642" xr3:uid="{83C18992-40FB-4EC2-B929-51FC2F62EF96}" name="Column15639"/>
    <tableColumn id="15643" xr3:uid="{CC985346-7BBC-4113-9771-88F7999DD170}" name="Column15640"/>
    <tableColumn id="15644" xr3:uid="{C75DEB53-4544-4C9F-B05D-527685BEC977}" name="Column15641"/>
    <tableColumn id="15645" xr3:uid="{4BC00DDE-51BE-4ED8-B19B-3EC696294C5C}" name="Column15642"/>
    <tableColumn id="15646" xr3:uid="{7A395121-1583-4E42-9DF2-76C108635C33}" name="Column15643"/>
    <tableColumn id="15647" xr3:uid="{4E18FC9C-1EAB-40B3-AF10-020959D80626}" name="Column15644"/>
    <tableColumn id="15648" xr3:uid="{C8D420DA-A3BC-494D-AA33-E32835571AC9}" name="Column15645"/>
    <tableColumn id="15649" xr3:uid="{02A8DD1E-F027-40A2-9E99-2ACAF99D6559}" name="Column15646"/>
    <tableColumn id="15650" xr3:uid="{FCF4518F-79C4-4C82-8206-C335FB90E0AE}" name="Column15647"/>
    <tableColumn id="15651" xr3:uid="{83FA2A77-1DB0-4DD5-93EC-23CAF4CE70B3}" name="Column15648"/>
    <tableColumn id="15652" xr3:uid="{5F3274E8-A8AC-4524-B550-59222A8B35AE}" name="Column15649"/>
    <tableColumn id="15653" xr3:uid="{1E7AF728-0C9A-4CB3-8AAC-D8AB4CF4D4A4}" name="Column15650"/>
    <tableColumn id="15654" xr3:uid="{C1ACF904-FADD-45BC-846B-20A6AD66DA04}" name="Column15651"/>
    <tableColumn id="15655" xr3:uid="{A95AF6AE-35A3-428B-8A68-A942FD6BB181}" name="Column15652"/>
    <tableColumn id="15656" xr3:uid="{503C6004-252A-4D65-BFB1-D1C918BC56F8}" name="Column15653"/>
    <tableColumn id="15657" xr3:uid="{A4DA7F64-4421-4613-96DD-5846F089DE88}" name="Column15654"/>
    <tableColumn id="15658" xr3:uid="{1518D1DE-243E-41B5-9821-EBA23CFE1F7F}" name="Column15655"/>
    <tableColumn id="15659" xr3:uid="{F15C33F3-1A56-4329-B18C-B8A19098348A}" name="Column15656"/>
    <tableColumn id="15660" xr3:uid="{CA7F2797-6CF9-42A5-A28A-1DD839F5F79F}" name="Column15657"/>
    <tableColumn id="15661" xr3:uid="{76ADC97C-598C-460D-807A-2312C6E6C6DD}" name="Column15658"/>
    <tableColumn id="15662" xr3:uid="{EDF31165-A507-4096-BF18-330312302FD4}" name="Column15659"/>
    <tableColumn id="15663" xr3:uid="{E191073F-D0E3-4BE4-836B-850182A225C6}" name="Column15660"/>
    <tableColumn id="15664" xr3:uid="{905081E2-9EA4-412B-8DCC-20700C4E8383}" name="Column15661"/>
    <tableColumn id="15665" xr3:uid="{5F7BAF62-16E2-4D5F-AA81-A060F4471BFB}" name="Column15662"/>
    <tableColumn id="15666" xr3:uid="{13D80498-39A5-4A43-A6E9-9C4B4CBF9E56}" name="Column15663"/>
    <tableColumn id="15667" xr3:uid="{BCE21C87-38F6-4B15-9AD7-8A6F841C676A}" name="Column15664"/>
    <tableColumn id="15668" xr3:uid="{51759B2C-C4FC-4C2A-B18E-D595E2EEA0A5}" name="Column15665"/>
    <tableColumn id="15669" xr3:uid="{177A3F01-5883-4549-A5CF-086B75E1AF80}" name="Column15666"/>
    <tableColumn id="15670" xr3:uid="{D4A761F6-85AB-492C-86F6-405D60A48338}" name="Column15667"/>
    <tableColumn id="15671" xr3:uid="{1BAD5B20-B875-41BA-8D94-1EB034F0B39F}" name="Column15668"/>
    <tableColumn id="15672" xr3:uid="{B2F98BB3-8C57-4BF6-85EF-F61D43E703AD}" name="Column15669"/>
    <tableColumn id="15673" xr3:uid="{7A877208-2D2F-4507-A492-8B758FE1E09A}" name="Column15670"/>
    <tableColumn id="15674" xr3:uid="{C4B19B12-6AC3-45CA-94D5-95F4B023D370}" name="Column15671"/>
    <tableColumn id="15675" xr3:uid="{61C463BD-8E11-4902-ACCD-C98C796D4ACC}" name="Column15672"/>
    <tableColumn id="15676" xr3:uid="{044A99E6-48CB-4ABE-A252-B2A036C43A6E}" name="Column15673"/>
    <tableColumn id="15677" xr3:uid="{07A6AD5C-7451-4BB8-BAFD-DE9CA05BD674}" name="Column15674"/>
    <tableColumn id="15678" xr3:uid="{4D2E75CE-2464-4C4F-9343-348E17607953}" name="Column15675"/>
    <tableColumn id="15679" xr3:uid="{86C6C529-67B3-49B0-9EE0-930CC66A7F9D}" name="Column15676"/>
    <tableColumn id="15680" xr3:uid="{B0AAB4FB-C1F9-4590-9188-2922D82F1025}" name="Column15677"/>
    <tableColumn id="15681" xr3:uid="{6B8B946C-57BD-4E49-A8CD-2065890B03A2}" name="Column15678"/>
    <tableColumn id="15682" xr3:uid="{1F45E34C-CCF4-47AB-9C36-104E769A5FC5}" name="Column15679"/>
    <tableColumn id="15683" xr3:uid="{F8FF99B6-C0AE-4A0A-878E-E47CAFB621B9}" name="Column15680"/>
    <tableColumn id="15684" xr3:uid="{A7B33D35-F206-4A3D-8760-8DAD1DB68F94}" name="Column15681"/>
    <tableColumn id="15685" xr3:uid="{DCD3CBED-D1B7-4165-B021-CFF2092766BF}" name="Column15682"/>
    <tableColumn id="15686" xr3:uid="{2EAE62F2-BA58-461C-9618-D9FF33542AFB}" name="Column15683"/>
    <tableColumn id="15687" xr3:uid="{63604A49-E89D-4B24-8387-127469F5E422}" name="Column15684"/>
    <tableColumn id="15688" xr3:uid="{F0E12B9E-C324-42A7-A7A6-FF4D898FD63F}" name="Column15685"/>
    <tableColumn id="15689" xr3:uid="{2E8FD99F-F594-4D53-BAD3-5C93D1442AF5}" name="Column15686"/>
    <tableColumn id="15690" xr3:uid="{4760ED86-A41F-4A13-BD1E-0CD17491F554}" name="Column15687"/>
    <tableColumn id="15691" xr3:uid="{4B9744BD-9690-44C7-B300-BD5AFF3B9E09}" name="Column15688"/>
    <tableColumn id="15692" xr3:uid="{66E30067-F17A-46EA-B1EB-6AFD646234E4}" name="Column15689"/>
    <tableColumn id="15693" xr3:uid="{A5BF1B54-9AB4-4B46-9BC2-9E758A9F1FA3}" name="Column15690"/>
    <tableColumn id="15694" xr3:uid="{C7A2A71B-23B3-4A1D-A33F-68C819F0911F}" name="Column15691"/>
    <tableColumn id="15695" xr3:uid="{57C692A8-5103-4D2D-A9A9-C6C8C14D9C99}" name="Column15692"/>
    <tableColumn id="15696" xr3:uid="{0439D740-7229-4FCB-AF36-1B940B1C884E}" name="Column15693"/>
    <tableColumn id="15697" xr3:uid="{26E2F84C-5462-4477-91B4-082378488445}" name="Column15694"/>
    <tableColumn id="15698" xr3:uid="{3E70FE09-EF78-4AD6-A53F-774C39BE7B32}" name="Column15695"/>
    <tableColumn id="15699" xr3:uid="{1DA53840-E136-4BFB-82F0-FF80F0903D37}" name="Column15696"/>
    <tableColumn id="15700" xr3:uid="{2A227F7D-8467-465E-82DE-F5F85E0CCA11}" name="Column15697"/>
    <tableColumn id="15701" xr3:uid="{CABEACE0-E20A-4E2E-BF70-5615131954E8}" name="Column15698"/>
    <tableColumn id="15702" xr3:uid="{D08EBBB8-4368-4E78-B321-1D54B825CC81}" name="Column15699"/>
    <tableColumn id="15703" xr3:uid="{C62030D9-3397-488C-AE7E-7FDCD4D80C3E}" name="Column15700"/>
    <tableColumn id="15704" xr3:uid="{9C1D372E-9687-4F24-8C92-10086842556B}" name="Column15701"/>
    <tableColumn id="15705" xr3:uid="{648A789C-B3C8-4098-8B10-3F81F9E45140}" name="Column15702"/>
    <tableColumn id="15706" xr3:uid="{296CC738-E311-4ABD-9A7D-8DBBDABE4478}" name="Column15703"/>
    <tableColumn id="15707" xr3:uid="{21C77CC4-76C2-4498-9366-7806446F8EB0}" name="Column15704"/>
    <tableColumn id="15708" xr3:uid="{D72FFEC3-0A87-4A74-AC4B-D205AB512FBC}" name="Column15705"/>
    <tableColumn id="15709" xr3:uid="{8CA5680B-F202-4470-A8D1-A9347033D223}" name="Column15706"/>
    <tableColumn id="15710" xr3:uid="{2F338C30-9033-4859-BF41-5BD9F6F7E199}" name="Column15707"/>
    <tableColumn id="15711" xr3:uid="{6DD3858C-4298-45E2-A458-71A1E609E89C}" name="Column15708"/>
    <tableColumn id="15712" xr3:uid="{ABFD5DE4-0C38-4F51-8BB4-CFBBF6B85F71}" name="Column15709"/>
    <tableColumn id="15713" xr3:uid="{8F083CF3-821B-4399-A717-20FB5C95391B}" name="Column15710"/>
    <tableColumn id="15714" xr3:uid="{79284747-6402-4A93-97E8-90BC85796B34}" name="Column15711"/>
    <tableColumn id="15715" xr3:uid="{72ACC08C-FC56-47A5-A82C-38EC795A7FDE}" name="Column15712"/>
    <tableColumn id="15716" xr3:uid="{FF4B880F-7EDF-4537-96CE-42529308FDEC}" name="Column15713"/>
    <tableColumn id="15717" xr3:uid="{8603D531-B417-4DA4-9E31-B4C03E157A46}" name="Column15714"/>
    <tableColumn id="15718" xr3:uid="{7FF1EF8E-C8CA-42A4-9453-BBB7C1902CA0}" name="Column15715"/>
    <tableColumn id="15719" xr3:uid="{D85844B5-7AE7-4D13-B15C-03FF9B4B8A02}" name="Column15716"/>
    <tableColumn id="15720" xr3:uid="{7373E267-E815-4524-AB78-C555D796EF5A}" name="Column15717"/>
    <tableColumn id="15721" xr3:uid="{EA83264B-BD8B-444B-86E6-9B339EC344C2}" name="Column15718"/>
    <tableColumn id="15722" xr3:uid="{2964EFE0-C408-4F60-80F4-D5C5359224BD}" name="Column15719"/>
    <tableColumn id="15723" xr3:uid="{B7E0FE42-90EB-485E-93AC-56825F3A9BDB}" name="Column15720"/>
    <tableColumn id="15724" xr3:uid="{CAAC9053-B2A0-4BB7-98AC-D8E6012DA13B}" name="Column15721"/>
    <tableColumn id="15725" xr3:uid="{5F611C18-330B-4D48-9538-2355A44314D1}" name="Column15722"/>
    <tableColumn id="15726" xr3:uid="{9FFE5196-7023-460F-ADA1-2A419E633E9D}" name="Column15723"/>
    <tableColumn id="15727" xr3:uid="{2B2C4A54-9862-473D-9415-0BBEA9593AEC}" name="Column15724"/>
    <tableColumn id="15728" xr3:uid="{58D36EF8-A084-4132-A253-C853EBCA3309}" name="Column15725"/>
    <tableColumn id="15729" xr3:uid="{7ACDFFE7-E101-4EF3-A3DB-847E6B761706}" name="Column15726"/>
    <tableColumn id="15730" xr3:uid="{E230BC78-6610-4B6B-BAA3-CA145B03187F}" name="Column15727"/>
    <tableColumn id="15731" xr3:uid="{850D9E85-804D-4488-82FE-9937F360CC63}" name="Column15728"/>
    <tableColumn id="15732" xr3:uid="{4B48AA31-F1B7-410E-B927-F8C4CD98F22B}" name="Column15729"/>
    <tableColumn id="15733" xr3:uid="{7CF742F1-F1D3-47BC-A4D3-221B4442AEF6}" name="Column15730"/>
    <tableColumn id="15734" xr3:uid="{403E684D-AA4E-43AD-8FEF-2CD8BD613FF7}" name="Column15731"/>
    <tableColumn id="15735" xr3:uid="{B8416360-4A47-48A8-9D1F-BFCC6AD9155C}" name="Column15732"/>
    <tableColumn id="15736" xr3:uid="{BE2F23BC-C86B-489F-B63D-BC84A28BD9BC}" name="Column15733"/>
    <tableColumn id="15737" xr3:uid="{C03AB6F4-51D4-4921-B1BB-A9B3E70D9188}" name="Column15734"/>
    <tableColumn id="15738" xr3:uid="{25B1228D-6E22-4E16-8BB8-631164792623}" name="Column15735"/>
    <tableColumn id="15739" xr3:uid="{84CED2B1-7F53-471B-BBF0-3366B825EAD5}" name="Column15736"/>
    <tableColumn id="15740" xr3:uid="{AB8B4F90-064F-459F-9F9E-832E7C00D3E1}" name="Column15737"/>
    <tableColumn id="15741" xr3:uid="{E99A656E-2072-4ABA-9F66-C93741429F3E}" name="Column15738"/>
    <tableColumn id="15742" xr3:uid="{31547128-3875-4DD3-ABE6-A1268EA852F4}" name="Column15739"/>
    <tableColumn id="15743" xr3:uid="{A3E22C92-502E-48CC-B27C-55D8865E8B67}" name="Column15740"/>
    <tableColumn id="15744" xr3:uid="{C1C6FA60-DBD7-407C-99FF-A04C2C16BDCE}" name="Column15741"/>
    <tableColumn id="15745" xr3:uid="{D21B6FA3-668F-4CF1-94E1-D4B3C29F9674}" name="Column15742"/>
    <tableColumn id="15746" xr3:uid="{01282790-812D-45ED-8946-0AC7787D9D37}" name="Column15743"/>
    <tableColumn id="15747" xr3:uid="{D711AFD5-8166-43D9-B999-396751C67505}" name="Column15744"/>
    <tableColumn id="15748" xr3:uid="{8276C79F-2362-44DF-9C75-4039B29C6F40}" name="Column15745"/>
    <tableColumn id="15749" xr3:uid="{3F51226B-F754-4394-BE0F-3ABB9536CEA3}" name="Column15746"/>
    <tableColumn id="15750" xr3:uid="{9E4340D8-1352-4DC9-BF54-DCB82D1CE2E0}" name="Column15747"/>
    <tableColumn id="15751" xr3:uid="{A7BADA30-BAEE-4FE8-9175-9C71C7F4F1F4}" name="Column15748"/>
    <tableColumn id="15752" xr3:uid="{51EDA2E6-04AB-4F75-A1D3-9F2367A0B5F5}" name="Column15749"/>
    <tableColumn id="15753" xr3:uid="{DF07C9D8-26D7-4896-85F6-D5AE54D526E0}" name="Column15750"/>
    <tableColumn id="15754" xr3:uid="{6F4388F0-FED1-45F3-BC5C-B92EC088875D}" name="Column15751"/>
    <tableColumn id="15755" xr3:uid="{B3F2F69A-BFFD-40E0-A3D3-5F9BC38B7961}" name="Column15752"/>
    <tableColumn id="15756" xr3:uid="{228D81B0-EEF3-4092-9629-19275DBCF4A4}" name="Column15753"/>
    <tableColumn id="15757" xr3:uid="{0D7E02F8-EE0E-4D4A-B4BD-3E12E7BE7A71}" name="Column15754"/>
    <tableColumn id="15758" xr3:uid="{4C5A8CAD-FFBC-48A4-9C12-ECE75DE9823A}" name="Column15755"/>
    <tableColumn id="15759" xr3:uid="{445DDC22-06A9-48A0-808A-E753AB3A86A6}" name="Column15756"/>
    <tableColumn id="15760" xr3:uid="{47731892-2347-4AFC-8AE2-BD9B6F20E1D9}" name="Column15757"/>
    <tableColumn id="15761" xr3:uid="{4669D245-A2FE-4971-AE8A-91D06F102EFA}" name="Column15758"/>
    <tableColumn id="15762" xr3:uid="{1E720C31-3EC4-418A-B205-69898F135D32}" name="Column15759"/>
    <tableColumn id="15763" xr3:uid="{2A4C158E-A2EC-498D-B762-D2668F3470C0}" name="Column15760"/>
    <tableColumn id="15764" xr3:uid="{1FAD23A9-FED8-4929-B5F9-EC2AC0C63291}" name="Column15761"/>
    <tableColumn id="15765" xr3:uid="{BB845A79-8513-4379-9289-8122ECB60971}" name="Column15762"/>
    <tableColumn id="15766" xr3:uid="{F6061096-4128-4637-862A-404E5B9AF8B7}" name="Column15763"/>
    <tableColumn id="15767" xr3:uid="{E42009C9-4FC5-4E0C-BCA4-3DAD374FB10E}" name="Column15764"/>
    <tableColumn id="15768" xr3:uid="{B649D635-749B-4CE6-8232-D8BCC5FB47D3}" name="Column15765"/>
    <tableColumn id="15769" xr3:uid="{FBEE7C49-3BC1-4A7E-8A9E-A903CD003CCF}" name="Column15766"/>
    <tableColumn id="15770" xr3:uid="{7CEAFC36-2D2D-4B00-BE26-93566F173530}" name="Column15767"/>
    <tableColumn id="15771" xr3:uid="{438B6831-482A-4C36-89E3-E74FCC8C36E8}" name="Column15768"/>
    <tableColumn id="15772" xr3:uid="{F817F93D-427C-4AAF-AFE3-85C434CF5BCF}" name="Column15769"/>
    <tableColumn id="15773" xr3:uid="{59EA2C3E-E0C7-433A-A430-7DDB994B9BAD}" name="Column15770"/>
    <tableColumn id="15774" xr3:uid="{6306A0DE-944A-4F9B-91FB-D2A9D1C0255D}" name="Column15771"/>
    <tableColumn id="15775" xr3:uid="{C30C2352-02CE-4075-9FAA-881C3329A6A9}" name="Column15772"/>
    <tableColumn id="15776" xr3:uid="{6AAEC508-0FEA-485E-BEA4-2E78FCF66109}" name="Column15773"/>
    <tableColumn id="15777" xr3:uid="{F4DEF35B-0861-41FD-838A-BA0FA1C1D113}" name="Column15774"/>
    <tableColumn id="15778" xr3:uid="{1D4612D7-E96C-4A24-9EB2-21F83BA12208}" name="Column15775"/>
    <tableColumn id="15779" xr3:uid="{8905D3DF-0CE7-49F5-A8F9-7E76DC2137D2}" name="Column15776"/>
    <tableColumn id="15780" xr3:uid="{0F107EAB-824E-410E-9EEE-757F16515EBA}" name="Column15777"/>
    <tableColumn id="15781" xr3:uid="{BCEABCE7-4C58-4153-8C89-176E5FC8D7DA}" name="Column15778"/>
    <tableColumn id="15782" xr3:uid="{98170841-9422-484B-88A1-47A449FEE7C7}" name="Column15779"/>
    <tableColumn id="15783" xr3:uid="{84D40C53-4FB1-4013-A8DF-2D85D620560E}" name="Column15780"/>
    <tableColumn id="15784" xr3:uid="{6E447AF3-34C5-4D27-881B-7A8D1F56D19D}" name="Column15781"/>
    <tableColumn id="15785" xr3:uid="{7640ED0C-87BC-4DF0-B18D-2C13210FF624}" name="Column15782"/>
    <tableColumn id="15786" xr3:uid="{F22ED1FF-5385-4E4E-BC64-749941C3B45C}" name="Column15783"/>
    <tableColumn id="15787" xr3:uid="{E4ACE53E-23E9-442E-A27F-53F1FE4D691F}" name="Column15784"/>
    <tableColumn id="15788" xr3:uid="{0D19F4DB-1960-440D-9C69-4D3C588A7366}" name="Column15785"/>
    <tableColumn id="15789" xr3:uid="{E850B5D1-4F0B-47B3-8068-8B0F59200435}" name="Column15786"/>
    <tableColumn id="15790" xr3:uid="{D30DBCD4-356D-43C5-9B5B-7E398934B47E}" name="Column15787"/>
    <tableColumn id="15791" xr3:uid="{F7B4AD2A-856B-41B6-BC92-E54431D5E588}" name="Column15788"/>
    <tableColumn id="15792" xr3:uid="{40EACF45-27BB-4CE4-9CE8-7C7B867C7CDC}" name="Column15789"/>
    <tableColumn id="15793" xr3:uid="{6E1D1C52-BD6E-47AF-A559-A7270F1BB7BC}" name="Column15790"/>
    <tableColumn id="15794" xr3:uid="{EAB14692-C73A-4EBC-97BD-13708244592E}" name="Column15791"/>
    <tableColumn id="15795" xr3:uid="{E78662C1-1BD1-4BFC-99C9-CEDB76D16D84}" name="Column15792"/>
    <tableColumn id="15796" xr3:uid="{9C2DCC16-9DDA-4705-A409-1780E1606309}" name="Column15793"/>
    <tableColumn id="15797" xr3:uid="{8487F60B-1537-4E9A-B792-13688AEC0951}" name="Column15794"/>
    <tableColumn id="15798" xr3:uid="{0587C1B3-A34B-45FF-AB6C-D0C3084D66B1}" name="Column15795"/>
    <tableColumn id="15799" xr3:uid="{8C3800D2-8C1B-4D0E-AA06-5E23F15E4608}" name="Column15796"/>
    <tableColumn id="15800" xr3:uid="{26F7B4B0-B1DD-4A88-85CF-5DFD5F2F5C3F}" name="Column15797"/>
    <tableColumn id="15801" xr3:uid="{DEF4408C-4EB3-4663-8E53-A4F95C754F41}" name="Column15798"/>
    <tableColumn id="15802" xr3:uid="{E16970B3-2672-42B7-BAE8-6A47D3635020}" name="Column15799"/>
    <tableColumn id="15803" xr3:uid="{224F3FAC-E0FA-40B9-BC87-1FF7AFDFAB4B}" name="Column15800"/>
    <tableColumn id="15804" xr3:uid="{F7A31B5D-B1DD-46D0-966B-E96A2F0524B1}" name="Column15801"/>
    <tableColumn id="15805" xr3:uid="{F025D00B-9FE9-4266-9E1F-B0F1AF5D356A}" name="Column15802"/>
    <tableColumn id="15806" xr3:uid="{F8A75C1E-F490-41C7-B98A-2D50262913F4}" name="Column15803"/>
    <tableColumn id="15807" xr3:uid="{E01F0FB9-89E0-41A9-9FEB-03A7A9EB44BD}" name="Column15804"/>
    <tableColumn id="15808" xr3:uid="{C35BC410-A4F3-41DC-B4F9-268D441CD87A}" name="Column15805"/>
    <tableColumn id="15809" xr3:uid="{28953E8C-F6C0-43C8-8D61-94E18A02C265}" name="Column15806"/>
    <tableColumn id="15810" xr3:uid="{237BA802-A4BB-4390-AE8F-B61EEE4F528A}" name="Column15807"/>
    <tableColumn id="15811" xr3:uid="{488C6A03-5EF4-47B5-A72A-8A295D5A7CC2}" name="Column15808"/>
    <tableColumn id="15812" xr3:uid="{C0DFB2B9-B028-40C2-BDD7-8C6CF84863F5}" name="Column15809"/>
    <tableColumn id="15813" xr3:uid="{EBD7E78B-21A7-4198-B6FE-E81F32775B4F}" name="Column15810"/>
    <tableColumn id="15814" xr3:uid="{81A4D161-6F54-440C-B600-C499F71A1847}" name="Column15811"/>
    <tableColumn id="15815" xr3:uid="{5DABC831-0C20-4D4B-826C-B96E0470C4BF}" name="Column15812"/>
    <tableColumn id="15816" xr3:uid="{9C90E9D6-3E6D-45A1-9D7F-28AEC911AB28}" name="Column15813"/>
    <tableColumn id="15817" xr3:uid="{1E9ECD63-3C68-4B67-BFFA-3052B164C437}" name="Column15814"/>
    <tableColumn id="15818" xr3:uid="{3CC8545F-08DF-4434-9478-B0FA906A7A69}" name="Column15815"/>
    <tableColumn id="15819" xr3:uid="{C1122897-858A-4C3F-8E9A-1F7ECC9641A1}" name="Column15816"/>
    <tableColumn id="15820" xr3:uid="{71C454B8-92CC-451F-96F0-CBE471B8A1B2}" name="Column15817"/>
    <tableColumn id="15821" xr3:uid="{94A90C52-C63E-46E8-9B0E-B31232443068}" name="Column15818"/>
    <tableColumn id="15822" xr3:uid="{C609BEE4-0C84-4520-90DB-CBBD86EBAD06}" name="Column15819"/>
    <tableColumn id="15823" xr3:uid="{0038C193-9E5D-4E25-BAAE-D1FBFAD31F1D}" name="Column15820"/>
    <tableColumn id="15824" xr3:uid="{A45A7109-6F6F-4E6B-B19D-35CD6EB83497}" name="Column15821"/>
    <tableColumn id="15825" xr3:uid="{CA6AC843-3583-4627-85C6-4E220E9AA60A}" name="Column15822"/>
    <tableColumn id="15826" xr3:uid="{E7721F5C-C258-4D18-BB3A-249A10B5FC0E}" name="Column15823"/>
    <tableColumn id="15827" xr3:uid="{34C2046E-140E-43DC-AF65-2ABAB0E5EF40}" name="Column15824"/>
    <tableColumn id="15828" xr3:uid="{1FAC7369-EC70-4091-AE35-33960BC3B190}" name="Column15825"/>
    <tableColumn id="15829" xr3:uid="{ED4068C4-C4DF-4DDC-96C4-3446D3E29108}" name="Column15826"/>
    <tableColumn id="15830" xr3:uid="{2F64AA17-0FD0-410E-BD2F-206D5B2FC330}" name="Column15827"/>
    <tableColumn id="15831" xr3:uid="{4BC39B60-8D50-4446-B16E-F73157E2A006}" name="Column15828"/>
    <tableColumn id="15832" xr3:uid="{5C3490D2-6ED7-4057-BE25-31680FE56F73}" name="Column15829"/>
    <tableColumn id="15833" xr3:uid="{16728E09-4DBA-4279-BB25-A320A939F5A2}" name="Column15830"/>
    <tableColumn id="15834" xr3:uid="{59D050C4-0C39-4BBC-8ACA-10D4B4C32D0C}" name="Column15831"/>
    <tableColumn id="15835" xr3:uid="{F23F2B3E-ACA4-4E94-A946-FA6EC1CB463E}" name="Column15832"/>
    <tableColumn id="15836" xr3:uid="{DD7DFBCF-F13A-4381-B94B-3198C7F010A3}" name="Column15833"/>
    <tableColumn id="15837" xr3:uid="{0034CB53-CBD6-4A83-B1C3-C737C8C9C1CE}" name="Column15834"/>
    <tableColumn id="15838" xr3:uid="{698FC3F0-3F79-44CC-B0C6-1D4C088B5C77}" name="Column15835"/>
    <tableColumn id="15839" xr3:uid="{C255428A-C50B-4B75-B780-8C3723A96332}" name="Column15836"/>
    <tableColumn id="15840" xr3:uid="{6E141B24-5F30-4076-B837-0A234564A71D}" name="Column15837"/>
    <tableColumn id="15841" xr3:uid="{71EF968A-F699-4B49-9C80-28905BD7CD01}" name="Column15838"/>
    <tableColumn id="15842" xr3:uid="{055FBBC5-FEA7-4C18-9830-4C06CA711DED}" name="Column15839"/>
    <tableColumn id="15843" xr3:uid="{FF8B2F6F-DCBC-4953-8612-CE17716747AF}" name="Column15840"/>
    <tableColumn id="15844" xr3:uid="{0827419E-8490-4B15-A18C-D9CC87D062E2}" name="Column15841"/>
    <tableColumn id="15845" xr3:uid="{127288C8-E825-4115-A8A9-032A6FA52A5A}" name="Column15842"/>
    <tableColumn id="15846" xr3:uid="{60780AF2-47FD-4CD9-9FCF-1D4930DB06D8}" name="Column15843"/>
    <tableColumn id="15847" xr3:uid="{A3035E3F-B613-4BB7-A9F3-DB20FBFE4AD4}" name="Column15844"/>
    <tableColumn id="15848" xr3:uid="{1D257382-F328-4CA6-8ED1-0BE1F388A9A5}" name="Column15845"/>
    <tableColumn id="15849" xr3:uid="{D5FCEF73-7FDB-4056-9174-8849E4186066}" name="Column15846"/>
    <tableColumn id="15850" xr3:uid="{6C2F5951-E8A6-49F0-9E34-B659DAEC57D5}" name="Column15847"/>
    <tableColumn id="15851" xr3:uid="{5D86B63C-AAFD-48E2-90C8-1932743A54E7}" name="Column15848"/>
    <tableColumn id="15852" xr3:uid="{50E639CF-98DB-4F7C-8E63-604883A5B0BE}" name="Column15849"/>
    <tableColumn id="15853" xr3:uid="{22FD3724-0A9F-4517-92D1-BE8AC4964575}" name="Column15850"/>
    <tableColumn id="15854" xr3:uid="{C00D7A19-72F5-498E-8F56-C44F7E5F133D}" name="Column15851"/>
    <tableColumn id="15855" xr3:uid="{0CD05A5F-2AFD-4A49-A17C-14A4FE2946AC}" name="Column15852"/>
    <tableColumn id="15856" xr3:uid="{0429414F-11C1-439F-A2EB-78AE358F1349}" name="Column15853"/>
    <tableColumn id="15857" xr3:uid="{DDC7BC63-852D-47E8-9619-F3E53E53EF0F}" name="Column15854"/>
    <tableColumn id="15858" xr3:uid="{F3770108-93A5-4B5A-9D52-6EE782CE94A3}" name="Column15855"/>
    <tableColumn id="15859" xr3:uid="{8F0CCA78-725C-4492-AB24-71ECBAF7BAC5}" name="Column15856"/>
    <tableColumn id="15860" xr3:uid="{D801F5E8-AEF3-4BB9-8760-EB94531A4DA4}" name="Column15857"/>
    <tableColumn id="15861" xr3:uid="{565AB4B9-59ED-418D-80CC-08D9A5F73C07}" name="Column15858"/>
    <tableColumn id="15862" xr3:uid="{E83F548D-DA68-409E-AFEC-32627142BC68}" name="Column15859"/>
    <tableColumn id="15863" xr3:uid="{80A9A395-2C9B-44A4-A342-D76A09884336}" name="Column15860"/>
    <tableColumn id="15864" xr3:uid="{7CA78827-7FC5-4C59-908A-F36E0D75DB7C}" name="Column15861"/>
    <tableColumn id="15865" xr3:uid="{9984BC20-BE33-4519-A554-AF9F7018344A}" name="Column15862"/>
    <tableColumn id="15866" xr3:uid="{7B545E67-3EFA-4C0D-893C-CAF91EA98D3B}" name="Column15863"/>
    <tableColumn id="15867" xr3:uid="{75B326BD-C633-4294-BD96-A4635BC2C050}" name="Column15864"/>
    <tableColumn id="15868" xr3:uid="{EAA83124-7F02-4B7B-8B7D-F5CF3BCF5EB4}" name="Column15865"/>
    <tableColumn id="15869" xr3:uid="{8A22085D-1A54-402F-A3F8-BFEA892F36D5}" name="Column15866"/>
    <tableColumn id="15870" xr3:uid="{939CCFFD-949A-44A2-A91C-ADE6B839AFC8}" name="Column15867"/>
    <tableColumn id="15871" xr3:uid="{ECCE33BA-7A00-4F69-B3EB-786AB1A723FF}" name="Column15868"/>
    <tableColumn id="15872" xr3:uid="{CD892ED5-F907-485B-B26D-4F92E1ACCCB1}" name="Column15869"/>
    <tableColumn id="15873" xr3:uid="{E8808E05-5066-45B5-93D9-B59E68AF5E80}" name="Column15870"/>
    <tableColumn id="15874" xr3:uid="{DF45F994-057A-4C78-814C-B3FBAA707416}" name="Column15871"/>
    <tableColumn id="15875" xr3:uid="{43F415BD-4369-4F06-A86D-0F89CC7877E1}" name="Column15872"/>
    <tableColumn id="15876" xr3:uid="{AD828829-CB36-4D09-8651-1D6658E03BFF}" name="Column15873"/>
    <tableColumn id="15877" xr3:uid="{C4507F2B-46D2-4BF8-8D10-EA1CB56852D6}" name="Column15874"/>
    <tableColumn id="15878" xr3:uid="{CC00E70D-3E86-46A2-864C-470E7726ABB3}" name="Column15875"/>
    <tableColumn id="15879" xr3:uid="{42AB7B4A-54B3-4824-B8AF-720E20E9C522}" name="Column15876"/>
    <tableColumn id="15880" xr3:uid="{C93D3602-B06C-4A39-BA25-9EE458F38CD5}" name="Column15877"/>
    <tableColumn id="15881" xr3:uid="{9D29BE74-C3BC-497D-B77A-93810CB8A175}" name="Column15878"/>
    <tableColumn id="15882" xr3:uid="{4015E291-9E46-4E9B-B1F5-BD16822850F7}" name="Column15879"/>
    <tableColumn id="15883" xr3:uid="{217FAD4F-80A2-4D5C-B3E4-C8D924FEE2F9}" name="Column15880"/>
    <tableColumn id="15884" xr3:uid="{8460FEC1-3005-4801-9DC2-51005B0C1ED5}" name="Column15881"/>
    <tableColumn id="15885" xr3:uid="{394F8396-B7C0-4691-B4BE-7780C8330E53}" name="Column15882"/>
    <tableColumn id="15886" xr3:uid="{B28F0092-8847-4312-BDC3-4E8448A51AEE}" name="Column15883"/>
    <tableColumn id="15887" xr3:uid="{8A36F36D-ECA0-4B3E-B9F7-0B81CD11AD28}" name="Column15884"/>
    <tableColumn id="15888" xr3:uid="{D1628804-1411-402C-98DE-B94B7E01BED6}" name="Column15885"/>
    <tableColumn id="15889" xr3:uid="{6F332AF4-30C3-4014-AFCE-CF69C89A2C66}" name="Column15886"/>
    <tableColumn id="15890" xr3:uid="{61A43816-30AD-4CF0-989D-80D143739143}" name="Column15887"/>
    <tableColumn id="15891" xr3:uid="{AC59BB61-D1D3-49DB-B405-F3868357C838}" name="Column15888"/>
    <tableColumn id="15892" xr3:uid="{D6AB9A2B-E8D9-448F-820A-F96055284BAB}" name="Column15889"/>
    <tableColumn id="15893" xr3:uid="{EEBF982D-56DE-4CBA-A5C3-AAC642513ACA}" name="Column15890"/>
    <tableColumn id="15894" xr3:uid="{9CA42748-9391-446E-8057-DC28509F296F}" name="Column15891"/>
    <tableColumn id="15895" xr3:uid="{9582A1AC-4553-414B-82FA-18D899B7D7F7}" name="Column15892"/>
    <tableColumn id="15896" xr3:uid="{A504AE70-1084-4EBD-9760-8DEEFDAD7CA2}" name="Column15893"/>
    <tableColumn id="15897" xr3:uid="{F27331CF-AEA0-44ED-8AC9-579E64252C75}" name="Column15894"/>
    <tableColumn id="15898" xr3:uid="{82F43813-B39B-4145-B54B-8945ACEC7280}" name="Column15895"/>
    <tableColumn id="15899" xr3:uid="{5027F3D7-D78D-4AF6-863B-DFB3834F1EAF}" name="Column15896"/>
    <tableColumn id="15900" xr3:uid="{CF1CFBAB-5DBD-4BF5-AD37-2FA37B5BF9DC}" name="Column15897"/>
    <tableColumn id="15901" xr3:uid="{B02A81F7-D410-4C8C-8650-676DCD834D60}" name="Column15898"/>
    <tableColumn id="15902" xr3:uid="{99661613-F25E-47A3-A0CD-A9661915C053}" name="Column15899"/>
    <tableColumn id="15903" xr3:uid="{7998B219-3590-49D9-BCF6-25C8F1D368D2}" name="Column15900"/>
    <tableColumn id="15904" xr3:uid="{C8A615EF-CAC7-4D88-A2BD-0D11898043A9}" name="Column15901"/>
    <tableColumn id="15905" xr3:uid="{1B9BCE24-0B2F-4958-8618-F4D5FAD8FA4C}" name="Column15902"/>
    <tableColumn id="15906" xr3:uid="{031E04CC-6E3C-476F-875C-AEDC1EA8A2C2}" name="Column15903"/>
    <tableColumn id="15907" xr3:uid="{C337ED14-BB8F-465E-9F0A-B3C3FE89E432}" name="Column15904"/>
    <tableColumn id="15908" xr3:uid="{D1D8D61A-74F2-4FCA-926C-E480C2DD43E0}" name="Column15905"/>
    <tableColumn id="15909" xr3:uid="{A5DC3546-9578-4623-BC5E-117956ACAFBE}" name="Column15906"/>
    <tableColumn id="15910" xr3:uid="{60BE1789-0872-4AE1-ABF1-B77AD75C8FB3}" name="Column15907"/>
    <tableColumn id="15911" xr3:uid="{E27E4D3F-7455-4BD8-B4FD-0A3421F81F9F}" name="Column15908"/>
    <tableColumn id="15912" xr3:uid="{9987D943-C2F1-45FF-86FB-281BA3E7F93B}" name="Column15909"/>
    <tableColumn id="15913" xr3:uid="{ED5B5DEF-0046-4FF2-933F-620B049ADA2B}" name="Column15910"/>
    <tableColumn id="15914" xr3:uid="{1A7F73FE-88A9-4EA5-BB8B-272EE8FD1353}" name="Column15911"/>
    <tableColumn id="15915" xr3:uid="{C8E1201F-ECE4-4673-848C-76617FF2F244}" name="Column15912"/>
    <tableColumn id="15916" xr3:uid="{76DFEE04-8796-4A16-B963-338516153356}" name="Column15913"/>
    <tableColumn id="15917" xr3:uid="{313C06DE-0C4D-4E87-8C3E-D4357739C66A}" name="Column15914"/>
    <tableColumn id="15918" xr3:uid="{4E42A5AE-557F-4214-93FC-B1AA169E7589}" name="Column15915"/>
    <tableColumn id="15919" xr3:uid="{6C91EEE3-6898-4F3A-91F4-14018CEA7145}" name="Column15916"/>
    <tableColumn id="15920" xr3:uid="{75C0E918-83E5-4AB6-8A31-A481AECB001B}" name="Column15917"/>
    <tableColumn id="15921" xr3:uid="{B4A29DA3-3AA1-4421-BC91-29BC9D5359E2}" name="Column15918"/>
    <tableColumn id="15922" xr3:uid="{267811BE-03A3-48CF-A365-02B0BF6CCAA4}" name="Column15919"/>
    <tableColumn id="15923" xr3:uid="{05413EBE-A528-46A3-AEF9-0773E86A9DFF}" name="Column15920"/>
    <tableColumn id="15924" xr3:uid="{A4946ECF-1DD1-486F-8B51-46DC1C3D760E}" name="Column15921"/>
    <tableColumn id="15925" xr3:uid="{EB12563C-2CA4-4374-A890-9B7E1E576A98}" name="Column15922"/>
    <tableColumn id="15926" xr3:uid="{647F07F3-19F7-4989-97B0-317518F79931}" name="Column15923"/>
    <tableColumn id="15927" xr3:uid="{78CE56B7-14D0-4DEB-8496-E9ED1CF21371}" name="Column15924"/>
    <tableColumn id="15928" xr3:uid="{32F8E774-9CDA-4ABC-A996-CD4FB530F617}" name="Column15925"/>
    <tableColumn id="15929" xr3:uid="{105BD6D4-B4DD-42A5-8B0A-675391A61AA7}" name="Column15926"/>
    <tableColumn id="15930" xr3:uid="{A78D0F45-E14E-474B-BBEF-160A92184955}" name="Column15927"/>
    <tableColumn id="15931" xr3:uid="{E0D64D28-586A-4D47-A56A-ECE2762482AE}" name="Column15928"/>
    <tableColumn id="15932" xr3:uid="{99A9947F-E0B5-4FEC-9BB4-9C4FA3A1A768}" name="Column15929"/>
    <tableColumn id="15933" xr3:uid="{EE9FC73D-DDBB-4090-8EB7-2E0169DFB576}" name="Column15930"/>
    <tableColumn id="15934" xr3:uid="{D8420025-2F13-4CD7-906C-1E5E7F2E83AE}" name="Column15931"/>
    <tableColumn id="15935" xr3:uid="{CB35EC66-ACF3-4A1F-9CA5-5D5DFA515241}" name="Column15932"/>
    <tableColumn id="15936" xr3:uid="{77D67514-E43C-4A7A-A282-32B27DEF3D41}" name="Column15933"/>
    <tableColumn id="15937" xr3:uid="{D08E0AD9-6712-4FF5-AD40-4A05AA6A5D5C}" name="Column15934"/>
    <tableColumn id="15938" xr3:uid="{89BA0FD1-8351-49FB-A702-2F8DE9BD1DA8}" name="Column15935"/>
    <tableColumn id="15939" xr3:uid="{FE350B33-F692-4F04-8EC4-0718C4F850E6}" name="Column15936"/>
    <tableColumn id="15940" xr3:uid="{B0DDFDF9-C209-42A1-AC34-C70A3B0E86D0}" name="Column15937"/>
    <tableColumn id="15941" xr3:uid="{90B5D798-5571-402C-948E-50C020D17394}" name="Column15938"/>
    <tableColumn id="15942" xr3:uid="{46461925-1931-48C1-8CC3-B0750A8E5826}" name="Column15939"/>
    <tableColumn id="15943" xr3:uid="{43E686F4-A1B4-4CE0-AC2D-FEFC5B748E83}" name="Column15940"/>
    <tableColumn id="15944" xr3:uid="{4CA2B846-4E9A-451F-A41D-6D9A8DE60E51}" name="Column15941"/>
    <tableColumn id="15945" xr3:uid="{DC976B5A-54E2-4750-B5D8-71B32F4554E0}" name="Column15942"/>
    <tableColumn id="15946" xr3:uid="{8E418D6A-15D0-4F52-AD47-31F8A5D7CFED}" name="Column15943"/>
    <tableColumn id="15947" xr3:uid="{AB63D0BB-C3FD-4CE4-B3CD-DCA3CD14DD55}" name="Column15944"/>
    <tableColumn id="15948" xr3:uid="{68021DEE-4C3B-4A1E-9721-9C2F6397A399}" name="Column15945"/>
    <tableColumn id="15949" xr3:uid="{1ADDAA6C-F822-4622-B570-5DB688360EEA}" name="Column15946"/>
    <tableColumn id="15950" xr3:uid="{7AB4528C-EF57-47F8-B336-663997D12BD2}" name="Column15947"/>
    <tableColumn id="15951" xr3:uid="{A533E5DD-7A40-4847-B3BE-C6DD87030B84}" name="Column15948"/>
    <tableColumn id="15952" xr3:uid="{AC14DD42-772B-4100-A2AE-C8EF55979073}" name="Column15949"/>
    <tableColumn id="15953" xr3:uid="{3BBC4826-7691-4F34-90E1-6F99B734FC78}" name="Column15950"/>
    <tableColumn id="15954" xr3:uid="{D5A00847-9F6D-4682-8060-E339A98B3631}" name="Column15951"/>
    <tableColumn id="15955" xr3:uid="{84288D3C-47F7-44AB-B36E-DD2C65CD61F5}" name="Column15952"/>
    <tableColumn id="15956" xr3:uid="{EA18F328-A0EE-449A-B628-873A3C362B46}" name="Column15953"/>
    <tableColumn id="15957" xr3:uid="{5603CDAC-AC6A-4F18-83B9-9FE814F9C672}" name="Column15954"/>
    <tableColumn id="15958" xr3:uid="{3F82638F-36AC-454B-A857-8CBFA67CCBFA}" name="Column15955"/>
    <tableColumn id="15959" xr3:uid="{FDCA40F8-C59D-495B-A131-5856BA78F1B0}" name="Column15956"/>
    <tableColumn id="15960" xr3:uid="{C4ED8059-3A75-4622-9465-07BE7CBD995F}" name="Column15957"/>
    <tableColumn id="15961" xr3:uid="{D6FC7CFB-1CE1-4B2D-A1D8-B6EC4171392A}" name="Column15958"/>
    <tableColumn id="15962" xr3:uid="{E7C009E7-7EE5-4661-8199-AF91FE3B2429}" name="Column15959"/>
    <tableColumn id="15963" xr3:uid="{A818F597-16DD-439C-9F2C-9EB16AB95110}" name="Column15960"/>
    <tableColumn id="15964" xr3:uid="{DDB398AE-1BD6-4364-8A23-52580F8629CB}" name="Column15961"/>
    <tableColumn id="15965" xr3:uid="{43BF4E01-7DF7-40E0-BF45-9C7056C8E035}" name="Column15962"/>
    <tableColumn id="15966" xr3:uid="{BDC71A37-FA0B-4137-9F79-EE96C1D09FCF}" name="Column15963"/>
    <tableColumn id="15967" xr3:uid="{197C7EFA-D52F-4A67-ABBD-1AFFEDD8FB59}" name="Column15964"/>
    <tableColumn id="15968" xr3:uid="{E94B829F-1CFC-48EA-AAF6-6DCC1DAEFF7E}" name="Column15965"/>
    <tableColumn id="15969" xr3:uid="{B9742B24-62AD-4110-9C56-78DE145C91AA}" name="Column15966"/>
    <tableColumn id="15970" xr3:uid="{B875B848-73A2-4CC3-A3C8-1BB14F739D47}" name="Column15967"/>
    <tableColumn id="15971" xr3:uid="{AACA2D04-DFFA-4081-A6B7-08B829B1F9B1}" name="Column15968"/>
    <tableColumn id="15972" xr3:uid="{6A72FF3A-5A7C-4F62-A0E3-49D16960189F}" name="Column15969"/>
    <tableColumn id="15973" xr3:uid="{61645A7F-84EB-4AC8-88B5-6906B9114CD3}" name="Column15970"/>
    <tableColumn id="15974" xr3:uid="{60FCBDDF-E24F-4E0D-8C52-5AB2F88D61ED}" name="Column15971"/>
    <tableColumn id="15975" xr3:uid="{77993893-9592-4E10-A2D2-F18700C0D5E1}" name="Column15972"/>
    <tableColumn id="15976" xr3:uid="{161BDF13-4DA3-49C7-94F3-44E3A515B510}" name="Column15973"/>
    <tableColumn id="15977" xr3:uid="{D616C518-7D11-48F7-B81D-7EFF9A12396E}" name="Column15974"/>
    <tableColumn id="15978" xr3:uid="{65EB89C3-5937-493B-AFA9-D6B249A23C5E}" name="Column15975"/>
    <tableColumn id="15979" xr3:uid="{3E09F4F1-6DBE-4437-BC56-2263A189E712}" name="Column15976"/>
    <tableColumn id="15980" xr3:uid="{C2AD4202-150A-4A01-AC0D-C5B6300667DB}" name="Column15977"/>
    <tableColumn id="15981" xr3:uid="{FC8E4046-6FEE-4BF5-9A7D-A1CE9CFDAC6F}" name="Column15978"/>
    <tableColumn id="15982" xr3:uid="{9AF553B8-AF6B-4D9D-B648-A67147A5A7D3}" name="Column15979"/>
    <tableColumn id="15983" xr3:uid="{35310EEC-8479-4C7B-802B-2B3682DE2F54}" name="Column15980"/>
    <tableColumn id="15984" xr3:uid="{4B377681-F3FB-47CF-BFE9-FF97BDB73C48}" name="Column15981"/>
    <tableColumn id="15985" xr3:uid="{0814F44C-E1CA-41D8-9F82-EC3FF914B71A}" name="Column15982"/>
    <tableColumn id="15986" xr3:uid="{43ACB86E-4E43-45F1-9CAD-4CB6386E5606}" name="Column15983"/>
    <tableColumn id="15987" xr3:uid="{E6E0BDC9-F713-4DD3-8670-D4D99107A9B4}" name="Column15984"/>
    <tableColumn id="15988" xr3:uid="{A1861C5A-5818-405E-A2EF-93A8FF07206D}" name="Column15985"/>
    <tableColumn id="15989" xr3:uid="{DA1FFDD6-9AA3-47FE-82FB-8E0FFB9FC38B}" name="Column15986"/>
    <tableColumn id="15990" xr3:uid="{55A87259-FF5A-4AF5-9EE2-E8C0FFE8B967}" name="Column15987"/>
    <tableColumn id="15991" xr3:uid="{2E9882D1-38EB-4E92-A4DE-EECF46FAFE4A}" name="Column15988"/>
    <tableColumn id="15992" xr3:uid="{1182E2CF-D70C-4B54-BB84-6CB1A59F01A6}" name="Column15989"/>
    <tableColumn id="15993" xr3:uid="{00A5A1FF-A7A1-4B58-AAD9-3D22EF881789}" name="Column15990"/>
    <tableColumn id="15994" xr3:uid="{633760D8-D4FA-44FA-A7A2-BFC0D84E4311}" name="Column15991"/>
    <tableColumn id="15995" xr3:uid="{6B0C6DBA-1A97-4892-B89D-85E35708A1F4}" name="Column15992"/>
    <tableColumn id="15996" xr3:uid="{44A4F8CF-05D3-44ED-B124-5AB7A53B370B}" name="Column15993"/>
    <tableColumn id="15997" xr3:uid="{A36F6410-969B-4959-8F3C-CE21E433B741}" name="Column15994"/>
    <tableColumn id="15998" xr3:uid="{7F5F8EEB-73A6-4B51-A22A-5D5BBB7BDD2F}" name="Column15995"/>
    <tableColumn id="15999" xr3:uid="{23AF9D2E-E099-4AFB-865C-C402BDB93B95}" name="Column15996"/>
    <tableColumn id="16000" xr3:uid="{03D4E267-1B23-46E8-B09E-BEEF5A5B5E03}" name="Column15997"/>
    <tableColumn id="16001" xr3:uid="{02AA1C14-EFF3-40B8-BF32-99FA54DF99BB}" name="Column15998"/>
    <tableColumn id="16002" xr3:uid="{0429BD03-FC26-412E-81E9-F2C534E472A2}" name="Column15999"/>
    <tableColumn id="16003" xr3:uid="{005B7C88-29BF-4CC3-AB1B-5F9280A0A3F0}" name="Column16000"/>
    <tableColumn id="16004" xr3:uid="{5D4445DD-B7F2-46DD-982B-6C3C2A3DE9F6}" name="Column16001"/>
    <tableColumn id="16005" xr3:uid="{B53F86FC-1401-4D78-BAF2-57A1149462C6}" name="Column16002"/>
    <tableColumn id="16006" xr3:uid="{B40AB77A-27FC-4FFD-8EFD-54C6B16A48FD}" name="Column16003"/>
    <tableColumn id="16007" xr3:uid="{E9762752-BA82-4359-ADDB-4DFCDF5F6A6B}" name="Column16004"/>
    <tableColumn id="16008" xr3:uid="{929D0CFE-0290-4840-BA49-4E120027A6D3}" name="Column16005"/>
    <tableColumn id="16009" xr3:uid="{CE026751-6DDB-42EB-9A49-D8B466E74CFF}" name="Column16006"/>
    <tableColumn id="16010" xr3:uid="{3B4595F3-946D-4B00-A168-4D1D86FD695C}" name="Column16007"/>
    <tableColumn id="16011" xr3:uid="{5E791A57-3780-4B44-A7E6-7B4136E72DF6}" name="Column16008"/>
    <tableColumn id="16012" xr3:uid="{434EACBA-C666-4B0C-898C-483E11211782}" name="Column16009"/>
    <tableColumn id="16013" xr3:uid="{B2FE0C29-F29B-46B5-9BD0-EEE54BCA36C4}" name="Column16010"/>
    <tableColumn id="16014" xr3:uid="{947AE930-3FC1-4261-AC1A-87FA50ABE2A3}" name="Column16011"/>
    <tableColumn id="16015" xr3:uid="{1E9C995A-0829-487A-A456-570F025B1C4D}" name="Column16012"/>
    <tableColumn id="16016" xr3:uid="{C2ED4D20-3797-4E49-93C0-ECA3FDCF78BC}" name="Column16013"/>
    <tableColumn id="16017" xr3:uid="{F23BE542-E2F9-4152-9D55-8AA654DF2E5C}" name="Column16014"/>
    <tableColumn id="16018" xr3:uid="{51A5F794-CE3F-481C-AA6E-CF74D64E6802}" name="Column16015"/>
    <tableColumn id="16019" xr3:uid="{14615415-73A2-45CD-8C2D-E23AD8A534CF}" name="Column16016"/>
    <tableColumn id="16020" xr3:uid="{564841F1-1BFF-4342-9BC0-9B3E09C87C9F}" name="Column16017"/>
    <tableColumn id="16021" xr3:uid="{4A34194D-8AD0-4619-B31E-0E8EAC6B47DD}" name="Column16018"/>
    <tableColumn id="16022" xr3:uid="{70058207-7EF9-4A93-B5DD-8057B41F04F8}" name="Column16019"/>
    <tableColumn id="16023" xr3:uid="{DC36C61E-165C-4673-8AF6-6D736AC7451F}" name="Column16020"/>
    <tableColumn id="16024" xr3:uid="{A5081FE0-35AF-4A51-9ADA-CCE0BB570D78}" name="Column16021"/>
    <tableColumn id="16025" xr3:uid="{CEB4C0C0-D298-4B79-B111-C1A85070204D}" name="Column16022"/>
    <tableColumn id="16026" xr3:uid="{00F9CB24-3F3F-40A4-BCBF-A0DC6012851C}" name="Column16023"/>
    <tableColumn id="16027" xr3:uid="{7758D84D-47C8-4DDE-A07A-14D5F5406D4F}" name="Column16024"/>
    <tableColumn id="16028" xr3:uid="{B115B324-1406-4BAE-A1AC-3DB7E4C87D68}" name="Column16025"/>
    <tableColumn id="16029" xr3:uid="{5B9F6AEE-7AF8-4209-87F6-264F9EADAE77}" name="Column16026"/>
    <tableColumn id="16030" xr3:uid="{5EFE8542-6A93-4BCB-A103-41DA9F238A72}" name="Column16027"/>
    <tableColumn id="16031" xr3:uid="{A2E61DD8-2456-4E7A-9B27-81CA6A61F010}" name="Column16028"/>
    <tableColumn id="16032" xr3:uid="{26971251-F18B-458D-BC68-07C291D55C4E}" name="Column16029"/>
    <tableColumn id="16033" xr3:uid="{AD924561-C9C8-430D-B3C8-FAC204020AB0}" name="Column16030"/>
    <tableColumn id="16034" xr3:uid="{242F26A4-BBD7-4374-8942-6CB3A1B0CC52}" name="Column16031"/>
    <tableColumn id="16035" xr3:uid="{7EBBE889-B632-4235-96FF-8FFD777F52B6}" name="Column16032"/>
    <tableColumn id="16036" xr3:uid="{581D53B0-317F-4F7C-974F-6E9FD5FA1596}" name="Column16033"/>
    <tableColumn id="16037" xr3:uid="{F9600D06-E784-4CB1-87A1-000CC6A82F4A}" name="Column16034"/>
    <tableColumn id="16038" xr3:uid="{365DB405-DD59-44F3-8D48-94F816403C7A}" name="Column16035"/>
    <tableColumn id="16039" xr3:uid="{6FE037FD-291C-4C73-A782-D5D65C121E8F}" name="Column16036"/>
    <tableColumn id="16040" xr3:uid="{7334FFFD-CBD4-4A61-B9DB-B19DDF22B011}" name="Column16037"/>
    <tableColumn id="16041" xr3:uid="{45BBF744-1B1F-443C-9CC9-00EAB453FB5F}" name="Column16038"/>
    <tableColumn id="16042" xr3:uid="{E14CFBDD-BB27-4F58-8CF0-62A52A7F3B20}" name="Column16039"/>
    <tableColumn id="16043" xr3:uid="{90CD3C6C-2E72-4D30-835B-CC83B50243B8}" name="Column16040"/>
    <tableColumn id="16044" xr3:uid="{FEF47761-5018-432D-AB2F-73E0C5179C62}" name="Column16041"/>
    <tableColumn id="16045" xr3:uid="{60DCF806-CC4E-4C6D-982A-F6E74D3B088C}" name="Column16042"/>
    <tableColumn id="16046" xr3:uid="{65F43B0E-836E-4801-B076-86D615B134E0}" name="Column16043"/>
    <tableColumn id="16047" xr3:uid="{D471ABC8-89E7-4963-80CC-5F81079FD2F5}" name="Column16044"/>
    <tableColumn id="16048" xr3:uid="{DE67382B-4771-4C5E-8652-6ECD8F056A23}" name="Column16045"/>
    <tableColumn id="16049" xr3:uid="{5F8A60DE-042B-43FC-A98E-86FCA2B7CC76}" name="Column16046"/>
    <tableColumn id="16050" xr3:uid="{7F90E740-6157-4950-9518-60FBD6EC35F3}" name="Column16047"/>
    <tableColumn id="16051" xr3:uid="{594A29E6-B44C-4C03-8318-FCF3BF3F6936}" name="Column16048"/>
    <tableColumn id="16052" xr3:uid="{BDBF0F5D-CF14-4210-9E2D-0DE516D3F2E1}" name="Column16049"/>
    <tableColumn id="16053" xr3:uid="{6D1DBFC7-2B35-43D5-B68B-E46E7CDC76B1}" name="Column16050"/>
    <tableColumn id="16054" xr3:uid="{976EF1C0-6FA0-47D8-B6FA-602999056C0D}" name="Column16051"/>
    <tableColumn id="16055" xr3:uid="{E4FD0692-7FC6-463C-8AD4-117EEA484784}" name="Column16052"/>
    <tableColumn id="16056" xr3:uid="{71A6479B-7E3F-4D02-8738-A351BACFCE0F}" name="Column16053"/>
    <tableColumn id="16057" xr3:uid="{5785696E-FFF6-43AE-860E-813DF3D6EA60}" name="Column16054"/>
    <tableColumn id="16058" xr3:uid="{59E648B4-94D9-41C8-9C88-FE5BBE73464E}" name="Column16055"/>
    <tableColumn id="16059" xr3:uid="{4476AE1D-5B55-44A4-8B64-29793CCBCC7D}" name="Column16056"/>
    <tableColumn id="16060" xr3:uid="{BFE921C5-10EC-4FBC-9586-02BABE20A9E6}" name="Column16057"/>
    <tableColumn id="16061" xr3:uid="{9BF4E788-35C1-4134-81F2-3344E89AD418}" name="Column16058"/>
    <tableColumn id="16062" xr3:uid="{D1CBD985-3797-41E2-97B7-A1BA33D7A91B}" name="Column16059"/>
    <tableColumn id="16063" xr3:uid="{396D0982-D2C5-4C3B-B6D0-412C59A82BCD}" name="Column16060"/>
    <tableColumn id="16064" xr3:uid="{E5A0D077-09FD-4635-BA39-2E44BC1D30F6}" name="Column16061"/>
    <tableColumn id="16065" xr3:uid="{65F50067-5D66-4145-A46F-16CDEE15C346}" name="Column16062"/>
    <tableColumn id="16066" xr3:uid="{6C1AD490-400F-4054-BF82-610D87967790}" name="Column16063"/>
    <tableColumn id="16067" xr3:uid="{F76B850A-C047-453D-9176-DB980700DC72}" name="Column16064"/>
    <tableColumn id="16068" xr3:uid="{6C9CD8A9-B5FD-4CFB-BDFF-983515E500C2}" name="Column16065"/>
    <tableColumn id="16069" xr3:uid="{70B4ACF6-B843-4993-A03C-4DE6A29B1C9C}" name="Column16066"/>
    <tableColumn id="16070" xr3:uid="{F221AF90-229C-4408-892F-B9C76971D8F0}" name="Column16067"/>
    <tableColumn id="16071" xr3:uid="{F55BE741-17B8-40D3-B53E-23A65683BCA3}" name="Column16068"/>
    <tableColumn id="16072" xr3:uid="{63116D47-94F9-4EC6-8ED5-9560AA10D5A3}" name="Column16069"/>
    <tableColumn id="16073" xr3:uid="{0EF8BCAE-E0E9-42D6-9B2E-2842DC4C318D}" name="Column16070"/>
    <tableColumn id="16074" xr3:uid="{CCDE8AF0-ED0F-42D8-95EC-24370599D75A}" name="Column16071"/>
    <tableColumn id="16075" xr3:uid="{331D0298-7E24-4270-9140-27C17A9F585B}" name="Column16072"/>
    <tableColumn id="16076" xr3:uid="{00C0F280-9416-435B-954D-4457228CA80A}" name="Column16073"/>
    <tableColumn id="16077" xr3:uid="{570A5FEA-4C01-4B53-9138-6D099ABF524B}" name="Column16074"/>
    <tableColumn id="16078" xr3:uid="{17CFD428-1474-456C-8ECF-BAFA4B0F824B}" name="Column16075"/>
    <tableColumn id="16079" xr3:uid="{361E29A6-982B-414F-BA28-C371DE9B3997}" name="Column16076"/>
    <tableColumn id="16080" xr3:uid="{A28445BC-95EA-4A53-AA83-F1465FA2A7BE}" name="Column16077"/>
    <tableColumn id="16081" xr3:uid="{06CD72BC-29F2-4B60-86EF-0BB32C03FC94}" name="Column16078"/>
    <tableColumn id="16082" xr3:uid="{A98CA731-FD1E-4284-A959-FE8E6FB1913F}" name="Column16079"/>
    <tableColumn id="16083" xr3:uid="{014DDCE1-C860-4596-A1AB-24B73C3E539C}" name="Column16080"/>
    <tableColumn id="16084" xr3:uid="{814EDE8C-2A2B-4283-9EB2-CA7435D8BDB8}" name="Column16081"/>
    <tableColumn id="16085" xr3:uid="{B40DBE96-5948-403A-A528-8A6EFEA0EB9F}" name="Column16082"/>
    <tableColumn id="16086" xr3:uid="{B6A2B089-A10E-457A-A753-552BB77C79E0}" name="Column16083"/>
    <tableColumn id="16087" xr3:uid="{A304FA0A-7BCC-4832-B93B-FC0D3C967742}" name="Column16084"/>
    <tableColumn id="16088" xr3:uid="{C1D191BC-574F-4135-977A-AF8C5B6C1389}" name="Column16085"/>
    <tableColumn id="16089" xr3:uid="{DB1C4A8C-4F25-4BA3-BB34-67F4E87EFD0C}" name="Column16086"/>
    <tableColumn id="16090" xr3:uid="{94FF72C4-C366-42D3-9D10-184DB1712C7C}" name="Column16087"/>
    <tableColumn id="16091" xr3:uid="{0B628968-AEA8-4A3A-A9C4-CDBD09BDDB47}" name="Column16088"/>
    <tableColumn id="16092" xr3:uid="{2513FA84-1954-4C6C-8A96-C37AEBC09916}" name="Column16089"/>
    <tableColumn id="16093" xr3:uid="{BA0A02FB-AC13-4C85-B614-5C8067AAC5CC}" name="Column16090"/>
    <tableColumn id="16094" xr3:uid="{677EC8CC-02E4-4599-B863-F92AD7E0CAA4}" name="Column16091"/>
    <tableColumn id="16095" xr3:uid="{49D7DD61-989E-4183-8F4A-808C9AEA06CB}" name="Column16092"/>
    <tableColumn id="16096" xr3:uid="{B2015C7C-7131-479F-B3DD-890C538D61B3}" name="Column16093"/>
    <tableColumn id="16097" xr3:uid="{A69BD07A-CA9C-460D-A50A-6E7296F8A062}" name="Column16094"/>
    <tableColumn id="16098" xr3:uid="{7594E28F-8A15-42BC-8643-F754A8D5BE27}" name="Column16095"/>
    <tableColumn id="16099" xr3:uid="{0268D2C9-C32A-40C7-B5D6-2905F82337DF}" name="Column16096"/>
    <tableColumn id="16100" xr3:uid="{56417F51-5A4A-4E6D-B552-C7E69271FBB2}" name="Column16097"/>
    <tableColumn id="16101" xr3:uid="{86D94DF4-72F0-4C44-8B4A-3DCA74C6E67E}" name="Column16098"/>
    <tableColumn id="16102" xr3:uid="{CCA475EA-1BB4-4380-BBB7-F646E5E8CD62}" name="Column16099"/>
    <tableColumn id="16103" xr3:uid="{80D50D19-3EF2-4D6A-A889-72911AB60AA8}" name="Column16100"/>
    <tableColumn id="16104" xr3:uid="{B5A59580-DFF4-4D2D-A803-AC64F3F9B896}" name="Column16101"/>
    <tableColumn id="16105" xr3:uid="{75687D0C-AFF9-4956-9335-453E6C3A3DCF}" name="Column16102"/>
    <tableColumn id="16106" xr3:uid="{C381095A-07A2-4A68-9A47-6DA12E973031}" name="Column16103"/>
    <tableColumn id="16107" xr3:uid="{64108088-B160-4BA2-A157-AFA0FE939791}" name="Column16104"/>
    <tableColumn id="16108" xr3:uid="{7C182E4E-C747-4FA1-9EC4-CB07F57F9A98}" name="Column16105"/>
    <tableColumn id="16109" xr3:uid="{1106488F-B49A-45E9-98DA-9FC58A885F9D}" name="Column16106"/>
    <tableColumn id="16110" xr3:uid="{A3C4A3F0-5B95-4EFA-B946-6588754F417C}" name="Column16107"/>
    <tableColumn id="16111" xr3:uid="{2335446E-E4EB-4BAD-A90C-A06CE888C6AC}" name="Column16108"/>
    <tableColumn id="16112" xr3:uid="{ACD3C076-2731-4A00-8F8F-63E37D29DCD5}" name="Column16109"/>
    <tableColumn id="16113" xr3:uid="{4E53726B-BF4A-48ED-BEF7-9A37BDD90451}" name="Column16110"/>
    <tableColumn id="16114" xr3:uid="{2B8515F0-91E9-4249-8302-BCDF101ECA4D}" name="Column16111"/>
    <tableColumn id="16115" xr3:uid="{B49AE95A-E3E4-43FC-9106-B3B7504911CF}" name="Column16112"/>
    <tableColumn id="16116" xr3:uid="{127CA605-2EE1-472F-95E1-B461221A14CD}" name="Column16113"/>
    <tableColumn id="16117" xr3:uid="{C66BAC36-F3A2-47D8-9D5C-740179ECB902}" name="Column16114"/>
    <tableColumn id="16118" xr3:uid="{ED0163F6-A3D0-4FBF-9635-7B9FFC5756E8}" name="Column16115"/>
    <tableColumn id="16119" xr3:uid="{41A71535-7979-4CA0-ADFF-D1A70146F1C1}" name="Column16116"/>
    <tableColumn id="16120" xr3:uid="{BF7577F7-FB9C-4DE4-84B9-C4FDB8E52084}" name="Column16117"/>
    <tableColumn id="16121" xr3:uid="{6D1F4A82-6D1E-4811-A388-DFBFF094407F}" name="Column16118"/>
    <tableColumn id="16122" xr3:uid="{CCA58FFE-5C34-46F4-B876-67BD0EE41DD7}" name="Column16119"/>
    <tableColumn id="16123" xr3:uid="{DC0085A5-EA20-4C94-B7BC-4C71B40B9AAA}" name="Column16120"/>
    <tableColumn id="16124" xr3:uid="{E0DF4FE6-659B-49BB-BFB9-756515B8E28F}" name="Column16121"/>
    <tableColumn id="16125" xr3:uid="{BFD12AC9-F38C-4F88-AD38-C4FDCFC3F897}" name="Column16122"/>
    <tableColumn id="16126" xr3:uid="{FDA6CDDE-72F6-4307-97F7-BA43C00EA178}" name="Column16123"/>
    <tableColumn id="16127" xr3:uid="{7AE87C22-928B-4966-A4DC-87EC50492B79}" name="Column16124"/>
    <tableColumn id="16128" xr3:uid="{B7EDECCE-7A65-4BF8-BD0E-7EC45357F68A}" name="Column16125"/>
    <tableColumn id="16129" xr3:uid="{E6A1768C-A3ED-4883-A744-27BD4990E211}" name="Column16126"/>
    <tableColumn id="16130" xr3:uid="{F5F8FA5A-B27F-410F-BF98-AF232544D2FA}" name="Column16127"/>
    <tableColumn id="16131" xr3:uid="{44E83262-1FBE-4000-B6C9-90BCBE8764C6}" name="Column16128"/>
    <tableColumn id="16132" xr3:uid="{EF168991-29F9-4B57-8DEB-24564D4638C7}" name="Column16129"/>
    <tableColumn id="16133" xr3:uid="{210EFB59-415A-4F52-B02E-1E0478B3877F}" name="Column16130"/>
    <tableColumn id="16134" xr3:uid="{A859EFD0-8A55-41B7-803E-C26B652AB838}" name="Column16131"/>
    <tableColumn id="16135" xr3:uid="{41646BE4-D285-4EE3-A3E3-279AA99116C1}" name="Column16132"/>
    <tableColumn id="16136" xr3:uid="{97F2D9B7-193E-41C3-A5BF-9C0543781AD7}" name="Column16133"/>
    <tableColumn id="16137" xr3:uid="{7CE4CB3A-3128-47E2-ADAA-177E953515A9}" name="Column16134"/>
    <tableColumn id="16138" xr3:uid="{2BD71645-FD92-433B-8EC5-3C2EF42E83F3}" name="Column16135"/>
    <tableColumn id="16139" xr3:uid="{5970393E-0E07-4C27-A2C3-B9981BC0617D}" name="Column16136"/>
    <tableColumn id="16140" xr3:uid="{DFCC739B-48BD-4017-8CE3-E98A883A8E70}" name="Column16137"/>
    <tableColumn id="16141" xr3:uid="{159EEF30-029F-4F75-88A2-3FB7C8F214BD}" name="Column16138"/>
    <tableColumn id="16142" xr3:uid="{33FB97D6-065C-437B-B260-FA01E0B77FD5}" name="Column16139"/>
    <tableColumn id="16143" xr3:uid="{751B5983-8E2B-498F-AE72-C665AF7CE334}" name="Column16140"/>
    <tableColumn id="16144" xr3:uid="{86701225-2F53-49C8-9941-24E00D3B4E92}" name="Column16141"/>
    <tableColumn id="16145" xr3:uid="{ABF70D6F-73FB-4E21-AC13-969DC0BDD4AE}" name="Column16142"/>
    <tableColumn id="16146" xr3:uid="{5D0873B8-3248-4C31-825B-0DD9FECF9D6B}" name="Column16143"/>
    <tableColumn id="16147" xr3:uid="{D4A8BA3E-1F53-41A4-A317-24416874B364}" name="Column16144"/>
    <tableColumn id="16148" xr3:uid="{D8C527A0-E476-4C39-BF4C-E4C80448874A}" name="Column16145"/>
    <tableColumn id="16149" xr3:uid="{30C1A3E7-858A-4496-BD1E-A25A14137A9E}" name="Column16146"/>
    <tableColumn id="16150" xr3:uid="{C1B33609-3222-4A5D-8F6E-15026F5DA752}" name="Column16147"/>
    <tableColumn id="16151" xr3:uid="{1A2FF865-393E-4B50-805A-595423F054ED}" name="Column16148"/>
    <tableColumn id="16152" xr3:uid="{1BBC0FBD-81FA-4547-A9AA-AE2839F39AC8}" name="Column16149"/>
    <tableColumn id="16153" xr3:uid="{3BB9BA85-CB58-48EC-AE90-EB81580C2E98}" name="Column16150"/>
    <tableColumn id="16154" xr3:uid="{0FD288FE-E103-4244-885E-C5DA86E1CEE2}" name="Column16151"/>
    <tableColumn id="16155" xr3:uid="{3C0B589F-C44D-4623-B91D-DF39EF336A9F}" name="Column16152"/>
    <tableColumn id="16156" xr3:uid="{05421984-7A58-495F-A3BB-EA095896FAB6}" name="Column16153"/>
    <tableColumn id="16157" xr3:uid="{FC2B824D-1872-4DCC-A5C2-55CEEA44A8FC}" name="Column16154"/>
    <tableColumn id="16158" xr3:uid="{12C09CBC-3D7B-47E0-B3E3-3A96C48DA74B}" name="Column16155"/>
    <tableColumn id="16159" xr3:uid="{68AB434C-31C8-419A-9DA9-367E24A7FCC1}" name="Column16156"/>
    <tableColumn id="16160" xr3:uid="{D4FE6F24-E3C4-41A7-BE58-F01748ADD3AA}" name="Column16157"/>
    <tableColumn id="16161" xr3:uid="{03DC50D4-7750-4E71-858A-3BA14356B1BC}" name="Column16158"/>
    <tableColumn id="16162" xr3:uid="{05A46D45-1DE1-4777-821B-B1A5DED22F78}" name="Column16159"/>
    <tableColumn id="16163" xr3:uid="{8B56ECFC-A868-4023-86F0-CF35F9941942}" name="Column16160"/>
    <tableColumn id="16164" xr3:uid="{3E7D9056-3126-4ABD-AE45-FEFE90B31706}" name="Column16161"/>
    <tableColumn id="16165" xr3:uid="{515DD67D-4A7E-4195-B25B-1DE244796CB1}" name="Column16162"/>
    <tableColumn id="16166" xr3:uid="{C74619CB-58CF-499B-8A3F-F008485B519C}" name="Column16163"/>
    <tableColumn id="16167" xr3:uid="{25248DC4-CE71-4657-8D06-B9F19CB1886F}" name="Column16164"/>
    <tableColumn id="16168" xr3:uid="{4993DC1D-21CC-4CC8-888A-2E4653BE5A42}" name="Column16165"/>
    <tableColumn id="16169" xr3:uid="{6C748F4B-6436-433F-B1BB-7AE4EA5155AC}" name="Column16166"/>
    <tableColumn id="16170" xr3:uid="{5BF0CDFD-CD9E-434A-9DD4-ABB5DF8D27E5}" name="Column16167"/>
    <tableColumn id="16171" xr3:uid="{BCDAE2D7-0D06-4A87-B18D-F85A3DF1210A}" name="Column16168"/>
    <tableColumn id="16172" xr3:uid="{02CF00B4-B123-43A7-9ED1-29BD3ADC73ED}" name="Column16169"/>
    <tableColumn id="16173" xr3:uid="{63274CBA-A6F8-47AE-8638-39E97A03A6F3}" name="Column16170"/>
    <tableColumn id="16174" xr3:uid="{1058AC96-7B7A-4095-A6DE-46953B71696B}" name="Column16171"/>
    <tableColumn id="16175" xr3:uid="{088865A2-8BF4-4173-9E89-3BE7FC2334F7}" name="Column16172"/>
    <tableColumn id="16176" xr3:uid="{2C068713-3D55-481A-93D5-A659A8EAF265}" name="Column16173"/>
    <tableColumn id="16177" xr3:uid="{FA9722BE-651F-4E89-B729-EE3D1D38F9F5}" name="Column16174"/>
    <tableColumn id="16178" xr3:uid="{1334B36F-3CB9-4C65-B0C8-CAFD10B90307}" name="Column16175"/>
    <tableColumn id="16179" xr3:uid="{860C990A-B493-47A0-A393-FEAC42693776}" name="Column16176"/>
    <tableColumn id="16180" xr3:uid="{699994A7-DBB2-4BC3-A134-065916A0B5E3}" name="Column16177"/>
    <tableColumn id="16181" xr3:uid="{981E85EB-A67A-44AE-BF35-7F3CC94C349C}" name="Column16178"/>
    <tableColumn id="16182" xr3:uid="{3EFCF0C7-5D05-4AB4-9BB5-7201E7206FB8}" name="Column16179"/>
    <tableColumn id="16183" xr3:uid="{7FAB7D2A-998B-47C6-81B5-1A36D17337A7}" name="Column16180"/>
    <tableColumn id="16184" xr3:uid="{F2F8FCDA-3644-4103-AC94-B4650C57E80A}" name="Column16181"/>
    <tableColumn id="16185" xr3:uid="{CB2C78FA-8312-4AE5-B0DC-B849FF78E955}" name="Column16182"/>
    <tableColumn id="16186" xr3:uid="{1265452A-FA24-47A8-9B42-112FB8D74EF9}" name="Column16183"/>
    <tableColumn id="16187" xr3:uid="{9F10585A-1969-4019-A075-8C04350C4C1F}" name="Column16184"/>
    <tableColumn id="16188" xr3:uid="{6363633A-5CF6-46F9-9211-36356E7178F0}" name="Column16185"/>
    <tableColumn id="16189" xr3:uid="{071A3B08-AEFD-4E27-8699-B52437B10E30}" name="Column16186"/>
    <tableColumn id="16190" xr3:uid="{BA283270-E4B9-4E07-A3FB-3066BE9B6966}" name="Column16187"/>
    <tableColumn id="16191" xr3:uid="{90976460-CC9B-493C-A9A5-29431004F39F}" name="Column16188"/>
    <tableColumn id="16192" xr3:uid="{BA837F92-F319-4B5F-A9CD-1E6388DA3D1E}" name="Column16189"/>
    <tableColumn id="16193" xr3:uid="{143E1137-14A8-46F7-81A1-A3AFA1424EEF}" name="Column16190"/>
    <tableColumn id="16194" xr3:uid="{F8A6A5D3-0BA9-456F-989C-951B86AAFCE8}" name="Column16191"/>
    <tableColumn id="16195" xr3:uid="{AD1A9B30-7E9F-4AC8-9949-703228CBDE8C}" name="Column16192"/>
    <tableColumn id="16196" xr3:uid="{A264555A-4EB0-4AF5-8C1B-0ED296E46BEA}" name="Column16193"/>
    <tableColumn id="16197" xr3:uid="{6D43D49B-F361-404A-95CE-7CF747CFED9C}" name="Column16194"/>
    <tableColumn id="16198" xr3:uid="{5A7E78F1-2BA5-46AE-9872-30912758F607}" name="Column16195"/>
    <tableColumn id="16199" xr3:uid="{35C5E699-2FA4-4004-932B-B060AAA293A2}" name="Column16196"/>
    <tableColumn id="16200" xr3:uid="{5559D868-9C7E-45AC-B8F8-C93C43DBAFB1}" name="Column16197"/>
    <tableColumn id="16201" xr3:uid="{15D8995D-BFC2-4445-B145-06B72525E8C1}" name="Column16198"/>
    <tableColumn id="16202" xr3:uid="{EEB0A3DE-FC6E-4B07-98FE-799D2049AAE0}" name="Column16199"/>
    <tableColumn id="16203" xr3:uid="{F5F2CD74-D339-4107-8E35-5BC768E549E3}" name="Column16200"/>
    <tableColumn id="16204" xr3:uid="{2C14C633-6A78-477C-A290-39C7D6A377A2}" name="Column16201"/>
    <tableColumn id="16205" xr3:uid="{05A1C716-70BA-438C-9D65-85F6CE5119E9}" name="Column16202"/>
    <tableColumn id="16206" xr3:uid="{10198CFD-AA75-42DD-B6D4-5DCFC1E1EDAC}" name="Column16203"/>
    <tableColumn id="16207" xr3:uid="{AF403561-DAA7-4969-BF76-18A39FC2D173}" name="Column16204"/>
    <tableColumn id="16208" xr3:uid="{DD77F886-786B-4D55-86A3-B797CBA5D08C}" name="Column16205"/>
    <tableColumn id="16209" xr3:uid="{7D3BB4B7-3F69-4BC6-AEE5-8AB1B480DF8C}" name="Column16206"/>
    <tableColumn id="16210" xr3:uid="{118F56F0-D7E6-44AD-A1CF-5FD0E629B658}" name="Column16207"/>
    <tableColumn id="16211" xr3:uid="{96129611-730B-4683-8F04-F11DE11B231D}" name="Column16208"/>
    <tableColumn id="16212" xr3:uid="{0BFD043C-87A7-4149-973B-04329FEF93E3}" name="Column16209"/>
    <tableColumn id="16213" xr3:uid="{F02A8F4C-1A8D-447A-B7BA-0C9B93826BAD}" name="Column16210"/>
    <tableColumn id="16214" xr3:uid="{75537BF9-9B20-4DB9-8FC5-5ECCD0EE4295}" name="Column16211"/>
    <tableColumn id="16215" xr3:uid="{51FD5557-4A01-41DF-B71D-2C9DDEEB7F8A}" name="Column16212"/>
    <tableColumn id="16216" xr3:uid="{FB417A92-ABA2-4AA2-9C93-7068B949F584}" name="Column16213"/>
    <tableColumn id="16217" xr3:uid="{F2E9078D-0241-4994-9AD2-B71783B189C1}" name="Column16214"/>
    <tableColumn id="16218" xr3:uid="{1D85B44C-B512-4DE0-A9AD-E13CE9908BA3}" name="Column16215"/>
    <tableColumn id="16219" xr3:uid="{7190C64D-C1ED-4C20-9491-031263DA60F2}" name="Column16216"/>
    <tableColumn id="16220" xr3:uid="{F72AD336-EA24-4697-88A6-A152E93FAE9B}" name="Column16217"/>
    <tableColumn id="16221" xr3:uid="{80AA39CD-34B1-485E-A06B-3B52098C5103}" name="Column16218"/>
    <tableColumn id="16222" xr3:uid="{79C52BB3-1CCB-4EEF-904F-03EFAA6921E5}" name="Column16219"/>
    <tableColumn id="16223" xr3:uid="{E83D74C9-8D17-4F35-BA1A-76AABDA9C644}" name="Column16220"/>
    <tableColumn id="16224" xr3:uid="{61AD929F-6ED9-4BC4-A3AB-835E90C750A4}" name="Column16221"/>
    <tableColumn id="16225" xr3:uid="{42642E5E-3AEB-4602-A60E-53DF3D8029BD}" name="Column16222"/>
    <tableColumn id="16226" xr3:uid="{FBC4B733-FF79-4850-BB1C-1419225F0EEE}" name="Column16223"/>
    <tableColumn id="16227" xr3:uid="{549F4811-BFDC-479C-8521-65D97EC7BB45}" name="Column16224"/>
    <tableColumn id="16228" xr3:uid="{29483E19-45CB-47F7-891A-EF911ECE9113}" name="Column16225"/>
    <tableColumn id="16229" xr3:uid="{3C4AF3CF-DD70-42A1-A895-D2E54F495F40}" name="Column16226"/>
    <tableColumn id="16230" xr3:uid="{13161DCB-B561-4E31-9D6C-9BBE3A6B31F6}" name="Column16227"/>
    <tableColumn id="16231" xr3:uid="{C3E40963-F89D-40DA-8D51-0ED0DFF0723F}" name="Column16228"/>
    <tableColumn id="16232" xr3:uid="{5278A7E7-7F16-4255-9B38-C73C70335665}" name="Column16229"/>
    <tableColumn id="16233" xr3:uid="{34922BD8-CDC6-4D94-855E-07ED7B96E053}" name="Column16230"/>
    <tableColumn id="16234" xr3:uid="{14EF5426-224C-4861-BFC0-5A682AD8FFEF}" name="Column16231"/>
    <tableColumn id="16235" xr3:uid="{29C5AA36-0713-4B81-B09A-92DE1187387B}" name="Column16232"/>
    <tableColumn id="16236" xr3:uid="{BCD2D575-066B-45BD-B733-E40880D3327D}" name="Column16233"/>
    <tableColumn id="16237" xr3:uid="{137FFB66-F00B-4296-8912-8A00033DD299}" name="Column16234"/>
    <tableColumn id="16238" xr3:uid="{48CEAF5A-6F04-4A08-A07F-7B8BDF027164}" name="Column16235"/>
    <tableColumn id="16239" xr3:uid="{6067695D-7FB7-461D-91F0-1F808CD39921}" name="Column16236"/>
    <tableColumn id="16240" xr3:uid="{C6039560-96FD-407F-B9FC-C4A04F83562B}" name="Column16237"/>
    <tableColumn id="16241" xr3:uid="{481418BA-E23B-43FF-8CFF-325D06ABAA83}" name="Column16238"/>
    <tableColumn id="16242" xr3:uid="{8AE49203-0CB6-4413-BA93-9E4EAF5796D0}" name="Column16239"/>
    <tableColumn id="16243" xr3:uid="{4A252A11-232C-40ED-9659-F084DBCD4BB9}" name="Column16240"/>
    <tableColumn id="16244" xr3:uid="{29B4768D-FE3C-45A0-9DE3-D6E396DE4F01}" name="Column16241"/>
    <tableColumn id="16245" xr3:uid="{7DC62954-A73B-4FBC-9AF4-2E3C56195708}" name="Column16242"/>
    <tableColumn id="16246" xr3:uid="{A7507F88-C17B-4D3C-8B1C-5A0FD1D2A65C}" name="Column16243"/>
    <tableColumn id="16247" xr3:uid="{11477007-3E20-41D9-9822-77E681EBF3CE}" name="Column16244"/>
    <tableColumn id="16248" xr3:uid="{0D8DD3B6-54F9-4BE0-9F94-9774E4A01A84}" name="Column16245"/>
    <tableColumn id="16249" xr3:uid="{6032A0E0-F84B-49F5-ADA3-78AED7F552E2}" name="Column16246"/>
    <tableColumn id="16250" xr3:uid="{8B6C7023-0D45-4448-8449-8A89C87B6146}" name="Column16247"/>
    <tableColumn id="16251" xr3:uid="{E4E73118-1238-4639-958F-69884E5DBE72}" name="Column16248"/>
    <tableColumn id="16252" xr3:uid="{C84BB731-653D-4687-A665-09B075246DE2}" name="Column16249"/>
    <tableColumn id="16253" xr3:uid="{A23608C4-82EB-4583-84A9-EC2FAE05868C}" name="Column16250"/>
    <tableColumn id="16254" xr3:uid="{1E0201FC-B246-46C0-86B5-8A9A7BFAC387}" name="Column16251"/>
    <tableColumn id="16255" xr3:uid="{EE220D49-BB61-4B48-94B6-22CA253E10B3}" name="Column16252"/>
    <tableColumn id="16256" xr3:uid="{C69A903C-2798-41AF-B1AC-CC0ABA539347}" name="Column16253"/>
    <tableColumn id="16257" xr3:uid="{09370693-FDA4-4D67-82D2-85B4DC1AFC22}" name="Column16254"/>
    <tableColumn id="16258" xr3:uid="{EF5F6A93-19E8-4492-9363-8F51439D035F}" name="Column16255"/>
    <tableColumn id="16259" xr3:uid="{20751B76-D6A2-474C-A33B-03C437072F27}" name="Column16256"/>
    <tableColumn id="16260" xr3:uid="{962E57DA-D434-486C-A844-4728CBF25E7B}" name="Column16257"/>
    <tableColumn id="16261" xr3:uid="{5026364B-6010-4EA1-92AB-C866C0DB12D1}" name="Column16258"/>
    <tableColumn id="16262" xr3:uid="{6AEFFB55-6B4E-4346-A12D-6D9FCDE5A17F}" name="Column16259"/>
    <tableColumn id="16263" xr3:uid="{48AC86B0-D43E-4743-B110-D6DE6191A4D9}" name="Column16260"/>
    <tableColumn id="16264" xr3:uid="{52DC48C9-381C-4318-B7FC-E103041985BF}" name="Column16261"/>
    <tableColumn id="16265" xr3:uid="{6B7144FD-533D-4260-8910-5327831E2E96}" name="Column16262"/>
    <tableColumn id="16266" xr3:uid="{E1F96501-4C3B-4461-8015-B26A9DAB7FF2}" name="Column16263"/>
    <tableColumn id="16267" xr3:uid="{261E6E46-C879-4544-A513-B2E1F8894F65}" name="Column16264"/>
    <tableColumn id="16268" xr3:uid="{9C4A1B03-A362-493E-8E3F-52841C59FE63}" name="Column16265"/>
    <tableColumn id="16269" xr3:uid="{0F86C8ED-7EA5-4740-B775-87053283297A}" name="Column16266"/>
    <tableColumn id="16270" xr3:uid="{57C1EB40-E27A-4609-8208-828EC5B53ECE}" name="Column16267"/>
    <tableColumn id="16271" xr3:uid="{B1A859FD-13CC-4994-8A34-16ABEA84A8BF}" name="Column16268"/>
    <tableColumn id="16272" xr3:uid="{F5A5FAA0-DDAD-43BF-899A-2519B6EA95E7}" name="Column16269"/>
    <tableColumn id="16273" xr3:uid="{A2F7215A-6A9D-4698-8F62-EA70484C01B9}" name="Column16270"/>
    <tableColumn id="16274" xr3:uid="{65E90074-778E-46B2-9806-48BEB930E1B8}" name="Column16271"/>
    <tableColumn id="16275" xr3:uid="{9C991FBF-C090-4A78-AE68-155AFF08FDD2}" name="Column16272"/>
    <tableColumn id="16276" xr3:uid="{56B71B84-551C-440F-8414-6CB58FBC3176}" name="Column16273"/>
    <tableColumn id="16277" xr3:uid="{44ECC44E-403C-4BBB-965A-43EC8509D10E}" name="Column16274"/>
    <tableColumn id="16278" xr3:uid="{872464B1-9D10-4188-B079-09933F162854}" name="Column16275"/>
    <tableColumn id="16279" xr3:uid="{F8F42895-1790-4C3B-A4DF-6A47A539AEA1}" name="Column16276"/>
    <tableColumn id="16280" xr3:uid="{CFDFFD01-E729-4FF9-97B3-7B222A243C87}" name="Column16277"/>
    <tableColumn id="16281" xr3:uid="{C6029EA6-0DD1-4438-A30F-F7FE94EB6FE9}" name="Column16278"/>
    <tableColumn id="16282" xr3:uid="{4F610E41-A957-4BA2-9C1C-F3F7E37C3DC3}" name="Column16279"/>
    <tableColumn id="16283" xr3:uid="{50F0D6A0-3292-4E3C-AF43-843D2022184F}" name="Column16280"/>
    <tableColumn id="16284" xr3:uid="{047A5DC8-A6DC-48E2-A8E5-3AF08CF70527}" name="Column16281"/>
    <tableColumn id="16285" xr3:uid="{B16DE386-9468-41A2-9D61-6891A657EB86}" name="Column16282"/>
    <tableColumn id="16286" xr3:uid="{C99332D5-BA10-4E47-A3B0-4D759684FCD3}" name="Column16283"/>
    <tableColumn id="16287" xr3:uid="{F63489BF-8B8A-400D-B5B5-F4A86597D711}" name="Column16284"/>
    <tableColumn id="16288" xr3:uid="{A3286826-D747-4BFA-BF23-550D124EF31D}" name="Column16285"/>
    <tableColumn id="16289" xr3:uid="{CC14B6D6-1FC2-403D-A6D8-496D6CCD71F8}" name="Column16286"/>
    <tableColumn id="16290" xr3:uid="{7316FC77-0BF9-4F5A-99B1-7297D21F3A0B}" name="Column16287"/>
    <tableColumn id="16291" xr3:uid="{5CB175BC-5161-4EE2-A3CE-0B21A60AEC23}" name="Column16288"/>
    <tableColumn id="16292" xr3:uid="{B0F08673-33A3-4AB2-95BF-606666497807}" name="Column16289"/>
    <tableColumn id="16293" xr3:uid="{F2F6B337-7043-42F7-8627-DDBA17A9842C}" name="Column16290"/>
    <tableColumn id="16294" xr3:uid="{1C41A1C3-3630-40BF-9F24-0E4CE0E6808D}" name="Column16291"/>
    <tableColumn id="16295" xr3:uid="{56906A8A-9F58-4750-88AE-70EA0DF5D3BC}" name="Column16292"/>
    <tableColumn id="16296" xr3:uid="{0C6B7901-FCD5-49FF-865E-EEE1B75E1842}" name="Column16293"/>
    <tableColumn id="16297" xr3:uid="{00CF3C51-30C1-4119-B161-F429850EC9A2}" name="Column16294"/>
    <tableColumn id="16298" xr3:uid="{D3371A78-E236-4112-9BB9-3B190800B05B}" name="Column16295"/>
    <tableColumn id="16299" xr3:uid="{CEB4C76E-9DBD-4EB1-9E51-CB848008F7C3}" name="Column16296"/>
    <tableColumn id="16300" xr3:uid="{23D9F203-8E26-427D-94B2-1546C8F1C691}" name="Column16297"/>
    <tableColumn id="16301" xr3:uid="{7A8857FC-5171-45F6-8C70-C5E4CF81E79A}" name="Column16298"/>
    <tableColumn id="16302" xr3:uid="{EA1622B1-21C7-4F63-9296-4A6E45869D04}" name="Column16299"/>
    <tableColumn id="16303" xr3:uid="{6AD644EF-8CC3-4AFA-8A14-4516995F2F28}" name="Column16300"/>
    <tableColumn id="16304" xr3:uid="{53811183-1F9D-4B83-A793-7692FBBBCFBF}" name="Column16301"/>
    <tableColumn id="16305" xr3:uid="{84C38F3C-5A41-4CB0-96E1-1FDA84569F42}" name="Column16302"/>
    <tableColumn id="16306" xr3:uid="{45586BDE-421B-4648-8BF1-5E8E49D94B8F}" name="Column16303"/>
    <tableColumn id="16307" xr3:uid="{3B3A2FF3-5266-49C6-8427-78379ED5AC90}" name="Column16304"/>
    <tableColumn id="16308" xr3:uid="{F79E5242-29D5-4102-A354-118B98A353C9}" name="Column16305"/>
    <tableColumn id="16309" xr3:uid="{080212A2-6967-4941-83A6-23745FE4E01F}" name="Column16306"/>
    <tableColumn id="16310" xr3:uid="{9D8C35CE-3287-42E3-8556-C074F9DE97A1}" name="Column16307"/>
    <tableColumn id="16311" xr3:uid="{DCBCC57B-B3C7-40E5-92FB-3562DB07D237}" name="Column16308"/>
    <tableColumn id="16312" xr3:uid="{A1179683-DF3A-44E3-8616-4811C5A5EF13}" name="Column16309"/>
    <tableColumn id="16313" xr3:uid="{A77A5C02-A556-434C-8BBD-5E1174DD2EF2}" name="Column16310"/>
    <tableColumn id="16314" xr3:uid="{CB1BC0A3-5D56-4D27-B4D4-D39309017F00}" name="Column16311"/>
    <tableColumn id="16315" xr3:uid="{AF60ED13-A086-4064-AEB1-F7E097855271}" name="Column16312"/>
    <tableColumn id="16316" xr3:uid="{885F0695-2414-47D8-91CA-45D9399A57CA}" name="Column16313"/>
    <tableColumn id="16317" xr3:uid="{4FBE0ABF-D543-4103-98D3-DC42412328D9}" name="Column16314"/>
    <tableColumn id="16318" xr3:uid="{55D7BB23-1400-45E2-8DCA-5BF17131C59B}" name="Column16315"/>
    <tableColumn id="16319" xr3:uid="{47C2A3E5-09B9-4233-A7E9-5637DDF3F822}" name="Column16316"/>
    <tableColumn id="16320" xr3:uid="{F50ABB08-7264-4E42-B7B6-88F1D91A53EA}" name="Column16317"/>
    <tableColumn id="16321" xr3:uid="{8BC2055E-6D68-4D8F-807F-224A832E0B93}" name="Column16318"/>
    <tableColumn id="16322" xr3:uid="{EBEC5DE8-7EB6-4CDA-8B98-A6EFE6105B3B}" name="Column16319"/>
    <tableColumn id="16323" xr3:uid="{6B1883DC-A81E-49AF-97DC-E508F3DFC4FB}" name="Column16320"/>
    <tableColumn id="16324" xr3:uid="{A4EF318F-96FE-4643-B79B-60C0483A47FC}" name="Column16321"/>
    <tableColumn id="16325" xr3:uid="{8AC5D435-8115-4017-A5D5-348F320DE9C6}" name="Column16322"/>
    <tableColumn id="16326" xr3:uid="{E4B5387C-B0AF-41D4-960E-A4E34B3EF1FC}" name="Column16323"/>
    <tableColumn id="16327" xr3:uid="{86A9B916-B86D-4951-9955-3D5829282604}" name="Column16324"/>
    <tableColumn id="16328" xr3:uid="{F8B90260-12FF-46E4-90E8-FB575781BC8E}" name="Column16325"/>
    <tableColumn id="16329" xr3:uid="{E124982C-A1EA-4457-9C31-BF98FA505411}" name="Column16326"/>
    <tableColumn id="16330" xr3:uid="{DD0B859A-2DE6-4C8F-A3A2-7ED2C1CD6D5F}" name="Column16327"/>
    <tableColumn id="16331" xr3:uid="{B21063D7-F056-4FAB-8398-44A06C6BB014}" name="Column16328"/>
    <tableColumn id="16332" xr3:uid="{E08AFD65-688F-46FD-8C91-AA6DA727190C}" name="Column16329"/>
    <tableColumn id="16333" xr3:uid="{9B38A208-9DE4-401C-A92D-30C2B8DE5195}" name="Column16330"/>
    <tableColumn id="16334" xr3:uid="{6A790DFB-A372-4FEE-9C9D-404115384447}" name="Column16331"/>
    <tableColumn id="16335" xr3:uid="{43CC18A2-9B22-4740-AECA-D331C9081D84}" name="Column16332"/>
    <tableColumn id="16336" xr3:uid="{D4838751-2F9B-4FA1-80DD-DCDBF99E5EC7}" name="Column16333"/>
    <tableColumn id="16337" xr3:uid="{D7CFF2B2-BF1C-4883-AF9A-57D8D2400CD6}" name="Column16334"/>
    <tableColumn id="16338" xr3:uid="{7BC2156B-7DD4-49A3-9D26-559FEFC4E6F7}" name="Column16335"/>
    <tableColumn id="16339" xr3:uid="{B3781652-18C5-499A-8EA2-0ED8E4A5014B}" name="Column16336"/>
    <tableColumn id="16340" xr3:uid="{23706E4A-7E52-4A7A-8860-9FD90BAFE0A9}" name="Column16337"/>
    <tableColumn id="16341" xr3:uid="{5B946994-5C32-49CA-9858-5DD69EBC71F5}" name="Column16338"/>
    <tableColumn id="16342" xr3:uid="{42AC7346-F167-4098-BB65-4CCD7A4F4FC1}" name="Column16339"/>
    <tableColumn id="16343" xr3:uid="{F8133171-C406-4075-B684-B2888DB4A994}" name="Column16340"/>
    <tableColumn id="16344" xr3:uid="{D6621205-4D37-407C-B501-0931002ADE9C}" name="Column16341"/>
    <tableColumn id="16345" xr3:uid="{EDFF859F-D1A6-4F5D-810A-146C865368C8}" name="Column16342"/>
    <tableColumn id="16346" xr3:uid="{14EB92D5-1CBB-4489-9DD4-A58EA069198D}" name="Column16343"/>
    <tableColumn id="16347" xr3:uid="{DAE5F4AD-6E5F-4C51-BE62-23F24400C251}" name="Column16344"/>
    <tableColumn id="16348" xr3:uid="{AEB8754A-CD74-43E1-BBCA-3BFAD49A0746}" name="Column16345"/>
    <tableColumn id="16349" xr3:uid="{E4276A19-F903-49FB-B1E9-1B01FA08A50C}" name="Column16346"/>
    <tableColumn id="16350" xr3:uid="{8394F763-ED9D-4619-B01A-DD1FF19C3655}" name="Column16347"/>
    <tableColumn id="16351" xr3:uid="{FC3D8E5B-F2AC-4B19-9D02-5184961F9306}" name="Column16348"/>
    <tableColumn id="16352" xr3:uid="{A78155AC-2276-4900-B719-BAA6C14B1B91}" name="Column16349"/>
    <tableColumn id="16353" xr3:uid="{C9684B48-4307-4227-B19C-1B5021014DE3}" name="Column16350"/>
    <tableColumn id="16354" xr3:uid="{77495729-1F11-4B8D-AE14-854B42FF2CD7}" name="Column16351"/>
    <tableColumn id="16355" xr3:uid="{50D2242E-9800-4AAD-AF07-F99BA762F158}" name="Column16352"/>
    <tableColumn id="16356" xr3:uid="{B9FACC35-9C12-4A00-B81F-945507AA2A45}" name="Column16353"/>
    <tableColumn id="16357" xr3:uid="{72141716-3811-44BE-91E8-919B381EEAD1}" name="Column16354"/>
    <tableColumn id="16358" xr3:uid="{4DAE757D-934F-4F81-8CFF-06543648DF24}" name="Column16355"/>
    <tableColumn id="16359" xr3:uid="{BB85EF14-5690-4A0E-953A-67D4F5ED1A09}" name="Column16356"/>
    <tableColumn id="16360" xr3:uid="{1A5C6F6F-9B12-499F-B1F9-0C219043878F}" name="Column16357"/>
    <tableColumn id="16361" xr3:uid="{5CD4656B-FCD5-43C8-AB28-460EA1321B21}" name="Column16358"/>
    <tableColumn id="16362" xr3:uid="{741247AD-B7B0-48DA-B9C4-C2446C09E09B}" name="Column16359"/>
    <tableColumn id="16363" xr3:uid="{1670FEC0-A6D8-4466-8690-4AA0B5177988}" name="Column16360"/>
    <tableColumn id="16364" xr3:uid="{1163FE6D-DFAA-4B89-A1BB-2BF75F01CC84}" name="Column16361"/>
    <tableColumn id="16365" xr3:uid="{90BEE2B9-F9FD-4565-B8B5-5E7757B13005}" name="Column16362"/>
    <tableColumn id="16366" xr3:uid="{BACECBF1-1CD4-4F57-BFEB-6AF6EA117B15}" name="Column16363"/>
    <tableColumn id="16367" xr3:uid="{7A6ACC42-56DF-4A51-A1DE-237D1D43A1AE}" name="Column16364"/>
    <tableColumn id="16368" xr3:uid="{9EDBD21B-C77A-4ACA-A097-DA81804C724B}" name="Column16365"/>
    <tableColumn id="16369" xr3:uid="{93FB0703-7513-43EB-8E72-73D2700C63B8}" name="Column16366"/>
    <tableColumn id="16370" xr3:uid="{129C2D57-6433-45DB-AF10-9EE256D33B12}" name="Column16367"/>
    <tableColumn id="16371" xr3:uid="{12FE14CC-3F61-442A-8624-A53FE5DAA0A8}" name="Column16368"/>
    <tableColumn id="16372" xr3:uid="{8AC79810-9556-4DA9-ADE5-AD8AEFA93AC2}" name="Column16369"/>
    <tableColumn id="16373" xr3:uid="{F49F10CD-DB0D-4572-85DF-DFB4718115EB}" name="Column16370"/>
    <tableColumn id="16374" xr3:uid="{97366153-E1F4-4C96-B1A4-A4A2821F06A3}" name="Column16371"/>
    <tableColumn id="16375" xr3:uid="{42AC4437-DAAE-4EEF-8C81-8D9C2F5A77E0}" name="Column16372"/>
    <tableColumn id="16376" xr3:uid="{498A2682-B5A2-426D-A18A-4BAE7900D7DF}" name="Column16373"/>
    <tableColumn id="16377" xr3:uid="{0F622459-4061-42F9-99CF-7B5BCFBCB343}" name="Column16374"/>
    <tableColumn id="16378" xr3:uid="{DD078E83-7637-4D44-AD22-D3459652DB1C}" name="Column16375"/>
    <tableColumn id="16379" xr3:uid="{9809DA54-D630-4576-9C63-DB24D7B5C0F9}" name="Column16376"/>
    <tableColumn id="16380" xr3:uid="{6492910B-3A3F-4289-98AA-C1157C6EE29F}" name="Column16377"/>
    <tableColumn id="16381" xr3:uid="{A097C16E-6389-48C2-A37F-DB9F0939D8F3}" name="Column16378"/>
    <tableColumn id="16382" xr3:uid="{8F2173F1-A63A-4ADF-A2AD-CC8BE47A8387}" name="Column16379"/>
    <tableColumn id="16383" xr3:uid="{33DD8A97-A380-4FE7-ABFB-7C972A0DB37C}" name="Column16380"/>
    <tableColumn id="16384" xr3:uid="{B76936C8-CDBD-4112-A4A9-1D23A64B77A1}" name="Column1638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59DD354-C1A6-49B4-A07F-E60D1A32174F}" name="Table13" displayName="Table13" ref="A1:XFD1048576" totalsRowShown="0">
  <tableColumns count="16384">
    <tableColumn id="1" xr3:uid="{59D2B88E-22FD-4DA6-8332-5D3724889C4F}" name="Rakennusvuodet"/>
    <tableColumn id="2" xr3:uid="{8E4795F9-1698-4083-A0D5-30617C79ACBF}" name="Metrimäärät (m)" dataDxfId="3"/>
    <tableColumn id="3" xr3:uid="{8310690B-50AF-408B-9EC1-DD402C4ADA1F}" name="Putkikoot"/>
    <tableColumn id="4" xr3:uid="{0EAF2485-C356-45E9-AE46-A1001E5F6032}" name="Metrimäärät (m)2" dataDxfId="2"/>
    <tableColumn id="5" xr3:uid="{665CFB32-F03A-4A18-B744-8E6B49B5AA1B}" name="Materiaalit"/>
    <tableColumn id="6" xr3:uid="{4EBFEA21-A695-477F-853E-93288C5E3FBB}" name="Metrimäärät (m)3" dataDxfId="1"/>
    <tableColumn id="7" xr3:uid="{493BD85A-D45E-43E9-BC71-9B1DC054B532}" name="Rakennustyypit"/>
    <tableColumn id="8" xr3:uid="{F4C1EF40-D248-4F63-ACD7-9DF54306D8C7}" name="Vedenkulutus ka m3/a" dataDxfId="0"/>
    <tableColumn id="9" xr3:uid="{D243DBD3-0792-4F77-A712-259CBC8ED408}" name="Column1"/>
    <tableColumn id="10" xr3:uid="{62E2DCFE-718A-441E-9818-2B119396564E}" name="Column7"/>
    <tableColumn id="11" xr3:uid="{328A4821-078F-45A5-BAA9-6ECBBF0DB1DD}" name="Column8"/>
    <tableColumn id="12" xr3:uid="{F0D04C40-2B54-4E57-899E-13CABB573DC0}" name="Column9"/>
    <tableColumn id="13" xr3:uid="{0EAC45D7-89B2-4B71-A8E5-1BFC442D4D80}" name="Column10"/>
    <tableColumn id="14" xr3:uid="{86822AEC-244C-4841-9D8D-9003C3B94AFC}" name="Column11"/>
    <tableColumn id="15" xr3:uid="{665B7811-1961-4912-AC83-B385C1C15AA1}" name="Column12"/>
    <tableColumn id="16" xr3:uid="{10B3E13F-D815-40F4-AC3E-9D6853F59DB6}" name="Column13"/>
    <tableColumn id="17" xr3:uid="{46EBE586-79B8-4F45-BE48-5F7C1CFD2C40}" name="Column14"/>
    <tableColumn id="18" xr3:uid="{DE87B35F-B79B-438F-8767-C07CD805553A}" name="Column15"/>
    <tableColumn id="19" xr3:uid="{75DF184A-CA0D-408E-8264-26403D06A931}" name="Column16"/>
    <tableColumn id="20" xr3:uid="{B431360E-FA8B-42EF-BEE8-87A02DA9301D}" name="Column17"/>
    <tableColumn id="21" xr3:uid="{D22282F4-0AA6-4DA0-B3DB-38E0EEBA4808}" name="Column18"/>
    <tableColumn id="22" xr3:uid="{28EFFE22-413B-4B43-A72F-1A1DB9ED4BD6}" name="Column19"/>
    <tableColumn id="23" xr3:uid="{E83E6088-384F-4C82-952A-5CB72B0650F3}" name="Column20"/>
    <tableColumn id="24" xr3:uid="{5458B752-008F-40BC-B19E-3A205D4370B2}" name="Column21"/>
    <tableColumn id="25" xr3:uid="{55170364-A213-4300-BA10-F39DB1EF8F34}" name="Column22"/>
    <tableColumn id="26" xr3:uid="{A5329458-54CE-4D00-9212-09815BB6794D}" name="Column23"/>
    <tableColumn id="27" xr3:uid="{C20E8A33-7CB4-4491-98C6-26CD03FA0AD5}" name="Column24"/>
    <tableColumn id="28" xr3:uid="{B5F4910C-5C30-4518-8067-899C9C874748}" name="Column25"/>
    <tableColumn id="29" xr3:uid="{04EAD035-892D-4072-A739-032AB07DA100}" name="Column26"/>
    <tableColumn id="30" xr3:uid="{C2C348FF-228E-4BCC-B629-EA583A315466}" name="Column27"/>
    <tableColumn id="31" xr3:uid="{845691DF-7AF6-4B4B-8572-ADF9E3389519}" name="Column28"/>
    <tableColumn id="32" xr3:uid="{E57C3E1F-466E-4B46-91EE-78C7FFC6B074}" name="Column29"/>
    <tableColumn id="33" xr3:uid="{C620AAB7-5923-47CB-AE03-2D2848FAB21B}" name="Column30"/>
    <tableColumn id="34" xr3:uid="{1CE7A242-5E06-4FEC-9253-BFAF51B3A84F}" name="Column31"/>
    <tableColumn id="35" xr3:uid="{D4C924E7-8169-4628-841B-776262F681B2}" name="Column32"/>
    <tableColumn id="36" xr3:uid="{68605451-35FD-4282-A8C8-20975166091D}" name="Column33"/>
    <tableColumn id="37" xr3:uid="{72B81AEA-1CDF-4072-BCA7-E226EFCFCCEE}" name="Column34"/>
    <tableColumn id="38" xr3:uid="{1F833CF7-021C-4E50-B556-E7B855952F7F}" name="Column35"/>
    <tableColumn id="39" xr3:uid="{E8EDEAF8-9A45-4BBA-AA32-DE60BCF6A9B0}" name="Column36"/>
    <tableColumn id="40" xr3:uid="{25710A8A-F02D-469D-ABE3-E07262EE4EF5}" name="Column37"/>
    <tableColumn id="41" xr3:uid="{C8EB6C0C-4BDF-401A-8867-939D4154AFDB}" name="Column38"/>
    <tableColumn id="42" xr3:uid="{9425F523-CF7F-4CD7-92BB-A6BFD87B1347}" name="Column39"/>
    <tableColumn id="43" xr3:uid="{52DF71A6-A77F-4E8A-8FEC-4568E42A1905}" name="Column40"/>
    <tableColumn id="44" xr3:uid="{551FBDBB-2005-41EE-B691-40310FFD7A9D}" name="Column41"/>
    <tableColumn id="45" xr3:uid="{7969D182-7928-4565-8CFA-AD9839337EB1}" name="Column42"/>
    <tableColumn id="46" xr3:uid="{E69874C9-00EA-43BC-87CF-E2B62BAC1E6E}" name="Column43"/>
    <tableColumn id="47" xr3:uid="{63706B5C-ACE3-4E90-9E4C-7979A505781B}" name="Column44"/>
    <tableColumn id="48" xr3:uid="{90FD8CC5-624F-4EEE-8445-B64E1C1C9094}" name="Column45"/>
    <tableColumn id="49" xr3:uid="{F7C83B09-239E-4B17-97F5-9745D4892F6B}" name="Column46"/>
    <tableColumn id="50" xr3:uid="{46FE868D-A438-4737-8728-BBA8BCCC72F7}" name="Column47"/>
    <tableColumn id="51" xr3:uid="{C0316411-DD69-4CF3-AA34-5B32E2690456}" name="Column48"/>
    <tableColumn id="52" xr3:uid="{36C68C2C-2219-42CA-B593-68F4A2B24C0F}" name="Column49"/>
    <tableColumn id="53" xr3:uid="{CF98AA00-65ED-4B9C-A84E-31F01E9D66F7}" name="Column50"/>
    <tableColumn id="54" xr3:uid="{FF6FBA82-90C3-43CA-87FC-44FCF20890AF}" name="Column51"/>
    <tableColumn id="55" xr3:uid="{F4ACFCCF-0016-44C6-95D4-A6861CF19950}" name="Column52"/>
    <tableColumn id="56" xr3:uid="{8B14AAA6-F512-49F6-996A-282898CEE701}" name="Column53"/>
    <tableColumn id="57" xr3:uid="{8B6363E2-314C-4C33-A90F-DB7BF804FC63}" name="Column54"/>
    <tableColumn id="58" xr3:uid="{A4847229-C610-413A-998A-9B95F3DB4895}" name="Column55"/>
    <tableColumn id="59" xr3:uid="{CC86E471-9FE2-4869-A590-82797033F9E7}" name="Column56"/>
    <tableColumn id="60" xr3:uid="{B7BF6667-4C31-4190-BAA2-B69EA426138E}" name="Column57"/>
    <tableColumn id="61" xr3:uid="{7CF6C97C-A543-4FE4-9178-843BB95C0ED3}" name="Column58"/>
    <tableColumn id="62" xr3:uid="{4AB3F656-8E59-4036-993B-C607BBB03141}" name="Column59"/>
    <tableColumn id="63" xr3:uid="{0D559ADE-1313-413F-9028-D2404AA4E546}" name="Column60"/>
    <tableColumn id="64" xr3:uid="{6CA7880B-D3C7-44E8-976F-A1014450A561}" name="Column61"/>
    <tableColumn id="65" xr3:uid="{08302724-4831-4835-9EDA-76FD4386EFFB}" name="Column62"/>
    <tableColumn id="66" xr3:uid="{271E5047-970A-433E-81FF-BA42CE11CF2F}" name="Column63"/>
    <tableColumn id="67" xr3:uid="{67BAC55C-7B87-40B0-8A23-D583DD64F100}" name="Column64"/>
    <tableColumn id="68" xr3:uid="{40DC2769-CF9F-4493-B366-399304DEC147}" name="Column65"/>
    <tableColumn id="69" xr3:uid="{49136D18-F73D-46E2-98A2-18780A17B8EE}" name="Column66"/>
    <tableColumn id="70" xr3:uid="{2FA40D97-F5E0-41F1-825C-D73AAAC39283}" name="Column67"/>
    <tableColumn id="71" xr3:uid="{E745B076-9467-4F54-ADF7-530BE08B0153}" name="Column68"/>
    <tableColumn id="72" xr3:uid="{BDE01B60-AA6B-496C-9233-CF510925282E}" name="Column69"/>
    <tableColumn id="73" xr3:uid="{5DF367DA-52AB-4256-A506-269602355D8A}" name="Column70"/>
    <tableColumn id="74" xr3:uid="{C81E9206-4DBE-4FD7-B2AF-63F5DDF6927D}" name="Column71"/>
    <tableColumn id="75" xr3:uid="{391731DC-35DC-4DE3-BB0A-7EC6F4890442}" name="Column72"/>
    <tableColumn id="76" xr3:uid="{B252C950-5D39-4165-AE67-79CDE416A006}" name="Column73"/>
    <tableColumn id="77" xr3:uid="{8123414C-01FF-429D-A9BF-25E1B0C8A807}" name="Column74"/>
    <tableColumn id="78" xr3:uid="{C4BEAD0B-6138-4BE2-8BCC-D60183E1F68A}" name="Column75"/>
    <tableColumn id="79" xr3:uid="{7FDC9DCB-CA58-4E08-B37E-149D9EF7F1E2}" name="Column76"/>
    <tableColumn id="80" xr3:uid="{5233214C-6799-47A1-AEDB-F4F4E356C207}" name="Column77"/>
    <tableColumn id="81" xr3:uid="{5988E48A-64DC-49BF-904A-14B92595B6C6}" name="Column78"/>
    <tableColumn id="82" xr3:uid="{AF497A17-9BD9-4519-88D4-FA09A083662F}" name="Column79"/>
    <tableColumn id="83" xr3:uid="{FAD47959-7FC2-400B-9EA8-CE02630D81D9}" name="Column80"/>
    <tableColumn id="84" xr3:uid="{CF589904-F77F-445E-8765-FC4B242DA968}" name="Column81"/>
    <tableColumn id="85" xr3:uid="{C0932960-E1F6-4B3E-B84B-A8526E6A5C8B}" name="Column82"/>
    <tableColumn id="86" xr3:uid="{49DAEE76-F6B4-440B-92A6-D6ACDCBF0D3C}" name="Column83"/>
    <tableColumn id="87" xr3:uid="{82C725BF-ADDB-4BA1-935B-B25FEB906C79}" name="Column84"/>
    <tableColumn id="88" xr3:uid="{CF7B2513-2F0A-483C-8B4F-03A7547753B1}" name="Column85"/>
    <tableColumn id="89" xr3:uid="{38F6C472-C2F4-4836-9F64-6E8ABA5E304C}" name="Column86"/>
    <tableColumn id="90" xr3:uid="{FC9706B8-0164-4558-9D66-18532949ED5C}" name="Column87"/>
    <tableColumn id="91" xr3:uid="{7168572D-435A-4F7B-8669-01D1B78E57D4}" name="Column88"/>
    <tableColumn id="92" xr3:uid="{3C8AD4AF-BBC4-40D4-BE00-44E9E1BAAA5E}" name="Column89"/>
    <tableColumn id="93" xr3:uid="{FE8939E7-C4A3-43E3-9381-17E299C0B015}" name="Column90"/>
    <tableColumn id="94" xr3:uid="{5D4BAB1A-B26A-4360-9C3C-4ABF94B1383F}" name="Column91"/>
    <tableColumn id="95" xr3:uid="{52ABE081-7365-412D-B470-FF7AAC7019A2}" name="Column92"/>
    <tableColumn id="96" xr3:uid="{09E34581-C19B-412E-B92F-7AA031F18C9F}" name="Column93"/>
    <tableColumn id="97" xr3:uid="{C1D2DF59-AE6C-42A9-8B39-D816D9B44962}" name="Column94"/>
    <tableColumn id="98" xr3:uid="{BB0E4098-0FFE-4BD4-BDB3-D7A6AEC2BFA4}" name="Column95"/>
    <tableColumn id="99" xr3:uid="{967F3691-7AFA-4A67-9E66-348105AE1271}" name="Column96"/>
    <tableColumn id="100" xr3:uid="{7D0E6AC1-20D3-4712-A19B-BB4BEC06326E}" name="Column97"/>
    <tableColumn id="101" xr3:uid="{CA5B89D5-BF2E-414D-B134-37F0483B41D0}" name="Column98"/>
    <tableColumn id="102" xr3:uid="{5A28E05D-2721-4BC0-9E5E-5710BB50322D}" name="Column99"/>
    <tableColumn id="103" xr3:uid="{965A35DF-5CB5-4D27-A718-BE74AFBF9DC1}" name="Column100"/>
    <tableColumn id="104" xr3:uid="{10230586-B132-48FB-BA7B-49B0C228F1EE}" name="Column101"/>
    <tableColumn id="105" xr3:uid="{8EFF5422-8DF3-4B5E-AC95-5369A488000C}" name="Column102"/>
    <tableColumn id="106" xr3:uid="{E5B9D294-2DA8-4602-8A98-91E996A2D7A0}" name="Column103"/>
    <tableColumn id="107" xr3:uid="{ADFD709C-E903-4370-A42B-BB4338D669C2}" name="Column104"/>
    <tableColumn id="108" xr3:uid="{6D4A3434-5D27-41BA-947B-C38773FD256B}" name="Column105"/>
    <tableColumn id="109" xr3:uid="{A6A7F380-48BC-449A-A6DD-BA8CC7A0F7B5}" name="Column106"/>
    <tableColumn id="110" xr3:uid="{B96AF649-EBB3-4403-812B-40DEC0FBF6B9}" name="Column107"/>
    <tableColumn id="111" xr3:uid="{2548B37D-1DB0-465A-B360-C89872AF2272}" name="Column108"/>
    <tableColumn id="112" xr3:uid="{0633BDF8-009F-4D72-B8EE-34881EEEA81F}" name="Column109"/>
    <tableColumn id="113" xr3:uid="{EC3B4B6F-D95C-409B-A018-E493D4A2C1D5}" name="Column110"/>
    <tableColumn id="114" xr3:uid="{6094B6A2-B4A4-4BF6-BE9E-00DD778BCAAC}" name="Column111"/>
    <tableColumn id="115" xr3:uid="{74E469C6-B27E-457F-821A-4EBCCE06CC61}" name="Column112"/>
    <tableColumn id="116" xr3:uid="{AD0D5F0E-1089-4853-AFCB-7FCF1D526A3E}" name="Column113"/>
    <tableColumn id="117" xr3:uid="{62ACB688-F199-4611-ACCF-7FFB236F7FB8}" name="Column114"/>
    <tableColumn id="118" xr3:uid="{5B8D3C37-B736-442B-8DD7-5F5CB6A81281}" name="Column115"/>
    <tableColumn id="119" xr3:uid="{20147752-D1C3-4ABD-8688-B8F8CE4E396F}" name="Column116"/>
    <tableColumn id="120" xr3:uid="{A6CA948F-E4AF-4D95-BF33-E162864BABBB}" name="Column117"/>
    <tableColumn id="121" xr3:uid="{F0CC0979-7BFF-40CF-AC34-2FBF89C6146E}" name="Column118"/>
    <tableColumn id="122" xr3:uid="{AA251A2E-2211-4ADF-AFAE-E67A792F0074}" name="Column119"/>
    <tableColumn id="123" xr3:uid="{4D0A7402-6173-4511-9109-E15125E10162}" name="Column120"/>
    <tableColumn id="124" xr3:uid="{8DE6882C-EA00-464F-850F-5A4EDE6FAE55}" name="Column121"/>
    <tableColumn id="125" xr3:uid="{9163AAED-2C8C-437B-A87A-3BF83DC0DCE9}" name="Column122"/>
    <tableColumn id="126" xr3:uid="{60FDB3F9-CE71-4A27-BEA8-1D563953FB0E}" name="Column123"/>
    <tableColumn id="127" xr3:uid="{999AA200-C3A7-40C0-AC97-0D07CBA7EEA4}" name="Column124"/>
    <tableColumn id="128" xr3:uid="{A60AB0FD-49E1-4989-B8A8-8CD63C6FE75D}" name="Column125"/>
    <tableColumn id="129" xr3:uid="{88F695B7-32C6-4DEE-A65B-9C69EEC63D70}" name="Column126"/>
    <tableColumn id="130" xr3:uid="{A1B164FC-18CD-45AE-A0D3-B796154F07FB}" name="Column127"/>
    <tableColumn id="131" xr3:uid="{79EED858-08DA-450A-B92C-5DBB1AEF0E53}" name="Column128"/>
    <tableColumn id="132" xr3:uid="{3B589C7B-E4A3-4001-BFEE-2E27C3100473}" name="Column129"/>
    <tableColumn id="133" xr3:uid="{EEFC864F-DCA4-452F-A847-04C74C48B72B}" name="Column130"/>
    <tableColumn id="134" xr3:uid="{7CFF913B-0A83-4CE1-B684-EF5FA717B0D3}" name="Column131"/>
    <tableColumn id="135" xr3:uid="{CAD03D4D-66DC-4A49-BF98-B1E863FF50EC}" name="Column132"/>
    <tableColumn id="136" xr3:uid="{17A08DA0-9B46-4330-862D-6E65DD3739C9}" name="Column133"/>
    <tableColumn id="137" xr3:uid="{40E3A06D-B666-4B8E-8010-2134C62F09DF}" name="Column134"/>
    <tableColumn id="138" xr3:uid="{47874B7F-7466-4F39-861D-717EFD55EA1E}" name="Column135"/>
    <tableColumn id="139" xr3:uid="{99E0E6D0-712C-45B1-A30C-49F6B81BCC8F}" name="Column136"/>
    <tableColumn id="140" xr3:uid="{141D9B9D-E044-4AEB-9AB3-6C35C03B6F9B}" name="Column137"/>
    <tableColumn id="141" xr3:uid="{A0C7D38E-98F7-4C6C-845D-3EA164938FA7}" name="Column138"/>
    <tableColumn id="142" xr3:uid="{842D300C-DF6B-4C66-9EC6-FD3170C5B300}" name="Column139"/>
    <tableColumn id="143" xr3:uid="{4061C1F6-878E-42C9-9525-D69D42204D77}" name="Column140"/>
    <tableColumn id="144" xr3:uid="{87F574A6-A91E-41EB-BDA7-34BBBF75D065}" name="Column141"/>
    <tableColumn id="145" xr3:uid="{BF37DEB7-208A-4243-B1E7-3AAFA3C91168}" name="Column142"/>
    <tableColumn id="146" xr3:uid="{53E3C175-3822-4C3E-970F-20E42B0BD91A}" name="Column143"/>
    <tableColumn id="147" xr3:uid="{27DD8060-8C69-4AE5-8981-A04726432C37}" name="Column144"/>
    <tableColumn id="148" xr3:uid="{94826987-0BC1-4A2D-AB69-C3CBE9DD1B17}" name="Column145"/>
    <tableColumn id="149" xr3:uid="{F1B4A658-0E30-44E0-85AF-DC9E01ED7A3D}" name="Column146"/>
    <tableColumn id="150" xr3:uid="{2AA1B494-11C1-4FF4-9346-62E773A5B4A3}" name="Column147"/>
    <tableColumn id="151" xr3:uid="{E301E085-A361-446F-A8DB-A543EE69D844}" name="Column148"/>
    <tableColumn id="152" xr3:uid="{794AC771-A994-4CA5-B9EE-0FC77173C1FB}" name="Column149"/>
    <tableColumn id="153" xr3:uid="{F2701D90-09F5-4383-A8CE-B53FD5572840}" name="Column150"/>
    <tableColumn id="154" xr3:uid="{ECA346D1-5065-45A9-8FB3-FB0BF5F06483}" name="Column151"/>
    <tableColumn id="155" xr3:uid="{01B05B42-36CA-4DAF-BF19-61C22FBD7020}" name="Column152"/>
    <tableColumn id="156" xr3:uid="{0627FB00-8F98-4306-B283-E2583481A612}" name="Column153"/>
    <tableColumn id="157" xr3:uid="{609FFEFA-9904-461C-B7B0-B38895C3934B}" name="Column154"/>
    <tableColumn id="158" xr3:uid="{847B1282-1012-4775-AD63-D6E3087F0B3E}" name="Column155"/>
    <tableColumn id="159" xr3:uid="{805402AC-0C89-4622-B262-82F692D69724}" name="Column156"/>
    <tableColumn id="160" xr3:uid="{F0901598-1111-49BD-8E1D-0FE98A9A0C54}" name="Column157"/>
    <tableColumn id="161" xr3:uid="{7E6E03D6-73F8-4534-A503-50666C2DE88C}" name="Column158"/>
    <tableColumn id="162" xr3:uid="{7B1F9AF1-634E-4D73-AD32-CE8DBBFE54CC}" name="Column159"/>
    <tableColumn id="163" xr3:uid="{D9405E3F-D76F-4E1E-A28F-05E95E05256E}" name="Column160"/>
    <tableColumn id="164" xr3:uid="{EADC145C-537C-4D2B-AB5C-C9F389BC563F}" name="Column161"/>
    <tableColumn id="165" xr3:uid="{3711BE26-2C94-4975-A452-0FC9827323C1}" name="Column162"/>
    <tableColumn id="166" xr3:uid="{86C803B0-D602-4A9B-8EB9-33A6B820A800}" name="Column163"/>
    <tableColumn id="167" xr3:uid="{483360C1-7ED1-45A6-98B3-792DDB337F62}" name="Column164"/>
    <tableColumn id="168" xr3:uid="{2FC54B7F-C500-46E3-88C2-37488F3B31C2}" name="Column165"/>
    <tableColumn id="169" xr3:uid="{C750C6B9-98E7-45C3-A19F-13FFC464BC71}" name="Column166"/>
    <tableColumn id="170" xr3:uid="{B7018564-6201-4522-827A-75EEB2AEA272}" name="Column167"/>
    <tableColumn id="171" xr3:uid="{31A34535-406B-45C9-8E12-A242EBF577D0}" name="Column168"/>
    <tableColumn id="172" xr3:uid="{2096FEC1-66DD-4CD4-9EFB-A1C18BE58027}" name="Column169"/>
    <tableColumn id="173" xr3:uid="{30953775-E991-41AF-916F-53BA658D6A32}" name="Column170"/>
    <tableColumn id="174" xr3:uid="{9BABBA5E-145D-4A8B-BA23-37F5481ABF13}" name="Column171"/>
    <tableColumn id="175" xr3:uid="{A39EB58A-0C10-465A-9CC2-9888A0A6FDD7}" name="Column172"/>
    <tableColumn id="176" xr3:uid="{174D6437-1A4A-4FB6-B7DD-0EBB0247C929}" name="Column173"/>
    <tableColumn id="177" xr3:uid="{BB182E97-4082-4EC3-93A5-E9AB6D784443}" name="Column174"/>
    <tableColumn id="178" xr3:uid="{DF3D3B17-35FF-4AA0-AE57-E894A79828C3}" name="Column175"/>
    <tableColumn id="179" xr3:uid="{CA6331C7-8526-46A1-940A-763A45C7D36B}" name="Column176"/>
    <tableColumn id="180" xr3:uid="{47336AFB-21FC-4F17-B37D-6CAA001DF787}" name="Column177"/>
    <tableColumn id="181" xr3:uid="{1ABE628A-673E-4639-8DC8-CCD3E3305745}" name="Column178"/>
    <tableColumn id="182" xr3:uid="{C6E3DEE9-A555-4F85-BDF4-CB4D5AF47A40}" name="Column179"/>
    <tableColumn id="183" xr3:uid="{AD7366AD-4614-4810-BFC5-8D731C0951D4}" name="Column180"/>
    <tableColumn id="184" xr3:uid="{B50DB8EF-CB55-41B7-B56D-6D54A8D2F945}" name="Column181"/>
    <tableColumn id="185" xr3:uid="{7D0EE672-D544-4F60-B180-E0A840F1EE3B}" name="Column182"/>
    <tableColumn id="186" xr3:uid="{ADB6BC3E-C950-4F1E-94D1-F3677B0102C6}" name="Column183"/>
    <tableColumn id="187" xr3:uid="{E2496052-EAF5-4D0A-81C6-39B9F5C76D66}" name="Column184"/>
    <tableColumn id="188" xr3:uid="{5E585A91-996E-4732-99EC-6F7EBB3A6FB2}" name="Column185"/>
    <tableColumn id="189" xr3:uid="{414B74C4-79B3-454D-AC9A-F98442F84355}" name="Column186"/>
    <tableColumn id="190" xr3:uid="{73159870-F289-4C91-B588-F7CD54AC96FA}" name="Column187"/>
    <tableColumn id="191" xr3:uid="{FD5DB2A5-D57A-4524-B8C4-8EE57F066865}" name="Column188"/>
    <tableColumn id="192" xr3:uid="{BA7CF3B7-BBE6-4DC8-9D3F-35FB43D34A2D}" name="Column189"/>
    <tableColumn id="193" xr3:uid="{B4742911-E7C2-42F3-8F90-6C9C27FD8774}" name="Column190"/>
    <tableColumn id="194" xr3:uid="{0F3C73DB-7D48-4A0A-974F-5D99DFEEBD17}" name="Column191"/>
    <tableColumn id="195" xr3:uid="{48E82E2F-971B-4237-A435-375F09D7C1E9}" name="Column192"/>
    <tableColumn id="196" xr3:uid="{E6AE369F-8303-4E58-94AA-C8BBDD2CF418}" name="Column193"/>
    <tableColumn id="197" xr3:uid="{975858D2-72D2-48E2-9645-3EF03C045A47}" name="Column194"/>
    <tableColumn id="198" xr3:uid="{D953785F-BBF2-42FC-A533-040A534015A6}" name="Column195"/>
    <tableColumn id="199" xr3:uid="{E5D15E96-E780-4F43-93F1-519BE8A85B78}" name="Column196"/>
    <tableColumn id="200" xr3:uid="{809B5FDE-256B-4C57-8E17-0F1DB866495F}" name="Column197"/>
    <tableColumn id="201" xr3:uid="{9D808B15-3CA3-4B44-8B3D-2167A51EF7B3}" name="Column198"/>
    <tableColumn id="202" xr3:uid="{ACA29A8F-95CF-428C-9C53-7F368CC82270}" name="Column199"/>
    <tableColumn id="203" xr3:uid="{52F6E913-4EF3-466A-BCBB-DD9E94906796}" name="Column200"/>
    <tableColumn id="204" xr3:uid="{4B052732-6728-4A70-9AFA-E8F338FB35D2}" name="Column201"/>
    <tableColumn id="205" xr3:uid="{C46060D8-5600-4783-9B1A-B5AC749FE561}" name="Column202"/>
    <tableColumn id="206" xr3:uid="{3BCEFF71-B5F7-4343-A19D-F0CB4DCD1136}" name="Column203"/>
    <tableColumn id="207" xr3:uid="{50AB4AEC-8259-42EF-BE79-9ABCB7A1FAF5}" name="Column204"/>
    <tableColumn id="208" xr3:uid="{75879116-438B-4B5C-8F0B-56D3809CDCEC}" name="Column205"/>
    <tableColumn id="209" xr3:uid="{6D962CDE-BDB0-4153-8D8B-42D0FF2752D0}" name="Column206"/>
    <tableColumn id="210" xr3:uid="{3929B6AD-CB6B-4411-933E-3016C8235CBD}" name="Column207"/>
    <tableColumn id="211" xr3:uid="{6F8BD48A-D93F-4696-966E-F183482E213B}" name="Column208"/>
    <tableColumn id="212" xr3:uid="{5DB76B19-8176-44BB-9C80-3574FA950B9C}" name="Column209"/>
    <tableColumn id="213" xr3:uid="{797A9027-8061-439B-A0C1-C970CA45420A}" name="Column210"/>
    <tableColumn id="214" xr3:uid="{E668E32D-7C6D-4BDB-9872-3F50989C0335}" name="Column211"/>
    <tableColumn id="215" xr3:uid="{759907DA-2B9A-453F-A4A9-E438D0D6D074}" name="Column212"/>
    <tableColumn id="216" xr3:uid="{282637DB-27D3-4FE4-B642-91114879DBD3}" name="Column213"/>
    <tableColumn id="217" xr3:uid="{81C3FCEB-0323-4405-A359-83C09EA1A5CF}" name="Column214"/>
    <tableColumn id="218" xr3:uid="{E881F591-520D-4154-B989-70095101119C}" name="Column215"/>
    <tableColumn id="219" xr3:uid="{ECD3A8B0-4D53-43C1-AD3F-B9BFF8F3879B}" name="Column216"/>
    <tableColumn id="220" xr3:uid="{4433AFFB-A056-4226-A0A0-14F252533EA4}" name="Column217"/>
    <tableColumn id="221" xr3:uid="{CFA2908A-1360-461F-99CA-02B02ECB7C24}" name="Column218"/>
    <tableColumn id="222" xr3:uid="{19697796-7ED1-4765-B0F9-3EFA8F24A832}" name="Column219"/>
    <tableColumn id="223" xr3:uid="{2F00892A-DEDB-4644-A48E-44AC6D78BC73}" name="Column220"/>
    <tableColumn id="224" xr3:uid="{FD911E65-573C-4940-A50F-76E4774BDFB1}" name="Column221"/>
    <tableColumn id="225" xr3:uid="{DA1C5D1C-AFC9-4F0E-B385-9E7D04602AA4}" name="Column222"/>
    <tableColumn id="226" xr3:uid="{7A4CD382-9BD8-4407-91D2-9B68A327B34B}" name="Column223"/>
    <tableColumn id="227" xr3:uid="{F6F633BA-1B7B-4FFB-9BC3-B65D68CC8D46}" name="Column224"/>
    <tableColumn id="228" xr3:uid="{14D87142-6BE6-4B73-875D-EF95A5ED1F35}" name="Column225"/>
    <tableColumn id="229" xr3:uid="{43B0B2E3-B223-4431-B123-6ED627FF1D2C}" name="Column226"/>
    <tableColumn id="230" xr3:uid="{201E10B9-E1B7-4875-A61A-1043ED2CB947}" name="Column227"/>
    <tableColumn id="231" xr3:uid="{1A0FAC19-6306-48D4-B36E-8EB48CB5C5B6}" name="Column228"/>
    <tableColumn id="232" xr3:uid="{3AB56EDD-9294-466C-80B4-6E3E6B408E0A}" name="Column229"/>
    <tableColumn id="233" xr3:uid="{28DC4909-C4BB-423D-8139-15B30C0829F6}" name="Column230"/>
    <tableColumn id="234" xr3:uid="{C231D084-F6BA-4F80-84D4-1C8922546E30}" name="Column231"/>
    <tableColumn id="235" xr3:uid="{AC88A40A-3B55-4835-B0BD-C11C1B4FD3EE}" name="Column232"/>
    <tableColumn id="236" xr3:uid="{03F3E43B-863D-454E-872A-FB9E1EC6FAD0}" name="Column233"/>
    <tableColumn id="237" xr3:uid="{2E317158-935E-49F7-8DF4-73957E8DF0A8}" name="Column234"/>
    <tableColumn id="238" xr3:uid="{AA97FF8C-99A3-41CE-A987-5062E18C434A}" name="Column235"/>
    <tableColumn id="239" xr3:uid="{7B67DF83-EC25-472F-8D20-04BA81605724}" name="Column236"/>
    <tableColumn id="240" xr3:uid="{5CB32A4A-D207-40FA-9C9E-53F3C436CC76}" name="Column237"/>
    <tableColumn id="241" xr3:uid="{97F94EDE-F91E-4889-B4C1-F9188CFC2B29}" name="Column238"/>
    <tableColumn id="242" xr3:uid="{E793017B-15F3-43B8-8AA4-B9FA61CE3BC9}" name="Column239"/>
    <tableColumn id="243" xr3:uid="{31218651-DE4E-4FFC-A5D2-517722029071}" name="Column240"/>
    <tableColumn id="244" xr3:uid="{53F46A23-EC23-4E52-84FB-9D11A0918BB9}" name="Column241"/>
    <tableColumn id="245" xr3:uid="{D0A20C44-520C-44B1-8424-82237B7AD10E}" name="Column242"/>
    <tableColumn id="246" xr3:uid="{E9D2EC2D-7A60-4B7F-B32F-EB1516DD511A}" name="Column243"/>
    <tableColumn id="247" xr3:uid="{C0EDC938-612B-42AB-BCAE-CACBE875090D}" name="Column244"/>
    <tableColumn id="248" xr3:uid="{C2CC9FCC-A470-4625-A04F-60144E9E376C}" name="Column245"/>
    <tableColumn id="249" xr3:uid="{6BB10404-2200-44B7-BBB1-741AFAB9485F}" name="Column246"/>
    <tableColumn id="250" xr3:uid="{D0EEB3D9-8B3A-4894-B3D0-D374FFE2C74E}" name="Column247"/>
    <tableColumn id="251" xr3:uid="{6F80FE11-EB36-480C-9EC4-7ADA3EF74991}" name="Column248"/>
    <tableColumn id="252" xr3:uid="{7741E7EE-6B37-4100-B114-2B3A220B7220}" name="Column249"/>
    <tableColumn id="253" xr3:uid="{C95F40A7-4479-488D-86F3-431D7729C97E}" name="Column250"/>
    <tableColumn id="254" xr3:uid="{EEE446A2-8A17-4AD6-ACC4-F6A203EC9F88}" name="Column251"/>
    <tableColumn id="255" xr3:uid="{8470D1F1-7BF4-412A-A42E-4CDE5762CDA4}" name="Column252"/>
    <tableColumn id="256" xr3:uid="{093D12EE-2545-440A-B401-1FB871C04B72}" name="Column253"/>
    <tableColumn id="257" xr3:uid="{1D199791-79E9-46AF-8F94-48618119796A}" name="Column254"/>
    <tableColumn id="258" xr3:uid="{48D57174-53C6-49F2-B91D-1208FDCE7CB1}" name="Column255"/>
    <tableColumn id="259" xr3:uid="{45B7DFC0-20C5-440A-AA44-F463BF41D952}" name="Column256"/>
    <tableColumn id="260" xr3:uid="{FB0BDEB9-3D31-4BE0-9E25-C7FF5049966F}" name="Column257"/>
    <tableColumn id="261" xr3:uid="{95BADC97-DCBD-4723-A3E7-99C01EDAF472}" name="Column258"/>
    <tableColumn id="262" xr3:uid="{5956409C-3023-4ADA-8F2E-1C553D2678D7}" name="Column259"/>
    <tableColumn id="263" xr3:uid="{3BF3CD75-7E2D-49F0-A8F9-B1B463845A7E}" name="Column260"/>
    <tableColumn id="264" xr3:uid="{3DE390CD-7F54-4434-A69A-95FE744EE184}" name="Column261"/>
    <tableColumn id="265" xr3:uid="{B8B926B3-0760-421B-AC5D-6D99E000E8FF}" name="Column262"/>
    <tableColumn id="266" xr3:uid="{B842D4FD-42AC-40B3-960B-9B36DD18C706}" name="Column263"/>
    <tableColumn id="267" xr3:uid="{4FCB8BED-E243-4C98-A035-7A7ACFC12D2A}" name="Column264"/>
    <tableColumn id="268" xr3:uid="{E72590B7-307E-4319-9737-4B38C2D8A4B5}" name="Column265"/>
    <tableColumn id="269" xr3:uid="{292A6734-2B2C-4599-8111-D971C95164AD}" name="Column266"/>
    <tableColumn id="270" xr3:uid="{C7E42883-76E9-46B9-A4C9-638948D44D65}" name="Column267"/>
    <tableColumn id="271" xr3:uid="{C3D52919-96E2-400E-9E98-F36D4FF92332}" name="Column268"/>
    <tableColumn id="272" xr3:uid="{5E3502D8-A7C3-4B0B-9205-11E825BA37B4}" name="Column269"/>
    <tableColumn id="273" xr3:uid="{313EF19A-9548-41AF-93AA-0F4BB6878D51}" name="Column270"/>
    <tableColumn id="274" xr3:uid="{86588717-11C7-4BD2-9BFD-93D2CE908038}" name="Column271"/>
    <tableColumn id="275" xr3:uid="{57436D02-9985-45E3-89CC-EF76F491432E}" name="Column272"/>
    <tableColumn id="276" xr3:uid="{71D29CC3-3B3D-4FC2-9978-7A391BA18FCB}" name="Column273"/>
    <tableColumn id="277" xr3:uid="{66DA67B4-AA77-4949-8CBD-EA5ED0CDD578}" name="Column274"/>
    <tableColumn id="278" xr3:uid="{CBC61C7F-32AB-4DBC-AFAD-14363B1ADC3B}" name="Column275"/>
    <tableColumn id="279" xr3:uid="{D435566C-9D41-4877-8170-6FAFC5161E1C}" name="Column276"/>
    <tableColumn id="280" xr3:uid="{6C72C573-7084-40C6-9F00-8BCBCC6E22B8}" name="Column277"/>
    <tableColumn id="281" xr3:uid="{264C9D9F-E492-41E3-963B-6B3C613ECBF3}" name="Column278"/>
    <tableColumn id="282" xr3:uid="{00797630-DAF1-40E3-90F9-FCD648215474}" name="Column279"/>
    <tableColumn id="283" xr3:uid="{8BB28913-AC8A-44F4-A572-666CE31D1664}" name="Column280"/>
    <tableColumn id="284" xr3:uid="{75790575-F0B4-456A-9A17-76FB990FDBC5}" name="Column281"/>
    <tableColumn id="285" xr3:uid="{119E2687-C4A0-4011-AE21-17FB0F1F119F}" name="Column282"/>
    <tableColumn id="286" xr3:uid="{C13CFE36-C61B-4523-9B68-B817312B88A4}" name="Column283"/>
    <tableColumn id="287" xr3:uid="{3DA44C25-DCF1-480F-8096-40C53F7EADAE}" name="Column284"/>
    <tableColumn id="288" xr3:uid="{4F223E1E-7BF9-403A-80C9-FAC603DA6811}" name="Column285"/>
    <tableColumn id="289" xr3:uid="{FD432948-1098-45EE-8C61-17EC217DAC03}" name="Column286"/>
    <tableColumn id="290" xr3:uid="{A1616209-8F17-43C8-8471-D209CF069737}" name="Column287"/>
    <tableColumn id="291" xr3:uid="{62BF3708-DDC8-4BE3-A0F0-8107DDE4BE1D}" name="Column288"/>
    <tableColumn id="292" xr3:uid="{33C3DA15-C258-41FF-9F4A-D1CAF761DE39}" name="Column289"/>
    <tableColumn id="293" xr3:uid="{288DE48D-1A08-415A-AB74-788C4ABE06B7}" name="Column290"/>
    <tableColumn id="294" xr3:uid="{33C61550-7CF7-49A8-9051-0C6962606E86}" name="Column291"/>
    <tableColumn id="295" xr3:uid="{3D6905D9-4D40-4E58-9E43-554719E1A624}" name="Column292"/>
    <tableColumn id="296" xr3:uid="{2AE9A6D6-A7A9-4599-B77F-395E9F9FDC79}" name="Column293"/>
    <tableColumn id="297" xr3:uid="{564BC125-12B6-4AC0-A5EB-5FC155C356F6}" name="Column294"/>
    <tableColumn id="298" xr3:uid="{08573F12-CE7B-48FB-93DC-FEC11F0CABFC}" name="Column295"/>
    <tableColumn id="299" xr3:uid="{F88D478A-4EF1-40A4-9E04-2B4EE0557F7D}" name="Column296"/>
    <tableColumn id="300" xr3:uid="{2B3D5966-2348-4BD0-8651-916445620FD8}" name="Column297"/>
    <tableColumn id="301" xr3:uid="{EDCA853D-65B6-400F-AEC1-7C5B1F3BE7C6}" name="Column298"/>
    <tableColumn id="302" xr3:uid="{300F0C14-7F2B-4366-8CFE-65836E491BF1}" name="Column299"/>
    <tableColumn id="303" xr3:uid="{348F0C68-E0C9-4F5F-A524-51FB11B075D8}" name="Column300"/>
    <tableColumn id="304" xr3:uid="{C82F0838-56C9-40EB-8E54-CF1EF2288CCE}" name="Column301"/>
    <tableColumn id="305" xr3:uid="{D0FB2024-6914-4949-BF61-B3C374FCDCA5}" name="Column302"/>
    <tableColumn id="306" xr3:uid="{9B8C9CC5-BD73-4420-B3AF-F4336C3D4BCF}" name="Column303"/>
    <tableColumn id="307" xr3:uid="{8C221659-5797-4D33-8E50-368A16458BF2}" name="Column304"/>
    <tableColumn id="308" xr3:uid="{F49BF17D-7BDE-4BD1-B665-D09F921338E1}" name="Column305"/>
    <tableColumn id="309" xr3:uid="{C13F0692-39A1-4FD9-A7AD-AD956A4BA66A}" name="Column306"/>
    <tableColumn id="310" xr3:uid="{8AFE0CDF-77C9-48D0-AE03-117521C1B914}" name="Column307"/>
    <tableColumn id="311" xr3:uid="{F6730A1B-712F-414F-B8FC-4910AE18F8E4}" name="Column308"/>
    <tableColumn id="312" xr3:uid="{800C0A2B-E1EC-4B35-8F59-0EB55C3940EC}" name="Column309"/>
    <tableColumn id="313" xr3:uid="{04B418AB-BE27-44EE-A3ED-4137DB697CCC}" name="Column310"/>
    <tableColumn id="314" xr3:uid="{9605245F-D5F2-4FBD-BF35-079F9D90B41A}" name="Column311"/>
    <tableColumn id="315" xr3:uid="{1720CE3F-80C1-4A56-A8C7-1DEE1B38A7F6}" name="Column312"/>
    <tableColumn id="316" xr3:uid="{BA5E1EC0-BC8E-4F22-9B9A-BF83A19D734E}" name="Column313"/>
    <tableColumn id="317" xr3:uid="{B0DAE6FC-08BA-426E-95BE-775DDDC1CD4F}" name="Column314"/>
    <tableColumn id="318" xr3:uid="{0CE1795B-606F-4E31-8879-5246EC33702F}" name="Column315"/>
    <tableColumn id="319" xr3:uid="{A0F06BA9-6754-42C4-A30A-425F66BC7D83}" name="Column316"/>
    <tableColumn id="320" xr3:uid="{AF0A7F86-B82F-4A09-B91C-C6E3802E1FE2}" name="Column317"/>
    <tableColumn id="321" xr3:uid="{8241D8E0-798B-4F0D-B69D-B990654EFC09}" name="Column318"/>
    <tableColumn id="322" xr3:uid="{DCE91AF1-6C6B-4DFE-9FC6-66287405F588}" name="Column319"/>
    <tableColumn id="323" xr3:uid="{55B90D94-28BE-4B06-8030-CC3F0AB05B83}" name="Column320"/>
    <tableColumn id="324" xr3:uid="{3F24663D-91DC-4AA1-95FD-5FB367503F12}" name="Column321"/>
    <tableColumn id="325" xr3:uid="{8D111AA9-16C1-44BE-BC77-27B3A6452863}" name="Column322"/>
    <tableColumn id="326" xr3:uid="{01BDFA3B-DFE5-47EF-A216-C6D34D24D8D5}" name="Column323"/>
    <tableColumn id="327" xr3:uid="{6112F62C-07BF-42F9-A658-6CBF19599B9B}" name="Column324"/>
    <tableColumn id="328" xr3:uid="{BEF18C3C-8134-4481-AF22-EAB85E0FCEEE}" name="Column325"/>
    <tableColumn id="329" xr3:uid="{1FDF2B3B-1DA6-4F91-9B04-22F00EC6839E}" name="Column326"/>
    <tableColumn id="330" xr3:uid="{F9F43B94-9B15-4494-9E2D-A6B926BA5FC9}" name="Column327"/>
    <tableColumn id="331" xr3:uid="{D3776C8F-5902-4256-99BD-AA5B87C8F246}" name="Column328"/>
    <tableColumn id="332" xr3:uid="{6C0DC115-C9C4-4BCC-B7AE-7038301EC21E}" name="Column329"/>
    <tableColumn id="333" xr3:uid="{2F8A3F64-EBE8-4B16-B68D-7335F75916C4}" name="Column330"/>
    <tableColumn id="334" xr3:uid="{684181CC-4785-498A-B169-B051BACBEDD2}" name="Column331"/>
    <tableColumn id="335" xr3:uid="{9AF20656-F15A-41F4-9F24-0CC53C5BEAF6}" name="Column332"/>
    <tableColumn id="336" xr3:uid="{741EA71A-C047-48B7-B4FA-75831DECEC89}" name="Column333"/>
    <tableColumn id="337" xr3:uid="{4CC193FE-D0C1-467F-A958-A35441D92E2C}" name="Column334"/>
    <tableColumn id="338" xr3:uid="{C0C098D1-0F9F-4FEC-8497-3E54B75E1358}" name="Column335"/>
    <tableColumn id="339" xr3:uid="{A14711E7-5AFB-4738-90CE-3ACEBEC5940E}" name="Column336"/>
    <tableColumn id="340" xr3:uid="{AAE85F88-D74A-44A4-BD55-429126CD71E8}" name="Column337"/>
    <tableColumn id="341" xr3:uid="{62FAC3CB-F0DF-44C4-94AF-E46863FD12C1}" name="Column338"/>
    <tableColumn id="342" xr3:uid="{A45B992E-D6C3-47FA-9984-DE51ECCE0511}" name="Column339"/>
    <tableColumn id="343" xr3:uid="{25F89146-0C5F-44D8-BF02-1263720C4382}" name="Column340"/>
    <tableColumn id="344" xr3:uid="{D98F4583-B2CB-4555-9458-788FB30EA05E}" name="Column341"/>
    <tableColumn id="345" xr3:uid="{6E06D6DB-3580-4A88-BFD8-59A42DA7EECC}" name="Column342"/>
    <tableColumn id="346" xr3:uid="{4B509495-270B-4EED-9609-D0CE183EE600}" name="Column343"/>
    <tableColumn id="347" xr3:uid="{38B75861-9F43-4188-88F3-7782E6201756}" name="Column344"/>
    <tableColumn id="348" xr3:uid="{40987FC7-1C40-4993-93BC-656E5BB6DE94}" name="Column345"/>
    <tableColumn id="349" xr3:uid="{9D9AADA7-4044-472E-B142-9C7A3DCB8CDE}" name="Column346"/>
    <tableColumn id="350" xr3:uid="{52A94FE2-4A4C-468D-AFCF-DB3D839E51EF}" name="Column347"/>
    <tableColumn id="351" xr3:uid="{6865370C-8829-4C06-950B-2A3B89E1B542}" name="Column348"/>
    <tableColumn id="352" xr3:uid="{D2D86178-35D7-433B-AABC-749D03DAEF55}" name="Column349"/>
    <tableColumn id="353" xr3:uid="{A3F8137D-2F89-41B6-A3D3-38E9D79E901E}" name="Column350"/>
    <tableColumn id="354" xr3:uid="{47F07FD3-0D45-4EC9-9D7D-D43306204A69}" name="Column351"/>
    <tableColumn id="355" xr3:uid="{10633CA8-1CFB-4B44-957D-4DF3AA4BF0CD}" name="Column352"/>
    <tableColumn id="356" xr3:uid="{39F90E76-0628-4D5C-B266-37BD4F101568}" name="Column353"/>
    <tableColumn id="357" xr3:uid="{26074A13-0E54-4827-AAA5-2D89CE60E644}" name="Column354"/>
    <tableColumn id="358" xr3:uid="{5466B0C2-2D86-4D2C-9ABD-B91E21BE3017}" name="Column355"/>
    <tableColumn id="359" xr3:uid="{BF9389D5-2B32-4D8C-BE85-EECB925B8F4E}" name="Column356"/>
    <tableColumn id="360" xr3:uid="{C7843D53-C1F4-4221-88F8-C0F40AC6DF4C}" name="Column357"/>
    <tableColumn id="361" xr3:uid="{4AAD6E7D-0F2D-41D7-AB5C-18F0EC0BDF24}" name="Column358"/>
    <tableColumn id="362" xr3:uid="{CA8B9443-6028-4B20-8087-100AA911EB38}" name="Column359"/>
    <tableColumn id="363" xr3:uid="{0BDBC65E-9647-4A2E-9EC5-79E924C49D8B}" name="Column360"/>
    <tableColumn id="364" xr3:uid="{00B6E0F3-7942-401B-AD49-298A20F7659B}" name="Column361"/>
    <tableColumn id="365" xr3:uid="{5639BB5D-9534-4F05-B8B9-E488926BCAB7}" name="Column362"/>
    <tableColumn id="366" xr3:uid="{FF811E9F-B56C-47EE-91F2-7B1D9FB49E23}" name="Column363"/>
    <tableColumn id="367" xr3:uid="{AC652BA3-9D73-4DE5-8D70-56F21F7CA08A}" name="Column364"/>
    <tableColumn id="368" xr3:uid="{5AB114FD-A4DF-4E08-97C4-306CB18DBFE8}" name="Column365"/>
    <tableColumn id="369" xr3:uid="{D6E5637B-A325-4F5E-85BD-17ED27FBB5EF}" name="Column366"/>
    <tableColumn id="370" xr3:uid="{ED725ECD-5B4D-4F9C-A327-451698155FD7}" name="Column367"/>
    <tableColumn id="371" xr3:uid="{7BACB611-EEB5-4986-B0A9-F72D04EC6419}" name="Column368"/>
    <tableColumn id="372" xr3:uid="{5F180CFC-4C63-413A-AB4E-1C79B93F2CD0}" name="Column369"/>
    <tableColumn id="373" xr3:uid="{553D57F8-026B-4E39-B003-E096D802A408}" name="Column370"/>
    <tableColumn id="374" xr3:uid="{46BC5098-52D3-4713-B3D5-C50B753094E5}" name="Column371"/>
    <tableColumn id="375" xr3:uid="{229A4837-07DF-46EC-AF57-B7765BB3E444}" name="Column372"/>
    <tableColumn id="376" xr3:uid="{D826744C-E64D-4D09-A659-2835639FC195}" name="Column373"/>
    <tableColumn id="377" xr3:uid="{38A2CF29-A8D7-4E7D-84B2-15A3F2966550}" name="Column374"/>
    <tableColumn id="378" xr3:uid="{130478D4-1F43-41AF-B1F2-9C5CBFE0F974}" name="Column375"/>
    <tableColumn id="379" xr3:uid="{5142572C-6038-4027-A90E-3EBD56E97C7B}" name="Column376"/>
    <tableColumn id="380" xr3:uid="{A958FAA4-7C63-47D2-A304-2C65F79C8432}" name="Column377"/>
    <tableColumn id="381" xr3:uid="{2FCAB678-5122-4E48-8A4C-318473D81557}" name="Column378"/>
    <tableColumn id="382" xr3:uid="{A429BFB8-EC98-44C9-BBF0-7FE2B57F9886}" name="Column379"/>
    <tableColumn id="383" xr3:uid="{6946C0E8-3130-4ACA-ACC4-6D926B9E40D0}" name="Column380"/>
    <tableColumn id="384" xr3:uid="{CC485C96-54E4-44FB-913D-4D4B7FAEB705}" name="Column381"/>
    <tableColumn id="385" xr3:uid="{E23DF188-337A-46D8-B7F3-B00431AE443D}" name="Column382"/>
    <tableColumn id="386" xr3:uid="{76ADAE40-764B-4B4E-B03E-5AEDEDB0D9D8}" name="Column383"/>
    <tableColumn id="387" xr3:uid="{1FA3B1A4-2A1D-4F3C-8132-CC2585922965}" name="Column384"/>
    <tableColumn id="388" xr3:uid="{F1FC13C3-FC78-4814-8850-AA652EF7DCB2}" name="Column385"/>
    <tableColumn id="389" xr3:uid="{CCF8C055-8EA1-402E-B0FB-16F8C78F3FEE}" name="Column386"/>
    <tableColumn id="390" xr3:uid="{208C28C1-94AD-4D2A-9B78-D1CA58C1FEC3}" name="Column387"/>
    <tableColumn id="391" xr3:uid="{AD7445A9-F9F5-4858-8311-F0ECE3AC911F}" name="Column388"/>
    <tableColumn id="392" xr3:uid="{3A8659C5-BBD8-49EB-BC45-B7F7CB70E354}" name="Column389"/>
    <tableColumn id="393" xr3:uid="{B39AB835-8F59-4D55-B454-E1AA7F359A24}" name="Column390"/>
    <tableColumn id="394" xr3:uid="{39AC338B-E8C5-4BEC-96EA-65F47098509C}" name="Column391"/>
    <tableColumn id="395" xr3:uid="{1061A400-D0F9-447D-A1AB-A1D610D88D5B}" name="Column392"/>
    <tableColumn id="396" xr3:uid="{0D5B9946-E9DA-48EA-8BD6-68B5468FCD9C}" name="Column393"/>
    <tableColumn id="397" xr3:uid="{D9DF4431-A789-4B46-972B-64E3984E6F19}" name="Column394"/>
    <tableColumn id="398" xr3:uid="{EE37C61E-CB08-4649-95E8-C9DAE599ABE2}" name="Column395"/>
    <tableColumn id="399" xr3:uid="{ED1A4117-EE3E-462F-82D2-BAFFA71F08FB}" name="Column396"/>
    <tableColumn id="400" xr3:uid="{56E6098A-BE2B-4594-AEDF-3BD10573E14B}" name="Column397"/>
    <tableColumn id="401" xr3:uid="{AF911BF7-5A06-4590-8D91-6FCAF49AA37F}" name="Column398"/>
    <tableColumn id="402" xr3:uid="{EF5E0AAB-3D4E-4407-8ED6-00FC044E1443}" name="Column399"/>
    <tableColumn id="403" xr3:uid="{16E0E451-B0BB-4AC7-AAB6-05A5B5245361}" name="Column400"/>
    <tableColumn id="404" xr3:uid="{B91882B7-4CFE-4D2A-8B6E-04F1971498FB}" name="Column401"/>
    <tableColumn id="405" xr3:uid="{FB65D1E7-ADFD-4132-B05E-14DEAAB1F8DA}" name="Column402"/>
    <tableColumn id="406" xr3:uid="{95F341B5-2068-4E54-BC73-4354A1B84BA7}" name="Column403"/>
    <tableColumn id="407" xr3:uid="{4AF0C2E4-37D2-408A-B1F2-60F87352C7FC}" name="Column404"/>
    <tableColumn id="408" xr3:uid="{4776B572-BDA4-4CE4-9DDA-8CADC986000B}" name="Column405"/>
    <tableColumn id="409" xr3:uid="{D189E600-A83C-4608-A423-41A0A92320E2}" name="Column406"/>
    <tableColumn id="410" xr3:uid="{C010C8A8-CF80-46C5-BF3D-5AA1E3310866}" name="Column407"/>
    <tableColumn id="411" xr3:uid="{159BB9B3-0C00-4334-947F-188810CA0596}" name="Column408"/>
    <tableColumn id="412" xr3:uid="{87EDDF8E-81C6-4EF4-BBCB-09F8A79B9A5A}" name="Column409"/>
    <tableColumn id="413" xr3:uid="{E1E11B8C-CCC5-40DD-B010-C04BF40BDAF1}" name="Column410"/>
    <tableColumn id="414" xr3:uid="{8D3708F9-C112-400E-920E-81D4AC5BB1F0}" name="Column411"/>
    <tableColumn id="415" xr3:uid="{06F5AE8B-A221-4730-97AD-257F77A74E04}" name="Column412"/>
    <tableColumn id="416" xr3:uid="{0BA556E2-80DE-4AE7-97A0-FBF95CF96CB6}" name="Column413"/>
    <tableColumn id="417" xr3:uid="{9C2D26A6-5B43-4490-B5C7-5537DF8C02DE}" name="Column414"/>
    <tableColumn id="418" xr3:uid="{456CD6CD-495A-430E-BC43-3AB9893492FE}" name="Column415"/>
    <tableColumn id="419" xr3:uid="{76A1BF3D-122D-4CFE-B6F8-5D1054D7525A}" name="Column416"/>
    <tableColumn id="420" xr3:uid="{7AC53DFA-7F6C-48EC-9CE7-356CAD0C3A74}" name="Column417"/>
    <tableColumn id="421" xr3:uid="{E4A8F6EC-5EC8-4999-9C6B-BF05E5EBF668}" name="Column418"/>
    <tableColumn id="422" xr3:uid="{B351F97B-47F7-4C20-9372-FAB3DA614368}" name="Column419"/>
    <tableColumn id="423" xr3:uid="{AB1FCF8F-7BB7-4182-B1FE-DF6D285E4912}" name="Column420"/>
    <tableColumn id="424" xr3:uid="{F86FA848-9612-42D0-B712-EEEDFE14B934}" name="Column421"/>
    <tableColumn id="425" xr3:uid="{EFAF982B-AC2B-4569-8032-628666245E2E}" name="Column422"/>
    <tableColumn id="426" xr3:uid="{C40773D0-3774-452A-9008-0E6B9D93F72E}" name="Column423"/>
    <tableColumn id="427" xr3:uid="{8518E2C2-DAB6-4B01-81E9-FD658C8C9515}" name="Column424"/>
    <tableColumn id="428" xr3:uid="{A16B4005-C3C5-4322-9977-424FCE03630C}" name="Column425"/>
    <tableColumn id="429" xr3:uid="{0AE71F57-F70E-426C-994B-CB35D97D393B}" name="Column426"/>
    <tableColumn id="430" xr3:uid="{B85C3257-9183-4BD3-BEE0-80B79C646623}" name="Column427"/>
    <tableColumn id="431" xr3:uid="{F884379C-165A-4842-87B2-B88728E9C681}" name="Column428"/>
    <tableColumn id="432" xr3:uid="{788CE3A1-BF82-432F-BCCC-E81F0D4904DA}" name="Column429"/>
    <tableColumn id="433" xr3:uid="{2F54CC23-ADED-4D73-AB58-D1EA1EF5F68A}" name="Column430"/>
    <tableColumn id="434" xr3:uid="{ECC5E0BD-257F-439C-8737-EDB1869E97CB}" name="Column431"/>
    <tableColumn id="435" xr3:uid="{8F86F3CC-8ACC-42AC-991A-F36DE1D7732B}" name="Column432"/>
    <tableColumn id="436" xr3:uid="{7BECE1BF-CE5D-42FA-B0CB-61CA4B4EBA14}" name="Column433"/>
    <tableColumn id="437" xr3:uid="{8A52659B-24B4-438D-8223-4BEDB884E359}" name="Column434"/>
    <tableColumn id="438" xr3:uid="{9D109CF5-E8C3-4047-A409-B18EB4AEDFD5}" name="Column435"/>
    <tableColumn id="439" xr3:uid="{CBC261AA-52F5-4883-AAEF-A462F08F9AA1}" name="Column436"/>
    <tableColumn id="440" xr3:uid="{6F5C6EA1-D8D5-488B-AC22-413620D6A23C}" name="Column437"/>
    <tableColumn id="441" xr3:uid="{ABFAC232-95D6-472C-BD96-3F29D5D0AC2B}" name="Column438"/>
    <tableColumn id="442" xr3:uid="{755EDBE8-F9C5-49CA-A8FC-363B581FB95A}" name="Column439"/>
    <tableColumn id="443" xr3:uid="{466B7EAC-A9E5-4DBB-A07D-9255DE3CE485}" name="Column440"/>
    <tableColumn id="444" xr3:uid="{8EED8D38-086F-49B6-B194-AA20F9F548C2}" name="Column441"/>
    <tableColumn id="445" xr3:uid="{DCA0A044-5172-4D5D-8A4D-0E1988FD0C4F}" name="Column442"/>
    <tableColumn id="446" xr3:uid="{D565D646-0315-42D8-990B-7240D4381EA9}" name="Column443"/>
    <tableColumn id="447" xr3:uid="{9E85C2D9-FAB7-4F6C-9AE8-46DC9D432BC4}" name="Column444"/>
    <tableColumn id="448" xr3:uid="{9478C283-BEF4-4C69-B6DD-599A5CAEF489}" name="Column445"/>
    <tableColumn id="449" xr3:uid="{99308C9B-4AFA-4988-BCED-643491449DFE}" name="Column446"/>
    <tableColumn id="450" xr3:uid="{6C8A0AA8-D257-4E34-8FBD-0592C4D2689D}" name="Column447"/>
    <tableColumn id="451" xr3:uid="{1140A9FB-0BED-4BB5-8237-B9EDD318A288}" name="Column448"/>
    <tableColumn id="452" xr3:uid="{0D3CDA2D-31F7-4EAC-B60F-35F11F534095}" name="Column449"/>
    <tableColumn id="453" xr3:uid="{9116FCC3-F8BE-416B-8007-4131DD22A257}" name="Column450"/>
    <tableColumn id="454" xr3:uid="{F0552AAD-EE06-4B8B-BDA6-13ADF065553D}" name="Column451"/>
    <tableColumn id="455" xr3:uid="{2729377E-8CB5-4A4E-A299-D1AB752B6B56}" name="Column452"/>
    <tableColumn id="456" xr3:uid="{5F951483-E0B4-48CF-B784-4CD17973FB85}" name="Column453"/>
    <tableColumn id="457" xr3:uid="{9CDF4CBB-221C-4FB1-9759-56284A3E8012}" name="Column454"/>
    <tableColumn id="458" xr3:uid="{EBF935C4-C19C-4628-8677-505006E55E03}" name="Column455"/>
    <tableColumn id="459" xr3:uid="{D0ABCF7C-8470-444B-9158-C99AF5B0E928}" name="Column456"/>
    <tableColumn id="460" xr3:uid="{E11FF307-2E7E-49C0-AC56-68A2FAA70BA2}" name="Column457"/>
    <tableColumn id="461" xr3:uid="{61CFDF95-198B-4CE9-B61D-1137FCA2F687}" name="Column458"/>
    <tableColumn id="462" xr3:uid="{CD6517A7-AE69-4E35-814B-81644F1FAB53}" name="Column459"/>
    <tableColumn id="463" xr3:uid="{311989E6-30EF-484E-80B7-EB4F694F3DEE}" name="Column460"/>
    <tableColumn id="464" xr3:uid="{7F235E11-4B88-44CE-B4F5-11604C2E79AE}" name="Column461"/>
    <tableColumn id="465" xr3:uid="{D3DD691F-4B3E-4D02-8886-0EB0483937C9}" name="Column462"/>
    <tableColumn id="466" xr3:uid="{A80BFF34-7ECD-4F34-A5BC-144F236B10A3}" name="Column463"/>
    <tableColumn id="467" xr3:uid="{9F8B00A9-D438-41E2-9693-2F480E29DCED}" name="Column464"/>
    <tableColumn id="468" xr3:uid="{29DCA8F9-C152-4EA4-94DC-B43888BA26CB}" name="Column465"/>
    <tableColumn id="469" xr3:uid="{DC6F1FC7-A705-4A77-9D55-E14E4B951D17}" name="Column466"/>
    <tableColumn id="470" xr3:uid="{FD7A6E00-FC21-402D-99EA-1210F45B6EC5}" name="Column467"/>
    <tableColumn id="471" xr3:uid="{64C1B8C0-11A0-4DCC-9402-0BF5D153CFD7}" name="Column468"/>
    <tableColumn id="472" xr3:uid="{1EE4A4B4-FCC6-4967-B00C-6CC6126B2A79}" name="Column469"/>
    <tableColumn id="473" xr3:uid="{BFBD8252-A399-4572-AD04-35447ADA8DAC}" name="Column470"/>
    <tableColumn id="474" xr3:uid="{2462995C-4B42-492E-830F-D9DDAA591C64}" name="Column471"/>
    <tableColumn id="475" xr3:uid="{A1A401DC-6B18-49B7-AACD-ADA826957CF2}" name="Column472"/>
    <tableColumn id="476" xr3:uid="{850B0A95-DD53-4F30-B81A-94C5E7E3EBA1}" name="Column473"/>
    <tableColumn id="477" xr3:uid="{45B21BFC-29F2-48CD-BF66-C17A20FACC53}" name="Column474"/>
    <tableColumn id="478" xr3:uid="{E5E93A41-D7DF-4767-B4C4-A046AA4739FA}" name="Column475"/>
    <tableColumn id="479" xr3:uid="{8600236A-60B4-439C-ABCE-74AA2823B425}" name="Column476"/>
    <tableColumn id="480" xr3:uid="{13EAA682-9F43-481D-9129-CC659D374603}" name="Column477"/>
    <tableColumn id="481" xr3:uid="{C5ABD7BA-6457-49F5-89B9-1FBB627225E2}" name="Column478"/>
    <tableColumn id="482" xr3:uid="{460137EB-6A90-4B1E-8143-264753A2CDA2}" name="Column479"/>
    <tableColumn id="483" xr3:uid="{BADC862F-9195-494D-8C28-B921AF5CD0D1}" name="Column480"/>
    <tableColumn id="484" xr3:uid="{704CE0A2-6230-4C29-9146-217710667F31}" name="Column481"/>
    <tableColumn id="485" xr3:uid="{CEF1F83C-A741-4F5E-85D6-7AEFEC3A17F3}" name="Column482"/>
    <tableColumn id="486" xr3:uid="{D224507A-3FE5-413C-9E69-FFBA5CE50341}" name="Column483"/>
    <tableColumn id="487" xr3:uid="{4B5C89F9-EFA3-42A7-B4E3-26B3B8FC6ED5}" name="Column484"/>
    <tableColumn id="488" xr3:uid="{8E90B88F-2AD2-4316-8CC3-E696B4D9378E}" name="Column485"/>
    <tableColumn id="489" xr3:uid="{59493E42-5D3B-43F1-9C62-4CD2D3C939A3}" name="Column486"/>
    <tableColumn id="490" xr3:uid="{521528C1-05A2-4835-9D42-24A9E026CE2C}" name="Column487"/>
    <tableColumn id="491" xr3:uid="{33E8BABA-531A-4938-B059-55A8A3F0C9F0}" name="Column488"/>
    <tableColumn id="492" xr3:uid="{FE2B184C-CC32-4AC3-9BBB-5E2C8D8709DD}" name="Column489"/>
    <tableColumn id="493" xr3:uid="{6E62B27B-A1C5-436C-A330-E4DF8453B2C8}" name="Column490"/>
    <tableColumn id="494" xr3:uid="{7D21D87F-492A-444D-BA46-77F50E706F09}" name="Column491"/>
    <tableColumn id="495" xr3:uid="{B3841804-0483-4FA6-B736-B3538DD9A883}" name="Column492"/>
    <tableColumn id="496" xr3:uid="{15B6F2D4-0B4B-43E8-8198-83C599C63047}" name="Column493"/>
    <tableColumn id="497" xr3:uid="{F4DC9E88-8D01-45F2-96A9-15718595D062}" name="Column494"/>
    <tableColumn id="498" xr3:uid="{66A70127-1A66-4E0E-B273-CE3B7E7D5F33}" name="Column495"/>
    <tableColumn id="499" xr3:uid="{E32F2C27-0549-4DBA-96E1-540187683A5A}" name="Column496"/>
    <tableColumn id="500" xr3:uid="{65316A6D-53F4-4F3C-9CE7-87D9AB5B6BE2}" name="Column497"/>
    <tableColumn id="501" xr3:uid="{B5B1D41D-CB95-44AD-8D40-1B9F07BB6C2F}" name="Column498"/>
    <tableColumn id="502" xr3:uid="{FB937706-9022-4F4A-8429-F1122421CC92}" name="Column499"/>
    <tableColumn id="503" xr3:uid="{6409F541-2EDB-421E-9D3A-35D03E4FD3D3}" name="Column500"/>
    <tableColumn id="504" xr3:uid="{4CBAB2DC-A601-4BBE-B625-5BE0C1001F7A}" name="Column501"/>
    <tableColumn id="505" xr3:uid="{CD8BA55C-DFFB-425C-905A-340248EEE224}" name="Column502"/>
    <tableColumn id="506" xr3:uid="{5A07F7BB-D868-443C-8DB3-8F058FC9AE35}" name="Column503"/>
    <tableColumn id="507" xr3:uid="{41DFE25E-B591-4A9E-AF60-BAE0731A15AB}" name="Column504"/>
    <tableColumn id="508" xr3:uid="{9F9EFCAF-F492-445A-8FF5-19B9AAA1523B}" name="Column505"/>
    <tableColumn id="509" xr3:uid="{8694EB96-4CCD-4B89-B5DC-A27AC93EB89A}" name="Column506"/>
    <tableColumn id="510" xr3:uid="{30B1BB9C-0618-4E6E-825A-7DFF7C24C70E}" name="Column507"/>
    <tableColumn id="511" xr3:uid="{EA7286DF-8A21-41C4-8103-55D7C8BAB6A1}" name="Column508"/>
    <tableColumn id="512" xr3:uid="{EF8CCCC9-2C7F-4A37-9C03-25E77B27F812}" name="Column509"/>
    <tableColumn id="513" xr3:uid="{E0FED6BC-C5CB-44BC-BB71-29DDDC0F7E53}" name="Column510"/>
    <tableColumn id="514" xr3:uid="{791743F1-E256-4C9F-83CA-04B82F38ACDB}" name="Column511"/>
    <tableColumn id="515" xr3:uid="{6A37B6BD-16A7-4BE9-A67F-B7160FDBFF42}" name="Column512"/>
    <tableColumn id="516" xr3:uid="{71F10192-1DE6-4EE1-89CD-87111261B7DA}" name="Column513"/>
    <tableColumn id="517" xr3:uid="{4B14EC6A-10A1-428C-8A05-282EC12BADDF}" name="Column514"/>
    <tableColumn id="518" xr3:uid="{21A27509-4964-41D0-8120-8E09C6A241FB}" name="Column515"/>
    <tableColumn id="519" xr3:uid="{194CC4F2-E411-4C84-82DA-BD72CECF5B45}" name="Column516"/>
    <tableColumn id="520" xr3:uid="{3E6574FB-1BE1-4AAF-A46B-73681C3B1292}" name="Column517"/>
    <tableColumn id="521" xr3:uid="{1A0991A9-3693-4E64-ABA2-0A70D06AE7C9}" name="Column518"/>
    <tableColumn id="522" xr3:uid="{21B99CDC-E8B8-43A9-AA29-CF16CD946A6C}" name="Column519"/>
    <tableColumn id="523" xr3:uid="{B1320081-6276-4C22-A5D5-268EC75D7536}" name="Column520"/>
    <tableColumn id="524" xr3:uid="{96A686AA-F2DA-4B48-9549-29EF5A4B5172}" name="Column521"/>
    <tableColumn id="525" xr3:uid="{99FB0011-7055-42FE-ABA3-D721C7C49ECB}" name="Column522"/>
    <tableColumn id="526" xr3:uid="{A4E9FAEB-3097-4762-B3FA-C015C223BB37}" name="Column523"/>
    <tableColumn id="527" xr3:uid="{C4D7977A-771F-42A2-8F64-CFC59D945539}" name="Column524"/>
    <tableColumn id="528" xr3:uid="{D397B603-B8CC-4E09-BC9A-DD887D73D2B9}" name="Column525"/>
    <tableColumn id="529" xr3:uid="{373F6D2F-E45F-4C8E-801E-45B0E1DA44EC}" name="Column526"/>
    <tableColumn id="530" xr3:uid="{23574D24-08CF-4EA2-98BC-E42F04C56D6D}" name="Column527"/>
    <tableColumn id="531" xr3:uid="{3B13E309-02FB-49CC-8FE9-518AB4FA8292}" name="Column528"/>
    <tableColumn id="532" xr3:uid="{28355374-1D4D-45FD-AC9C-9EFF0DA25E4C}" name="Column529"/>
    <tableColumn id="533" xr3:uid="{3BA205A0-18D9-475E-9238-45BCF434EC57}" name="Column530"/>
    <tableColumn id="534" xr3:uid="{F332683B-9084-42C1-9E54-584152682DF2}" name="Column531"/>
    <tableColumn id="535" xr3:uid="{FEB2315B-3DB7-4531-95B7-CD37319CD20E}" name="Column532"/>
    <tableColumn id="536" xr3:uid="{33EE7EB8-993F-45BF-BDB9-E14604BBF080}" name="Column533"/>
    <tableColumn id="537" xr3:uid="{8AB1AD5F-230E-44DC-B355-9EE5B8E4798E}" name="Column534"/>
    <tableColumn id="538" xr3:uid="{68A09383-5E04-458D-9FDE-8C8B95DF7AD9}" name="Column535"/>
    <tableColumn id="539" xr3:uid="{029CE67F-7509-434F-AE6A-5626FEC5E82E}" name="Column536"/>
    <tableColumn id="540" xr3:uid="{DF48C6C8-1C57-444D-A4A6-9D4F4E0682A6}" name="Column537"/>
    <tableColumn id="541" xr3:uid="{92A3E083-0B65-43C1-AAEF-F5C7AE1AD563}" name="Column538"/>
    <tableColumn id="542" xr3:uid="{6709EAB0-D027-4731-9EBA-2C0931DFC578}" name="Column539"/>
    <tableColumn id="543" xr3:uid="{162A5344-E04F-4186-B8CB-C87AF8C2E5F6}" name="Column540"/>
    <tableColumn id="544" xr3:uid="{0B909620-5244-4A70-95DD-25B968B7B318}" name="Column541"/>
    <tableColumn id="545" xr3:uid="{FA69A74F-D804-4A2A-8590-AC389E4AA4EF}" name="Column542"/>
    <tableColumn id="546" xr3:uid="{C61EA3F3-482C-40BF-88AD-64468E6B2565}" name="Column543"/>
    <tableColumn id="547" xr3:uid="{AB9A0DE9-672A-4434-88CC-DDC36CDE73E7}" name="Column544"/>
    <tableColumn id="548" xr3:uid="{032A254B-B68E-40A6-A413-F4B600E332A4}" name="Column545"/>
    <tableColumn id="549" xr3:uid="{E56745B0-C852-44E2-8DEA-89D9053900F7}" name="Column546"/>
    <tableColumn id="550" xr3:uid="{8F3996B2-65D2-42B2-90B8-5A52AE4C938F}" name="Column547"/>
    <tableColumn id="551" xr3:uid="{2C9110C6-EE46-4890-B987-F36167F70983}" name="Column548"/>
    <tableColumn id="552" xr3:uid="{F970CCCB-1DDC-4C97-96BC-263F2801410D}" name="Column549"/>
    <tableColumn id="553" xr3:uid="{8A654544-17CC-457E-AE0C-07D0294AB63B}" name="Column550"/>
    <tableColumn id="554" xr3:uid="{B5DAAD0B-E1BB-4D42-8AC1-18EAD0DB125F}" name="Column551"/>
    <tableColumn id="555" xr3:uid="{A54C9C61-C52B-4823-BBD5-53E53CD337B9}" name="Column552"/>
    <tableColumn id="556" xr3:uid="{7AA850F9-6ABC-464F-8E0F-30F851B75594}" name="Column553"/>
    <tableColumn id="557" xr3:uid="{DD6A9711-E51F-45A6-9E99-3FF6C2E9DD54}" name="Column554"/>
    <tableColumn id="558" xr3:uid="{A1152C1C-601E-4666-A388-2E9139F8B4F4}" name="Column555"/>
    <tableColumn id="559" xr3:uid="{C61F01C6-8DE0-4AAE-947C-340C08476E75}" name="Column556"/>
    <tableColumn id="560" xr3:uid="{FA6FF8EA-308E-4D2C-9A88-4615C300A1D2}" name="Column557"/>
    <tableColumn id="561" xr3:uid="{F7FA1345-9C90-4812-969E-F99EA0FE9A4D}" name="Column558"/>
    <tableColumn id="562" xr3:uid="{A25A425C-89D1-487A-AA10-996310E20933}" name="Column559"/>
    <tableColumn id="563" xr3:uid="{D8AD0855-6164-4270-9669-ED651D23F938}" name="Column560"/>
    <tableColumn id="564" xr3:uid="{3D203001-F2D6-416C-8719-357D39FA3829}" name="Column561"/>
    <tableColumn id="565" xr3:uid="{884BF021-DDFA-423C-82F2-0E6B46287F1D}" name="Column562"/>
    <tableColumn id="566" xr3:uid="{605411B8-1C7B-4777-A28F-4C43D50B8A2C}" name="Column563"/>
    <tableColumn id="567" xr3:uid="{48AC9D33-8709-47C5-B77A-FBA5207C5173}" name="Column564"/>
    <tableColumn id="568" xr3:uid="{ECF887A1-A758-4A04-BCD9-8088190549BA}" name="Column565"/>
    <tableColumn id="569" xr3:uid="{5916B61D-AC50-4A80-8CF4-C7DB016CD071}" name="Column566"/>
    <tableColumn id="570" xr3:uid="{129F126D-0B77-4743-A59A-9FF775E08170}" name="Column567"/>
    <tableColumn id="571" xr3:uid="{49AE149A-1ED8-4832-BD5F-204E2CFB3F56}" name="Column568"/>
    <tableColumn id="572" xr3:uid="{E4AF2EB2-5EAF-4760-9FAA-348874076EEC}" name="Column569"/>
    <tableColumn id="573" xr3:uid="{E9D6968D-7DF8-4E2C-A956-7944234EDA9F}" name="Column570"/>
    <tableColumn id="574" xr3:uid="{127082DD-CD80-41AD-B5C3-4B17A6A21B0D}" name="Column571"/>
    <tableColumn id="575" xr3:uid="{91943CC0-E2EA-4B07-A29C-5FB5408F842E}" name="Column572"/>
    <tableColumn id="576" xr3:uid="{7F16B0C8-453B-4EBD-A64A-C37C5E7D4265}" name="Column573"/>
    <tableColumn id="577" xr3:uid="{2A418706-F177-48C5-BAD0-EBCA222974EE}" name="Column574"/>
    <tableColumn id="578" xr3:uid="{758F6EA6-DC3B-4835-8E0B-D502B91FBF52}" name="Column575"/>
    <tableColumn id="579" xr3:uid="{BC012B9C-7910-4809-BF5E-9650CC260015}" name="Column576"/>
    <tableColumn id="580" xr3:uid="{9A23124D-2E96-4B5C-BE3E-F35FD991EA46}" name="Column577"/>
    <tableColumn id="581" xr3:uid="{70E3E5B4-3E17-4118-8C83-6B17FF76A5FE}" name="Column578"/>
    <tableColumn id="582" xr3:uid="{5813BA2A-C7B3-44B0-AD69-7A0E44C6E542}" name="Column579"/>
    <tableColumn id="583" xr3:uid="{6E3DF098-2EAC-4422-8CDC-989315DA11F7}" name="Column580"/>
    <tableColumn id="584" xr3:uid="{12CF2084-CEC2-448F-8D60-DD96BB8A5EAD}" name="Column581"/>
    <tableColumn id="585" xr3:uid="{74824E81-C6BB-424B-B347-D8437F471C98}" name="Column582"/>
    <tableColumn id="586" xr3:uid="{82324A1B-1096-4076-A5BA-11D9F2897878}" name="Column583"/>
    <tableColumn id="587" xr3:uid="{A49CCEE5-D491-4B3D-A092-E3E3E1129F81}" name="Column584"/>
    <tableColumn id="588" xr3:uid="{A5AF4ECE-09DD-4E85-8804-1FA2A5BA8B93}" name="Column585"/>
    <tableColumn id="589" xr3:uid="{098D1330-0CF5-45A6-BDBA-8A32AFDF2F27}" name="Column586"/>
    <tableColumn id="590" xr3:uid="{2849C362-3372-4D34-B9A8-F904E630C06D}" name="Column587"/>
    <tableColumn id="591" xr3:uid="{D6D43B9B-CB3C-40BB-B6BB-41E665FE3779}" name="Column588"/>
    <tableColumn id="592" xr3:uid="{E5E5CB96-2AD0-4678-AC61-BA77967CFDBA}" name="Column589"/>
    <tableColumn id="593" xr3:uid="{700CA7D1-160A-4FE1-9CB1-E3972DC50459}" name="Column590"/>
    <tableColumn id="594" xr3:uid="{B2E9A0E2-80FC-4777-91B0-88D6504885B6}" name="Column591"/>
    <tableColumn id="595" xr3:uid="{1A8521BF-FB84-4DF0-A4A6-F2B307D9C8C5}" name="Column592"/>
    <tableColumn id="596" xr3:uid="{7EE02389-4FE1-4C17-9D96-F2A4BDD3DA7B}" name="Column593"/>
    <tableColumn id="597" xr3:uid="{3DB47272-5199-483A-874F-54C81FD76B5D}" name="Column594"/>
    <tableColumn id="598" xr3:uid="{06D78F59-2CD6-4A4C-8F7A-B10A4BCAA0FE}" name="Column595"/>
    <tableColumn id="599" xr3:uid="{270E96FD-437D-456E-B480-70CF715464BE}" name="Column596"/>
    <tableColumn id="600" xr3:uid="{128F31DE-1BAC-4E91-9EC9-4725F17CDF04}" name="Column597"/>
    <tableColumn id="601" xr3:uid="{0AB58111-6A26-4519-94A7-791D7CF93823}" name="Column598"/>
    <tableColumn id="602" xr3:uid="{2094BA08-2BE1-440D-A065-BEE6E6A8A72B}" name="Column599"/>
    <tableColumn id="603" xr3:uid="{BE017C4B-DBCA-4963-A92E-ACF6A9038740}" name="Column600"/>
    <tableColumn id="604" xr3:uid="{5CDED0EA-9955-44DF-842C-5F95BB6DB67A}" name="Column601"/>
    <tableColumn id="605" xr3:uid="{D9593232-5191-4FD0-B68D-65D71DD7F2C3}" name="Column602"/>
    <tableColumn id="606" xr3:uid="{EC4DC8F1-968E-473C-A3A1-77313FE4230B}" name="Column603"/>
    <tableColumn id="607" xr3:uid="{91BE1826-329F-474B-BB33-F80BD4EFE452}" name="Column604"/>
    <tableColumn id="608" xr3:uid="{5240B84B-7276-4F39-9544-7ED83B919EDE}" name="Column605"/>
    <tableColumn id="609" xr3:uid="{59A1587A-49BC-4294-B6A1-96E998CCB8A5}" name="Column606"/>
    <tableColumn id="610" xr3:uid="{F9727F67-8CF7-4102-B18B-F85F4D8D14C0}" name="Column607"/>
    <tableColumn id="611" xr3:uid="{899E9EEA-4EE0-4A51-8A44-AF2192409951}" name="Column608"/>
    <tableColumn id="612" xr3:uid="{5215A4DC-283E-439F-82AD-D4187C1B2B0E}" name="Column609"/>
    <tableColumn id="613" xr3:uid="{5FDBE45D-5373-4A65-84FF-A21C51F2C8A6}" name="Column610"/>
    <tableColumn id="614" xr3:uid="{FC10C672-0C74-46A8-BCC5-04662D925976}" name="Column611"/>
    <tableColumn id="615" xr3:uid="{BA7FD7CB-7B4D-4CF1-B87E-5BED57AD3AA2}" name="Column612"/>
    <tableColumn id="616" xr3:uid="{A62E37E3-BF07-44E4-A6AD-796969C40AA8}" name="Column613"/>
    <tableColumn id="617" xr3:uid="{1D6F40D7-1E3F-43D4-85A5-68419DAF2DF0}" name="Column614"/>
    <tableColumn id="618" xr3:uid="{A203B168-A740-4ABB-96B6-6948AF3E5639}" name="Column615"/>
    <tableColumn id="619" xr3:uid="{B81C2D29-19DA-463C-896E-16D06F5771B6}" name="Column616"/>
    <tableColumn id="620" xr3:uid="{75125101-6AC6-46BF-ADE6-5E5C4291241B}" name="Column617"/>
    <tableColumn id="621" xr3:uid="{C91784BA-BC76-4BDB-8A96-B55E63A5B997}" name="Column618"/>
    <tableColumn id="622" xr3:uid="{66A261B5-D206-4FB5-8F52-335D5C916019}" name="Column619"/>
    <tableColumn id="623" xr3:uid="{FE3C042F-C3F7-45C5-A5EC-049DF4C38909}" name="Column620"/>
    <tableColumn id="624" xr3:uid="{30FDFC4B-436F-4123-B946-C7163B9F87EB}" name="Column621"/>
    <tableColumn id="625" xr3:uid="{F7BCEB60-F87C-4399-AB43-F4FD4BA2B9DE}" name="Column622"/>
    <tableColumn id="626" xr3:uid="{A20AF25B-EC1A-4053-9CD4-7EF98EA15082}" name="Column623"/>
    <tableColumn id="627" xr3:uid="{A0E3E534-FC02-4CFF-9169-4FC80445CBD8}" name="Column624"/>
    <tableColumn id="628" xr3:uid="{4BC86CD8-BE71-4D77-96CF-4B646CDE5BC0}" name="Column625"/>
    <tableColumn id="629" xr3:uid="{ADD99776-431A-4521-9E24-97A8AD67D6E1}" name="Column626"/>
    <tableColumn id="630" xr3:uid="{8BD7511C-71E0-4D9F-AABD-EF9E0C68F699}" name="Column627"/>
    <tableColumn id="631" xr3:uid="{1E4EFBCE-C7FA-4F3E-9696-1D7D196ADD23}" name="Column628"/>
    <tableColumn id="632" xr3:uid="{CC80A87A-2D77-4550-B336-82C78C0B0019}" name="Column629"/>
    <tableColumn id="633" xr3:uid="{A3C24DB7-19E1-41FE-AD8F-F7E31AA8B3F5}" name="Column630"/>
    <tableColumn id="634" xr3:uid="{81CA0A3E-DEF1-4ADE-8162-05E06364160C}" name="Column631"/>
    <tableColumn id="635" xr3:uid="{C42E0565-E687-4243-AB02-36DDA4ED37E5}" name="Column632"/>
    <tableColumn id="636" xr3:uid="{69648E1C-B706-4D42-AD0D-178B596E65D0}" name="Column633"/>
    <tableColumn id="637" xr3:uid="{FC45EC8D-DAA0-4CAA-8648-50AC0645EBE3}" name="Column634"/>
    <tableColumn id="638" xr3:uid="{C75EFC8A-3025-4602-A9E8-2CFFD36B195C}" name="Column635"/>
    <tableColumn id="639" xr3:uid="{AD34AF41-89A4-4CD6-99EF-1A4A4F49D05F}" name="Column636"/>
    <tableColumn id="640" xr3:uid="{7D023160-A582-40B5-AE39-3DF575A6B097}" name="Column637"/>
    <tableColumn id="641" xr3:uid="{C0C212BD-D841-49DD-8C41-12F2D2470AD8}" name="Column638"/>
    <tableColumn id="642" xr3:uid="{556A57D8-B45C-402C-B09D-74BBACE6893A}" name="Column639"/>
    <tableColumn id="643" xr3:uid="{44AFB850-3F7B-4214-939E-0886383E396A}" name="Column640"/>
    <tableColumn id="644" xr3:uid="{C2485DBF-8590-459D-AD91-C3DD87A05FEE}" name="Column641"/>
    <tableColumn id="645" xr3:uid="{D2697846-7CCA-42AC-94C1-4DF5E193E960}" name="Column642"/>
    <tableColumn id="646" xr3:uid="{73126F4E-6B3F-4214-ABFE-B1C4D7F9D3A8}" name="Column643"/>
    <tableColumn id="647" xr3:uid="{6FF9B33E-DD08-4829-89CD-429C7833547E}" name="Column644"/>
    <tableColumn id="648" xr3:uid="{AF5725C3-5C0A-4EDD-982F-F62F628F2EF1}" name="Column645"/>
    <tableColumn id="649" xr3:uid="{081924CF-84A4-4870-8AAD-A56708658A3D}" name="Column646"/>
    <tableColumn id="650" xr3:uid="{7A86C648-8AD6-4655-BCC9-145513ACFA73}" name="Column647"/>
    <tableColumn id="651" xr3:uid="{0B62C272-FCC7-431B-B3B8-2BB61E7DEBF0}" name="Column648"/>
    <tableColumn id="652" xr3:uid="{C7768787-7F80-4B2D-935E-8C8484B4E728}" name="Column649"/>
    <tableColumn id="653" xr3:uid="{DFC6E977-8344-4256-968F-662EAC745A43}" name="Column650"/>
    <tableColumn id="654" xr3:uid="{C09EF714-57CD-405F-9220-521571129567}" name="Column651"/>
    <tableColumn id="655" xr3:uid="{027CFCD8-544A-47D4-8B1F-1808B78C63ED}" name="Column652"/>
    <tableColumn id="656" xr3:uid="{304031D4-5B81-445A-A3CE-549723CB7434}" name="Column653"/>
    <tableColumn id="657" xr3:uid="{8425D706-4E44-4CDD-8E81-4B6729E0CEAA}" name="Column654"/>
    <tableColumn id="658" xr3:uid="{FBAB31EB-7EFA-406A-A5C4-A97E86ECB8B9}" name="Column655"/>
    <tableColumn id="659" xr3:uid="{52AA17C5-5B60-468A-9FE3-E2BF74E10CBA}" name="Column656"/>
    <tableColumn id="660" xr3:uid="{652DB7DB-DECF-456D-98DE-90D126A8DF5F}" name="Column657"/>
    <tableColumn id="661" xr3:uid="{4CC21279-6621-43B5-A089-9C9311EE6A2A}" name="Column658"/>
    <tableColumn id="662" xr3:uid="{BFA877FA-EB00-494B-A141-EC6F9B87EBCD}" name="Column659"/>
    <tableColumn id="663" xr3:uid="{22CAF74F-23EF-49DB-8656-24ED838E7EED}" name="Column660"/>
    <tableColumn id="664" xr3:uid="{42A4AD37-DFE5-4594-9A16-6DEF21CF4A88}" name="Column661"/>
    <tableColumn id="665" xr3:uid="{AD3A1F7A-0CA9-4C51-83ED-F15C6D32C07A}" name="Column662"/>
    <tableColumn id="666" xr3:uid="{7DC1F030-EC5A-4253-85E3-6519AC2A1D3E}" name="Column663"/>
    <tableColumn id="667" xr3:uid="{22F1C383-D03F-419B-A8C8-1C2BF47C7E1D}" name="Column664"/>
    <tableColumn id="668" xr3:uid="{62AC2537-27BB-476D-9FA3-606A8659D515}" name="Column665"/>
    <tableColumn id="669" xr3:uid="{4E4564BA-1C67-4AEA-8A1E-97E4B986F2DD}" name="Column666"/>
    <tableColumn id="670" xr3:uid="{BBF25F82-9E58-44C6-8083-390788EBEBE8}" name="Column667"/>
    <tableColumn id="671" xr3:uid="{E5237F81-48CC-4166-ACAC-39702DD942E8}" name="Column668"/>
    <tableColumn id="672" xr3:uid="{991463E1-377E-4D08-A7AF-9E6106955D6C}" name="Column669"/>
    <tableColumn id="673" xr3:uid="{1A1B9FFD-9BA5-45F3-A05A-70A1E1CCA760}" name="Column670"/>
    <tableColumn id="674" xr3:uid="{8B63C85E-BD56-415C-AD6C-EB3A22C54FE9}" name="Column671"/>
    <tableColumn id="675" xr3:uid="{AEE3BE57-3828-4D32-A393-B1470B7B60F6}" name="Column672"/>
    <tableColumn id="676" xr3:uid="{F0F73E43-F162-48C8-9DC6-0D4ECA631DB8}" name="Column673"/>
    <tableColumn id="677" xr3:uid="{48726CEB-EA80-4675-B16B-285FC5782807}" name="Column674"/>
    <tableColumn id="678" xr3:uid="{F3F8A153-88F5-41CC-99C1-BDC82FFC5761}" name="Column675"/>
    <tableColumn id="679" xr3:uid="{15C7AEC8-AA0B-4A1F-95AA-19C716BB5EEC}" name="Column676"/>
    <tableColumn id="680" xr3:uid="{CDB29EB9-2AD8-4E3E-BFEF-F2D0872AB3A5}" name="Column677"/>
    <tableColumn id="681" xr3:uid="{B07731E7-DC28-4E8B-B6F8-0E6D4B2D8658}" name="Column678"/>
    <tableColumn id="682" xr3:uid="{A58CB2E0-80C2-4C71-A009-0D7DB2E6B8CC}" name="Column679"/>
    <tableColumn id="683" xr3:uid="{48B526CF-69E4-4970-8217-BE81EEF66BF8}" name="Column680"/>
    <tableColumn id="684" xr3:uid="{C3508E81-5021-487D-9321-6A3F22B92F28}" name="Column681"/>
    <tableColumn id="685" xr3:uid="{4760DAE3-9EAC-4B4C-B713-85E7C3078F05}" name="Column682"/>
    <tableColumn id="686" xr3:uid="{F1CE7DB6-B8FD-41F1-92CD-CC894352CC3C}" name="Column683"/>
    <tableColumn id="687" xr3:uid="{CD3565C9-D9B2-4164-AB38-A657C979CD67}" name="Column684"/>
    <tableColumn id="688" xr3:uid="{C39B7948-56CB-4DB6-9199-D141A0B53E8F}" name="Column685"/>
    <tableColumn id="689" xr3:uid="{A0163CF4-78F0-48D3-96FB-41A022CFE0AF}" name="Column686"/>
    <tableColumn id="690" xr3:uid="{BEFA13ED-2F56-48BD-AA6C-CB1BBC8A096D}" name="Column687"/>
    <tableColumn id="691" xr3:uid="{248D4B85-BA17-4485-B96D-0D2DDDCCB2D2}" name="Column688"/>
    <tableColumn id="692" xr3:uid="{BECEFEE9-146B-4CC5-AE69-D7F173344C11}" name="Column689"/>
    <tableColumn id="693" xr3:uid="{E4214C39-4203-45CD-9A70-28B743D1729E}" name="Column690"/>
    <tableColumn id="694" xr3:uid="{E3324A97-E5B0-473F-9912-353D7626B76B}" name="Column691"/>
    <tableColumn id="695" xr3:uid="{A62CDE89-C6EA-4DD3-B3B4-E6C093F20200}" name="Column692"/>
    <tableColumn id="696" xr3:uid="{AE39FAE6-388A-4D85-8CBC-B78E5F6ADC5F}" name="Column693"/>
    <tableColumn id="697" xr3:uid="{C2972898-8126-496F-AFA1-437B26738A3B}" name="Column694"/>
    <tableColumn id="698" xr3:uid="{1D94F4CB-62E3-41FA-B33F-46137331FB02}" name="Column695"/>
    <tableColumn id="699" xr3:uid="{DF7681BF-844C-42D0-8189-D29A22977699}" name="Column696"/>
    <tableColumn id="700" xr3:uid="{2522A2DD-433D-4915-9975-FCA28915483F}" name="Column697"/>
    <tableColumn id="701" xr3:uid="{C748D27D-F85C-4FA5-B582-6E9979B8BE5F}" name="Column698"/>
    <tableColumn id="702" xr3:uid="{C5DD1224-6F77-4DAF-964E-4021BBF440EB}" name="Column699"/>
    <tableColumn id="703" xr3:uid="{FE352540-4D4F-4E56-9992-99A0D0912EEE}" name="Column700"/>
    <tableColumn id="704" xr3:uid="{756C33D6-ADD9-48D8-9CB7-6E5BAED6AC36}" name="Column701"/>
    <tableColumn id="705" xr3:uid="{557B2846-EFAF-4E56-8DAA-B74ECAA15A90}" name="Column702"/>
    <tableColumn id="706" xr3:uid="{DBBFA27D-5E3A-4A77-84E3-201D23336D7E}" name="Column703"/>
    <tableColumn id="707" xr3:uid="{2B10D94E-BF5B-4245-B054-08C0F73BA892}" name="Column704"/>
    <tableColumn id="708" xr3:uid="{09C0DB0E-246E-4A9C-9EF9-FEBF100EB106}" name="Column705"/>
    <tableColumn id="709" xr3:uid="{35FD4106-AABA-449E-B662-B855774A4B27}" name="Column706"/>
    <tableColumn id="710" xr3:uid="{3A292E04-10BD-42DD-B111-3E71BC037736}" name="Column707"/>
    <tableColumn id="711" xr3:uid="{D44B9564-DC2E-45BE-B829-B10F43A052A7}" name="Column708"/>
    <tableColumn id="712" xr3:uid="{A7B70F0C-0016-468C-A9A0-C4204437E326}" name="Column709"/>
    <tableColumn id="713" xr3:uid="{0BC55E8F-4838-4684-BD19-6D14775984CC}" name="Column710"/>
    <tableColumn id="714" xr3:uid="{26DB3020-4DF9-43C4-B4CC-FF2235C99496}" name="Column711"/>
    <tableColumn id="715" xr3:uid="{1900B2C7-AA93-483F-AFAC-5F845D78A7F1}" name="Column712"/>
    <tableColumn id="716" xr3:uid="{6E2193D0-F71E-42F6-A6E9-6D075196373E}" name="Column713"/>
    <tableColumn id="717" xr3:uid="{4F3CAF1B-F367-400E-8DDD-809C0F9AE581}" name="Column714"/>
    <tableColumn id="718" xr3:uid="{1E130D14-39BC-4CBA-9383-267FED422268}" name="Column715"/>
    <tableColumn id="719" xr3:uid="{510A1F95-3642-46E5-895E-D24514B7210B}" name="Column716"/>
    <tableColumn id="720" xr3:uid="{F5104D4E-E71A-4483-9C3A-9C6C95E0F404}" name="Column717"/>
    <tableColumn id="721" xr3:uid="{80D36563-9812-4D84-93EE-244E50C7AC7A}" name="Column718"/>
    <tableColumn id="722" xr3:uid="{2CF1AE93-542E-4ACE-808E-31D606F4FA44}" name="Column719"/>
    <tableColumn id="723" xr3:uid="{88E5C937-B9C3-47A5-BEFB-E7CFBDF97B21}" name="Column720"/>
    <tableColumn id="724" xr3:uid="{E8A1D043-B9AA-4823-89C9-02B50D1814CF}" name="Column721"/>
    <tableColumn id="725" xr3:uid="{60339790-7FC6-4258-A0DE-05C6FD359082}" name="Column722"/>
    <tableColumn id="726" xr3:uid="{A4D14187-96F2-45A9-8540-4165BF9ADF4E}" name="Column723"/>
    <tableColumn id="727" xr3:uid="{6DC7DFB3-593A-48AD-9C5D-04161E12CA8D}" name="Column724"/>
    <tableColumn id="728" xr3:uid="{33123BE7-53F7-47E5-8019-9D31E12C35EE}" name="Column725"/>
    <tableColumn id="729" xr3:uid="{1CFB1B73-783A-480F-BD5C-7F0DB7D57DA3}" name="Column726"/>
    <tableColumn id="730" xr3:uid="{1C9CD0D5-83F9-46EF-829E-1399C4647F8A}" name="Column727"/>
    <tableColumn id="731" xr3:uid="{340FB6B1-624C-49D6-B162-BCE910964B85}" name="Column728"/>
    <tableColumn id="732" xr3:uid="{BB07291B-5735-4613-8C1F-A4BF0123574D}" name="Column729"/>
    <tableColumn id="733" xr3:uid="{8DB61733-E86F-4094-896F-C6D34EC8A273}" name="Column730"/>
    <tableColumn id="734" xr3:uid="{2DBB783A-0DCF-4574-8651-BDCED4BA98BA}" name="Column731"/>
    <tableColumn id="735" xr3:uid="{333B7CD7-EBDD-4CED-A211-8C0D1E85D1A3}" name="Column732"/>
    <tableColumn id="736" xr3:uid="{1A9230C2-F16D-43C1-B54A-E074208FDAE0}" name="Column733"/>
    <tableColumn id="737" xr3:uid="{56CE23DE-E854-4BAD-BA4B-4F5EAA147736}" name="Column734"/>
    <tableColumn id="738" xr3:uid="{04AE04F2-3C78-4F79-A7CC-D431709F7C9B}" name="Column735"/>
    <tableColumn id="739" xr3:uid="{663F3B74-1322-4EBE-9DDE-6E94543FCE23}" name="Column736"/>
    <tableColumn id="740" xr3:uid="{D5ECA033-A8AA-48DC-B5B1-E7E5FF38AB6D}" name="Column737"/>
    <tableColumn id="741" xr3:uid="{2AA426FB-C139-4773-AF5E-F5B340B9DDC4}" name="Column738"/>
    <tableColumn id="742" xr3:uid="{E178B9B9-11AA-4A86-AD4D-ED597DC7F64D}" name="Column739"/>
    <tableColumn id="743" xr3:uid="{536C4FCD-C784-46F7-8A3B-919195993C0E}" name="Column740"/>
    <tableColumn id="744" xr3:uid="{2C503BB1-7F2F-46B2-9247-87295D31FFD4}" name="Column741"/>
    <tableColumn id="745" xr3:uid="{101B4C32-2F91-42F6-9969-8C4A5DC7E22A}" name="Column742"/>
    <tableColumn id="746" xr3:uid="{66BD7E5F-4034-41FF-9C23-4F3D13975573}" name="Column743"/>
    <tableColumn id="747" xr3:uid="{CA16FB12-813B-4820-BC7C-E32D7C19B4CB}" name="Column744"/>
    <tableColumn id="748" xr3:uid="{4EC44F9D-930F-4F93-B035-3E8D5028070B}" name="Column745"/>
    <tableColumn id="749" xr3:uid="{5CEC0E03-ACB9-4120-96CE-7815A92F24C4}" name="Column746"/>
    <tableColumn id="750" xr3:uid="{CED42424-DD45-4E83-BF2E-34E72FED8621}" name="Column747"/>
    <tableColumn id="751" xr3:uid="{5F36BDB8-B04C-475F-A344-9644DD017506}" name="Column748"/>
    <tableColumn id="752" xr3:uid="{98DCF80A-816D-4B43-890B-414C089740B4}" name="Column749"/>
    <tableColumn id="753" xr3:uid="{57111A23-4175-4FCC-812F-A4179C481C7C}" name="Column750"/>
    <tableColumn id="754" xr3:uid="{BE3DF4AC-79F0-4655-BAFC-0B2CB342AE96}" name="Column751"/>
    <tableColumn id="755" xr3:uid="{27B62999-16AE-4FDC-8F94-28D5276D3853}" name="Column752"/>
    <tableColumn id="756" xr3:uid="{39CB7D6C-4844-4F83-BD04-89101DEA99FF}" name="Column753"/>
    <tableColumn id="757" xr3:uid="{4B9B2963-7AC8-489E-BDDB-0321C48F586E}" name="Column754"/>
    <tableColumn id="758" xr3:uid="{47A5CC3D-6618-4C1E-872B-4FF1D65F89FB}" name="Column755"/>
    <tableColumn id="759" xr3:uid="{C45C43F3-BD6A-4993-94AC-ACF9F62585C5}" name="Column756"/>
    <tableColumn id="760" xr3:uid="{02A0021A-55B7-42ED-934B-E1CD6276B369}" name="Column757"/>
    <tableColumn id="761" xr3:uid="{6F4A5722-19F9-4B48-800B-E69641665C95}" name="Column758"/>
    <tableColumn id="762" xr3:uid="{49B43A4B-D29B-4C24-9C55-04C19AF1D8DF}" name="Column759"/>
    <tableColumn id="763" xr3:uid="{61912458-7C4F-4421-94CC-8CE85BE76220}" name="Column760"/>
    <tableColumn id="764" xr3:uid="{D44D8744-7B2A-4644-9D57-90607A64D4D8}" name="Column761"/>
    <tableColumn id="765" xr3:uid="{AE92D3B7-4296-4521-BEA0-B3FEE96004D1}" name="Column762"/>
    <tableColumn id="766" xr3:uid="{3AE9C804-751B-40D0-9ADC-09FE438E8452}" name="Column763"/>
    <tableColumn id="767" xr3:uid="{CAA65BBF-9903-45C6-AE8F-6BD755A167B9}" name="Column764"/>
    <tableColumn id="768" xr3:uid="{6669EAE9-D6F8-470B-9A38-78576E51B303}" name="Column765"/>
    <tableColumn id="769" xr3:uid="{BEE43991-E4AF-4FF1-9D53-77603689F404}" name="Column766"/>
    <tableColumn id="770" xr3:uid="{B9EF35F7-1C4B-430F-9159-5521FC228E4D}" name="Column767"/>
    <tableColumn id="771" xr3:uid="{879542D8-A06F-4CEF-8180-46A7D695F603}" name="Column768"/>
    <tableColumn id="772" xr3:uid="{5EF61B84-6E85-48A3-926F-2E3DEBC6C46D}" name="Column769"/>
    <tableColumn id="773" xr3:uid="{07BC83A8-F00E-49FD-8B11-6DD9FD9B07E6}" name="Column770"/>
    <tableColumn id="774" xr3:uid="{538173AC-355E-499F-9C04-D1FD0F54743B}" name="Column771"/>
    <tableColumn id="775" xr3:uid="{77BBF179-4062-41FA-ADD1-0A1284381130}" name="Column772"/>
    <tableColumn id="776" xr3:uid="{9D86EEBE-E1E7-4502-B16D-6BAAE9F8A9F4}" name="Column773"/>
    <tableColumn id="777" xr3:uid="{9D95C20B-141F-42C4-B02F-2282CD5063CE}" name="Column774"/>
    <tableColumn id="778" xr3:uid="{1FEFF58B-38DF-45CC-9A74-BB29FD5563F4}" name="Column775"/>
    <tableColumn id="779" xr3:uid="{1CDA60BD-CE3E-4613-B910-2E9C87AA7817}" name="Column776"/>
    <tableColumn id="780" xr3:uid="{80A650FE-C3A1-48D0-A48C-EC07A2E4685F}" name="Column777"/>
    <tableColumn id="781" xr3:uid="{83A037BE-D025-4ADD-817A-4DD269113F8D}" name="Column778"/>
    <tableColumn id="782" xr3:uid="{F65FF3B5-47CE-4BB2-9188-30AA57DF2A88}" name="Column779"/>
    <tableColumn id="783" xr3:uid="{B4CE8DD8-DE06-4768-B2A3-99F6B2F8B90B}" name="Column780"/>
    <tableColumn id="784" xr3:uid="{193E441F-33FE-43C2-B661-925291D24D60}" name="Column781"/>
    <tableColumn id="785" xr3:uid="{C5C0EC9F-D082-43DB-9029-4FC1C9BE84C1}" name="Column782"/>
    <tableColumn id="786" xr3:uid="{440E2C88-B826-4D79-B7F3-8B4DD37D4351}" name="Column783"/>
    <tableColumn id="787" xr3:uid="{69FCA7D2-9CD8-40FE-8323-483FD6D8B8BB}" name="Column784"/>
    <tableColumn id="788" xr3:uid="{4EA5691A-98D3-406A-94B6-E2CBC08F9A59}" name="Column785"/>
    <tableColumn id="789" xr3:uid="{0F4FA854-0325-471D-A9CB-7C569DE470FC}" name="Column786"/>
    <tableColumn id="790" xr3:uid="{6380ABCC-34FE-417D-8E21-ED77B510CBBB}" name="Column787"/>
    <tableColumn id="791" xr3:uid="{C5A902B3-DDA2-49CF-96AF-174A1108C38D}" name="Column788"/>
    <tableColumn id="792" xr3:uid="{AA67AB1B-0659-4194-AC72-38E4130E7A7C}" name="Column789"/>
    <tableColumn id="793" xr3:uid="{E86925F1-3097-44CE-834D-03BF10358A5D}" name="Column790"/>
    <tableColumn id="794" xr3:uid="{54D84FB6-4708-472A-B050-16535D508153}" name="Column791"/>
    <tableColumn id="795" xr3:uid="{758CF7B9-16D3-4C2F-95DA-61009F1FFB47}" name="Column792"/>
    <tableColumn id="796" xr3:uid="{792D85F1-7008-40E4-9C41-EFB1F403E6EB}" name="Column793"/>
    <tableColumn id="797" xr3:uid="{5BBCBF99-FF83-4058-B498-C9C0B278D6B2}" name="Column794"/>
    <tableColumn id="798" xr3:uid="{7259E181-9E39-4026-9503-CC36D7A242AD}" name="Column795"/>
    <tableColumn id="799" xr3:uid="{BFA3BDCE-558C-4155-B492-969D51B7C787}" name="Column796"/>
    <tableColumn id="800" xr3:uid="{9FDC579D-F5A5-4467-A039-2DD53421CA70}" name="Column797"/>
    <tableColumn id="801" xr3:uid="{27EC52C7-3D1C-4FAD-A875-C79EEA9F16C5}" name="Column798"/>
    <tableColumn id="802" xr3:uid="{1B5DC04C-31FE-41EB-88B9-A7B6009DEB99}" name="Column799"/>
    <tableColumn id="803" xr3:uid="{3D62E029-9C8D-4B75-8BF4-20125EF78A10}" name="Column800"/>
    <tableColumn id="804" xr3:uid="{06977EFB-951B-4AD2-BC37-17450768366E}" name="Column801"/>
    <tableColumn id="805" xr3:uid="{F82460C8-904A-4E45-A7B8-415B8199BC34}" name="Column802"/>
    <tableColumn id="806" xr3:uid="{0DDAAADE-9441-4493-9E3B-E287A3943C53}" name="Column803"/>
    <tableColumn id="807" xr3:uid="{A2D1BE76-381B-4848-A1BC-EA3593DDFCBA}" name="Column804"/>
    <tableColumn id="808" xr3:uid="{C6519BB6-71DA-4243-B34C-A72C0D4DA6B5}" name="Column805"/>
    <tableColumn id="809" xr3:uid="{950F995C-F009-461B-83EA-E6CEA2232C6A}" name="Column806"/>
    <tableColumn id="810" xr3:uid="{5220F2C4-8D48-4860-8076-E5B255DCC601}" name="Column807"/>
    <tableColumn id="811" xr3:uid="{F049FE3C-8D2F-4978-930D-9F5C17268A56}" name="Column808"/>
    <tableColumn id="812" xr3:uid="{BA6072F3-FDBF-4959-8D6D-87977E8C7DAB}" name="Column809"/>
    <tableColumn id="813" xr3:uid="{86440A26-F841-4BBF-B055-967DA28BDD4B}" name="Column810"/>
    <tableColumn id="814" xr3:uid="{14375FB3-8379-420F-B2C0-4F646B977082}" name="Column811"/>
    <tableColumn id="815" xr3:uid="{00B58B17-BA25-4205-B6FC-92473F8F9AF8}" name="Column812"/>
    <tableColumn id="816" xr3:uid="{F4C1981D-5963-4E41-8E17-82C7494E46C9}" name="Column813"/>
    <tableColumn id="817" xr3:uid="{9883046F-7D2B-477A-88B0-13B38B62C6E3}" name="Column814"/>
    <tableColumn id="818" xr3:uid="{B607F7C8-936E-4036-94E7-B53390315B8C}" name="Column815"/>
    <tableColumn id="819" xr3:uid="{5C4B6AB0-B7AF-46ED-A563-D09343854F6E}" name="Column816"/>
    <tableColumn id="820" xr3:uid="{F0F2AACC-B5C2-48CB-896F-6B2E54FF7836}" name="Column817"/>
    <tableColumn id="821" xr3:uid="{5726049D-AE37-4FBE-94C0-09E89E498DC8}" name="Column818"/>
    <tableColumn id="822" xr3:uid="{B316838C-47CD-40D9-8316-32C926024A88}" name="Column819"/>
    <tableColumn id="823" xr3:uid="{3DCA57A0-05C3-4A60-8977-60F9AAB40B0B}" name="Column820"/>
    <tableColumn id="824" xr3:uid="{6BA6C73A-0E58-448D-ACA2-6C0872B5A503}" name="Column821"/>
    <tableColumn id="825" xr3:uid="{52E56558-E0D9-479A-8B0F-114CB4656F55}" name="Column822"/>
    <tableColumn id="826" xr3:uid="{E5F46EE8-A077-4720-9E97-5E68F21FF81F}" name="Column823"/>
    <tableColumn id="827" xr3:uid="{E490D103-10AC-42E9-A9E9-FC8694F28919}" name="Column824"/>
    <tableColumn id="828" xr3:uid="{9BAB407C-B664-476E-BABF-8CB9DCCB3470}" name="Column825"/>
    <tableColumn id="829" xr3:uid="{E8197631-444F-4FED-A047-8A80E92191CE}" name="Column826"/>
    <tableColumn id="830" xr3:uid="{4FDA8E9D-72E1-475E-94F8-1057C5C9F7EA}" name="Column827"/>
    <tableColumn id="831" xr3:uid="{F9523D19-B0D9-49DA-8157-65FD2C3D25CC}" name="Column828"/>
    <tableColumn id="832" xr3:uid="{2895D074-89B4-48F4-A2C5-76351BA09D3D}" name="Column829"/>
    <tableColumn id="833" xr3:uid="{A8A90335-0977-47AF-9702-A9E46053349A}" name="Column830"/>
    <tableColumn id="834" xr3:uid="{40E468E6-52FF-4637-B6DC-70C59E8EF4B1}" name="Column831"/>
    <tableColumn id="835" xr3:uid="{C664A9E6-9D4D-4206-A17B-D46A831C4AA4}" name="Column832"/>
    <tableColumn id="836" xr3:uid="{29317D95-ADF3-43E3-9FDB-9E6872F61C7B}" name="Column833"/>
    <tableColumn id="837" xr3:uid="{6C554570-A799-42A2-A6AA-640BD0ECACA8}" name="Column834"/>
    <tableColumn id="838" xr3:uid="{2BB974BA-EA28-4C42-9BE8-9E69844CDF0E}" name="Column835"/>
    <tableColumn id="839" xr3:uid="{7080A44A-2DBF-4537-B3CF-CF8D47057D7A}" name="Column836"/>
    <tableColumn id="840" xr3:uid="{287A6308-53FA-4E3D-BB3D-676F54DF413F}" name="Column837"/>
    <tableColumn id="841" xr3:uid="{C54BF5B0-B0ED-4ED6-904C-B621A9DEA5D4}" name="Column838"/>
    <tableColumn id="842" xr3:uid="{028D644C-F0FB-433F-9111-62D7DE6C6CA7}" name="Column839"/>
    <tableColumn id="843" xr3:uid="{92DA5394-4CD3-4F8B-BC12-3F06ED30D64E}" name="Column840"/>
    <tableColumn id="844" xr3:uid="{BC5B58F6-3D1F-42F8-AB9C-01D19C1BD89B}" name="Column841"/>
    <tableColumn id="845" xr3:uid="{6C0F40BE-8904-43B6-97EB-CE0D86E9B567}" name="Column842"/>
    <tableColumn id="846" xr3:uid="{1E45147E-333C-4BE5-8596-B7D809F5E9E6}" name="Column843"/>
    <tableColumn id="847" xr3:uid="{28C576BB-48CC-4C41-B8E7-92B76812DA41}" name="Column844"/>
    <tableColumn id="848" xr3:uid="{FA92DCD8-53F3-43C4-9A48-081A92B05D3C}" name="Column845"/>
    <tableColumn id="849" xr3:uid="{E37A6232-16A6-476C-BC12-FB9E2BBF4223}" name="Column846"/>
    <tableColumn id="850" xr3:uid="{BD718AF4-A2A2-4555-80E5-E5EFAC14CF82}" name="Column847"/>
    <tableColumn id="851" xr3:uid="{63348DFB-C901-4B6F-B539-A2FB0246CB48}" name="Column848"/>
    <tableColumn id="852" xr3:uid="{32FE800D-7F61-42B5-A6F1-4B218E1CD120}" name="Column849"/>
    <tableColumn id="853" xr3:uid="{415FCA8C-CC39-4ACB-9607-FD40D5CA7922}" name="Column850"/>
    <tableColumn id="854" xr3:uid="{B90531FC-DECC-4CA6-941C-F50E336D10E6}" name="Column851"/>
    <tableColumn id="855" xr3:uid="{E9CD22C7-77FC-4A8A-AB3B-A53F6597631D}" name="Column852"/>
    <tableColumn id="856" xr3:uid="{CBF33455-0FD9-4F21-A1AE-9B9E95030973}" name="Column853"/>
    <tableColumn id="857" xr3:uid="{75079C71-2061-4880-A158-313DF5123023}" name="Column854"/>
    <tableColumn id="858" xr3:uid="{413178CE-AE77-44F7-B090-2B02445D287D}" name="Column855"/>
    <tableColumn id="859" xr3:uid="{5B30B949-1062-4F5B-B05D-EE8CE8B77658}" name="Column856"/>
    <tableColumn id="860" xr3:uid="{D006BDDA-E820-45D0-B8B5-B9A891E9FC35}" name="Column857"/>
    <tableColumn id="861" xr3:uid="{3D6077CB-F100-40F5-8C9A-3547DACCFDF0}" name="Column858"/>
    <tableColumn id="862" xr3:uid="{448F0611-C5AA-4343-87C6-C9CDA0D9A4E0}" name="Column859"/>
    <tableColumn id="863" xr3:uid="{823165C4-03B5-4C28-AF1B-D51AE2CCD13F}" name="Column860"/>
    <tableColumn id="864" xr3:uid="{B25628EF-8E28-45EF-ABE6-5E48522DF695}" name="Column861"/>
    <tableColumn id="865" xr3:uid="{20C6CE6C-E321-46C3-B07B-0056ECD32DE6}" name="Column862"/>
    <tableColumn id="866" xr3:uid="{F7C5C4E7-A2E7-4C56-A47F-A9EB43ED9623}" name="Column863"/>
    <tableColumn id="867" xr3:uid="{9F2FA792-0379-4540-B1DE-8CD46E6E2CED}" name="Column864"/>
    <tableColumn id="868" xr3:uid="{171F5749-551B-4D70-A53A-C325E39AF5EB}" name="Column865"/>
    <tableColumn id="869" xr3:uid="{7F7BC94A-AADE-4621-BB3B-06DD60581D72}" name="Column866"/>
    <tableColumn id="870" xr3:uid="{D70910B6-95FA-4420-9215-C851FC3D5D41}" name="Column867"/>
    <tableColumn id="871" xr3:uid="{0B2FC8E5-BFFC-4B73-813F-53A1E65F8928}" name="Column868"/>
    <tableColumn id="872" xr3:uid="{F7F7E622-816C-4675-9219-A7C2F21D89A0}" name="Column869"/>
    <tableColumn id="873" xr3:uid="{8586B394-A4D1-4E00-BE14-0C6FD3C59953}" name="Column870"/>
    <tableColumn id="874" xr3:uid="{8601032B-C055-4DE5-B999-4B7DB04AC8C3}" name="Column871"/>
    <tableColumn id="875" xr3:uid="{49D0774A-DE82-49B2-B6EA-B8C8A23CC05B}" name="Column872"/>
    <tableColumn id="876" xr3:uid="{506F7CA0-388C-4D66-9A06-9991216F261C}" name="Column873"/>
    <tableColumn id="877" xr3:uid="{E0C3A7ED-6E84-4DDC-807C-58C474BCC4E1}" name="Column874"/>
    <tableColumn id="878" xr3:uid="{16690A34-98FC-467E-90A4-E90502B01452}" name="Column875"/>
    <tableColumn id="879" xr3:uid="{67C9D1D7-5310-4EDD-BC03-82A743DAED58}" name="Column876"/>
    <tableColumn id="880" xr3:uid="{DC54355B-4905-4E86-8CB2-5AF9BCD7D613}" name="Column877"/>
    <tableColumn id="881" xr3:uid="{BDDFF700-5F43-4312-9DEF-954940D68E9A}" name="Column878"/>
    <tableColumn id="882" xr3:uid="{01D8C125-3DC1-480D-B83E-97F316AF3837}" name="Column879"/>
    <tableColumn id="883" xr3:uid="{8901ECDA-46B1-4EFF-B9B9-68B72CB9BBAB}" name="Column880"/>
    <tableColumn id="884" xr3:uid="{87BA4EF1-0421-45B8-B652-3AB876FC34A6}" name="Column881"/>
    <tableColumn id="885" xr3:uid="{5DF0E582-DD5C-476A-A880-D50B091EA487}" name="Column882"/>
    <tableColumn id="886" xr3:uid="{03016ED4-5E78-4DE8-B710-0ABEA27E9618}" name="Column883"/>
    <tableColumn id="887" xr3:uid="{21A40A9B-E112-428E-BAA7-D3766604C68E}" name="Column884"/>
    <tableColumn id="888" xr3:uid="{225487D3-BC05-4E4F-9155-7F50F5947D4B}" name="Column885"/>
    <tableColumn id="889" xr3:uid="{B6D8CF5F-128C-480F-BBA3-CBB6038943F3}" name="Column886"/>
    <tableColumn id="890" xr3:uid="{F6B48E19-5AEC-478A-9C58-58160AA232C4}" name="Column887"/>
    <tableColumn id="891" xr3:uid="{0F2266BA-3265-43D3-B99A-E595C0D296A8}" name="Column888"/>
    <tableColumn id="892" xr3:uid="{DD8E6588-5B34-4B16-9357-25B43A15BDB1}" name="Column889"/>
    <tableColumn id="893" xr3:uid="{7AA6DF3C-35CB-43A6-A0FA-B5AB50405503}" name="Column890"/>
    <tableColumn id="894" xr3:uid="{A33B9395-1874-41E3-9C40-B40F6F832516}" name="Column891"/>
    <tableColumn id="895" xr3:uid="{0E043D15-3E91-4264-88F3-85AA7BFF69E4}" name="Column892"/>
    <tableColumn id="896" xr3:uid="{DBB2319F-7BA7-429B-8498-3B74EFE881B7}" name="Column893"/>
    <tableColumn id="897" xr3:uid="{9671DB2E-28C3-4578-A643-720B2EFD8D8D}" name="Column894"/>
    <tableColumn id="898" xr3:uid="{959C3D07-D3E5-4718-8F46-0480B90E84A7}" name="Column895"/>
    <tableColumn id="899" xr3:uid="{A1191030-AF3D-4AC4-A700-877B5762CE5A}" name="Column896"/>
    <tableColumn id="900" xr3:uid="{B3672F84-61E3-45DC-944F-059278D9A35C}" name="Column897"/>
    <tableColumn id="901" xr3:uid="{244EA735-DBD6-46E2-A4F2-26A74C775DD6}" name="Column898"/>
    <tableColumn id="902" xr3:uid="{29074DB0-FBFB-4EFE-9CE3-8D9978F935B2}" name="Column899"/>
    <tableColumn id="903" xr3:uid="{A55CB494-C8E3-4BBB-AF6B-3403B421BA86}" name="Column900"/>
    <tableColumn id="904" xr3:uid="{BCDCC942-A5E0-4108-BA90-175D1EDB1070}" name="Column901"/>
    <tableColumn id="905" xr3:uid="{966750BB-A854-413B-B98F-43790DB98BCD}" name="Column902"/>
    <tableColumn id="906" xr3:uid="{EC6EF543-835A-4312-B67A-F4C580B9DD08}" name="Column903"/>
    <tableColumn id="907" xr3:uid="{0B6791C4-9222-4B23-99A7-E8012426A2AB}" name="Column904"/>
    <tableColumn id="908" xr3:uid="{9C53F081-E366-4661-977A-EF26086703E1}" name="Column905"/>
    <tableColumn id="909" xr3:uid="{59D40ADD-572C-4F1F-B005-73AC8BC20006}" name="Column906"/>
    <tableColumn id="910" xr3:uid="{E1320956-EF43-4C54-B8F9-BDFC4419970F}" name="Column907"/>
    <tableColumn id="911" xr3:uid="{60BCFDDD-02A2-4D79-BB02-D61EC990C217}" name="Column908"/>
    <tableColumn id="912" xr3:uid="{CF74B978-A801-44E9-800E-A3E8F456CCFA}" name="Column909"/>
    <tableColumn id="913" xr3:uid="{6152715C-3934-4D0D-B8E2-7EC93F5E4FA2}" name="Column910"/>
    <tableColumn id="914" xr3:uid="{38F2D6ED-C3C2-41EB-959A-9359D36C54FF}" name="Column911"/>
    <tableColumn id="915" xr3:uid="{5B938F7D-842D-4D2C-AC79-4F8955AA4396}" name="Column912"/>
    <tableColumn id="916" xr3:uid="{225E46E7-0EB2-4923-8467-E9A7A5911B68}" name="Column913"/>
    <tableColumn id="917" xr3:uid="{3E4C6189-5DED-4FD2-9802-63C88EDAA564}" name="Column914"/>
    <tableColumn id="918" xr3:uid="{F8741A70-BEFA-43F4-8128-15A74395A97A}" name="Column915"/>
    <tableColumn id="919" xr3:uid="{84C2B7B4-4AA0-4139-B604-2A6151B33B3A}" name="Column916"/>
    <tableColumn id="920" xr3:uid="{437A2DA5-DDA1-4BFA-ACED-D2CA3A65FDB7}" name="Column917"/>
    <tableColumn id="921" xr3:uid="{139E1505-319A-4B57-B506-29CBD222ED35}" name="Column918"/>
    <tableColumn id="922" xr3:uid="{A270BB67-B71C-4E88-8826-00E8B6ED9FA0}" name="Column919"/>
    <tableColumn id="923" xr3:uid="{1D684829-8481-4183-9BF3-E96A19BE474A}" name="Column920"/>
    <tableColumn id="924" xr3:uid="{DB0ACE86-13D7-4911-B089-57E4B668C7B8}" name="Column921"/>
    <tableColumn id="925" xr3:uid="{BE6BF984-1216-4AA1-B21D-E91B450C4C48}" name="Column922"/>
    <tableColumn id="926" xr3:uid="{5F4AB352-7A87-47FD-AE05-2FE7BC52F1FA}" name="Column923"/>
    <tableColumn id="927" xr3:uid="{CCC3F784-0A2B-470A-A44A-510F438967C5}" name="Column924"/>
    <tableColumn id="928" xr3:uid="{B7746951-B190-4931-8ACD-820D0913DB69}" name="Column925"/>
    <tableColumn id="929" xr3:uid="{0783904A-0F69-4A8D-BCA8-1EAC8D1F39E2}" name="Column926"/>
    <tableColumn id="930" xr3:uid="{D4E7D2F5-1150-43D5-B544-9131769F3A9E}" name="Column927"/>
    <tableColumn id="931" xr3:uid="{3A4B6F41-EFB0-423D-9422-9519FEF7A0E4}" name="Column928"/>
    <tableColumn id="932" xr3:uid="{52155FD9-6582-42B7-BA5E-C1EE8770EBC1}" name="Column929"/>
    <tableColumn id="933" xr3:uid="{842C0C86-6952-49DA-AA34-D1307656E521}" name="Column930"/>
    <tableColumn id="934" xr3:uid="{B09D4ADA-D1DC-4FBE-BBDD-9FB43421229B}" name="Column931"/>
    <tableColumn id="935" xr3:uid="{7741AC3A-544E-4F6E-BAF5-1CB377FCC70B}" name="Column932"/>
    <tableColumn id="936" xr3:uid="{8762B7C0-340A-4773-AEBF-085202B50CA4}" name="Column933"/>
    <tableColumn id="937" xr3:uid="{F54F09ED-D310-4CC6-BC79-1229AEC5669C}" name="Column934"/>
    <tableColumn id="938" xr3:uid="{1CBC2355-DB11-4882-AD71-E798CC870485}" name="Column935"/>
    <tableColumn id="939" xr3:uid="{5EDCBE56-3AF5-4549-B749-DE7C2B9EF19A}" name="Column936"/>
    <tableColumn id="940" xr3:uid="{EAAE5F29-480B-4562-BCBE-E473BDFABF0E}" name="Column937"/>
    <tableColumn id="941" xr3:uid="{8A6757F1-334B-4335-8AAC-C6B03D92A490}" name="Column938"/>
    <tableColumn id="942" xr3:uid="{9920320A-4D2D-4B9A-952C-33F211D647B7}" name="Column939"/>
    <tableColumn id="943" xr3:uid="{8D454632-E08D-4F32-AC47-36C00E8A5A55}" name="Column940"/>
    <tableColumn id="944" xr3:uid="{8C8CB932-72DE-44BF-8BAB-BD75841FE799}" name="Column941"/>
    <tableColumn id="945" xr3:uid="{8440F8E9-840C-4377-B833-098A7ECB7C19}" name="Column942"/>
    <tableColumn id="946" xr3:uid="{FAEF4F01-6C8B-4BCD-95DC-359094A6FB1A}" name="Column943"/>
    <tableColumn id="947" xr3:uid="{A61B2ACB-797F-4172-8FE2-0393FC615D3C}" name="Column944"/>
    <tableColumn id="948" xr3:uid="{72E6D732-3B96-471E-9419-5230F64163FE}" name="Column945"/>
    <tableColumn id="949" xr3:uid="{B3F27F96-0DE2-41BA-AE39-E4960C190D2C}" name="Column946"/>
    <tableColumn id="950" xr3:uid="{363491DF-C0AF-4169-B867-45115A69777A}" name="Column947"/>
    <tableColumn id="951" xr3:uid="{95125F1F-E468-4B72-A4AD-BCD07AE5AC57}" name="Column948"/>
    <tableColumn id="952" xr3:uid="{566156BE-FFF2-4BD8-A9F4-B61223578647}" name="Column949"/>
    <tableColumn id="953" xr3:uid="{225B8D45-C5C6-4C7D-9244-AE9E5443A380}" name="Column950"/>
    <tableColumn id="954" xr3:uid="{9ED4B2AD-BFAD-4D1E-A443-49CA7882EEBE}" name="Column951"/>
    <tableColumn id="955" xr3:uid="{784CD42D-C27A-4D8F-B6EC-FDCE18B59483}" name="Column952"/>
    <tableColumn id="956" xr3:uid="{626669EA-77BA-4F63-85C0-53E2E1D9A5A3}" name="Column953"/>
    <tableColumn id="957" xr3:uid="{15413082-749D-45C7-B985-ACCA107AEF95}" name="Column954"/>
    <tableColumn id="958" xr3:uid="{8E586EC4-A2B4-47BD-80C8-BFED599B6519}" name="Column955"/>
    <tableColumn id="959" xr3:uid="{9A9F0274-271E-49BA-8323-21C58D3FACF9}" name="Column956"/>
    <tableColumn id="960" xr3:uid="{3DCA6EA0-A201-4B66-ADE9-B436095D4DB0}" name="Column957"/>
    <tableColumn id="961" xr3:uid="{C517ACD1-10EF-4D0A-A431-B8BFD543CDE9}" name="Column958"/>
    <tableColumn id="962" xr3:uid="{48387CCB-63E6-4A13-AD55-62A9F340F699}" name="Column959"/>
    <tableColumn id="963" xr3:uid="{47754FE6-304A-4A55-875B-480DB9C71F50}" name="Column960"/>
    <tableColumn id="964" xr3:uid="{1954094D-0B3B-4A30-AFD1-8FC6F582E410}" name="Column961"/>
    <tableColumn id="965" xr3:uid="{0173F415-6E79-460C-B05F-7F290BF7AEB7}" name="Column962"/>
    <tableColumn id="966" xr3:uid="{E5E133EA-05DA-48D8-AB47-F6016E063AD9}" name="Column963"/>
    <tableColumn id="967" xr3:uid="{248C70FA-6CA3-4218-980D-13356849F365}" name="Column964"/>
    <tableColumn id="968" xr3:uid="{7C7E40CE-1452-430E-B7FA-7B1596412A82}" name="Column965"/>
    <tableColumn id="969" xr3:uid="{8816AB99-41DF-4844-8640-482D1B565266}" name="Column966"/>
    <tableColumn id="970" xr3:uid="{DFAF905D-DAAB-4053-9602-239CA9811BDA}" name="Column967"/>
    <tableColumn id="971" xr3:uid="{63A227D6-18E4-4B48-A94E-FB88697141EE}" name="Column968"/>
    <tableColumn id="972" xr3:uid="{D14CE69E-0892-4EAC-83F8-AC1C645C09AB}" name="Column969"/>
    <tableColumn id="973" xr3:uid="{DAC09EE4-1B2A-43EC-92AC-B33CCBF564F9}" name="Column970"/>
    <tableColumn id="974" xr3:uid="{09B6B5D3-25FE-4255-9347-D47BFEFB07FF}" name="Column971"/>
    <tableColumn id="975" xr3:uid="{073F0F7E-20C9-4F47-9F37-BE767C16D349}" name="Column972"/>
    <tableColumn id="976" xr3:uid="{D3AF0BB4-8A3B-4AEE-9817-C0224E518EC2}" name="Column973"/>
    <tableColumn id="977" xr3:uid="{9BB028D1-2BBB-4C24-B774-EB4ECB6865FA}" name="Column974"/>
    <tableColumn id="978" xr3:uid="{C354F675-5FF9-4894-9804-7F82D4FE1825}" name="Column975"/>
    <tableColumn id="979" xr3:uid="{AD415EA9-18BF-4468-ACAA-0B2B5E22F8CA}" name="Column976"/>
    <tableColumn id="980" xr3:uid="{A02AA5EF-63BB-48D7-99D1-357E0142D067}" name="Column977"/>
    <tableColumn id="981" xr3:uid="{39F28593-EC15-4482-824B-67350F594E79}" name="Column978"/>
    <tableColumn id="982" xr3:uid="{E6BF1EB8-7360-4F10-B976-68DC61F5E1FD}" name="Column979"/>
    <tableColumn id="983" xr3:uid="{16F9C999-8881-4503-8EDD-D8B5A529EA10}" name="Column980"/>
    <tableColumn id="984" xr3:uid="{84D004F0-2F8F-4023-BCC9-6D9B0506F38D}" name="Column981"/>
    <tableColumn id="985" xr3:uid="{84DBB52C-E8D1-443F-9925-C15CB8D8F965}" name="Column982"/>
    <tableColumn id="986" xr3:uid="{289A1DFA-EF61-4692-B4D4-F711B30F4234}" name="Column983"/>
    <tableColumn id="987" xr3:uid="{040FDA11-F6DB-4115-99C7-B00745EBEEA2}" name="Column984"/>
    <tableColumn id="988" xr3:uid="{B48AB613-0058-4A6F-9BA1-6D2DA2585258}" name="Column985"/>
    <tableColumn id="989" xr3:uid="{756F541C-95D8-48DF-A7B8-384713072DBF}" name="Column986"/>
    <tableColumn id="990" xr3:uid="{245EA8A4-A508-4298-817B-ADC88A971723}" name="Column987"/>
    <tableColumn id="991" xr3:uid="{AA17A25E-3533-47C1-9EBC-11FE54C81C82}" name="Column988"/>
    <tableColumn id="992" xr3:uid="{39C87411-2B2C-475F-8972-70F271F39D01}" name="Column989"/>
    <tableColumn id="993" xr3:uid="{E40D7BE1-D2A7-48B8-AA89-69BF8C60A9E6}" name="Column990"/>
    <tableColumn id="994" xr3:uid="{4E46F008-1452-44B9-8043-DE7D2C0B111C}" name="Column991"/>
    <tableColumn id="995" xr3:uid="{B7AE0736-E0DA-42F4-BAB7-5BA8356E7A19}" name="Column992"/>
    <tableColumn id="996" xr3:uid="{722BDEEF-D3A1-4C99-9A6D-19AAEF862122}" name="Column993"/>
    <tableColumn id="997" xr3:uid="{7388123E-8D89-4E50-BB00-D47DE9C79937}" name="Column994"/>
    <tableColumn id="998" xr3:uid="{5748AD33-8545-4455-BE4E-64BA5076713F}" name="Column995"/>
    <tableColumn id="999" xr3:uid="{91550713-49DC-439B-BF89-5AD497CCB720}" name="Column996"/>
    <tableColumn id="1000" xr3:uid="{049D6FDB-D075-4B37-858C-A3ADE6331C7F}" name="Column997"/>
    <tableColumn id="1001" xr3:uid="{9D4DC6E7-D35C-4237-8EE8-237B3E3E582B}" name="Column998"/>
    <tableColumn id="1002" xr3:uid="{4E338DB4-4D60-405C-A6D2-C388B5BBEC07}" name="Column999"/>
    <tableColumn id="1003" xr3:uid="{7C674EAB-C8FC-4F2C-9745-574DF7611A36}" name="Column1000"/>
    <tableColumn id="1004" xr3:uid="{36004D57-B6D7-463D-A9F3-7BC5F16C384A}" name="Column1001"/>
    <tableColumn id="1005" xr3:uid="{EE70C0CE-159F-48D6-94BF-2ABC9D16D4EC}" name="Column1002"/>
    <tableColumn id="1006" xr3:uid="{9FE87009-7433-41BD-B0C0-8C253E173450}" name="Column1003"/>
    <tableColumn id="1007" xr3:uid="{C8A4C3C6-7AE8-4E96-A5C4-F43EA5B746D9}" name="Column1004"/>
    <tableColumn id="1008" xr3:uid="{7CE0BCAD-6F59-40ED-B5B2-5C8D44728DF0}" name="Column1005"/>
    <tableColumn id="1009" xr3:uid="{318C2C5E-46CB-4C81-A55B-9A04FFA6B816}" name="Column1006"/>
    <tableColumn id="1010" xr3:uid="{4FC5B66C-735F-4AEE-9704-216A6624BB36}" name="Column1007"/>
    <tableColumn id="1011" xr3:uid="{0BF35241-633B-4D97-A4B2-C499DAF2E319}" name="Column1008"/>
    <tableColumn id="1012" xr3:uid="{22C68EBD-A6D6-4392-B541-F478BE500A95}" name="Column1009"/>
    <tableColumn id="1013" xr3:uid="{AC75C22A-C356-4246-BE8F-2D4C046BCB32}" name="Column1010"/>
    <tableColumn id="1014" xr3:uid="{50AA7349-6760-47AD-89A7-7AC3A8FBEF11}" name="Column1011"/>
    <tableColumn id="1015" xr3:uid="{A599E284-4276-4B0D-9BF7-D13E724E44E8}" name="Column1012"/>
    <tableColumn id="1016" xr3:uid="{B233517B-3819-4106-9021-A5B1528E78ED}" name="Column1013"/>
    <tableColumn id="1017" xr3:uid="{91263CE8-5830-40E3-BB81-8E3191E52611}" name="Column1014"/>
    <tableColumn id="1018" xr3:uid="{BB3AC84D-64B9-42B9-B5D6-42D7E1F8EDF3}" name="Column1015"/>
    <tableColumn id="1019" xr3:uid="{13AD5EF1-56B5-4C0E-B065-02C20DBB5C65}" name="Column1016"/>
    <tableColumn id="1020" xr3:uid="{6C42FE92-6035-43EA-B779-647F20087F12}" name="Column1017"/>
    <tableColumn id="1021" xr3:uid="{BF699265-9E04-4066-8718-DEF5E9CC67D0}" name="Column1018"/>
    <tableColumn id="1022" xr3:uid="{EE59BECA-EF8E-4230-9D66-E64F85FC57FF}" name="Column1019"/>
    <tableColumn id="1023" xr3:uid="{8CA9C186-BC79-4AFB-89E0-C1B2107BF3E2}" name="Column1020"/>
    <tableColumn id="1024" xr3:uid="{9B72254D-9985-47AD-BE4B-897D86DE0B40}" name="Column1021"/>
    <tableColumn id="1025" xr3:uid="{7FAE9839-EC3B-48C9-A4BD-8EB8407FF94E}" name="Column1022"/>
    <tableColumn id="1026" xr3:uid="{B5E42E8C-D01F-4EE0-93E3-D842244BD63D}" name="Column1023"/>
    <tableColumn id="1027" xr3:uid="{A6CB7EBB-9949-4317-8C66-9CD12FAC02F8}" name="Column1024"/>
    <tableColumn id="1028" xr3:uid="{C1C51630-F012-4150-9F6C-DA5710752D68}" name="Column1025"/>
    <tableColumn id="1029" xr3:uid="{12AF4063-5177-4516-BCD9-879B0C5A3B17}" name="Column1026"/>
    <tableColumn id="1030" xr3:uid="{DE827224-23A6-4935-B696-DFA51EEE15C8}" name="Column1027"/>
    <tableColumn id="1031" xr3:uid="{FBE5CE17-5098-462B-9EC7-305D10C04288}" name="Column1028"/>
    <tableColumn id="1032" xr3:uid="{27365C4B-1E3F-4427-9BFC-24D9488641FA}" name="Column1029"/>
    <tableColumn id="1033" xr3:uid="{464365B8-31FD-4983-B2FF-B472015EEA7F}" name="Column1030"/>
    <tableColumn id="1034" xr3:uid="{3F3D1C88-C176-46FB-A41F-F880AB464F9B}" name="Column1031"/>
    <tableColumn id="1035" xr3:uid="{67E1047E-2C4D-4135-9553-A200CD4DBA7F}" name="Column1032"/>
    <tableColumn id="1036" xr3:uid="{C550416E-927B-4D52-B112-9C2DCDB8C97A}" name="Column1033"/>
    <tableColumn id="1037" xr3:uid="{05160991-2159-49FB-B55F-646AB46F9612}" name="Column1034"/>
    <tableColumn id="1038" xr3:uid="{5F9324EB-13EF-406A-AC4D-C2CFA39C620C}" name="Column1035"/>
    <tableColumn id="1039" xr3:uid="{7A91F276-C3FA-4BFB-A9B2-0A0B50BAB56A}" name="Column1036"/>
    <tableColumn id="1040" xr3:uid="{DBBCF40A-B30C-488E-AD7A-F7EF4F71B38E}" name="Column1037"/>
    <tableColumn id="1041" xr3:uid="{77924D56-7506-4F99-A921-B6039E397557}" name="Column1038"/>
    <tableColumn id="1042" xr3:uid="{CF69D6C6-D542-4C75-912E-D9B2F0917F40}" name="Column1039"/>
    <tableColumn id="1043" xr3:uid="{ACB1E97C-C76E-4C07-A756-6C71AB222A54}" name="Column1040"/>
    <tableColumn id="1044" xr3:uid="{95281489-8D5C-460C-9663-099E9C2769B7}" name="Column1041"/>
    <tableColumn id="1045" xr3:uid="{FACFDD21-24F5-4576-8AED-823B1A0BA612}" name="Column1042"/>
    <tableColumn id="1046" xr3:uid="{506F4034-9E56-4DA4-9584-BB927D4BF48F}" name="Column1043"/>
    <tableColumn id="1047" xr3:uid="{56164671-10FA-4E62-8D6B-3095093C5F32}" name="Column1044"/>
    <tableColumn id="1048" xr3:uid="{834150BA-6D51-490A-988D-1094127C2A2B}" name="Column1045"/>
    <tableColumn id="1049" xr3:uid="{4C3D5646-F6F0-4992-8453-80BBFF8114E3}" name="Column1046"/>
    <tableColumn id="1050" xr3:uid="{29CAC9A0-C92E-49EE-AFF4-57D3055C6F28}" name="Column1047"/>
    <tableColumn id="1051" xr3:uid="{7FE759A3-1D10-4FDA-A0C8-E19877C0B374}" name="Column1048"/>
    <tableColumn id="1052" xr3:uid="{A6B97472-6D30-4D5F-8F4F-FDE0D373296A}" name="Column1049"/>
    <tableColumn id="1053" xr3:uid="{80E6A934-9371-4F0C-80B6-27D76ECE68DC}" name="Column1050"/>
    <tableColumn id="1054" xr3:uid="{776777FF-3431-4163-BE84-C447151C031D}" name="Column1051"/>
    <tableColumn id="1055" xr3:uid="{A9BD9E94-9221-4B47-BE61-1FC0AC0E6DE6}" name="Column1052"/>
    <tableColumn id="1056" xr3:uid="{1467EE7E-4CF5-42FE-A5AA-6F7349D8E07B}" name="Column1053"/>
    <tableColumn id="1057" xr3:uid="{A5DB6DAD-1CDF-4EA0-BAD9-22C5B480B2D3}" name="Column1054"/>
    <tableColumn id="1058" xr3:uid="{7580A88D-05B8-422A-A515-0F4BE71EA823}" name="Column1055"/>
    <tableColumn id="1059" xr3:uid="{4E70E3F6-C9DB-4562-B280-32BD0DB3C255}" name="Column1056"/>
    <tableColumn id="1060" xr3:uid="{57757AF8-9312-4DFC-BC35-D52CDA5A0C55}" name="Column1057"/>
    <tableColumn id="1061" xr3:uid="{64A102F5-C062-44C1-8AE1-06A3B6771FD7}" name="Column1058"/>
    <tableColumn id="1062" xr3:uid="{5DA9BCE6-0818-40A1-BDE0-C40A2C0B309B}" name="Column1059"/>
    <tableColumn id="1063" xr3:uid="{ED4375C4-C0B7-4F16-85D5-EFD626EFF2C0}" name="Column1060"/>
    <tableColumn id="1064" xr3:uid="{4B313A75-3F39-4DDC-B091-02756BAE037F}" name="Column1061"/>
    <tableColumn id="1065" xr3:uid="{467D6B71-5351-4F14-A6C8-8F5B43C65C8A}" name="Column1062"/>
    <tableColumn id="1066" xr3:uid="{A7F6125E-7541-4922-8E60-F30B1A302F42}" name="Column1063"/>
    <tableColumn id="1067" xr3:uid="{072FC924-A856-48A7-BF02-8C8C738E8AA4}" name="Column1064"/>
    <tableColumn id="1068" xr3:uid="{C82228F4-34AF-42A2-AEE2-7CC55223BFCB}" name="Column1065"/>
    <tableColumn id="1069" xr3:uid="{E509B737-323A-4E09-8822-2C98324D5F92}" name="Column1066"/>
    <tableColumn id="1070" xr3:uid="{FD2E1C84-3256-4D28-90CB-A22A56D500C6}" name="Column1067"/>
    <tableColumn id="1071" xr3:uid="{5754D83C-7D13-4C55-8634-663E3500F614}" name="Column1068"/>
    <tableColumn id="1072" xr3:uid="{CB5408F4-1792-4136-8412-AC43A9208E75}" name="Column1069"/>
    <tableColumn id="1073" xr3:uid="{E72FF3B8-A51C-4A01-8668-D436FED05ED4}" name="Column1070"/>
    <tableColumn id="1074" xr3:uid="{BE169AFF-8362-4721-9AA5-9477F5D3EF12}" name="Column1071"/>
    <tableColumn id="1075" xr3:uid="{393979BA-B0D6-4BB9-8B53-E4252D627C36}" name="Column1072"/>
    <tableColumn id="1076" xr3:uid="{E9C61387-D6B2-46A1-B95F-4287A3A90F39}" name="Column1073"/>
    <tableColumn id="1077" xr3:uid="{B800FB5C-BC48-4A4C-9A87-878E765E89A0}" name="Column1074"/>
    <tableColumn id="1078" xr3:uid="{59A1A55A-ABD8-473E-8BAF-2E64C2E73B4D}" name="Column1075"/>
    <tableColumn id="1079" xr3:uid="{1F003FA3-B0DB-44C8-A710-1EF543145DA2}" name="Column1076"/>
    <tableColumn id="1080" xr3:uid="{C74184DF-412C-4383-A6C0-E81A393D5851}" name="Column1077"/>
    <tableColumn id="1081" xr3:uid="{4691A6A0-6212-4F92-A14C-9E1B883CC53C}" name="Column1078"/>
    <tableColumn id="1082" xr3:uid="{C6F954C7-F8A0-4E7E-9F85-9241E9354354}" name="Column1079"/>
    <tableColumn id="1083" xr3:uid="{D3D0EB3E-F3B5-4759-9353-C40E68C34B26}" name="Column1080"/>
    <tableColumn id="1084" xr3:uid="{B7433949-AC09-445D-A356-96EF21027860}" name="Column1081"/>
    <tableColumn id="1085" xr3:uid="{1996225F-763E-4231-831A-A9D7B9BB887E}" name="Column1082"/>
    <tableColumn id="1086" xr3:uid="{FB5330F0-179A-4FEF-BCFC-B62BE868056C}" name="Column1083"/>
    <tableColumn id="1087" xr3:uid="{B6702305-4E20-4964-BB2A-3DBB084CC2BC}" name="Column1084"/>
    <tableColumn id="1088" xr3:uid="{EF55AF1B-EDE7-4F27-9F4F-B51CF8080323}" name="Column1085"/>
    <tableColumn id="1089" xr3:uid="{F5F27262-DD75-4065-9891-0286D0F7999E}" name="Column1086"/>
    <tableColumn id="1090" xr3:uid="{647CCDB5-FF11-4D1A-B2BE-1FBE7DA9567F}" name="Column1087"/>
    <tableColumn id="1091" xr3:uid="{5F127DDD-1A98-4EF3-8F8C-E958B55254D9}" name="Column1088"/>
    <tableColumn id="1092" xr3:uid="{AEB12840-B188-48AE-8856-ACB5A2058480}" name="Column1089"/>
    <tableColumn id="1093" xr3:uid="{2E6BABCB-CF75-4CFA-B151-9D91B260F24E}" name="Column1090"/>
    <tableColumn id="1094" xr3:uid="{6FA55389-79B4-4F7E-B1FB-86EEAACA5BFD}" name="Column1091"/>
    <tableColumn id="1095" xr3:uid="{FBCFF37B-43F8-4D47-8547-633979266376}" name="Column1092"/>
    <tableColumn id="1096" xr3:uid="{85299906-06E3-4973-9B19-7270F3604753}" name="Column1093"/>
    <tableColumn id="1097" xr3:uid="{3F6A9BA4-96E9-4DA1-BDF3-7EB86DD277AF}" name="Column1094"/>
    <tableColumn id="1098" xr3:uid="{1A187B61-3C8C-422C-9CA3-0B32F82FEE62}" name="Column1095"/>
    <tableColumn id="1099" xr3:uid="{2072515A-49FB-49AB-9AC3-4C98D087EC75}" name="Column1096"/>
    <tableColumn id="1100" xr3:uid="{DDA1B8C0-BBBA-4FE9-9BFD-70A55159A6BC}" name="Column1097"/>
    <tableColumn id="1101" xr3:uid="{8C393194-2EBB-4A9B-B077-E062E3D29D6A}" name="Column1098"/>
    <tableColumn id="1102" xr3:uid="{F6291990-41FF-43CA-B575-EBCC5E287D67}" name="Column1099"/>
    <tableColumn id="1103" xr3:uid="{C98BD55E-3CB0-4B71-87E7-F59107EF036A}" name="Column1100"/>
    <tableColumn id="1104" xr3:uid="{9D0C3ACD-0A31-4692-A17C-6FD9DEDA182C}" name="Column1101"/>
    <tableColumn id="1105" xr3:uid="{4F0F3882-FEE4-4073-B660-AC0CF37E9C8E}" name="Column1102"/>
    <tableColumn id="1106" xr3:uid="{CF968511-74BA-4CC4-8672-DF5DDBA72392}" name="Column1103"/>
    <tableColumn id="1107" xr3:uid="{BBAC3915-A333-409D-980E-9C6E6873E124}" name="Column1104"/>
    <tableColumn id="1108" xr3:uid="{B8E493D6-8980-4B61-B0DF-8359D8886D8E}" name="Column1105"/>
    <tableColumn id="1109" xr3:uid="{1D25CB49-D585-4CD5-B9F1-BBF199139D99}" name="Column1106"/>
    <tableColumn id="1110" xr3:uid="{055E363F-4EE7-4784-9816-EDD2D517D8AF}" name="Column1107"/>
    <tableColumn id="1111" xr3:uid="{C1B089ED-C139-4D91-99AD-BB72B70D0058}" name="Column1108"/>
    <tableColumn id="1112" xr3:uid="{FFF38112-5BCA-47D0-A3F4-0BF9D3B560BA}" name="Column1109"/>
    <tableColumn id="1113" xr3:uid="{82F575C8-EDFA-4C7E-BC1C-00CB1A702ED0}" name="Column1110"/>
    <tableColumn id="1114" xr3:uid="{1F344C0A-BC83-4CBF-BDB7-32E6B3D2743D}" name="Column1111"/>
    <tableColumn id="1115" xr3:uid="{48E754D4-4CAA-4801-8C21-9783457A128F}" name="Column1112"/>
    <tableColumn id="1116" xr3:uid="{4A77044A-692A-45BF-9917-5A19BF698C7A}" name="Column1113"/>
    <tableColumn id="1117" xr3:uid="{D5C5D9C4-8E89-414D-B9C4-D903EE85D568}" name="Column1114"/>
    <tableColumn id="1118" xr3:uid="{CF4F1E53-362E-4527-AEF0-11292524400B}" name="Column1115"/>
    <tableColumn id="1119" xr3:uid="{C371E67E-AA76-4804-8EDD-E2AF6DBDCB06}" name="Column1116"/>
    <tableColumn id="1120" xr3:uid="{68AAAA99-AA99-46ED-873C-F6AA3D6D645A}" name="Column1117"/>
    <tableColumn id="1121" xr3:uid="{D3BC5334-CBE7-4296-B7C8-7C26DC3CB05E}" name="Column1118"/>
    <tableColumn id="1122" xr3:uid="{F9F007D8-8483-41D8-831B-FE6170290329}" name="Column1119"/>
    <tableColumn id="1123" xr3:uid="{717B97C4-A7B0-4349-8B0D-2DC141AC7631}" name="Column1120"/>
    <tableColumn id="1124" xr3:uid="{6580821E-B8BF-458B-81CF-B559E1682515}" name="Column1121"/>
    <tableColumn id="1125" xr3:uid="{FDC2EE86-A374-42DA-8233-7743F683AFD3}" name="Column1122"/>
    <tableColumn id="1126" xr3:uid="{77835329-2374-4A49-B8D4-001E3ED51A2C}" name="Column1123"/>
    <tableColumn id="1127" xr3:uid="{43F48464-F790-4BE8-9D71-764EF787B6BA}" name="Column1124"/>
    <tableColumn id="1128" xr3:uid="{6CD9E2F2-289E-44FE-A7E8-DB7F22BDF1A5}" name="Column1125"/>
    <tableColumn id="1129" xr3:uid="{E44C1223-FFE1-4254-882D-6D750D9F226F}" name="Column1126"/>
    <tableColumn id="1130" xr3:uid="{32532F25-6349-4707-96A2-CA0224145831}" name="Column1127"/>
    <tableColumn id="1131" xr3:uid="{9F72E4C0-77AA-436D-8E6B-4746BD26F978}" name="Column1128"/>
    <tableColumn id="1132" xr3:uid="{AF0D18C6-6C59-47A0-AF15-AAEBA24E5AA0}" name="Column1129"/>
    <tableColumn id="1133" xr3:uid="{7B4ECF83-C61E-4DE3-95D5-818366BD2154}" name="Column1130"/>
    <tableColumn id="1134" xr3:uid="{DDFF76E1-D14F-447F-ADB4-50ED1E58D38E}" name="Column1131"/>
    <tableColumn id="1135" xr3:uid="{C89CE0C5-30C5-4FDD-9156-4BF4ABC14239}" name="Column1132"/>
    <tableColumn id="1136" xr3:uid="{A5C7D801-CA50-4971-9259-A1A99318CF89}" name="Column1133"/>
    <tableColumn id="1137" xr3:uid="{B970FD4A-9D2D-4903-B53A-2BB8969AD7FC}" name="Column1134"/>
    <tableColumn id="1138" xr3:uid="{72186D1D-CC5F-4B21-8377-426F2C03F4E7}" name="Column1135"/>
    <tableColumn id="1139" xr3:uid="{0F1C3234-19DE-44CA-857A-BBC6E8922F59}" name="Column1136"/>
    <tableColumn id="1140" xr3:uid="{9FB55EF9-4EAA-4D28-807A-A8DC175C2AAB}" name="Column1137"/>
    <tableColumn id="1141" xr3:uid="{0F026595-4CCD-4B71-BEE1-EC511510C5CF}" name="Column1138"/>
    <tableColumn id="1142" xr3:uid="{61BC29A5-A44B-4FA8-9C86-3380DF82C08B}" name="Column1139"/>
    <tableColumn id="1143" xr3:uid="{C9E8A18E-6549-4277-9AAA-4ABB5A8B188B}" name="Column1140"/>
    <tableColumn id="1144" xr3:uid="{4FC3CFBF-DC32-4721-ABBB-06D451ADBB0E}" name="Column1141"/>
    <tableColumn id="1145" xr3:uid="{08A9BE7F-57F3-4975-9E44-9F4F0CBEFFC6}" name="Column1142"/>
    <tableColumn id="1146" xr3:uid="{9752C062-FEAD-461B-BF36-286797FE5400}" name="Column1143"/>
    <tableColumn id="1147" xr3:uid="{4BB3C260-7DF5-468F-9A58-D071C2BFC0D7}" name="Column1144"/>
    <tableColumn id="1148" xr3:uid="{DFE49266-F706-43D9-8931-3D258F28CFAA}" name="Column1145"/>
    <tableColumn id="1149" xr3:uid="{4573B727-8D27-4055-86D7-07D737980979}" name="Column1146"/>
    <tableColumn id="1150" xr3:uid="{4C8F6087-7BA3-4F29-A839-14B028BA6093}" name="Column1147"/>
    <tableColumn id="1151" xr3:uid="{D3137C2A-1FBD-4A21-8409-CFCF66F2DE28}" name="Column1148"/>
    <tableColumn id="1152" xr3:uid="{5D989BAD-0065-4552-905A-A4D991643DFA}" name="Column1149"/>
    <tableColumn id="1153" xr3:uid="{B8CE8911-7246-412D-A7A7-3B5450976536}" name="Column1150"/>
    <tableColumn id="1154" xr3:uid="{59708E77-C9C1-4E6D-87FB-63720CCC473E}" name="Column1151"/>
    <tableColumn id="1155" xr3:uid="{4E752B6A-9B7E-4EB7-8E1D-7F4F4E671482}" name="Column1152"/>
    <tableColumn id="1156" xr3:uid="{8FAAF7A4-72E0-4960-B8BA-987D336E7750}" name="Column1153"/>
    <tableColumn id="1157" xr3:uid="{646924A0-B7EA-4DF0-A997-C876A684ECD0}" name="Column1154"/>
    <tableColumn id="1158" xr3:uid="{2EB377C6-6582-43A3-B529-9274CC048B75}" name="Column1155"/>
    <tableColumn id="1159" xr3:uid="{A2441858-06C0-418A-8A18-E959B6D2F24B}" name="Column1156"/>
    <tableColumn id="1160" xr3:uid="{D0AACD07-6CC1-4A88-911C-BD0735740C90}" name="Column1157"/>
    <tableColumn id="1161" xr3:uid="{105AA7AE-3D47-4791-9205-25E27615272E}" name="Column1158"/>
    <tableColumn id="1162" xr3:uid="{8E5EDFC4-D28C-4BDB-88EE-95BECFACAD74}" name="Column1159"/>
    <tableColumn id="1163" xr3:uid="{A0154CD3-DE20-4E6D-AA70-128997A70ED7}" name="Column1160"/>
    <tableColumn id="1164" xr3:uid="{5D06FB5B-1FE9-4BF2-A86C-A41792569D06}" name="Column1161"/>
    <tableColumn id="1165" xr3:uid="{C4A30B65-4195-410E-9C86-1A781E36684E}" name="Column1162"/>
    <tableColumn id="1166" xr3:uid="{D945BEB4-51AC-4A96-8E41-8412226DE9EF}" name="Column1163"/>
    <tableColumn id="1167" xr3:uid="{A8B5C9FB-0B2B-4545-ABB2-BA6B74CBA1F3}" name="Column1164"/>
    <tableColumn id="1168" xr3:uid="{8E4CED09-3458-4B9B-8D66-5CAABC63DCA8}" name="Column1165"/>
    <tableColumn id="1169" xr3:uid="{9676BBFF-5A72-47E3-B9F8-4463B2EAE739}" name="Column1166"/>
    <tableColumn id="1170" xr3:uid="{C569B02D-6808-4BB3-8FF7-EF68D7AE1412}" name="Column1167"/>
    <tableColumn id="1171" xr3:uid="{7238901C-5A86-4AF9-A295-FBA8C4FC2667}" name="Column1168"/>
    <tableColumn id="1172" xr3:uid="{183A1446-EE5D-4676-8D18-FB7DB6FA49BC}" name="Column1169"/>
    <tableColumn id="1173" xr3:uid="{B6466B76-6E0A-4DA6-9BD9-3A339BC4365C}" name="Column1170"/>
    <tableColumn id="1174" xr3:uid="{BE8BA6A3-6344-453C-A605-2A756ED9D083}" name="Column1171"/>
    <tableColumn id="1175" xr3:uid="{D3FA6F4F-F3A5-4625-996A-15F1DE94D363}" name="Column1172"/>
    <tableColumn id="1176" xr3:uid="{DBAEB94E-742A-4C2F-BAF0-B72C4A9A982B}" name="Column1173"/>
    <tableColumn id="1177" xr3:uid="{402A915D-2F17-4C6F-A69C-C5202EB6AE5A}" name="Column1174"/>
    <tableColumn id="1178" xr3:uid="{EB04AADB-EFF5-46B7-BE49-5080B27CD53F}" name="Column1175"/>
    <tableColumn id="1179" xr3:uid="{561BF7CC-C34D-4A92-84C9-ADAB6F999D6F}" name="Column1176"/>
    <tableColumn id="1180" xr3:uid="{6C39B7B3-8F13-48BE-A2E8-304797D7C9A6}" name="Column1177"/>
    <tableColumn id="1181" xr3:uid="{F9F2F123-6573-4D4C-AD46-A5BE19F93011}" name="Column1178"/>
    <tableColumn id="1182" xr3:uid="{DCE1667B-A09E-45FD-817B-B2E8F22BFC0B}" name="Column1179"/>
    <tableColumn id="1183" xr3:uid="{4F181221-3B40-432B-B4AE-1FACF58297EC}" name="Column1180"/>
    <tableColumn id="1184" xr3:uid="{EBDE29F6-F536-4507-AC7D-F510907FB2F3}" name="Column1181"/>
    <tableColumn id="1185" xr3:uid="{9E36C803-8B35-4500-9DE0-BAE2A6A606AD}" name="Column1182"/>
    <tableColumn id="1186" xr3:uid="{FBB10E41-DE87-478F-B5C5-98551A6611AD}" name="Column1183"/>
    <tableColumn id="1187" xr3:uid="{964328DD-D51B-45F6-BF06-941465C3BAAF}" name="Column1184"/>
    <tableColumn id="1188" xr3:uid="{46AACCC2-FE72-470E-ACAB-CE86871626E1}" name="Column1185"/>
    <tableColumn id="1189" xr3:uid="{3ACEB8DE-0B50-4E65-BFA9-7857E7929B12}" name="Column1186"/>
    <tableColumn id="1190" xr3:uid="{A2D06ABF-565A-4F37-893B-6A5C5124DAE2}" name="Column1187"/>
    <tableColumn id="1191" xr3:uid="{7F5E13FA-8DF7-47E8-96A8-BCF7C08A63A8}" name="Column1188"/>
    <tableColumn id="1192" xr3:uid="{2F4C8972-6606-4ACC-8D90-FC1CAA86A803}" name="Column1189"/>
    <tableColumn id="1193" xr3:uid="{D45A252B-4301-4ADF-A48F-DF5F469FB773}" name="Column1190"/>
    <tableColumn id="1194" xr3:uid="{2860E1AF-44FF-4734-A783-544B0D61A798}" name="Column1191"/>
    <tableColumn id="1195" xr3:uid="{7689577A-E7C1-4977-9C07-25C98A027956}" name="Column1192"/>
    <tableColumn id="1196" xr3:uid="{2D753F11-70A8-429D-981D-4BB232865B1C}" name="Column1193"/>
    <tableColumn id="1197" xr3:uid="{28EC9AC4-C581-4E49-8160-B362A58B70CD}" name="Column1194"/>
    <tableColumn id="1198" xr3:uid="{38E3E03D-A9AD-4A77-B253-E043389BE7D0}" name="Column1195"/>
    <tableColumn id="1199" xr3:uid="{D476DE38-F002-49FC-B738-970FDB000050}" name="Column1196"/>
    <tableColumn id="1200" xr3:uid="{E2397AAF-6045-46E4-8591-F87B714AB953}" name="Column1197"/>
    <tableColumn id="1201" xr3:uid="{EA808C6F-92F6-402A-94AD-FAA1F21FC024}" name="Column1198"/>
    <tableColumn id="1202" xr3:uid="{BEA50251-8081-492C-BF1F-596E6752B7DD}" name="Column1199"/>
    <tableColumn id="1203" xr3:uid="{EA2E282E-5140-4E9F-B140-6BDDF7B952E3}" name="Column1200"/>
    <tableColumn id="1204" xr3:uid="{816393C2-1011-4D90-A79B-0C0A6A4E471D}" name="Column1201"/>
    <tableColumn id="1205" xr3:uid="{35B5AD51-DBEE-46C0-AAB1-E27386526642}" name="Column1202"/>
    <tableColumn id="1206" xr3:uid="{30B97B7C-9FDC-4124-BE49-A2302779DAAB}" name="Column1203"/>
    <tableColumn id="1207" xr3:uid="{FB84FCF9-DEC3-4522-9F44-3FD8B4C48202}" name="Column1204"/>
    <tableColumn id="1208" xr3:uid="{CB810A9C-C749-41A0-8902-3A1B01C7C6BF}" name="Column1205"/>
    <tableColumn id="1209" xr3:uid="{D679D43D-644D-45F8-9B2E-EF1D210495C2}" name="Column1206"/>
    <tableColumn id="1210" xr3:uid="{D81266B1-06CB-46CE-BFD1-3FD4C284CDDF}" name="Column1207"/>
    <tableColumn id="1211" xr3:uid="{A7B63D8E-1F6C-4AC0-9E66-857A0C831029}" name="Column1208"/>
    <tableColumn id="1212" xr3:uid="{03F09FD7-3FE1-4F3A-80E5-1C11C8AC7B47}" name="Column1209"/>
    <tableColumn id="1213" xr3:uid="{4DC03BFC-F11C-41F7-8BFA-E7428CAB3942}" name="Column1210"/>
    <tableColumn id="1214" xr3:uid="{6F5C3692-6A40-4737-A888-E4A66193DCBA}" name="Column1211"/>
    <tableColumn id="1215" xr3:uid="{E3AF042B-83EC-432D-9478-4E58E1B2A75E}" name="Column1212"/>
    <tableColumn id="1216" xr3:uid="{C79207EB-28F5-4AC9-AA6B-51D71E833A9A}" name="Column1213"/>
    <tableColumn id="1217" xr3:uid="{D608D8B3-0E1D-4EEC-80E2-38F8ADB03B72}" name="Column1214"/>
    <tableColumn id="1218" xr3:uid="{7105397C-D8ED-48F3-B7CC-BFC7AFD49FE6}" name="Column1215"/>
    <tableColumn id="1219" xr3:uid="{77EC8A30-5DBD-49B5-B532-D7BC2054591F}" name="Column1216"/>
    <tableColumn id="1220" xr3:uid="{6A4EBEA6-D373-4550-A6A0-7ECAC125D9C4}" name="Column1217"/>
    <tableColumn id="1221" xr3:uid="{DEA18767-9402-4703-A1C6-BAD1A58F734B}" name="Column1218"/>
    <tableColumn id="1222" xr3:uid="{440018B9-8B65-4F88-8A5A-B436891C61F6}" name="Column1219"/>
    <tableColumn id="1223" xr3:uid="{36053452-8F6A-4792-853C-B0D06B94B7DB}" name="Column1220"/>
    <tableColumn id="1224" xr3:uid="{F0607961-223C-4352-9CCA-10DE236B0645}" name="Column1221"/>
    <tableColumn id="1225" xr3:uid="{875D0CCA-4F73-45B0-A803-782859E10844}" name="Column1222"/>
    <tableColumn id="1226" xr3:uid="{F76C7E9C-FD99-402C-99F2-A38105523231}" name="Column1223"/>
    <tableColumn id="1227" xr3:uid="{F55F7BC0-7D74-4C43-A80B-828C330A8CD9}" name="Column1224"/>
    <tableColumn id="1228" xr3:uid="{E3AC3887-4E92-4473-AB05-A77328CCEF13}" name="Column1225"/>
    <tableColumn id="1229" xr3:uid="{0357213E-D40F-44AE-A041-6C8FFCEBA330}" name="Column1226"/>
    <tableColumn id="1230" xr3:uid="{CAEE1686-B7E2-4E82-80F2-2377A4012D2E}" name="Column1227"/>
    <tableColumn id="1231" xr3:uid="{B0CC82F6-2B24-438A-B0B2-47F73D1C2B3C}" name="Column1228"/>
    <tableColumn id="1232" xr3:uid="{285A56B3-3ACA-46DE-B2E8-B6CE7093C180}" name="Column1229"/>
    <tableColumn id="1233" xr3:uid="{397DFD3F-7271-4B01-A3B9-1D8B6EEED88E}" name="Column1230"/>
    <tableColumn id="1234" xr3:uid="{5F0814BE-784B-4431-9096-21DE7092744B}" name="Column1231"/>
    <tableColumn id="1235" xr3:uid="{75A2AC0E-9A1A-4DB4-8452-CA6240E1166D}" name="Column1232"/>
    <tableColumn id="1236" xr3:uid="{63B08FD7-6A35-48EE-BBD7-924BE416476A}" name="Column1233"/>
    <tableColumn id="1237" xr3:uid="{9B1EA8C2-1EA7-4B57-A908-EF3CF093C5EA}" name="Column1234"/>
    <tableColumn id="1238" xr3:uid="{CD0F39B2-F4C3-4C2A-9CE8-FF7897EA9C64}" name="Column1235"/>
    <tableColumn id="1239" xr3:uid="{6258F207-190C-42A4-AF13-BC5DB5711D6C}" name="Column1236"/>
    <tableColumn id="1240" xr3:uid="{69A09F0F-8778-4C55-9CFF-AE7A3C3929C3}" name="Column1237"/>
    <tableColumn id="1241" xr3:uid="{6E8FFCCD-F1CE-43D0-9983-DE604EAD6389}" name="Column1238"/>
    <tableColumn id="1242" xr3:uid="{BDF0AC11-9D51-40BC-A1E7-3A66B7B0588F}" name="Column1239"/>
    <tableColumn id="1243" xr3:uid="{8EA56F0B-8945-4426-B164-4BC31B73801E}" name="Column1240"/>
    <tableColumn id="1244" xr3:uid="{9984478B-0496-4E05-A724-2D1FE425DFD5}" name="Column1241"/>
    <tableColumn id="1245" xr3:uid="{A801FF51-6530-4586-BEB5-8BCB0708CE62}" name="Column1242"/>
    <tableColumn id="1246" xr3:uid="{8FCF87E3-C6E9-4157-9F30-993E5941897E}" name="Column1243"/>
    <tableColumn id="1247" xr3:uid="{B4914E7B-4F9C-45E2-9847-B859639B6347}" name="Column1244"/>
    <tableColumn id="1248" xr3:uid="{9B27F8BA-BB66-4C41-9AA6-6B58A14D7A2B}" name="Column1245"/>
    <tableColumn id="1249" xr3:uid="{C41C14A8-73A8-4D64-99A8-6B3016DB4A55}" name="Column1246"/>
    <tableColumn id="1250" xr3:uid="{FAAEF599-2B35-459B-BDCB-7C03BDA8B228}" name="Column1247"/>
    <tableColumn id="1251" xr3:uid="{D2393500-887C-4E2C-97F7-89A04C4EC5DD}" name="Column1248"/>
    <tableColumn id="1252" xr3:uid="{603C5617-B784-43C3-AC87-F92BC0DD3195}" name="Column1249"/>
    <tableColumn id="1253" xr3:uid="{CA899E4E-89B7-4430-AB1C-5E07C28DABB6}" name="Column1250"/>
    <tableColumn id="1254" xr3:uid="{5611232E-651D-4E8A-9768-0CBFBC71DEBD}" name="Column1251"/>
    <tableColumn id="1255" xr3:uid="{DF811093-1DDF-4B2F-B768-61B91F80FCA3}" name="Column1252"/>
    <tableColumn id="1256" xr3:uid="{5DBD9384-B0A3-4152-80FF-105DB8B3BC29}" name="Column1253"/>
    <tableColumn id="1257" xr3:uid="{95C48B1D-9D82-4D90-8304-D01D2E274076}" name="Column1254"/>
    <tableColumn id="1258" xr3:uid="{346399A2-D1D7-4027-A386-E3F8F10FFF45}" name="Column1255"/>
    <tableColumn id="1259" xr3:uid="{FEEB7882-81A6-4742-91EE-E39548899155}" name="Column1256"/>
    <tableColumn id="1260" xr3:uid="{15465558-35EF-4B5A-9CD0-2700FDFF7CB2}" name="Column1257"/>
    <tableColumn id="1261" xr3:uid="{E1AF577B-8E2A-42DE-A1D6-73E9DD720365}" name="Column1258"/>
    <tableColumn id="1262" xr3:uid="{56F91379-445C-41C0-8CBF-412464D6AD4E}" name="Column1259"/>
    <tableColumn id="1263" xr3:uid="{6DF61513-1A1F-49B9-89CA-5F396C207FC1}" name="Column1260"/>
    <tableColumn id="1264" xr3:uid="{D46B4CA8-5009-47C4-B0B3-6ADA52ADE9DA}" name="Column1261"/>
    <tableColumn id="1265" xr3:uid="{24831A34-3386-44AD-8396-1E6C0CAE0EFE}" name="Column1262"/>
    <tableColumn id="1266" xr3:uid="{FA860544-7B79-4D01-84EB-F2762FE82545}" name="Column1263"/>
    <tableColumn id="1267" xr3:uid="{A869D06D-4A76-4590-AD9D-C88BE20A1D1E}" name="Column1264"/>
    <tableColumn id="1268" xr3:uid="{FFF10B71-9DD3-4FB2-A086-0DA4E7071CC9}" name="Column1265"/>
    <tableColumn id="1269" xr3:uid="{1CE6FC23-8CDE-4824-BA63-A72F3B858CBA}" name="Column1266"/>
    <tableColumn id="1270" xr3:uid="{8B30BA70-4A8D-4021-A695-887C3EF72C56}" name="Column1267"/>
    <tableColumn id="1271" xr3:uid="{6640A936-77A0-41F8-A3CE-4396D2313083}" name="Column1268"/>
    <tableColumn id="1272" xr3:uid="{E591676B-E521-4ACA-92D3-E6383A8D32A5}" name="Column1269"/>
    <tableColumn id="1273" xr3:uid="{3FEFB298-47C6-4AB5-B7F6-7FC0707E3BFA}" name="Column1270"/>
    <tableColumn id="1274" xr3:uid="{CC81E0A9-1EF2-4B63-9085-D0431ED4D073}" name="Column1271"/>
    <tableColumn id="1275" xr3:uid="{B45920F5-8C16-4AB1-BF00-66621A27198D}" name="Column1272"/>
    <tableColumn id="1276" xr3:uid="{87EC9C79-4ABA-4563-B483-40D275066ECF}" name="Column1273"/>
    <tableColumn id="1277" xr3:uid="{B24922E4-FD46-4CEB-9428-C28573629AC6}" name="Column1274"/>
    <tableColumn id="1278" xr3:uid="{63034EAF-D8D3-440C-804D-A7FCC25F4634}" name="Column1275"/>
    <tableColumn id="1279" xr3:uid="{F942451F-34C5-45DC-8180-10A627EDA16D}" name="Column1276"/>
    <tableColumn id="1280" xr3:uid="{BE7D6C88-B129-406C-9225-21752C0D69AB}" name="Column1277"/>
    <tableColumn id="1281" xr3:uid="{EFE20F07-238B-4047-95E8-913D7A7E8F7E}" name="Column1278"/>
    <tableColumn id="1282" xr3:uid="{AA826566-E29F-4AE1-A591-C6AA819BF203}" name="Column1279"/>
    <tableColumn id="1283" xr3:uid="{37F9EE38-9DB0-4DF4-BD21-CC6317293D99}" name="Column1280"/>
    <tableColumn id="1284" xr3:uid="{C6DDF192-3189-4487-AEA9-AA13F67A8185}" name="Column1281"/>
    <tableColumn id="1285" xr3:uid="{318D1109-2E56-4743-AB8D-D7CB3D9CFC16}" name="Column1282"/>
    <tableColumn id="1286" xr3:uid="{E3CF136C-19CA-4B8D-A17D-B7E534C574F8}" name="Column1283"/>
    <tableColumn id="1287" xr3:uid="{F166DA4A-A6BD-419E-B654-5F7884540FA1}" name="Column1284"/>
    <tableColumn id="1288" xr3:uid="{98C8E0E0-2D3F-4872-B470-907E905256BB}" name="Column1285"/>
    <tableColumn id="1289" xr3:uid="{57DDEBEA-7EBF-427A-9B9C-CF92D4DC6F9E}" name="Column1286"/>
    <tableColumn id="1290" xr3:uid="{C829EFD1-CB67-47EE-888E-D7000AC19E63}" name="Column1287"/>
    <tableColumn id="1291" xr3:uid="{E90981B6-FA77-42A4-9817-3872DA7E92DC}" name="Column1288"/>
    <tableColumn id="1292" xr3:uid="{E117E5EB-ADD1-46DA-BDB5-F67B81BCB2AD}" name="Column1289"/>
    <tableColumn id="1293" xr3:uid="{D62E1041-1F59-431F-AA6B-4E5674A338AE}" name="Column1290"/>
    <tableColumn id="1294" xr3:uid="{F421E468-6EE8-4326-B560-7F11BEB00322}" name="Column1291"/>
    <tableColumn id="1295" xr3:uid="{CC903C84-0F5E-40E0-8BD4-DB12629C10FB}" name="Column1292"/>
    <tableColumn id="1296" xr3:uid="{98423EC5-5452-4359-AE35-4211F85836B5}" name="Column1293"/>
    <tableColumn id="1297" xr3:uid="{AF8007D4-A3A8-463E-A1E7-2A5158774E18}" name="Column1294"/>
    <tableColumn id="1298" xr3:uid="{B3900DA2-A939-4B3C-BA7F-1B7FE934D7FB}" name="Column1295"/>
    <tableColumn id="1299" xr3:uid="{708C7788-B50D-48BF-BAAC-A945B9D8A547}" name="Column1296"/>
    <tableColumn id="1300" xr3:uid="{0E2E1CD9-DB82-4B91-8F0D-D1DD635B8567}" name="Column1297"/>
    <tableColumn id="1301" xr3:uid="{3FEE7282-BF22-4338-A938-98269C0F94A8}" name="Column1298"/>
    <tableColumn id="1302" xr3:uid="{DF68CE71-639C-44AF-B3C5-CCDADA7DC228}" name="Column1299"/>
    <tableColumn id="1303" xr3:uid="{8ACF520A-1E58-4951-BF19-9201F407DFAA}" name="Column1300"/>
    <tableColumn id="1304" xr3:uid="{C5FB43D9-7437-4215-9B59-7A6018E42DE4}" name="Column1301"/>
    <tableColumn id="1305" xr3:uid="{55B0FE53-A854-430B-AC44-DD5347728BE5}" name="Column1302"/>
    <tableColumn id="1306" xr3:uid="{CCE12422-2DD9-4D12-B951-E48D7921B413}" name="Column1303"/>
    <tableColumn id="1307" xr3:uid="{314E3D00-5B91-45D4-9E88-F0D41B696DEC}" name="Column1304"/>
    <tableColumn id="1308" xr3:uid="{73AB29CD-659B-4A37-BCD6-4D3D2F5CA0B9}" name="Column1305"/>
    <tableColumn id="1309" xr3:uid="{47C3C5C9-CFD5-4343-9C42-448A5CDF5FC2}" name="Column1306"/>
    <tableColumn id="1310" xr3:uid="{C03E3034-7549-4950-95D4-BE5C94B26A81}" name="Column1307"/>
    <tableColumn id="1311" xr3:uid="{FB2FE313-1EDD-4291-977E-8D5F28FA2DE2}" name="Column1308"/>
    <tableColumn id="1312" xr3:uid="{2165B343-E958-41FB-94A1-0B1BBA70DBE8}" name="Column1309"/>
    <tableColumn id="1313" xr3:uid="{9D60A26E-6EA5-444C-A65B-67BCE038BF7F}" name="Column1310"/>
    <tableColumn id="1314" xr3:uid="{27182ED2-D054-47EE-A59C-F909C5D77B5A}" name="Column1311"/>
    <tableColumn id="1315" xr3:uid="{09E501BA-DF9A-448F-901F-73E11EB7BDD3}" name="Column1312"/>
    <tableColumn id="1316" xr3:uid="{4230B52C-B4D5-44A6-B2BB-EBF0A8CB7AE4}" name="Column1313"/>
    <tableColumn id="1317" xr3:uid="{54B84674-B315-4592-BE4B-F471EBCB83AF}" name="Column1314"/>
    <tableColumn id="1318" xr3:uid="{28A88BFE-7BFD-4784-B9D9-67BCA931E082}" name="Column1315"/>
    <tableColumn id="1319" xr3:uid="{3C4B8A32-FB9E-45AC-AB27-568EA85FCC3E}" name="Column1316"/>
    <tableColumn id="1320" xr3:uid="{1713583B-43B7-4CCE-88FE-257833E9704D}" name="Column1317"/>
    <tableColumn id="1321" xr3:uid="{C79E1B87-8232-489C-A402-04A7E08A938A}" name="Column1318"/>
    <tableColumn id="1322" xr3:uid="{345C41C7-199F-4280-BDA8-6712A436FD6C}" name="Column1319"/>
    <tableColumn id="1323" xr3:uid="{777BD58D-45B7-46FC-9D84-B8FBB1F18022}" name="Column1320"/>
    <tableColumn id="1324" xr3:uid="{A924A8C8-58E3-47BB-AFBD-49DED337B4D3}" name="Column1321"/>
    <tableColumn id="1325" xr3:uid="{44569A1F-456B-4358-9698-E5A375915563}" name="Column1322"/>
    <tableColumn id="1326" xr3:uid="{F04F0E4B-9C65-4703-8DE0-4E994DABBBF2}" name="Column1323"/>
    <tableColumn id="1327" xr3:uid="{6FD07DAF-9E58-4AFA-B026-2D7C99C7A5FF}" name="Column1324"/>
    <tableColumn id="1328" xr3:uid="{C5B210B3-FAC5-4F20-A901-4526A3305AD1}" name="Column1325"/>
    <tableColumn id="1329" xr3:uid="{29F4161A-300F-47DE-953B-A156A87E5F12}" name="Column1326"/>
    <tableColumn id="1330" xr3:uid="{4025A195-C96E-4BE6-9E85-53A36BAFD909}" name="Column1327"/>
    <tableColumn id="1331" xr3:uid="{8A4FF464-C285-41C6-AD4E-9C1FADBDCB91}" name="Column1328"/>
    <tableColumn id="1332" xr3:uid="{A00ACDB1-A0EE-4792-82E9-656D5B892E7A}" name="Column1329"/>
    <tableColumn id="1333" xr3:uid="{2D185F1B-0435-4992-8B59-CF1AC7EBEE21}" name="Column1330"/>
    <tableColumn id="1334" xr3:uid="{44BBF321-96A0-4065-9DF3-2EC994E56F91}" name="Column1331"/>
    <tableColumn id="1335" xr3:uid="{B4F946A1-BFCA-4A0F-A2C2-48970CCBEAC8}" name="Column1332"/>
    <tableColumn id="1336" xr3:uid="{209BE278-F65D-4878-ACE7-BEC1CD7D9E8D}" name="Column1333"/>
    <tableColumn id="1337" xr3:uid="{C3D85B4F-CA2E-4597-A99B-7169DBBE5C3B}" name="Column1334"/>
    <tableColumn id="1338" xr3:uid="{D09F89FF-5641-4700-8982-58401F0449B3}" name="Column1335"/>
    <tableColumn id="1339" xr3:uid="{37EF1592-03A5-4017-ABB9-2479DFC47C3B}" name="Column1336"/>
    <tableColumn id="1340" xr3:uid="{B1A8C513-A399-486B-A883-FE1A027B61C0}" name="Column1337"/>
    <tableColumn id="1341" xr3:uid="{C9531A93-1F98-4407-813B-6EF16D6B72F8}" name="Column1338"/>
    <tableColumn id="1342" xr3:uid="{7F229EE8-A8F0-4FDC-994F-F1C117A3EF11}" name="Column1339"/>
    <tableColumn id="1343" xr3:uid="{4343FFDB-72B4-4115-9AC1-C59AFDB2B5C7}" name="Column1340"/>
    <tableColumn id="1344" xr3:uid="{4096DEF7-2D3B-4A57-B3FF-D24F6F762CD7}" name="Column1341"/>
    <tableColumn id="1345" xr3:uid="{EB91C30A-F5F4-4B13-A24F-06A4ED3BEED9}" name="Column1342"/>
    <tableColumn id="1346" xr3:uid="{AE692601-7B62-4506-A124-FE612ED0395C}" name="Column1343"/>
    <tableColumn id="1347" xr3:uid="{B52240C6-2339-45C6-B4C8-3482BE0F6E5D}" name="Column1344"/>
    <tableColumn id="1348" xr3:uid="{5A2D7F02-DE32-4758-BF08-1B8C9ED5E7BC}" name="Column1345"/>
    <tableColumn id="1349" xr3:uid="{DE357E1E-4537-427F-AD2C-121F1C10F7C1}" name="Column1346"/>
    <tableColumn id="1350" xr3:uid="{91004D35-E97F-4158-86B0-02B5FD7E07C8}" name="Column1347"/>
    <tableColumn id="1351" xr3:uid="{32C6BE55-9D88-4DC2-9D37-377AF0AE9F5F}" name="Column1348"/>
    <tableColumn id="1352" xr3:uid="{3D034F41-19DB-44AC-80D0-85256947C1D8}" name="Column1349"/>
    <tableColumn id="1353" xr3:uid="{B450E5F0-E282-4288-B596-79001FF3BB2B}" name="Column1350"/>
    <tableColumn id="1354" xr3:uid="{47A3883A-4A47-4953-A262-00DD521F8245}" name="Column1351"/>
    <tableColumn id="1355" xr3:uid="{02B1DD60-A641-4B30-A57E-404FCDAA6D8A}" name="Column1352"/>
    <tableColumn id="1356" xr3:uid="{182E15A7-C320-4DEA-A9D2-5213DB8810E3}" name="Column1353"/>
    <tableColumn id="1357" xr3:uid="{C64C2476-E808-4D0A-A1A4-AF9B51D55BF7}" name="Column1354"/>
    <tableColumn id="1358" xr3:uid="{CFA51509-7406-4B2F-B5CA-79F7F055BBAC}" name="Column1355"/>
    <tableColumn id="1359" xr3:uid="{F08F39F0-11B8-4A9A-8FC2-748876D539E5}" name="Column1356"/>
    <tableColumn id="1360" xr3:uid="{DD32D997-BC18-4201-A0CE-2676D47BB412}" name="Column1357"/>
    <tableColumn id="1361" xr3:uid="{C92AF88F-2407-498E-B2EB-77D46B0D47B4}" name="Column1358"/>
    <tableColumn id="1362" xr3:uid="{9C0B9045-4EC0-4467-B1E2-21CAB7A380A4}" name="Column1359"/>
    <tableColumn id="1363" xr3:uid="{1EEF7C08-5EF3-44C9-8382-BCEA28D4E301}" name="Column1360"/>
    <tableColumn id="1364" xr3:uid="{4A8946C2-AA0A-494E-876C-FC0D5948F685}" name="Column1361"/>
    <tableColumn id="1365" xr3:uid="{8E307F71-96D5-40B5-ACF0-F623C1E8351A}" name="Column1362"/>
    <tableColumn id="1366" xr3:uid="{D3C302B1-65EB-4A94-97C2-8B806D34A7B9}" name="Column1363"/>
    <tableColumn id="1367" xr3:uid="{83E5266F-3B77-4121-B71A-C88FF5CDA626}" name="Column1364"/>
    <tableColumn id="1368" xr3:uid="{14E5CC9B-47F2-425D-8868-1AAAD0E5B223}" name="Column1365"/>
    <tableColumn id="1369" xr3:uid="{C9CB4103-D1D5-44B4-9B1C-6B6376D33271}" name="Column1366"/>
    <tableColumn id="1370" xr3:uid="{9C697578-5B0E-4CCC-B7C3-48CC73048683}" name="Column1367"/>
    <tableColumn id="1371" xr3:uid="{D2581503-015D-4973-8FA2-534864480CC3}" name="Column1368"/>
    <tableColumn id="1372" xr3:uid="{7F0A67EB-8B77-4AB3-A36C-495FB7EB5FDB}" name="Column1369"/>
    <tableColumn id="1373" xr3:uid="{B41E48ED-D511-47F7-901B-EDC7FA7EA9CA}" name="Column1370"/>
    <tableColumn id="1374" xr3:uid="{ADCD8104-874E-4F12-A1A5-891581064341}" name="Column1371"/>
    <tableColumn id="1375" xr3:uid="{025E7A9E-52ED-496C-935D-95FE774FF08B}" name="Column1372"/>
    <tableColumn id="1376" xr3:uid="{728C2528-E579-4BA6-A39F-AF37C0737A8C}" name="Column1373"/>
    <tableColumn id="1377" xr3:uid="{1A679C15-1440-4E54-B7E7-AA2CD9444D75}" name="Column1374"/>
    <tableColumn id="1378" xr3:uid="{C15422BD-EF69-4E8F-BDC4-71E0300E3FB9}" name="Column1375"/>
    <tableColumn id="1379" xr3:uid="{0BF5F556-FA06-415B-8743-CEE4461A162F}" name="Column1376"/>
    <tableColumn id="1380" xr3:uid="{36AEA601-DB57-44BF-A844-9E88A75C904D}" name="Column1377"/>
    <tableColumn id="1381" xr3:uid="{17C5EDFA-EC2F-4AA0-A278-9C05FA1915A3}" name="Column1378"/>
    <tableColumn id="1382" xr3:uid="{CCF91CB0-E60F-48CA-B0C9-87CA6E9F3446}" name="Column1379"/>
    <tableColumn id="1383" xr3:uid="{34699BA6-BA2F-4BFF-AC4F-12BFEA3FF361}" name="Column1380"/>
    <tableColumn id="1384" xr3:uid="{C86D6FAD-DA81-42CF-BDAA-2523F122A989}" name="Column1381"/>
    <tableColumn id="1385" xr3:uid="{E9780D5C-EBFF-4536-B4C9-5D60B69E4984}" name="Column1382"/>
    <tableColumn id="1386" xr3:uid="{E40BEA9C-D552-4489-B983-EB44CB0CE95C}" name="Column1383"/>
    <tableColumn id="1387" xr3:uid="{B79B47EC-1E9B-4C16-948B-5F101E3A4D2F}" name="Column1384"/>
    <tableColumn id="1388" xr3:uid="{B8DBEF2B-1BF7-4FE4-90A7-BB10B00A13E1}" name="Column1385"/>
    <tableColumn id="1389" xr3:uid="{D6AE7693-6BA2-476C-B5B8-17C29ADAD3BF}" name="Column1386"/>
    <tableColumn id="1390" xr3:uid="{CFB6A066-C0DC-4010-86FF-9D272E188A7C}" name="Column1387"/>
    <tableColumn id="1391" xr3:uid="{2B4B3DAE-1916-4723-BF9B-4B54424A83B5}" name="Column1388"/>
    <tableColumn id="1392" xr3:uid="{336C2797-F182-41E7-A9D6-C3963F1D9D9A}" name="Column1389"/>
    <tableColumn id="1393" xr3:uid="{9589C3FA-B7AA-454E-93E2-C0195E3F54D2}" name="Column1390"/>
    <tableColumn id="1394" xr3:uid="{8ED3D5EE-1616-4A26-AC54-945F8DA5641B}" name="Column1391"/>
    <tableColumn id="1395" xr3:uid="{F3E8C7EC-0ABE-459F-B444-93AAEDF887FD}" name="Column1392"/>
    <tableColumn id="1396" xr3:uid="{E63D12AC-55A7-4700-984E-8C2DF7A245A3}" name="Column1393"/>
    <tableColumn id="1397" xr3:uid="{1AF39C35-54CF-48C2-975B-8CF90EBE8D92}" name="Column1394"/>
    <tableColumn id="1398" xr3:uid="{40C53BB6-0FE4-4752-8B1A-61B7DA4559F3}" name="Column1395"/>
    <tableColumn id="1399" xr3:uid="{8AB3E041-C882-4B46-B41E-1607936A60B5}" name="Column1396"/>
    <tableColumn id="1400" xr3:uid="{02DF0623-F2F4-4A33-9473-86684CC00BD2}" name="Column1397"/>
    <tableColumn id="1401" xr3:uid="{638D26E5-078F-4F05-8BD2-0706DAAF7D66}" name="Column1398"/>
    <tableColumn id="1402" xr3:uid="{43AAACE0-2539-41AD-8ABF-DBE8EBE4C6AD}" name="Column1399"/>
    <tableColumn id="1403" xr3:uid="{105E2BB1-5189-4391-941B-DEF8176DE02E}" name="Column1400"/>
    <tableColumn id="1404" xr3:uid="{F52038E8-FA8F-45BA-80E8-D07029CC7360}" name="Column1401"/>
    <tableColumn id="1405" xr3:uid="{A29EA365-2B03-48E3-B96D-CA431223EB59}" name="Column1402"/>
    <tableColumn id="1406" xr3:uid="{B646EA15-E572-4F39-8A16-1BDAD1502860}" name="Column1403"/>
    <tableColumn id="1407" xr3:uid="{4729BC3B-041E-4CFC-8A58-CE95CF364673}" name="Column1404"/>
    <tableColumn id="1408" xr3:uid="{18E01548-4AC5-4595-8147-A8CA49620280}" name="Column1405"/>
    <tableColumn id="1409" xr3:uid="{05D4EB4D-7148-4CE8-9350-DADA37D327C9}" name="Column1406"/>
    <tableColumn id="1410" xr3:uid="{BD8099AD-3BF5-44BF-8798-76D1BCDB98C7}" name="Column1407"/>
    <tableColumn id="1411" xr3:uid="{0C6A9AAA-3E8B-44A7-BE7B-1ABE8AC157AD}" name="Column1408"/>
    <tableColumn id="1412" xr3:uid="{8DCBE2AE-2BE5-490D-8DC2-465B5368A53A}" name="Column1409"/>
    <tableColumn id="1413" xr3:uid="{872792AB-1B0E-42DF-B131-C16C8DB033A7}" name="Column1410"/>
    <tableColumn id="1414" xr3:uid="{045B41B2-35CD-4AA7-8470-5592E5633FAF}" name="Column1411"/>
    <tableColumn id="1415" xr3:uid="{A1722BA6-EBF3-4375-82CF-36CC9497539A}" name="Column1412"/>
    <tableColumn id="1416" xr3:uid="{B3F60204-736F-46F9-8C69-B13CF5E57BE9}" name="Column1413"/>
    <tableColumn id="1417" xr3:uid="{634F1AFE-1BD9-45C1-BE02-424F6C014B57}" name="Column1414"/>
    <tableColumn id="1418" xr3:uid="{55756389-F99C-45FB-B3FF-321AB59E251B}" name="Column1415"/>
    <tableColumn id="1419" xr3:uid="{0E572F49-7B16-4B18-9603-D96DD7BE4B90}" name="Column1416"/>
    <tableColumn id="1420" xr3:uid="{390F270F-1FF2-4362-A175-BBFFA4F501AA}" name="Column1417"/>
    <tableColumn id="1421" xr3:uid="{5B41FDAC-2589-4212-8968-A576FE7EAB0E}" name="Column1418"/>
    <tableColumn id="1422" xr3:uid="{1FDD4A42-57FA-42AE-9A29-AEA86A8FA589}" name="Column1419"/>
    <tableColumn id="1423" xr3:uid="{97AE7186-EA51-4509-B42B-60947585F772}" name="Column1420"/>
    <tableColumn id="1424" xr3:uid="{B00EE9E8-605B-450A-BA82-DC82306B9833}" name="Column1421"/>
    <tableColumn id="1425" xr3:uid="{9C5717EA-001F-4E7D-A8D6-DD4FC4FC6235}" name="Column1422"/>
    <tableColumn id="1426" xr3:uid="{ABF6833C-2F02-437C-AD1A-4561FB01F0BC}" name="Column1423"/>
    <tableColumn id="1427" xr3:uid="{28923B32-6FB4-4ED2-AF85-77960D439EF6}" name="Column1424"/>
    <tableColumn id="1428" xr3:uid="{D3316B8E-6E1F-45DB-A192-7146423F5E89}" name="Column1425"/>
    <tableColumn id="1429" xr3:uid="{3F86C735-F5B7-48BE-9376-D9DFD7B828D2}" name="Column1426"/>
    <tableColumn id="1430" xr3:uid="{A7FF7DC0-0147-4CA7-BEBC-82F541678D2D}" name="Column1427"/>
    <tableColumn id="1431" xr3:uid="{3C14A867-C7D6-4543-8F15-D0035201E63A}" name="Column1428"/>
    <tableColumn id="1432" xr3:uid="{C6F8CDB7-0CDA-4D31-989B-4E5B717B10A3}" name="Column1429"/>
    <tableColumn id="1433" xr3:uid="{A967962E-0405-4E2A-98E9-6B367522A842}" name="Column1430"/>
    <tableColumn id="1434" xr3:uid="{B003C18E-AF73-4F0E-86EB-9310FF54705F}" name="Column1431"/>
    <tableColumn id="1435" xr3:uid="{8C2F40C2-B4A2-4F62-A383-00E2C08919AD}" name="Column1432"/>
    <tableColumn id="1436" xr3:uid="{AB2FA654-8DA5-4BBC-9CF6-96ABFC5C4B16}" name="Column1433"/>
    <tableColumn id="1437" xr3:uid="{CDEB3DDF-729F-4C78-894E-9C3EF11D90F9}" name="Column1434"/>
    <tableColumn id="1438" xr3:uid="{D619810B-79A5-44B6-AA7C-AAF38B8C589E}" name="Column1435"/>
    <tableColumn id="1439" xr3:uid="{52C0EB1F-D843-4603-93C9-5B1C57C9CBD5}" name="Column1436"/>
    <tableColumn id="1440" xr3:uid="{957031C9-9FBB-46E0-96A6-AE4A9749A978}" name="Column1437"/>
    <tableColumn id="1441" xr3:uid="{D9D358F7-C252-4C78-8AF1-4C218CB8823E}" name="Column1438"/>
    <tableColumn id="1442" xr3:uid="{3F6FEC22-8E6C-42FC-9ED3-5F6CEA79F283}" name="Column1439"/>
    <tableColumn id="1443" xr3:uid="{BC906E05-F484-46D7-A60E-8EC94A48C038}" name="Column1440"/>
    <tableColumn id="1444" xr3:uid="{85C1FC2B-B898-457E-903D-82CC3A952532}" name="Column1441"/>
    <tableColumn id="1445" xr3:uid="{73237856-EDCC-4519-82BD-C42C43B75BF8}" name="Column1442"/>
    <tableColumn id="1446" xr3:uid="{567F50E0-7240-408B-B0F9-AFA52ECE5EA9}" name="Column1443"/>
    <tableColumn id="1447" xr3:uid="{6E1AF362-6351-4D69-961D-5421D79A155C}" name="Column1444"/>
    <tableColumn id="1448" xr3:uid="{F18000EA-39AE-4281-8033-3E3ACF59391B}" name="Column1445"/>
    <tableColumn id="1449" xr3:uid="{BE1E9277-FE1D-4095-8639-B9D7DDF6A30D}" name="Column1446"/>
    <tableColumn id="1450" xr3:uid="{26075619-1741-417E-812F-8D092511C706}" name="Column1447"/>
    <tableColumn id="1451" xr3:uid="{186A96B5-6CC1-48EE-8139-2EF3208C3AFD}" name="Column1448"/>
    <tableColumn id="1452" xr3:uid="{A1C0946C-E863-4364-AA5F-6A492FD1AACE}" name="Column1449"/>
    <tableColumn id="1453" xr3:uid="{EA5A9224-D0BF-4C82-B6F2-3C861DF11C67}" name="Column1450"/>
    <tableColumn id="1454" xr3:uid="{A211C25B-AFB8-47E2-912B-A9AC6E2316CA}" name="Column1451"/>
    <tableColumn id="1455" xr3:uid="{9F964281-EA1C-4B53-8892-4AD106BB8622}" name="Column1452"/>
    <tableColumn id="1456" xr3:uid="{15DCA144-9EF2-45E8-936A-02A430476274}" name="Column1453"/>
    <tableColumn id="1457" xr3:uid="{A09C6139-C7D0-46CB-B547-E2CBB6DDBFDD}" name="Column1454"/>
    <tableColumn id="1458" xr3:uid="{0F86E5B7-8DFC-4179-B198-70943076BBF0}" name="Column1455"/>
    <tableColumn id="1459" xr3:uid="{90EF0B28-FFF5-4A4A-83CD-27264C031F55}" name="Column1456"/>
    <tableColumn id="1460" xr3:uid="{E0554AE8-4091-4229-869C-4B0A50780730}" name="Column1457"/>
    <tableColumn id="1461" xr3:uid="{98E45202-D42B-4E84-88B5-711DE09E9ECE}" name="Column1458"/>
    <tableColumn id="1462" xr3:uid="{498E1A35-F2E1-4DF8-9968-3B54087C82DC}" name="Column1459"/>
    <tableColumn id="1463" xr3:uid="{45E92E91-03D0-47BD-A321-968EDE172A80}" name="Column1460"/>
    <tableColumn id="1464" xr3:uid="{63DDAE55-E3C8-4E37-89E9-339F6EAFB2FB}" name="Column1461"/>
    <tableColumn id="1465" xr3:uid="{9F5F913F-70D4-47EC-965C-02DD605002A6}" name="Column1462"/>
    <tableColumn id="1466" xr3:uid="{6C9AA892-474E-403E-8DF0-9031C6F0A843}" name="Column1463"/>
    <tableColumn id="1467" xr3:uid="{EA450681-29E5-4AC5-AFF2-FDDC79FBE859}" name="Column1464"/>
    <tableColumn id="1468" xr3:uid="{44538AE7-A51E-479F-B344-B7FAF9E0D198}" name="Column1465"/>
    <tableColumn id="1469" xr3:uid="{36D5B404-D05E-4A8E-8554-CBA5C062154D}" name="Column1466"/>
    <tableColumn id="1470" xr3:uid="{C1D7FA60-0CBE-4720-82C6-48ADE8022FEA}" name="Column1467"/>
    <tableColumn id="1471" xr3:uid="{0744A281-D364-4C57-B6E9-9F942FB6C160}" name="Column1468"/>
    <tableColumn id="1472" xr3:uid="{F2B17C8C-2816-440A-BCE1-981AE64CDCAB}" name="Column1469"/>
    <tableColumn id="1473" xr3:uid="{809B7FE0-28F9-4508-B0C3-8A4833FBD9DA}" name="Column1470"/>
    <tableColumn id="1474" xr3:uid="{64B40BF8-31AD-4DB0-8993-105EC0B47390}" name="Column1471"/>
    <tableColumn id="1475" xr3:uid="{D9D4EF50-B480-4387-814E-B4BC477DFE13}" name="Column1472"/>
    <tableColumn id="1476" xr3:uid="{3FA5F1F7-E53D-429B-8B9A-DA0B94B90B6A}" name="Column1473"/>
    <tableColumn id="1477" xr3:uid="{39AEEB89-56A3-40E6-9DFF-61C77F8BF28A}" name="Column1474"/>
    <tableColumn id="1478" xr3:uid="{1AEFE759-2E13-4303-846F-71BECAD9338C}" name="Column1475"/>
    <tableColumn id="1479" xr3:uid="{1EBA2BB7-09B1-4F2A-BC47-74E721976264}" name="Column1476"/>
    <tableColumn id="1480" xr3:uid="{9DA3A027-9A22-4000-ADC1-5E64651B197C}" name="Column1477"/>
    <tableColumn id="1481" xr3:uid="{D46221C6-E449-495D-8E1E-D9E3B65A4211}" name="Column1478"/>
    <tableColumn id="1482" xr3:uid="{090ED80D-0E89-49D0-A415-EF4C74B7BDD0}" name="Column1479"/>
    <tableColumn id="1483" xr3:uid="{BBD8C3E4-7137-4DC7-8C0F-4997F3A711A8}" name="Column1480"/>
    <tableColumn id="1484" xr3:uid="{A219F5EF-B75C-49C8-9998-3BFCCAE6E0F9}" name="Column1481"/>
    <tableColumn id="1485" xr3:uid="{C7E2F96D-B52E-4B5C-A7BA-50128CDB4729}" name="Column1482"/>
    <tableColumn id="1486" xr3:uid="{B6B6D533-BA3A-4BE8-9D95-CFCC2A1B62AB}" name="Column1483"/>
    <tableColumn id="1487" xr3:uid="{55ABF98E-E28C-4D5E-BBD5-AAD2BB442A6E}" name="Column1484"/>
    <tableColumn id="1488" xr3:uid="{4FA22D99-1B40-4673-95CB-47142B773E1E}" name="Column1485"/>
    <tableColumn id="1489" xr3:uid="{B86C4CEB-7B00-46FE-AA25-ABD4EE49C448}" name="Column1486"/>
    <tableColumn id="1490" xr3:uid="{015B0E55-354F-44A4-AD98-F47EA76D42D8}" name="Column1487"/>
    <tableColumn id="1491" xr3:uid="{9D8EE988-4D45-4CF2-B2B3-DA2B76FB7CB7}" name="Column1488"/>
    <tableColumn id="1492" xr3:uid="{50B6B9CE-1A75-43F7-A357-E0FC07CE76F9}" name="Column1489"/>
    <tableColumn id="1493" xr3:uid="{62A5258C-683D-475F-A70A-CA6E83C6EA06}" name="Column1490"/>
    <tableColumn id="1494" xr3:uid="{7B46839C-3845-4F84-A748-04C0F26D99AE}" name="Column1491"/>
    <tableColumn id="1495" xr3:uid="{65DD8D6C-7649-4F2A-8568-5BC49474FE78}" name="Column1492"/>
    <tableColumn id="1496" xr3:uid="{D45B276B-89A1-410B-A795-C95D8B1CE9F9}" name="Column1493"/>
    <tableColumn id="1497" xr3:uid="{5B8E0E48-9C7D-4512-B985-B002808939F9}" name="Column1494"/>
    <tableColumn id="1498" xr3:uid="{1BC18068-56C0-4099-9F60-71DF31A99A84}" name="Column1495"/>
    <tableColumn id="1499" xr3:uid="{C35A8426-435B-4559-A753-5B749C23203E}" name="Column1496"/>
    <tableColumn id="1500" xr3:uid="{601F4596-F9E3-4717-AA0E-52E23A28B895}" name="Column1497"/>
    <tableColumn id="1501" xr3:uid="{60C31EF0-AB1E-48EA-B047-4DC24B08C940}" name="Column1498"/>
    <tableColumn id="1502" xr3:uid="{CD73259F-96AB-420D-A09E-546FC8AF4561}" name="Column1499"/>
    <tableColumn id="1503" xr3:uid="{EE521180-92F7-401B-8E0E-9BA099AFBD43}" name="Column1500"/>
    <tableColumn id="1504" xr3:uid="{56AAD578-9465-4DBF-84C9-76127DE6D45B}" name="Column1501"/>
    <tableColumn id="1505" xr3:uid="{C8DE9BD5-6B36-4057-B781-D289132C814E}" name="Column1502"/>
    <tableColumn id="1506" xr3:uid="{04D638F4-22BE-4C33-AC47-547308E39FCA}" name="Column1503"/>
    <tableColumn id="1507" xr3:uid="{B485409B-FE4E-4AA1-8136-9AB8DE847A79}" name="Column1504"/>
    <tableColumn id="1508" xr3:uid="{B521F565-37A1-433B-A123-FB716640A994}" name="Column1505"/>
    <tableColumn id="1509" xr3:uid="{45E48543-DBE1-4D6F-9299-305E72783802}" name="Column1506"/>
    <tableColumn id="1510" xr3:uid="{C89D5AD5-1C81-459D-ADE7-B2E25D4F6AC9}" name="Column1507"/>
    <tableColumn id="1511" xr3:uid="{AEE591C8-1971-4293-99F3-F1510DAF335C}" name="Column1508"/>
    <tableColumn id="1512" xr3:uid="{3D0DDBCB-3ABC-4C30-B97A-7C1260244F20}" name="Column1509"/>
    <tableColumn id="1513" xr3:uid="{BF1DF10F-55BF-44EF-867C-1C6C043440F9}" name="Column1510"/>
    <tableColumn id="1514" xr3:uid="{82FC7171-0D04-42BA-A71D-49B36DAEB03C}" name="Column1511"/>
    <tableColumn id="1515" xr3:uid="{31F2399B-A9FE-472E-AE70-41FAC18EF232}" name="Column1512"/>
    <tableColumn id="1516" xr3:uid="{FC0A3A1A-AA69-4CF4-80CD-3C862C125923}" name="Column1513"/>
    <tableColumn id="1517" xr3:uid="{047ECC89-D89E-429A-AAEF-10223F597967}" name="Column1514"/>
    <tableColumn id="1518" xr3:uid="{E06A2B74-7EA0-43A1-9411-CE9B60A399A6}" name="Column1515"/>
    <tableColumn id="1519" xr3:uid="{A0456579-4277-4869-8AFD-0F36E5596961}" name="Column1516"/>
    <tableColumn id="1520" xr3:uid="{9779D671-37C6-479C-8618-AE253EF7FE3D}" name="Column1517"/>
    <tableColumn id="1521" xr3:uid="{26CA4305-E2B8-4F7A-9D16-9AB007A49CEF}" name="Column1518"/>
    <tableColumn id="1522" xr3:uid="{CDD3AC76-FE3B-4B51-B57E-021D0CCA324E}" name="Column1519"/>
    <tableColumn id="1523" xr3:uid="{72C6E3DD-0FE5-4839-902D-CD0543979B25}" name="Column1520"/>
    <tableColumn id="1524" xr3:uid="{F7F8FFAC-EA00-4361-A7E4-2A9F35A0C6BA}" name="Column1521"/>
    <tableColumn id="1525" xr3:uid="{BDF2CB16-2116-4972-8CB3-AB1CD5DB09EB}" name="Column1522"/>
    <tableColumn id="1526" xr3:uid="{3EF4D1F1-FEA2-40EB-BE43-6D0F9169814A}" name="Column1523"/>
    <tableColumn id="1527" xr3:uid="{E8171312-06AE-4D19-9DB5-B4337BAE0F87}" name="Column1524"/>
    <tableColumn id="1528" xr3:uid="{CBB96503-8A0F-4FE8-9376-192C8459DC0E}" name="Column1525"/>
    <tableColumn id="1529" xr3:uid="{D7C56D76-187D-4AA9-96E8-D646602D6AC6}" name="Column1526"/>
    <tableColumn id="1530" xr3:uid="{1BAD78F0-44E1-468F-BCA8-DC45CDD6429A}" name="Column1527"/>
    <tableColumn id="1531" xr3:uid="{7E4BDA59-EC71-497A-9A95-35060DD37C53}" name="Column1528"/>
    <tableColumn id="1532" xr3:uid="{3A2868C5-8165-4073-A58C-2FB024BAE8E6}" name="Column1529"/>
    <tableColumn id="1533" xr3:uid="{DEFBEBE1-E9CE-4590-BEFE-323AD880683D}" name="Column1530"/>
    <tableColumn id="1534" xr3:uid="{D6DC8078-23C8-4BA7-9320-21372888FD5C}" name="Column1531"/>
    <tableColumn id="1535" xr3:uid="{E9A8113E-2CFB-4A97-B69F-BF1C68176F49}" name="Column1532"/>
    <tableColumn id="1536" xr3:uid="{D4225170-2D6F-44B7-ADD2-242130ABE908}" name="Column1533"/>
    <tableColumn id="1537" xr3:uid="{38BA55AC-B759-4CE2-A508-18E1B7AD5B02}" name="Column1534"/>
    <tableColumn id="1538" xr3:uid="{011224A2-C712-480D-A1BF-AA70130C4B61}" name="Column1535"/>
    <tableColumn id="1539" xr3:uid="{E7278C8A-FDF5-42E8-B300-197D92679246}" name="Column1536"/>
    <tableColumn id="1540" xr3:uid="{70381B24-7E97-4F7B-9299-93016149A31C}" name="Column1537"/>
    <tableColumn id="1541" xr3:uid="{D1F3C2DD-1F7D-4CFD-82D5-501D10499884}" name="Column1538"/>
    <tableColumn id="1542" xr3:uid="{681999DA-E294-4638-B893-8B997C57662A}" name="Column1539"/>
    <tableColumn id="1543" xr3:uid="{BF1C6B44-C88F-4A35-B600-D879EF17356D}" name="Column1540"/>
    <tableColumn id="1544" xr3:uid="{C2FA6A3F-7E98-4F92-8428-E9EEFE3A61BB}" name="Column1541"/>
    <tableColumn id="1545" xr3:uid="{15F5F36B-EC1E-49FA-8271-DC7671AE8804}" name="Column1542"/>
    <tableColumn id="1546" xr3:uid="{FF788B0C-1DF2-48AE-B2B3-0C149C485B0F}" name="Column1543"/>
    <tableColumn id="1547" xr3:uid="{34B51303-9E3A-46CB-900E-80C2D63C664F}" name="Column1544"/>
    <tableColumn id="1548" xr3:uid="{E0D8CD91-46EA-44DF-9C81-880293B82057}" name="Column1545"/>
    <tableColumn id="1549" xr3:uid="{B149BA05-F2A2-4D25-886B-91C03B932698}" name="Column1546"/>
    <tableColumn id="1550" xr3:uid="{A757CCFC-898B-4094-AF4E-B499CF721101}" name="Column1547"/>
    <tableColumn id="1551" xr3:uid="{8ABE52D6-E76D-40F3-93D8-53E013568888}" name="Column1548"/>
    <tableColumn id="1552" xr3:uid="{560E8148-EB00-40B2-8A04-396768DA9B02}" name="Column1549"/>
    <tableColumn id="1553" xr3:uid="{495C7D32-A863-44C5-B160-A86E523B55C0}" name="Column1550"/>
    <tableColumn id="1554" xr3:uid="{091D7A96-45AA-493C-A18B-DE2B7D987FE9}" name="Column1551"/>
    <tableColumn id="1555" xr3:uid="{172D2266-9BF6-4036-A9C5-247E1C12E0D3}" name="Column1552"/>
    <tableColumn id="1556" xr3:uid="{3D87498C-AD54-42EC-9703-01E3465AAF87}" name="Column1553"/>
    <tableColumn id="1557" xr3:uid="{97845053-CD16-4E5A-B5BD-24F6F5D22254}" name="Column1554"/>
    <tableColumn id="1558" xr3:uid="{66A81727-C77E-4AC9-A043-FC9389470D8E}" name="Column1555"/>
    <tableColumn id="1559" xr3:uid="{2FB0303D-1325-4518-BD6F-E0BDD58CE89C}" name="Column1556"/>
    <tableColumn id="1560" xr3:uid="{720B5FD0-1942-46AE-A4F6-09909496169F}" name="Column1557"/>
    <tableColumn id="1561" xr3:uid="{01D9EC47-1838-444C-83A0-1D10E78C4375}" name="Column1558"/>
    <tableColumn id="1562" xr3:uid="{E2C0FFE2-76E5-4FBB-BB7A-78FB863A8B18}" name="Column1559"/>
    <tableColumn id="1563" xr3:uid="{87624DD2-3E25-496C-BDD3-7AFCC97A210C}" name="Column1560"/>
    <tableColumn id="1564" xr3:uid="{531CB0FC-CC6B-40D3-A146-D0BA7145DC32}" name="Column1561"/>
    <tableColumn id="1565" xr3:uid="{AED71E05-057D-45D3-BB10-F19F7E823CE2}" name="Column1562"/>
    <tableColumn id="1566" xr3:uid="{3545AED5-5968-4025-A794-8732447DCECD}" name="Column1563"/>
    <tableColumn id="1567" xr3:uid="{992C5117-8E88-441F-B7A2-60002F4C79D7}" name="Column1564"/>
    <tableColumn id="1568" xr3:uid="{F9620ED9-4F63-40B7-9317-5262762E1129}" name="Column1565"/>
    <tableColumn id="1569" xr3:uid="{332E0584-62AB-4E10-B92F-367AEA73BF2C}" name="Column1566"/>
    <tableColumn id="1570" xr3:uid="{F92AB45B-1635-4140-98E3-B0B26170461A}" name="Column1567"/>
    <tableColumn id="1571" xr3:uid="{C092B129-A83E-4A77-9CC3-2B2BAB449557}" name="Column1568"/>
    <tableColumn id="1572" xr3:uid="{3BA8FEFC-CC38-42A4-99F0-A74C6B88A34C}" name="Column1569"/>
    <tableColumn id="1573" xr3:uid="{A20713B2-DF8C-4560-939D-FF168DE5BAB6}" name="Column1570"/>
    <tableColumn id="1574" xr3:uid="{F0FCA662-076A-4951-BAC4-76FE5F59879F}" name="Column1571"/>
    <tableColumn id="1575" xr3:uid="{374ABC74-A169-4B22-84AE-EDA1042B079B}" name="Column1572"/>
    <tableColumn id="1576" xr3:uid="{A06D6DD0-6686-4401-930F-ADDE7B01399E}" name="Column1573"/>
    <tableColumn id="1577" xr3:uid="{745FF18E-0A6C-4D43-A3AE-553C8763E481}" name="Column1574"/>
    <tableColumn id="1578" xr3:uid="{A51A8F4F-6991-4E78-BF6E-0CB7B6131442}" name="Column1575"/>
    <tableColumn id="1579" xr3:uid="{B798B49D-5760-44FA-9A98-991A4A115A9A}" name="Column1576"/>
    <tableColumn id="1580" xr3:uid="{975A1084-8B3F-4A48-B0AE-C51574D907E2}" name="Column1577"/>
    <tableColumn id="1581" xr3:uid="{E0394EB6-9CE2-4283-B56A-72FAE8E6BB40}" name="Column1578"/>
    <tableColumn id="1582" xr3:uid="{BCFF2563-CB75-419F-92E3-8A9CC3D3660A}" name="Column1579"/>
    <tableColumn id="1583" xr3:uid="{DBFD7A0A-8D06-444C-9B23-F7C99311C3D0}" name="Column1580"/>
    <tableColumn id="1584" xr3:uid="{512D4FCE-4543-43BA-8293-93FD3D80D817}" name="Column1581"/>
    <tableColumn id="1585" xr3:uid="{DAFC6EEB-BBD3-4271-A524-DD81575F3C72}" name="Column1582"/>
    <tableColumn id="1586" xr3:uid="{4BFE7B92-E15E-4153-9B7D-7AB168F2B145}" name="Column1583"/>
    <tableColumn id="1587" xr3:uid="{F9F02938-BBF3-4731-931A-4214B4CF4479}" name="Column1584"/>
    <tableColumn id="1588" xr3:uid="{D7B0AC4C-90EF-46AA-BFE2-6447271CB0CD}" name="Column1585"/>
    <tableColumn id="1589" xr3:uid="{A795247E-2D70-4FA1-BF45-C55B8CAD07CF}" name="Column1586"/>
    <tableColumn id="1590" xr3:uid="{97852F15-C880-4A65-8EBD-FC20296106F3}" name="Column1587"/>
    <tableColumn id="1591" xr3:uid="{025DF521-A685-4C31-9D09-85900A5154A5}" name="Column1588"/>
    <tableColumn id="1592" xr3:uid="{0661C4EE-6386-4473-98B8-E17BD0AA5DBC}" name="Column1589"/>
    <tableColumn id="1593" xr3:uid="{E51798FC-ED10-4E46-94A0-41B274498A66}" name="Column1590"/>
    <tableColumn id="1594" xr3:uid="{13A0633C-972F-48BD-9BBB-9642803CFA63}" name="Column1591"/>
    <tableColumn id="1595" xr3:uid="{E1CB870C-72CB-4A0A-BB07-0E421507E6A2}" name="Column1592"/>
    <tableColumn id="1596" xr3:uid="{495FF891-51D2-4009-ADAC-0C54F697CDA4}" name="Column1593"/>
    <tableColumn id="1597" xr3:uid="{326EAC28-8713-47B6-AF7D-16CF9B6C27BB}" name="Column1594"/>
    <tableColumn id="1598" xr3:uid="{8B543844-E6F1-4912-B924-781733EFCAF6}" name="Column1595"/>
    <tableColumn id="1599" xr3:uid="{5A04917E-6E2E-4B57-9403-F727EA119993}" name="Column1596"/>
    <tableColumn id="1600" xr3:uid="{84E4AFCD-B15E-41B5-925B-8A92487A52D5}" name="Column1597"/>
    <tableColumn id="1601" xr3:uid="{D2036700-FC52-47BE-925B-F297095170F8}" name="Column1598"/>
    <tableColumn id="1602" xr3:uid="{97A4FB64-0469-4DB6-8CFE-47CAA21FCF47}" name="Column1599"/>
    <tableColumn id="1603" xr3:uid="{E36130DB-3600-4EB9-9381-056422535B1B}" name="Column1600"/>
    <tableColumn id="1604" xr3:uid="{3FDC7DF5-2B1D-44C6-9889-AF4799FAD1D0}" name="Column1601"/>
    <tableColumn id="1605" xr3:uid="{90D90C93-E903-47AE-93F0-ECD7947183A4}" name="Column1602"/>
    <tableColumn id="1606" xr3:uid="{67F5B021-4AF1-4474-8F51-4FA6345A6ADE}" name="Column1603"/>
    <tableColumn id="1607" xr3:uid="{11E427F2-917D-4463-8E28-332A4218BED7}" name="Column1604"/>
    <tableColumn id="1608" xr3:uid="{285BB6F2-86E8-4927-ACED-F6DA03E3CA3B}" name="Column1605"/>
    <tableColumn id="1609" xr3:uid="{FD986CB7-2C79-48A4-B478-9730A92EA2CA}" name="Column1606"/>
    <tableColumn id="1610" xr3:uid="{913256FA-5C4F-4FC4-AFEC-878979D24B5C}" name="Column1607"/>
    <tableColumn id="1611" xr3:uid="{E1B4DFF5-EF66-44DB-A842-1AF8841B19DD}" name="Column1608"/>
    <tableColumn id="1612" xr3:uid="{A91BF023-B9A3-46CF-92CD-8AE8E21389A6}" name="Column1609"/>
    <tableColumn id="1613" xr3:uid="{571E83E1-1F23-434D-ACD1-9794F89E0838}" name="Column1610"/>
    <tableColumn id="1614" xr3:uid="{D330D01C-82A7-4683-A41C-D2915F225A96}" name="Column1611"/>
    <tableColumn id="1615" xr3:uid="{F803BC2B-E2C7-45EE-AA4F-E6D7134B82DE}" name="Column1612"/>
    <tableColumn id="1616" xr3:uid="{3A433EF0-B19D-4B0F-B7F0-10F27AA5EC21}" name="Column1613"/>
    <tableColumn id="1617" xr3:uid="{D59203F2-BF8E-4D22-8EE8-B61B36097056}" name="Column1614"/>
    <tableColumn id="1618" xr3:uid="{AC56A207-3707-4822-BD93-2DD1A6D09292}" name="Column1615"/>
    <tableColumn id="1619" xr3:uid="{C999F957-7871-4AD8-8DDC-C6B2279CE384}" name="Column1616"/>
    <tableColumn id="1620" xr3:uid="{D93F2CE8-9C73-4F69-B7C9-1FC8A8F40352}" name="Column1617"/>
    <tableColumn id="1621" xr3:uid="{4508F98B-4C8B-4DB0-9F38-5AF2615377FE}" name="Column1618"/>
    <tableColumn id="1622" xr3:uid="{6426EDD2-31AD-41B7-8C32-A80A1A07AD03}" name="Column1619"/>
    <tableColumn id="1623" xr3:uid="{DC5E3095-7363-4259-8AAF-FB6FFEB72B2C}" name="Column1620"/>
    <tableColumn id="1624" xr3:uid="{8B89BCAB-7E96-4D4C-BDF5-232A3DFF58DB}" name="Column1621"/>
    <tableColumn id="1625" xr3:uid="{B04812C4-4E33-4088-95EB-CB37EDAF19B6}" name="Column1622"/>
    <tableColumn id="1626" xr3:uid="{A1B5C468-5882-4E7B-800F-64C2BA32B121}" name="Column1623"/>
    <tableColumn id="1627" xr3:uid="{B71C1F70-F6B7-4FAB-B4E7-921E88BF4ADD}" name="Column1624"/>
    <tableColumn id="1628" xr3:uid="{C2F6ADCD-F399-4C8E-B7D3-C0FFC6D4E589}" name="Column1625"/>
    <tableColumn id="1629" xr3:uid="{11BCB587-08C9-4C87-8A78-8DB8176106B6}" name="Column1626"/>
    <tableColumn id="1630" xr3:uid="{DFC15B9A-04B8-4835-9141-3CBAF03AAF2E}" name="Column1627"/>
    <tableColumn id="1631" xr3:uid="{4FFBE4CA-D5FA-4A64-9886-8198543BDA03}" name="Column1628"/>
    <tableColumn id="1632" xr3:uid="{496F32B4-543B-4061-AD91-6A372E56DE20}" name="Column1629"/>
    <tableColumn id="1633" xr3:uid="{95816D7C-4F94-40EC-9B6D-BE2451EB77A8}" name="Column1630"/>
    <tableColumn id="1634" xr3:uid="{FD12CF8F-5691-4A66-809F-A61543FFC1F7}" name="Column1631"/>
    <tableColumn id="1635" xr3:uid="{8F27A8C9-7F9A-41BD-96BD-57D1BD1CFF61}" name="Column1632"/>
    <tableColumn id="1636" xr3:uid="{995919DA-AC02-4BBB-B62A-29DC57DCDF53}" name="Column1633"/>
    <tableColumn id="1637" xr3:uid="{40BF9B31-E926-4266-83D0-B5D8DABEA0DE}" name="Column1634"/>
    <tableColumn id="1638" xr3:uid="{E9E66F29-0978-4E55-B9C2-13421C8C8BAC}" name="Column1635"/>
    <tableColumn id="1639" xr3:uid="{4CD18A47-E87C-4E30-A582-8496E18CDD43}" name="Column1636"/>
    <tableColumn id="1640" xr3:uid="{36ECBBA3-6DED-4C22-946F-EAFC5273632C}" name="Column1637"/>
    <tableColumn id="1641" xr3:uid="{BABE048D-B035-46CF-BE5F-90289BF10272}" name="Column1638"/>
    <tableColumn id="1642" xr3:uid="{F48DC215-3214-4E49-85E4-E210AB1D71E5}" name="Column1639"/>
    <tableColumn id="1643" xr3:uid="{8060E293-E415-4654-BCCA-58B96581B587}" name="Column1640"/>
    <tableColumn id="1644" xr3:uid="{7984EAED-A50D-4ED4-87F2-F9AC7ED1AA77}" name="Column1641"/>
    <tableColumn id="1645" xr3:uid="{3F7C6AB3-359E-4039-8325-7F5953E9BD00}" name="Column1642"/>
    <tableColumn id="1646" xr3:uid="{A9D8B8F7-A8D4-48A7-8A87-A7FD43448B4A}" name="Column1643"/>
    <tableColumn id="1647" xr3:uid="{E633FAB8-A86D-451F-BBD7-43979574E29D}" name="Column1644"/>
    <tableColumn id="1648" xr3:uid="{FBA8A805-A230-4E46-8AB5-AA223C3F5458}" name="Column1645"/>
    <tableColumn id="1649" xr3:uid="{4EC5DCE5-C17E-404F-9085-F02FED3C0025}" name="Column1646"/>
    <tableColumn id="1650" xr3:uid="{8865C1D7-5019-48D4-85FD-DA4C349A2B06}" name="Column1647"/>
    <tableColumn id="1651" xr3:uid="{23F9EED3-2ADF-4590-917D-33AC894BE71F}" name="Column1648"/>
    <tableColumn id="1652" xr3:uid="{75831F97-52E4-4A56-82CD-5E564FA71DD2}" name="Column1649"/>
    <tableColumn id="1653" xr3:uid="{1DCB3045-CDB8-4777-A489-6642DC599C70}" name="Column1650"/>
    <tableColumn id="1654" xr3:uid="{206C3A9A-7759-46FF-AA39-83C3FF4298A9}" name="Column1651"/>
    <tableColumn id="1655" xr3:uid="{37687599-3417-4C20-AC6F-02DB15635CB7}" name="Column1652"/>
    <tableColumn id="1656" xr3:uid="{11E4AF6C-581A-49A4-99C5-6B3302D07344}" name="Column1653"/>
    <tableColumn id="1657" xr3:uid="{B8239CBD-F50B-4305-8F07-C6336B4EE941}" name="Column1654"/>
    <tableColumn id="1658" xr3:uid="{848AA41C-E78D-4B9D-8D76-BCBA1402F4D0}" name="Column1655"/>
    <tableColumn id="1659" xr3:uid="{95837EB3-D2ED-4FE2-93C5-5F18EE11F6C9}" name="Column1656"/>
    <tableColumn id="1660" xr3:uid="{CC302E04-2501-41A3-86EC-634618FCFDCB}" name="Column1657"/>
    <tableColumn id="1661" xr3:uid="{5F36773A-066D-40BE-BCFF-2EA89316D716}" name="Column1658"/>
    <tableColumn id="1662" xr3:uid="{6DF937A1-C065-44C6-84E0-EFB28BF1D664}" name="Column1659"/>
    <tableColumn id="1663" xr3:uid="{8DBD1994-F2CC-4D44-AB17-98E5FB15B946}" name="Column1660"/>
    <tableColumn id="1664" xr3:uid="{E328CF62-1000-4B32-972D-D1369F212B37}" name="Column1661"/>
    <tableColumn id="1665" xr3:uid="{9A5F1B70-F7DF-47A2-8615-673B653C54F4}" name="Column1662"/>
    <tableColumn id="1666" xr3:uid="{796D6E61-1B39-41BD-BEA0-E8E00A0935B0}" name="Column1663"/>
    <tableColumn id="1667" xr3:uid="{DB7C5339-3C05-4531-B835-5B9F27C95C38}" name="Column1664"/>
    <tableColumn id="1668" xr3:uid="{B8B2F103-E88A-4A88-A7DA-B51AB2ABA60C}" name="Column1665"/>
    <tableColumn id="1669" xr3:uid="{D9BFD0E4-83E7-4DD1-A8E7-E386BD9A9F45}" name="Column1666"/>
    <tableColumn id="1670" xr3:uid="{1A7B8AD8-27FA-4EA7-B7BF-F577FF4DFA05}" name="Column1667"/>
    <tableColumn id="1671" xr3:uid="{990EB17F-886F-431C-BAAA-04E7D54A938E}" name="Column1668"/>
    <tableColumn id="1672" xr3:uid="{174E066D-893F-441C-9F3B-F1AC95724110}" name="Column1669"/>
    <tableColumn id="1673" xr3:uid="{F817BCD5-DC08-4E1A-ACB0-3047CF956835}" name="Column1670"/>
    <tableColumn id="1674" xr3:uid="{3D6E9056-6AB0-416F-90E5-B8CE65A8A713}" name="Column1671"/>
    <tableColumn id="1675" xr3:uid="{F39B4FE5-099D-4AC1-A97E-C2809386E6AC}" name="Column1672"/>
    <tableColumn id="1676" xr3:uid="{9A6830D2-2AD1-4B58-B532-4EFB3C66D0F1}" name="Column1673"/>
    <tableColumn id="1677" xr3:uid="{5716C6F0-D5F1-4338-A27B-26DA64DD8D77}" name="Column1674"/>
    <tableColumn id="1678" xr3:uid="{ACAFB5A6-2256-4E53-8BC4-C7445D3EFC9A}" name="Column1675"/>
    <tableColumn id="1679" xr3:uid="{B0CCDBF2-4ACE-4FC0-B738-F20204DC15B5}" name="Column1676"/>
    <tableColumn id="1680" xr3:uid="{E092C383-2528-4F8A-8220-9CB94DB28CA2}" name="Column1677"/>
    <tableColumn id="1681" xr3:uid="{C70DAE85-0677-4695-91CF-70DF5C719D35}" name="Column1678"/>
    <tableColumn id="1682" xr3:uid="{0C365459-85A6-41C9-AD83-865A61DBEA92}" name="Column1679"/>
    <tableColumn id="1683" xr3:uid="{D03AE3E2-29FA-4BA7-9C59-7DFB81780551}" name="Column1680"/>
    <tableColumn id="1684" xr3:uid="{3C32130B-DB4D-4581-800A-63C74E4F0BA6}" name="Column1681"/>
    <tableColumn id="1685" xr3:uid="{23465AB9-F5A9-4D41-93A9-61B0D0A4D5D2}" name="Column1682"/>
    <tableColumn id="1686" xr3:uid="{A0C17C3D-D70F-461B-A7EC-F275807937C7}" name="Column1683"/>
    <tableColumn id="1687" xr3:uid="{493C8C66-333B-4A38-86A0-656DC2E7B670}" name="Column1684"/>
    <tableColumn id="1688" xr3:uid="{829301DA-8CE7-4D28-85CE-28AF84FE3C06}" name="Column1685"/>
    <tableColumn id="1689" xr3:uid="{544A9780-D289-40AC-BAF4-C368E0504BF6}" name="Column1686"/>
    <tableColumn id="1690" xr3:uid="{17E71907-ECD8-4398-95F2-39798358689F}" name="Column1687"/>
    <tableColumn id="1691" xr3:uid="{B4DB71D4-F200-4BC0-970F-FD7EFD1D5EF5}" name="Column1688"/>
    <tableColumn id="1692" xr3:uid="{867E1AE1-776B-4CE1-9880-100E77454FCE}" name="Column1689"/>
    <tableColumn id="1693" xr3:uid="{05BC48E1-C03D-48EE-82C6-240887ACE0A1}" name="Column1690"/>
    <tableColumn id="1694" xr3:uid="{E9F50C56-4067-4BE2-962A-1B722AA2324A}" name="Column1691"/>
    <tableColumn id="1695" xr3:uid="{1785ACD0-0CE4-4B35-8603-B5CEB2D19A34}" name="Column1692"/>
    <tableColumn id="1696" xr3:uid="{3CEC5DDA-39DF-4B69-B5E7-73456DA54541}" name="Column1693"/>
    <tableColumn id="1697" xr3:uid="{CF312B88-C583-497B-B847-836032715B16}" name="Column1694"/>
    <tableColumn id="1698" xr3:uid="{54A976F9-A690-4DF1-82C1-25AF118E81BF}" name="Column1695"/>
    <tableColumn id="1699" xr3:uid="{9B489DDA-EAD1-4C01-9F4D-B38FEAF6B938}" name="Column1696"/>
    <tableColumn id="1700" xr3:uid="{0AFB62EB-F968-4B43-B6DE-61227BA4CAF7}" name="Column1697"/>
    <tableColumn id="1701" xr3:uid="{61AD239A-338E-4717-B2A1-C025A3AFE1F6}" name="Column1698"/>
    <tableColumn id="1702" xr3:uid="{FE05B567-B675-460C-BEF3-F320B9B92010}" name="Column1699"/>
    <tableColumn id="1703" xr3:uid="{18558798-3903-4D01-9FD5-64A00C41F005}" name="Column1700"/>
    <tableColumn id="1704" xr3:uid="{16336D50-28BE-40D0-84AD-60D89346DF85}" name="Column1701"/>
    <tableColumn id="1705" xr3:uid="{76F0ED56-5877-40DA-AB53-3200F5C5B540}" name="Column1702"/>
    <tableColumn id="1706" xr3:uid="{0D8B4546-7DE6-4E91-814A-DF99E1CF471C}" name="Column1703"/>
    <tableColumn id="1707" xr3:uid="{449D6C53-72AF-410E-BDB5-DC2F92F1EE3D}" name="Column1704"/>
    <tableColumn id="1708" xr3:uid="{75AAE8BD-3C0A-4E65-933C-A33DB62ECD89}" name="Column1705"/>
    <tableColumn id="1709" xr3:uid="{5A7A73C6-E955-4435-9ED3-466BB4897BF2}" name="Column1706"/>
    <tableColumn id="1710" xr3:uid="{1CFEE463-030C-49F8-B6FB-3A3136874342}" name="Column1707"/>
    <tableColumn id="1711" xr3:uid="{5608C420-FDE8-4798-AFF7-583AE85A0179}" name="Column1708"/>
    <tableColumn id="1712" xr3:uid="{7A47DF19-8AE1-4AF8-BFA5-2A0B90826FC2}" name="Column1709"/>
    <tableColumn id="1713" xr3:uid="{2CEF0674-0C1B-4302-8CB4-866C6281E7CC}" name="Column1710"/>
    <tableColumn id="1714" xr3:uid="{A18E40C2-DB0D-427E-BD40-4698D8B41786}" name="Column1711"/>
    <tableColumn id="1715" xr3:uid="{76150CAA-62DA-4432-B3F7-3A9FDAF5ECDE}" name="Column1712"/>
    <tableColumn id="1716" xr3:uid="{5C78B520-0046-4C7A-A0FA-63A3D9C4FC31}" name="Column1713"/>
    <tableColumn id="1717" xr3:uid="{AF3B9CA0-18E7-48EF-91FC-4D7B5CAA00C7}" name="Column1714"/>
    <tableColumn id="1718" xr3:uid="{1FAFE04F-A5AD-4A2B-BA40-D13341D4143E}" name="Column1715"/>
    <tableColumn id="1719" xr3:uid="{9DD0F047-62A9-4EE2-984B-A838DA8E3B8F}" name="Column1716"/>
    <tableColumn id="1720" xr3:uid="{E948B03D-487A-4CBB-A40E-72FD5D0A8A80}" name="Column1717"/>
    <tableColumn id="1721" xr3:uid="{7AE9C8C6-5818-4E04-AB21-8BD3A8D28492}" name="Column1718"/>
    <tableColumn id="1722" xr3:uid="{BB07F0A5-35A7-4D09-8228-5FA3C970CC20}" name="Column1719"/>
    <tableColumn id="1723" xr3:uid="{EE688BED-1DBB-4834-BBCC-B774CA128B0A}" name="Column1720"/>
    <tableColumn id="1724" xr3:uid="{1D2E9AC5-E158-4B47-94B6-9792B183CF08}" name="Column1721"/>
    <tableColumn id="1725" xr3:uid="{77B78BCE-9CD7-4AAA-B507-91D0BAF1CB95}" name="Column1722"/>
    <tableColumn id="1726" xr3:uid="{30DC71FE-4355-42CD-A0B0-B6B145D4510C}" name="Column1723"/>
    <tableColumn id="1727" xr3:uid="{6832682A-E421-4EC6-ABD9-782D2791D2F6}" name="Column1724"/>
    <tableColumn id="1728" xr3:uid="{C2A918F9-0AD1-4F0B-BA70-75F56CE73EEB}" name="Column1725"/>
    <tableColumn id="1729" xr3:uid="{79F448E4-6F0F-4016-92A8-5FBB64C842C1}" name="Column1726"/>
    <tableColumn id="1730" xr3:uid="{121B6466-C7A2-4101-AAAE-DDDD75BF3D1B}" name="Column1727"/>
    <tableColumn id="1731" xr3:uid="{E603EE5C-3633-497A-8121-FB82B535BF3F}" name="Column1728"/>
    <tableColumn id="1732" xr3:uid="{263369A2-1374-4517-8331-24B9A33479D5}" name="Column1729"/>
    <tableColumn id="1733" xr3:uid="{4E31AFBE-2EA7-42C9-8DBE-46735C0B6C42}" name="Column1730"/>
    <tableColumn id="1734" xr3:uid="{F70D3180-35BD-4E4A-9E8D-1F7DA15737A9}" name="Column1731"/>
    <tableColumn id="1735" xr3:uid="{41F9ED59-B046-4CFC-BA75-9DC17E39D2A5}" name="Column1732"/>
    <tableColumn id="1736" xr3:uid="{7A49C4D9-6ED8-4BE6-8117-83B4D104CB6C}" name="Column1733"/>
    <tableColumn id="1737" xr3:uid="{0BFBC750-BD56-423E-A43D-EDDC81113547}" name="Column1734"/>
    <tableColumn id="1738" xr3:uid="{266B3754-0196-4D41-AD15-C9A6D711F8BE}" name="Column1735"/>
    <tableColumn id="1739" xr3:uid="{17FAAFC8-70E5-444D-9A73-DD80FF3B5E44}" name="Column1736"/>
    <tableColumn id="1740" xr3:uid="{FED9919C-0363-4BA8-BE74-4C9D97348CDE}" name="Column1737"/>
    <tableColumn id="1741" xr3:uid="{69C370AC-A772-4E79-90B5-4C91B76D3758}" name="Column1738"/>
    <tableColumn id="1742" xr3:uid="{1ADBD79B-6019-4394-A01C-C81B70603317}" name="Column1739"/>
    <tableColumn id="1743" xr3:uid="{8DFEEF11-3B14-4E6F-BA2B-E3429690A8BA}" name="Column1740"/>
    <tableColumn id="1744" xr3:uid="{4A5DEE92-69AC-4D63-9A82-CA61DAA22CBB}" name="Column1741"/>
    <tableColumn id="1745" xr3:uid="{280641FD-90B8-4B16-AF01-CE3AA3E77141}" name="Column1742"/>
    <tableColumn id="1746" xr3:uid="{AB321313-0FA7-4A73-ABC0-D680F6EC5DF4}" name="Column1743"/>
    <tableColumn id="1747" xr3:uid="{43F9FC56-E1D3-485E-92FF-2B44F44ECFA1}" name="Column1744"/>
    <tableColumn id="1748" xr3:uid="{C09651B0-1618-47AA-BF2B-799976A9654F}" name="Column1745"/>
    <tableColumn id="1749" xr3:uid="{60A8B55D-A649-44C0-B75B-397B2EFACD9A}" name="Column1746"/>
    <tableColumn id="1750" xr3:uid="{F911DA1F-4B31-4F69-AA8C-AB9258883E0D}" name="Column1747"/>
    <tableColumn id="1751" xr3:uid="{D086D72D-4C1A-4645-87DE-A525726DAD92}" name="Column1748"/>
    <tableColumn id="1752" xr3:uid="{1F0AB868-DF3D-4348-B279-D270BD9B80C3}" name="Column1749"/>
    <tableColumn id="1753" xr3:uid="{6CB65840-954F-4266-9E39-E77A14928D81}" name="Column1750"/>
    <tableColumn id="1754" xr3:uid="{C478705A-8F9A-469F-A751-779FE97ECE61}" name="Column1751"/>
    <tableColumn id="1755" xr3:uid="{7FB8E1EC-AE77-43F6-944D-47036FA66329}" name="Column1752"/>
    <tableColumn id="1756" xr3:uid="{CD3AF7A4-8B93-43D1-9531-83B3350CFA0E}" name="Column1753"/>
    <tableColumn id="1757" xr3:uid="{33744D89-025F-44F5-838B-2BB42BE77707}" name="Column1754"/>
    <tableColumn id="1758" xr3:uid="{C39E879B-AAFF-48CA-8E1A-C5D513CBDAD8}" name="Column1755"/>
    <tableColumn id="1759" xr3:uid="{4BDAD3E3-748E-42E8-AD51-67E98E94E9F9}" name="Column1756"/>
    <tableColumn id="1760" xr3:uid="{FC9E09D9-4CA2-4333-8343-138D6503144B}" name="Column1757"/>
    <tableColumn id="1761" xr3:uid="{E8DFD516-F35F-448D-B076-53B0F1D34D56}" name="Column1758"/>
    <tableColumn id="1762" xr3:uid="{30D3AAF7-01FE-4B04-91DD-463AD861089D}" name="Column1759"/>
    <tableColumn id="1763" xr3:uid="{2934A2B1-1098-4F83-A678-20534814C3B2}" name="Column1760"/>
    <tableColumn id="1764" xr3:uid="{C9468338-88D6-45E2-8298-4F2E14CFA071}" name="Column1761"/>
    <tableColumn id="1765" xr3:uid="{EEC79F43-D07E-4485-BE2F-E988FD546BC6}" name="Column1762"/>
    <tableColumn id="1766" xr3:uid="{EBF7B97F-DCCA-4A2B-A905-8BE3A20676DC}" name="Column1763"/>
    <tableColumn id="1767" xr3:uid="{2C091CFC-FFC3-4DA2-8F49-9D2CEE63880E}" name="Column1764"/>
    <tableColumn id="1768" xr3:uid="{09E5633C-9408-42CB-B5CB-692009AEE414}" name="Column1765"/>
    <tableColumn id="1769" xr3:uid="{B2F84F36-B1D2-4BEC-918E-2D2130457F52}" name="Column1766"/>
    <tableColumn id="1770" xr3:uid="{22B80AF6-14DC-405D-99B8-9F9A06BD3858}" name="Column1767"/>
    <tableColumn id="1771" xr3:uid="{A88ED392-581A-4C9E-BD6E-354AABA0802E}" name="Column1768"/>
    <tableColumn id="1772" xr3:uid="{2A710D7A-A64C-48EF-A740-B5514B38CAAC}" name="Column1769"/>
    <tableColumn id="1773" xr3:uid="{547C2F50-D182-4EA2-BED8-B04B93B2C31E}" name="Column1770"/>
    <tableColumn id="1774" xr3:uid="{72142939-8567-492E-BFDA-0FE17E8F7EC7}" name="Column1771"/>
    <tableColumn id="1775" xr3:uid="{C7574151-125C-45C2-80B4-4570160A182B}" name="Column1772"/>
    <tableColumn id="1776" xr3:uid="{46F708F9-9CBF-4B7A-9A7B-FB21ED1DCC52}" name="Column1773"/>
    <tableColumn id="1777" xr3:uid="{91CB2486-77A8-47F5-B237-4853D35B4998}" name="Column1774"/>
    <tableColumn id="1778" xr3:uid="{08159771-CE28-44D0-BA3A-6013AA8E31D5}" name="Column1775"/>
    <tableColumn id="1779" xr3:uid="{14D020E2-03D7-4AC0-A8D8-4AF4ACE27474}" name="Column1776"/>
    <tableColumn id="1780" xr3:uid="{EC86CEC4-FE40-4024-A32C-88E6F933BB8C}" name="Column1777"/>
    <tableColumn id="1781" xr3:uid="{D94A235A-CDAB-4FF2-A4EF-279E5F8B6316}" name="Column1778"/>
    <tableColumn id="1782" xr3:uid="{0BFC384F-B0C5-43A1-8A1E-0120502E66F2}" name="Column1779"/>
    <tableColumn id="1783" xr3:uid="{E89645F5-9593-4CE4-8DA1-87322F663DBF}" name="Column1780"/>
    <tableColumn id="1784" xr3:uid="{F87BEE7B-EB66-4C6B-8797-58F76BCC966A}" name="Column1781"/>
    <tableColumn id="1785" xr3:uid="{B018A455-EFDC-4F41-B025-E35D79BF9129}" name="Column1782"/>
    <tableColumn id="1786" xr3:uid="{F41DE81D-3AD1-4865-ACFC-0FA6AAD3D28A}" name="Column1783"/>
    <tableColumn id="1787" xr3:uid="{0C6478A6-D3B0-4EE5-8EB7-CDCF769AD5FC}" name="Column1784"/>
    <tableColumn id="1788" xr3:uid="{5F4F8FA5-3F0E-4938-8DC4-861D64DFCFC2}" name="Column1785"/>
    <tableColumn id="1789" xr3:uid="{8130B5FA-254B-4529-9DEC-0C4E6B21AA51}" name="Column1786"/>
    <tableColumn id="1790" xr3:uid="{14017648-B289-400D-A571-4909711683E9}" name="Column1787"/>
    <tableColumn id="1791" xr3:uid="{17739C46-390C-4A7C-963F-2CE137C3CC86}" name="Column1788"/>
    <tableColumn id="1792" xr3:uid="{3933564A-90EB-4DFC-833F-CE22428C0B9B}" name="Column1789"/>
    <tableColumn id="1793" xr3:uid="{27B9F8CA-7E6F-469D-8F4F-BD5731B59EEA}" name="Column1790"/>
    <tableColumn id="1794" xr3:uid="{C60E89C7-4C0C-4AE4-9106-D1CA2E2D8316}" name="Column1791"/>
    <tableColumn id="1795" xr3:uid="{9D9F4736-0C99-4543-8CC1-62A658764FD5}" name="Column1792"/>
    <tableColumn id="1796" xr3:uid="{801A0125-F9B2-4E92-BB40-EF84E656D29A}" name="Column1793"/>
    <tableColumn id="1797" xr3:uid="{C6692199-7B9B-4757-94DD-C8D139FB35BF}" name="Column1794"/>
    <tableColumn id="1798" xr3:uid="{F520E6DF-94B5-4257-8692-C8AF72627A56}" name="Column1795"/>
    <tableColumn id="1799" xr3:uid="{E95EAF52-9090-4402-BC26-0BF08BFBD215}" name="Column1796"/>
    <tableColumn id="1800" xr3:uid="{11DBA6D8-9934-4830-B77E-ADFEEC6F98C1}" name="Column1797"/>
    <tableColumn id="1801" xr3:uid="{4124778B-CF6C-44C7-900C-3150874B6C45}" name="Column1798"/>
    <tableColumn id="1802" xr3:uid="{FA9D5C45-E2E1-41D9-BF72-4DD816164981}" name="Column1799"/>
    <tableColumn id="1803" xr3:uid="{29D0465D-2601-4885-B680-18566E86FAAC}" name="Column1800"/>
    <tableColumn id="1804" xr3:uid="{AD09BB95-19B4-4C11-9F27-05B864080FD9}" name="Column1801"/>
    <tableColumn id="1805" xr3:uid="{FE814FE9-A6DF-4AF4-A640-D562F39FB7C2}" name="Column1802"/>
    <tableColumn id="1806" xr3:uid="{F62CD102-C38C-4CAE-B0D2-49272D3D1C83}" name="Column1803"/>
    <tableColumn id="1807" xr3:uid="{8EEE482E-4570-40CF-B59B-154ABBCCF42A}" name="Column1804"/>
    <tableColumn id="1808" xr3:uid="{7F8B6E8F-79E3-4DCC-83AC-69B0D7D78C83}" name="Column1805"/>
    <tableColumn id="1809" xr3:uid="{C3EFCAF9-2D75-4947-B36C-8851FA958FCE}" name="Column1806"/>
    <tableColumn id="1810" xr3:uid="{0D7CC289-3CA7-4EC3-87F6-1F4CDC4139AB}" name="Column1807"/>
    <tableColumn id="1811" xr3:uid="{47E5CA6B-D29B-4CA4-824F-66B9BC90143A}" name="Column1808"/>
    <tableColumn id="1812" xr3:uid="{02EFE92C-B2CC-44DC-A1CD-AF69BEECD084}" name="Column1809"/>
    <tableColumn id="1813" xr3:uid="{0844C278-5224-4EC9-BB4A-95BC876005F9}" name="Column1810"/>
    <tableColumn id="1814" xr3:uid="{70FE208B-F7EE-4848-827A-20B1F71609BF}" name="Column1811"/>
    <tableColumn id="1815" xr3:uid="{018605E5-2A86-415D-9849-96D83B306FE1}" name="Column1812"/>
    <tableColumn id="1816" xr3:uid="{A36D4CA3-763D-4DA1-94CE-D2201BC75DBB}" name="Column1813"/>
    <tableColumn id="1817" xr3:uid="{FEA3E674-AE23-46EB-9E01-E75116D990F8}" name="Column1814"/>
    <tableColumn id="1818" xr3:uid="{30176837-A4B1-4F41-AD73-4D89034DC624}" name="Column1815"/>
    <tableColumn id="1819" xr3:uid="{05CC1B5E-8CBA-4A80-856C-6D6D9A25AF8F}" name="Column1816"/>
    <tableColumn id="1820" xr3:uid="{8C2555D3-BCE9-4A12-A3F7-31ED11ECEE72}" name="Column1817"/>
    <tableColumn id="1821" xr3:uid="{FBB52D5A-AB28-4FE7-A65A-3B55604BC799}" name="Column1818"/>
    <tableColumn id="1822" xr3:uid="{D53CF543-FF2C-46B0-9703-7240EF25F338}" name="Column1819"/>
    <tableColumn id="1823" xr3:uid="{58B4FCDE-53F2-4E88-B7F7-41873902489A}" name="Column1820"/>
    <tableColumn id="1824" xr3:uid="{A7554E15-1D99-471C-A71B-58B4A4A2F0A3}" name="Column1821"/>
    <tableColumn id="1825" xr3:uid="{355F760E-3C10-418B-82A6-C34BB199CAA5}" name="Column1822"/>
    <tableColumn id="1826" xr3:uid="{BCAE69C5-E614-4A61-9729-0C5A413A8262}" name="Column1823"/>
    <tableColumn id="1827" xr3:uid="{11334F0E-DBE3-48D7-9370-E63277926E64}" name="Column1824"/>
    <tableColumn id="1828" xr3:uid="{1AB050EB-6914-4797-AB84-6FF49CA1B095}" name="Column1825"/>
    <tableColumn id="1829" xr3:uid="{D6771FA0-A7AD-422D-A9DB-0C62512D17D5}" name="Column1826"/>
    <tableColumn id="1830" xr3:uid="{8DEF99F3-10BB-4E49-A567-F426CFC1D45E}" name="Column1827"/>
    <tableColumn id="1831" xr3:uid="{3C83B731-33FA-4C28-8B84-17C2FBD1B2F3}" name="Column1828"/>
    <tableColumn id="1832" xr3:uid="{201BAFDE-D6C7-47D3-9D6B-7F58EDA6C5AC}" name="Column1829"/>
    <tableColumn id="1833" xr3:uid="{A66C5E7A-E17D-450D-A0E6-B7AC0F462CF7}" name="Column1830"/>
    <tableColumn id="1834" xr3:uid="{C57F0CCD-220E-417D-9BF5-7C36528129A1}" name="Column1831"/>
    <tableColumn id="1835" xr3:uid="{DFCCB90D-EF45-4B8B-9B40-10B66289025B}" name="Column1832"/>
    <tableColumn id="1836" xr3:uid="{5AE41821-AFA5-4E49-A9F1-27F5FBF9D607}" name="Column1833"/>
    <tableColumn id="1837" xr3:uid="{72C770EB-CEBC-4D05-BA42-13CBEC3E36DE}" name="Column1834"/>
    <tableColumn id="1838" xr3:uid="{8ACBE7E7-81F2-4937-B53D-225786DA82B8}" name="Column1835"/>
    <tableColumn id="1839" xr3:uid="{AA2AF03C-73A6-4C2E-AC29-4E47174E1A61}" name="Column1836"/>
    <tableColumn id="1840" xr3:uid="{F6FADBA1-A8DB-4357-B4AB-979555BD1A85}" name="Column1837"/>
    <tableColumn id="1841" xr3:uid="{4ADBF02E-4605-466F-83BE-5FD1F9470948}" name="Column1838"/>
    <tableColumn id="1842" xr3:uid="{D4F88F12-2280-4A01-A2D7-33609DFF21A9}" name="Column1839"/>
    <tableColumn id="1843" xr3:uid="{14E8B18E-4C44-48F8-AF05-47360A3101C8}" name="Column1840"/>
    <tableColumn id="1844" xr3:uid="{8D379B27-5A03-4760-96E8-33A91F18A310}" name="Column1841"/>
    <tableColumn id="1845" xr3:uid="{CDA095BE-AC2A-4212-AFA3-038FE88D7988}" name="Column1842"/>
    <tableColumn id="1846" xr3:uid="{CDCC2947-AF49-4959-A049-B780255055B7}" name="Column1843"/>
    <tableColumn id="1847" xr3:uid="{9B00DBA2-BFA2-4114-A0DE-23ED68588F98}" name="Column1844"/>
    <tableColumn id="1848" xr3:uid="{AE3AA5BD-E57D-4698-8859-EEE8167BC309}" name="Column1845"/>
    <tableColumn id="1849" xr3:uid="{69ADB407-3CA2-4D3D-80EC-929EE22163A2}" name="Column1846"/>
    <tableColumn id="1850" xr3:uid="{06725FE0-63DD-4EEF-83CB-D2B3509D693D}" name="Column1847"/>
    <tableColumn id="1851" xr3:uid="{BE3A50AF-DD69-41C3-9CDE-29F2920DBFC2}" name="Column1848"/>
    <tableColumn id="1852" xr3:uid="{3525D32F-244D-4B1B-9F7A-23C807EB4693}" name="Column1849"/>
    <tableColumn id="1853" xr3:uid="{8BB59B96-FF6E-476B-8E2C-5DAF71EC546F}" name="Column1850"/>
    <tableColumn id="1854" xr3:uid="{41CAEB39-B222-4369-99A5-D31DC5E7F5F1}" name="Column1851"/>
    <tableColumn id="1855" xr3:uid="{541CA146-E052-4695-A007-0D12A12A51C9}" name="Column1852"/>
    <tableColumn id="1856" xr3:uid="{D78890BC-B204-49D8-99B0-B5D2A6DBC4A1}" name="Column1853"/>
    <tableColumn id="1857" xr3:uid="{C7603C14-F885-454F-8AD7-5F31D53B59F4}" name="Column1854"/>
    <tableColumn id="1858" xr3:uid="{00D57AE8-6EB4-4DE3-8A3B-5102BA798BFA}" name="Column1855"/>
    <tableColumn id="1859" xr3:uid="{EE4AF1A1-6F4D-4390-97A3-EFE03C6BEAFB}" name="Column1856"/>
    <tableColumn id="1860" xr3:uid="{2B8C56C4-9FA2-40E6-A0C5-9882D3E82C9F}" name="Column1857"/>
    <tableColumn id="1861" xr3:uid="{3BCD6838-D419-4E95-8A2D-701BD8F2B39C}" name="Column1858"/>
    <tableColumn id="1862" xr3:uid="{A424AA88-13CB-4728-9856-54DEA2D5F3EA}" name="Column1859"/>
    <tableColumn id="1863" xr3:uid="{12648860-6E04-4DF5-8661-603BF6B0CA31}" name="Column1860"/>
    <tableColumn id="1864" xr3:uid="{0A0680F5-3583-4DE6-A1F0-D6559423CDCC}" name="Column1861"/>
    <tableColumn id="1865" xr3:uid="{965C866B-1C21-48A3-AB5E-01593230F60D}" name="Column1862"/>
    <tableColumn id="1866" xr3:uid="{139D6C5C-73F0-46D4-9355-BFB1AFDA8C28}" name="Column1863"/>
    <tableColumn id="1867" xr3:uid="{CB65FE1B-CA7E-4812-A42D-FCAFA38D792C}" name="Column1864"/>
    <tableColumn id="1868" xr3:uid="{634D4EA0-3F5D-4B37-8318-79DF97AE8CF0}" name="Column1865"/>
    <tableColumn id="1869" xr3:uid="{79F004C5-9581-465D-90FF-5417305307A1}" name="Column1866"/>
    <tableColumn id="1870" xr3:uid="{6B18D0C4-16AF-4E18-94F8-0E5CC7180038}" name="Column1867"/>
    <tableColumn id="1871" xr3:uid="{AC716B49-C8DF-4586-A1E9-4900BB7F4869}" name="Column1868"/>
    <tableColumn id="1872" xr3:uid="{2D5445A9-2FB3-4DC6-BFB4-6FACAA2668F6}" name="Column1869"/>
    <tableColumn id="1873" xr3:uid="{BEDF992A-771F-4163-9923-B6DABEF27765}" name="Column1870"/>
    <tableColumn id="1874" xr3:uid="{2513F1EF-EBB4-4F7E-8502-8903BC292CF1}" name="Column1871"/>
    <tableColumn id="1875" xr3:uid="{AE6D0337-5B0E-4FDA-9386-41A0ED6AA264}" name="Column1872"/>
    <tableColumn id="1876" xr3:uid="{24691F6E-98F9-4E62-BBAE-7A297118D24C}" name="Column1873"/>
    <tableColumn id="1877" xr3:uid="{77780925-1E9C-41CD-A6FE-8F9352D6BB1D}" name="Column1874"/>
    <tableColumn id="1878" xr3:uid="{0346265F-92C6-4ECC-9663-6D562C880259}" name="Column1875"/>
    <tableColumn id="1879" xr3:uid="{319EE694-0486-4E46-BCF6-2448FE0200BE}" name="Column1876"/>
    <tableColumn id="1880" xr3:uid="{C7F6C578-3102-4A31-8D35-2F8BB21DF933}" name="Column1877"/>
    <tableColumn id="1881" xr3:uid="{AA1C9E55-3091-45AB-8432-72BCDA8B92DD}" name="Column1878"/>
    <tableColumn id="1882" xr3:uid="{433B6189-03CE-4673-9054-CC7006534E40}" name="Column1879"/>
    <tableColumn id="1883" xr3:uid="{18A66E6A-0370-4DE8-B296-1E40D60AE589}" name="Column1880"/>
    <tableColumn id="1884" xr3:uid="{D926E5CD-9EDD-41D1-A242-5EEB3B8BE548}" name="Column1881"/>
    <tableColumn id="1885" xr3:uid="{3E877DE7-D354-407A-BEEA-E08C8FE12E67}" name="Column1882"/>
    <tableColumn id="1886" xr3:uid="{0A31CDDB-4428-42D0-9C63-F6D7D216994C}" name="Column1883"/>
    <tableColumn id="1887" xr3:uid="{C2B693D5-B29B-4337-83FF-960EE40FA64D}" name="Column1884"/>
    <tableColumn id="1888" xr3:uid="{EFEDA2E4-4A35-47CD-A0F6-26921BA6A8EC}" name="Column1885"/>
    <tableColumn id="1889" xr3:uid="{97E7013A-D2B7-4BBD-A4F3-373528AB3D0C}" name="Column1886"/>
    <tableColumn id="1890" xr3:uid="{5C15AFCB-A553-40C2-B8FA-3458FAA5556E}" name="Column1887"/>
    <tableColumn id="1891" xr3:uid="{EB7C6FCA-4783-4458-9B53-66EF4B859033}" name="Column1888"/>
    <tableColumn id="1892" xr3:uid="{5C6FA7ED-FCAB-4FC0-8E5D-C45C49903D6F}" name="Column1889"/>
    <tableColumn id="1893" xr3:uid="{1C96BC0A-FCFD-4C62-BC08-911C7D329896}" name="Column1890"/>
    <tableColumn id="1894" xr3:uid="{FCE163B2-86E0-4C55-8B13-50148CF82295}" name="Column1891"/>
    <tableColumn id="1895" xr3:uid="{C67DCFC1-8806-4274-B151-033497E6494F}" name="Column1892"/>
    <tableColumn id="1896" xr3:uid="{155E7DF4-F306-4FF4-A01B-C9C53DECBFAF}" name="Column1893"/>
    <tableColumn id="1897" xr3:uid="{73F1F77B-B408-42DA-9D7C-936ADC9C8ACE}" name="Column1894"/>
    <tableColumn id="1898" xr3:uid="{ECD16CFC-C21D-45D9-BC52-7357F99232A5}" name="Column1895"/>
    <tableColumn id="1899" xr3:uid="{594C255C-9C18-40F0-9CD2-F6BA25F8AFC1}" name="Column1896"/>
    <tableColumn id="1900" xr3:uid="{3691A80E-B649-4A6D-A6AB-43E50D73E4F4}" name="Column1897"/>
    <tableColumn id="1901" xr3:uid="{FFD02EDF-A536-44C0-BEB7-B7AA0ECDB5C5}" name="Column1898"/>
    <tableColumn id="1902" xr3:uid="{4FDFF81F-7F51-4F8E-999C-66926A12271F}" name="Column1899"/>
    <tableColumn id="1903" xr3:uid="{6B3D217C-0EA7-4EFA-A6A9-78BA0F353553}" name="Column1900"/>
    <tableColumn id="1904" xr3:uid="{694640F5-86DC-4B2A-A5D7-4B8B07BC9A13}" name="Column1901"/>
    <tableColumn id="1905" xr3:uid="{B798854A-1345-4409-8B57-48A0572AA38D}" name="Column1902"/>
    <tableColumn id="1906" xr3:uid="{F353B844-B5B3-4E2A-8E35-77E6206B0FF2}" name="Column1903"/>
    <tableColumn id="1907" xr3:uid="{5F65C613-5022-4403-9FE9-33F2F18FF055}" name="Column1904"/>
    <tableColumn id="1908" xr3:uid="{B2EBA616-C384-473F-B9E1-48304883F5FE}" name="Column1905"/>
    <tableColumn id="1909" xr3:uid="{BFD0C10A-384A-4216-A9B9-D86EA904F12A}" name="Column1906"/>
    <tableColumn id="1910" xr3:uid="{EAEF0B96-C6C0-4F4A-B9F9-A8A8826D5B6D}" name="Column1907"/>
    <tableColumn id="1911" xr3:uid="{E41A329C-4FEF-4107-9905-B3424F113564}" name="Column1908"/>
    <tableColumn id="1912" xr3:uid="{0C88891B-2CA8-44AC-92B7-B4771124641D}" name="Column1909"/>
    <tableColumn id="1913" xr3:uid="{4A8FC3F9-15CC-42D0-A666-09897D5881E6}" name="Column1910"/>
    <tableColumn id="1914" xr3:uid="{50619EBE-71CB-4F01-BEB0-00E7F156485A}" name="Column1911"/>
    <tableColumn id="1915" xr3:uid="{330A7F50-3C2A-41BD-AD6B-78F9E1BB9F41}" name="Column1912"/>
    <tableColumn id="1916" xr3:uid="{E3164D35-5152-49D8-B87A-9EECFAB8B1A2}" name="Column1913"/>
    <tableColumn id="1917" xr3:uid="{CFB45F19-ED09-4511-B577-69A7555DE663}" name="Column1914"/>
    <tableColumn id="1918" xr3:uid="{3BDE6019-1CAE-4E77-90AD-E84A7723654C}" name="Column1915"/>
    <tableColumn id="1919" xr3:uid="{D1754544-0DB5-4AD2-8DFF-0068A5375ADA}" name="Column1916"/>
    <tableColumn id="1920" xr3:uid="{9A080D94-C45E-496A-909A-49D2D8AC0E4A}" name="Column1917"/>
    <tableColumn id="1921" xr3:uid="{A1DA47DD-1204-45CF-91C5-84FAD7CBC618}" name="Column1918"/>
    <tableColumn id="1922" xr3:uid="{0FCCD5B1-AE08-4DE2-8B93-0DCF1D174F92}" name="Column1919"/>
    <tableColumn id="1923" xr3:uid="{EF99073F-6A78-4F9B-82E9-02F1E9756E08}" name="Column1920"/>
    <tableColumn id="1924" xr3:uid="{C3655447-1792-4BAE-9D86-9CB32BBA4C8C}" name="Column1921"/>
    <tableColumn id="1925" xr3:uid="{D7EB4178-92FB-4D35-8522-519780EE22AD}" name="Column1922"/>
    <tableColumn id="1926" xr3:uid="{FA11475C-E60B-4E01-AB07-2438404D95B4}" name="Column1923"/>
    <tableColumn id="1927" xr3:uid="{AD5C3E92-91BF-499C-B66B-3F46B0C3B470}" name="Column1924"/>
    <tableColumn id="1928" xr3:uid="{5077D083-EA1A-4DE8-8579-120BDD21119A}" name="Column1925"/>
    <tableColumn id="1929" xr3:uid="{D0BD95D3-2390-44EB-A23B-82849CB78A91}" name="Column1926"/>
    <tableColumn id="1930" xr3:uid="{5CF17342-4021-48A4-B9C0-E45656A9D390}" name="Column1927"/>
    <tableColumn id="1931" xr3:uid="{044BF922-0780-4F61-BEC0-DF6887FF9980}" name="Column1928"/>
    <tableColumn id="1932" xr3:uid="{6F6E7315-BDA4-443E-AB2A-DAF2429EA8EA}" name="Column1929"/>
    <tableColumn id="1933" xr3:uid="{B8E17694-5132-4575-8C11-90DA7F8C8CEB}" name="Column1930"/>
    <tableColumn id="1934" xr3:uid="{5D78B372-54F5-43C3-BB0B-8905B4DD56FC}" name="Column1931"/>
    <tableColumn id="1935" xr3:uid="{DDC7C2EB-059E-43C0-A1F7-1403043E55B4}" name="Column1932"/>
    <tableColumn id="1936" xr3:uid="{D93948EC-C132-4124-8729-5016C482938E}" name="Column1933"/>
    <tableColumn id="1937" xr3:uid="{EBD0A696-DA91-4170-BB61-B5DCF064B473}" name="Column1934"/>
    <tableColumn id="1938" xr3:uid="{82DE43FD-F460-43F9-ACA9-DA1B09799226}" name="Column1935"/>
    <tableColumn id="1939" xr3:uid="{B441E8DA-A890-4C72-B509-CD4300D72849}" name="Column1936"/>
    <tableColumn id="1940" xr3:uid="{BF9C9FC3-443D-4461-BB36-58A2D3023E11}" name="Column1937"/>
    <tableColumn id="1941" xr3:uid="{9CF194B3-DF58-480E-B76D-D64E24E07CAB}" name="Column1938"/>
    <tableColumn id="1942" xr3:uid="{4FAFF075-BB5C-427D-A5EF-59E15A2A772A}" name="Column1939"/>
    <tableColumn id="1943" xr3:uid="{A4289E76-78EE-46D3-ADDE-64D7F6776356}" name="Column1940"/>
    <tableColumn id="1944" xr3:uid="{84549A37-730E-4170-A80E-6BD0304519D1}" name="Column1941"/>
    <tableColumn id="1945" xr3:uid="{61742D05-DA41-4AC4-A9BA-8FA8792B9447}" name="Column1942"/>
    <tableColumn id="1946" xr3:uid="{B13D5879-AF62-449D-A4BE-E3F5D423E8BC}" name="Column1943"/>
    <tableColumn id="1947" xr3:uid="{590F5B22-6905-4E0B-9C1A-9D25CDFECE51}" name="Column1944"/>
    <tableColumn id="1948" xr3:uid="{90EC1FE0-5ECB-431D-9BB3-BD18F5C494EE}" name="Column1945"/>
    <tableColumn id="1949" xr3:uid="{92BCCBA7-03D2-4854-87D3-DBE5D152AEC7}" name="Column1946"/>
    <tableColumn id="1950" xr3:uid="{F147D910-5FE3-4177-ADAD-6398C32F7A5A}" name="Column1947"/>
    <tableColumn id="1951" xr3:uid="{B7742ACC-0EF8-48A5-B4D4-47F3C6E06C4E}" name="Column1948"/>
    <tableColumn id="1952" xr3:uid="{72D65953-C0B9-4B8D-B593-60D8028AD28D}" name="Column1949"/>
    <tableColumn id="1953" xr3:uid="{6BE0013B-9955-41B0-845C-7489186B1E2C}" name="Column1950"/>
    <tableColumn id="1954" xr3:uid="{4AD0FBCE-4B9B-4CD8-B1CF-F2F8488FC039}" name="Column1951"/>
    <tableColumn id="1955" xr3:uid="{E65DC42E-4925-4256-8472-3898EE1A14AC}" name="Column1952"/>
    <tableColumn id="1956" xr3:uid="{8BE6EDD1-9BE5-4E4D-9A18-F1D371F2E25D}" name="Column1953"/>
    <tableColumn id="1957" xr3:uid="{32D29EF6-C0D0-4EB7-9D9D-895B565550C4}" name="Column1954"/>
    <tableColumn id="1958" xr3:uid="{BCF086E1-BE86-4D18-A4C5-712F4EC6A12E}" name="Column1955"/>
    <tableColumn id="1959" xr3:uid="{5D45B328-3023-4744-8732-D53DFFEE18D9}" name="Column1956"/>
    <tableColumn id="1960" xr3:uid="{1A54200B-5867-4BE1-8693-04D157A151F3}" name="Column1957"/>
    <tableColumn id="1961" xr3:uid="{7FC02857-F1D9-46FD-B859-9A3DA5AC0B95}" name="Column1958"/>
    <tableColumn id="1962" xr3:uid="{7A1C7DBA-9E82-4823-ACDA-B7255507286C}" name="Column1959"/>
    <tableColumn id="1963" xr3:uid="{5ED03251-F250-4EFB-84C2-789B6DF02AB6}" name="Column1960"/>
    <tableColumn id="1964" xr3:uid="{179DDA14-D199-4C54-A3AB-F49819D44E05}" name="Column1961"/>
    <tableColumn id="1965" xr3:uid="{E97D9985-660C-48D7-928B-7E260EF06B3F}" name="Column1962"/>
    <tableColumn id="1966" xr3:uid="{9D609495-5338-47CD-A164-E91F0BE31AEA}" name="Column1963"/>
    <tableColumn id="1967" xr3:uid="{6E348E70-0999-4B3B-BDBE-B48C70678F4A}" name="Column1964"/>
    <tableColumn id="1968" xr3:uid="{44AB62D7-E068-479A-B1C0-D4BFEB868C13}" name="Column1965"/>
    <tableColumn id="1969" xr3:uid="{1C47907C-F5C7-4F8E-8B9E-B7DC90B0C83C}" name="Column1966"/>
    <tableColumn id="1970" xr3:uid="{9B132751-A3C0-4F1A-8E0E-69A41739B26E}" name="Column1967"/>
    <tableColumn id="1971" xr3:uid="{5C874513-9681-40BD-B348-72556709872E}" name="Column1968"/>
    <tableColumn id="1972" xr3:uid="{3419E144-D2C2-47EE-9323-9F895604F069}" name="Column1969"/>
    <tableColumn id="1973" xr3:uid="{525CE950-BBAB-49F1-948C-BDC5741AA8FD}" name="Column1970"/>
    <tableColumn id="1974" xr3:uid="{38F9E159-E8F4-4C52-950F-ADED471E71C3}" name="Column1971"/>
    <tableColumn id="1975" xr3:uid="{340DF912-AC16-46CE-8F37-B6D52404FB96}" name="Column1972"/>
    <tableColumn id="1976" xr3:uid="{A8E1D6B0-CA68-4928-8F7B-5AF646D23439}" name="Column1973"/>
    <tableColumn id="1977" xr3:uid="{D8E02ED7-655B-43F6-A23F-1C58143BFAB0}" name="Column1974"/>
    <tableColumn id="1978" xr3:uid="{20BB0CAC-02FA-4D07-95AF-96DA58AC2413}" name="Column1975"/>
    <tableColumn id="1979" xr3:uid="{28CC6D34-1C58-4F97-9DBB-2A1DB0BB2A12}" name="Column1976"/>
    <tableColumn id="1980" xr3:uid="{903D232A-3575-4668-94B4-4F400E8AE1D8}" name="Column1977"/>
    <tableColumn id="1981" xr3:uid="{7552C487-DED1-41D6-9ECA-5721DD266C52}" name="Column1978"/>
    <tableColumn id="1982" xr3:uid="{BF8B3690-4CB1-4779-8366-A561F6986DC3}" name="Column1979"/>
    <tableColumn id="1983" xr3:uid="{B21F1528-49CB-49C2-BE6F-1B9182F01698}" name="Column1980"/>
    <tableColumn id="1984" xr3:uid="{79E1C09E-5F6A-4B94-AB72-C4AB425BE33A}" name="Column1981"/>
    <tableColumn id="1985" xr3:uid="{B42F6076-6AE7-4C55-BA57-B42A808C9436}" name="Column1982"/>
    <tableColumn id="1986" xr3:uid="{F0EAF60F-1D4C-47EE-B2B6-7B478C493DA7}" name="Column1983"/>
    <tableColumn id="1987" xr3:uid="{7F7F28A1-AD60-4076-8A2B-9470EEDA0DBC}" name="Column1984"/>
    <tableColumn id="1988" xr3:uid="{C038B51B-6A0F-4641-B04A-5DAFC0FD30CB}" name="Column1985"/>
    <tableColumn id="1989" xr3:uid="{9A731333-F320-4C84-A1DF-0A21C9DE6902}" name="Column1986"/>
    <tableColumn id="1990" xr3:uid="{795DE54E-6C82-4FAF-97F0-C72448B4D3CC}" name="Column1987"/>
    <tableColumn id="1991" xr3:uid="{02D99F7B-97EF-4FDA-8B2A-DB4717D8BC90}" name="Column1988"/>
    <tableColumn id="1992" xr3:uid="{1FAA148C-7E46-4523-8AB2-01F8FE585200}" name="Column1989"/>
    <tableColumn id="1993" xr3:uid="{3D7FE8E5-149D-40B2-ADC6-E141EBC79494}" name="Column1990"/>
    <tableColumn id="1994" xr3:uid="{53AB3EB7-9E86-4D1E-9669-53437614417A}" name="Column1991"/>
    <tableColumn id="1995" xr3:uid="{3768AA03-262C-4327-8276-FF7C4DE42C37}" name="Column1992"/>
    <tableColumn id="1996" xr3:uid="{28F35DFB-F72B-483F-8E37-01ADB5CBA42C}" name="Column1993"/>
    <tableColumn id="1997" xr3:uid="{E5D941F4-23EC-4979-B1A6-0EDEB22A8FB6}" name="Column1994"/>
    <tableColumn id="1998" xr3:uid="{059F5643-3B6C-4D9B-8A8D-1E9EB64F1471}" name="Column1995"/>
    <tableColumn id="1999" xr3:uid="{F177430A-B6F9-4247-A899-8F5846C6275F}" name="Column1996"/>
    <tableColumn id="2000" xr3:uid="{0120AB48-92E6-4D29-B358-E8123A950263}" name="Column1997"/>
    <tableColumn id="2001" xr3:uid="{7B61A670-A648-4058-8524-C418C4FA4E9B}" name="Column1998"/>
    <tableColumn id="2002" xr3:uid="{6D25DC22-8B80-4C91-B35E-3415506E1CC7}" name="Column1999"/>
    <tableColumn id="2003" xr3:uid="{F8E5F575-1998-4A3B-BFC4-D25565FDEA90}" name="Column2000"/>
    <tableColumn id="2004" xr3:uid="{87785909-1DE9-4F84-B67D-9B4078BBA82D}" name="Column2001"/>
    <tableColumn id="2005" xr3:uid="{F4F72814-0B9A-4F69-914E-546005632159}" name="Column2002"/>
    <tableColumn id="2006" xr3:uid="{92880C29-3067-4087-9721-7CA7B0BD8E41}" name="Column2003"/>
    <tableColumn id="2007" xr3:uid="{D10463B2-C71D-4D19-B953-AC72DF009427}" name="Column2004"/>
    <tableColumn id="2008" xr3:uid="{B9F7DC5E-905E-451B-9712-D377B5F64356}" name="Column2005"/>
    <tableColumn id="2009" xr3:uid="{CD006921-8098-4E39-A533-45B07C209BA8}" name="Column2006"/>
    <tableColumn id="2010" xr3:uid="{5B9A62C4-E80D-4279-A231-C53E05CD203A}" name="Column2007"/>
    <tableColumn id="2011" xr3:uid="{C80668AB-B76C-4476-B1BE-AE74F5286DAD}" name="Column2008"/>
    <tableColumn id="2012" xr3:uid="{D5597F8A-B0F8-4609-B081-8DF0D7D93653}" name="Column2009"/>
    <tableColumn id="2013" xr3:uid="{211D281F-F1DE-413D-A083-3B4D5A776919}" name="Column2010"/>
    <tableColumn id="2014" xr3:uid="{3D941B1D-9106-408E-A011-B863F148CB96}" name="Column2011"/>
    <tableColumn id="2015" xr3:uid="{0C4F5FFC-BD97-4E06-9D12-12B2C3371201}" name="Column2012"/>
    <tableColumn id="2016" xr3:uid="{9CDEF019-547F-4102-8787-F8F8CDC5CE19}" name="Column2013"/>
    <tableColumn id="2017" xr3:uid="{1C237BF1-63F3-4281-8D42-49DA919F404E}" name="Column2014"/>
    <tableColumn id="2018" xr3:uid="{0019B92B-34AF-49A0-B9D1-CB81D8DB8BC8}" name="Column2015"/>
    <tableColumn id="2019" xr3:uid="{BFF36AE4-58F7-4446-BE25-C8FFDA5DAA7B}" name="Column2016"/>
    <tableColumn id="2020" xr3:uid="{A7E4C63C-2D21-48E2-8FAE-5D6E32493136}" name="Column2017"/>
    <tableColumn id="2021" xr3:uid="{9BF86DBB-A765-4021-9E67-C3F5945A3B60}" name="Column2018"/>
    <tableColumn id="2022" xr3:uid="{70CA9F81-08F7-4F88-BCC3-73AFA13DB0D7}" name="Column2019"/>
    <tableColumn id="2023" xr3:uid="{6D96CF12-B6BE-4CF7-8680-7228B253EF81}" name="Column2020"/>
    <tableColumn id="2024" xr3:uid="{8138F5A3-591C-4FAB-8902-63B37CBF915C}" name="Column2021"/>
    <tableColumn id="2025" xr3:uid="{369878A4-123D-4F8A-BAA9-E590AD6B12A3}" name="Column2022"/>
    <tableColumn id="2026" xr3:uid="{F761D9EC-C9F0-4526-B454-E24B0C00B66A}" name="Column2023"/>
    <tableColumn id="2027" xr3:uid="{9015F735-2DF5-4571-AFD0-8F8AC1DFEAA4}" name="Column2024"/>
    <tableColumn id="2028" xr3:uid="{1FA6F1EC-3450-4A10-986F-E2AD43CB3918}" name="Column2025"/>
    <tableColumn id="2029" xr3:uid="{48D8E3ED-1193-4D9D-94B5-349DD83CD5FA}" name="Column2026"/>
    <tableColumn id="2030" xr3:uid="{3B1B70AC-7B59-4872-9A9A-930AAF0A24C1}" name="Column2027"/>
    <tableColumn id="2031" xr3:uid="{E49B60A4-F06D-41A9-B97D-FA56F9557969}" name="Column2028"/>
    <tableColumn id="2032" xr3:uid="{87B0D30C-84FA-432A-85FC-8DA648231043}" name="Column2029"/>
    <tableColumn id="2033" xr3:uid="{28FED3CF-B1B9-4AF3-AC3C-4020D5A95105}" name="Column2030"/>
    <tableColumn id="2034" xr3:uid="{264449E1-85B0-4741-AC69-9126A4024CDB}" name="Column2031"/>
    <tableColumn id="2035" xr3:uid="{FF894BBE-F195-4F94-B3A6-671C35B45575}" name="Column2032"/>
    <tableColumn id="2036" xr3:uid="{518A724D-501E-4A78-A01F-0D5FC3242935}" name="Column2033"/>
    <tableColumn id="2037" xr3:uid="{3D9235E2-762F-4473-A147-EBDA6E33B71F}" name="Column2034"/>
    <tableColumn id="2038" xr3:uid="{B0B2D2B4-09D9-47D3-BBC6-AD7EB12EBC40}" name="Column2035"/>
    <tableColumn id="2039" xr3:uid="{62F5EB35-D528-4EC7-8B06-451E2CD11229}" name="Column2036"/>
    <tableColumn id="2040" xr3:uid="{681C0DDD-EBAA-4EA7-A9EE-0159B104DDB5}" name="Column2037"/>
    <tableColumn id="2041" xr3:uid="{56EB4463-20A0-41FA-8C17-E4E9DF766347}" name="Column2038"/>
    <tableColumn id="2042" xr3:uid="{9342508B-B587-4B2D-A0E2-68BBFAEEA22D}" name="Column2039"/>
    <tableColumn id="2043" xr3:uid="{868D2EAA-5FE8-42F1-9C39-EC0760BBE705}" name="Column2040"/>
    <tableColumn id="2044" xr3:uid="{BA86EA51-8875-4683-867A-1BB559EF6F86}" name="Column2041"/>
    <tableColumn id="2045" xr3:uid="{054494F6-83F0-4E5A-A0C8-8CC77021FA11}" name="Column2042"/>
    <tableColumn id="2046" xr3:uid="{77014A1A-A83D-4412-BFD1-9C54C761E58F}" name="Column2043"/>
    <tableColumn id="2047" xr3:uid="{141BADB7-2BBE-41F6-82AD-CDF7CC44922A}" name="Column2044"/>
    <tableColumn id="2048" xr3:uid="{E374D525-E6B4-4BC2-A0F7-79B0D6BB0352}" name="Column2045"/>
    <tableColumn id="2049" xr3:uid="{ADC5FDC3-53C1-4708-93FF-18E95FE9F19F}" name="Column2046"/>
    <tableColumn id="2050" xr3:uid="{7124997F-0910-448F-B79E-D68F214FCB20}" name="Column2047"/>
    <tableColumn id="2051" xr3:uid="{E97D7678-5051-4327-999C-239F0B0E7431}" name="Column2048"/>
    <tableColumn id="2052" xr3:uid="{8E8BCE03-5EA8-48B0-949D-1B85F9A90678}" name="Column2049"/>
    <tableColumn id="2053" xr3:uid="{CAC26CB6-7A7C-4E6B-A4F1-38C79C82A2BE}" name="Column2050"/>
    <tableColumn id="2054" xr3:uid="{E2D545C7-DCCE-481A-AFB7-40A9F4D6E06C}" name="Column2051"/>
    <tableColumn id="2055" xr3:uid="{C55687E6-7C45-4FF6-AE9F-7935F06F0EEE}" name="Column2052"/>
    <tableColumn id="2056" xr3:uid="{3F794CEE-00E2-400B-8A9C-889163216321}" name="Column2053"/>
    <tableColumn id="2057" xr3:uid="{EFB33169-1612-486F-98DE-64C4765003A8}" name="Column2054"/>
    <tableColumn id="2058" xr3:uid="{36039055-9C12-4993-8E37-A394C224508E}" name="Column2055"/>
    <tableColumn id="2059" xr3:uid="{6F0750BD-FC3E-4E3C-8108-9AAB4A65BEEA}" name="Column2056"/>
    <tableColumn id="2060" xr3:uid="{EF79CA42-B4BD-4F77-955D-5788EF43E111}" name="Column2057"/>
    <tableColumn id="2061" xr3:uid="{B7D35105-655C-42A1-9839-DB5F70561574}" name="Column2058"/>
    <tableColumn id="2062" xr3:uid="{88C740C6-6D1B-4D3E-AE58-6AEC28C51C7B}" name="Column2059"/>
    <tableColumn id="2063" xr3:uid="{213A2A9A-46B8-4659-9773-D4CCD9523EF8}" name="Column2060"/>
    <tableColumn id="2064" xr3:uid="{070939D3-B064-45E1-BE27-85C4B5FF1790}" name="Column2061"/>
    <tableColumn id="2065" xr3:uid="{3D54D1DD-B483-4161-AFB0-128D9922845B}" name="Column2062"/>
    <tableColumn id="2066" xr3:uid="{42488F96-402A-434F-ACC2-BBF9FEABAF8F}" name="Column2063"/>
    <tableColumn id="2067" xr3:uid="{97D058CF-B1D8-47E5-BEC6-2FC029073852}" name="Column2064"/>
    <tableColumn id="2068" xr3:uid="{9D4EC1B8-B55F-4AAF-861B-01980B3023A5}" name="Column2065"/>
    <tableColumn id="2069" xr3:uid="{4AD32490-005D-4018-980D-D0D0337130B7}" name="Column2066"/>
    <tableColumn id="2070" xr3:uid="{923F6032-00D9-406A-BAF5-59C194AFCC44}" name="Column2067"/>
    <tableColumn id="2071" xr3:uid="{457B6C19-B80E-4E4A-8463-A077E0254930}" name="Column2068"/>
    <tableColumn id="2072" xr3:uid="{8E33860A-6C31-4C15-B2A9-69920A12636F}" name="Column2069"/>
    <tableColumn id="2073" xr3:uid="{81BC3F14-5278-49DD-AAFE-771AA9073DE9}" name="Column2070"/>
    <tableColumn id="2074" xr3:uid="{1D800C3F-C6DA-4193-9F7D-FF060D24DA0D}" name="Column2071"/>
    <tableColumn id="2075" xr3:uid="{4EE18CEA-D283-492C-998B-E1F3E0BAC921}" name="Column2072"/>
    <tableColumn id="2076" xr3:uid="{F78E0A7D-6DB9-4654-A02B-35C0CEA3B30D}" name="Column2073"/>
    <tableColumn id="2077" xr3:uid="{3564ED18-48DB-405C-9D4D-311440EACA9C}" name="Column2074"/>
    <tableColumn id="2078" xr3:uid="{40A382B0-FB08-43BF-B4AB-A12331EAD433}" name="Column2075"/>
    <tableColumn id="2079" xr3:uid="{A126C630-E256-4DA2-AA80-64521BADEC42}" name="Column2076"/>
    <tableColumn id="2080" xr3:uid="{47250EB5-5FF8-4346-A276-C47A2640169C}" name="Column2077"/>
    <tableColumn id="2081" xr3:uid="{1ECB9D45-2CEE-4AB5-AD8A-290BD9179E5E}" name="Column2078"/>
    <tableColumn id="2082" xr3:uid="{8AC95B05-7261-4581-B71B-0AACAA09FE35}" name="Column2079"/>
    <tableColumn id="2083" xr3:uid="{4A288B40-60F3-4D10-8B3E-2F0B28994F81}" name="Column2080"/>
    <tableColumn id="2084" xr3:uid="{FF8BEDF9-7489-474D-A1B2-2606610EB1EE}" name="Column2081"/>
    <tableColumn id="2085" xr3:uid="{B6FE1CA4-BC46-48EE-8553-36A9BFD32AD6}" name="Column2082"/>
    <tableColumn id="2086" xr3:uid="{34BA69BA-AF55-465F-B761-F4F20F097C95}" name="Column2083"/>
    <tableColumn id="2087" xr3:uid="{F0268E64-221F-4B7F-9E23-3FE0BBF6AD49}" name="Column2084"/>
    <tableColumn id="2088" xr3:uid="{E3AF18F6-FBDC-421B-BF7C-D09196332B72}" name="Column2085"/>
    <tableColumn id="2089" xr3:uid="{9B4419A6-E896-46EF-99F7-A73B472DB321}" name="Column2086"/>
    <tableColumn id="2090" xr3:uid="{B3683AB6-761E-49EB-8A42-34534EED546A}" name="Column2087"/>
    <tableColumn id="2091" xr3:uid="{9B796690-3654-4253-82EB-3D2627A789B7}" name="Column2088"/>
    <tableColumn id="2092" xr3:uid="{2BAD5483-E9D5-4FE1-8DB0-BDDF6A3EE353}" name="Column2089"/>
    <tableColumn id="2093" xr3:uid="{CDF46475-B4C2-4801-84B8-49600AF63EFF}" name="Column2090"/>
    <tableColumn id="2094" xr3:uid="{8586C8B6-4860-402D-915C-BF54C418837F}" name="Column2091"/>
    <tableColumn id="2095" xr3:uid="{DA7EFEE4-B577-4833-A727-4BDAF0573D40}" name="Column2092"/>
    <tableColumn id="2096" xr3:uid="{B41B4584-1EB2-400C-8606-8EFC9B2E8D4A}" name="Column2093"/>
    <tableColumn id="2097" xr3:uid="{7904A572-EB41-4EBD-BECD-05986A46F759}" name="Column2094"/>
    <tableColumn id="2098" xr3:uid="{FAB7BA60-A365-43F9-9809-E464650A2A38}" name="Column2095"/>
    <tableColumn id="2099" xr3:uid="{1AEF25E8-C761-46D8-B526-EB96C7817FB4}" name="Column2096"/>
    <tableColumn id="2100" xr3:uid="{63BD44E6-E9F4-4473-B029-D1617AE23E27}" name="Column2097"/>
    <tableColumn id="2101" xr3:uid="{0D1B7109-38DD-47BA-9F05-B97DFA61EACF}" name="Column2098"/>
    <tableColumn id="2102" xr3:uid="{B91CC40A-8FFF-4882-90EC-E11C55ED4EF1}" name="Column2099"/>
    <tableColumn id="2103" xr3:uid="{908E09F8-E1AA-49F6-AFAF-7FBA39999EB5}" name="Column2100"/>
    <tableColumn id="2104" xr3:uid="{EA7D5468-0A36-4BEE-B804-96AA301DD4D7}" name="Column2101"/>
    <tableColumn id="2105" xr3:uid="{0492AC0C-CA6A-4748-898D-73E74026157F}" name="Column2102"/>
    <tableColumn id="2106" xr3:uid="{ACA4CCB7-2EAB-4EA0-A668-A1365BA29DFB}" name="Column2103"/>
    <tableColumn id="2107" xr3:uid="{8777B332-65A9-4076-808B-9D473B026563}" name="Column2104"/>
    <tableColumn id="2108" xr3:uid="{9ADAE496-7D2D-49CE-A9C4-92E7CD0DB7CE}" name="Column2105"/>
    <tableColumn id="2109" xr3:uid="{BD90FA0C-C5D1-4069-98D6-4A01A781C5DF}" name="Column2106"/>
    <tableColumn id="2110" xr3:uid="{83E39B6D-9E32-4306-97D8-62EBEC3FB2F5}" name="Column2107"/>
    <tableColumn id="2111" xr3:uid="{91031D32-A386-47E1-9584-D237586CD177}" name="Column2108"/>
    <tableColumn id="2112" xr3:uid="{2C5DC951-14A0-48C0-958F-1790B9CB01CC}" name="Column2109"/>
    <tableColumn id="2113" xr3:uid="{EA457609-BAAD-4DF7-808E-509E93B48EE8}" name="Column2110"/>
    <tableColumn id="2114" xr3:uid="{810062C0-0CC7-4514-A254-1C72C7D10A4B}" name="Column2111"/>
    <tableColumn id="2115" xr3:uid="{C86D198E-4455-4DE2-9105-A15A7ABA6203}" name="Column2112"/>
    <tableColumn id="2116" xr3:uid="{170B2E45-FF52-4768-80E8-D34602E85FFF}" name="Column2113"/>
    <tableColumn id="2117" xr3:uid="{A4D8C3AE-7535-4D21-869C-13FD2EFBE80C}" name="Column2114"/>
    <tableColumn id="2118" xr3:uid="{E0BF90E7-54DE-421D-A05C-08108E8989D3}" name="Column2115"/>
    <tableColumn id="2119" xr3:uid="{25B8949B-C79B-46CC-92E5-4F686DD729F8}" name="Column2116"/>
    <tableColumn id="2120" xr3:uid="{6A012FBA-F4C4-4689-B779-A27599C9FE03}" name="Column2117"/>
    <tableColumn id="2121" xr3:uid="{A519F112-8009-4F86-B816-3D0E599F9CF0}" name="Column2118"/>
    <tableColumn id="2122" xr3:uid="{A46506C6-D72F-408F-B6A1-E0806F5C6E5E}" name="Column2119"/>
    <tableColumn id="2123" xr3:uid="{2F35F8F6-81A8-4A42-B6C4-2A5D5A0EED7F}" name="Column2120"/>
    <tableColumn id="2124" xr3:uid="{1B29D3AB-10FB-461C-B1DD-C687D54EFCFF}" name="Column2121"/>
    <tableColumn id="2125" xr3:uid="{3379B982-BA04-4054-B42F-827186D69FCD}" name="Column2122"/>
    <tableColumn id="2126" xr3:uid="{0703D392-8CAC-4486-A599-E5EB623864E2}" name="Column2123"/>
    <tableColumn id="2127" xr3:uid="{2645E40D-3499-4BBF-89AF-0D41A8789568}" name="Column2124"/>
    <tableColumn id="2128" xr3:uid="{CD73BE89-DB73-4E2A-94B0-705802FE0B71}" name="Column2125"/>
    <tableColumn id="2129" xr3:uid="{6305C1BD-1F26-4190-8737-03E04FB9884D}" name="Column2126"/>
    <tableColumn id="2130" xr3:uid="{FD58BFCD-687A-4D80-A110-8B038E4EE64C}" name="Column2127"/>
    <tableColumn id="2131" xr3:uid="{A72360F5-1FE5-4315-8E05-DC327CDE95B3}" name="Column2128"/>
    <tableColumn id="2132" xr3:uid="{27A6A256-465F-49A5-904D-1E028701F018}" name="Column2129"/>
    <tableColumn id="2133" xr3:uid="{A135E799-6DEA-425D-A452-0D731EAD84BB}" name="Column2130"/>
    <tableColumn id="2134" xr3:uid="{BDF418AF-ECF1-488D-AF91-0B585525C0DE}" name="Column2131"/>
    <tableColumn id="2135" xr3:uid="{1A6AD2AB-F272-42E8-91B0-8131C3961C55}" name="Column2132"/>
    <tableColumn id="2136" xr3:uid="{1C66ED22-0BBC-42C5-B569-916333A8437C}" name="Column2133"/>
    <tableColumn id="2137" xr3:uid="{281D9B51-D216-46DC-AABF-A8C7B1D5AB16}" name="Column2134"/>
    <tableColumn id="2138" xr3:uid="{7857A8FB-A547-407C-83A9-8077956C1BBE}" name="Column2135"/>
    <tableColumn id="2139" xr3:uid="{E3F6A817-7F42-4673-AC02-7E46234EC4D2}" name="Column2136"/>
    <tableColumn id="2140" xr3:uid="{75D3ECD6-3A65-4124-85B3-BF63A75FA833}" name="Column2137"/>
    <tableColumn id="2141" xr3:uid="{17A734EB-BC77-4AF0-A46C-3BCF7A4D17D2}" name="Column2138"/>
    <tableColumn id="2142" xr3:uid="{8204A11C-E583-4463-B576-D5B63E5FB07F}" name="Column2139"/>
    <tableColumn id="2143" xr3:uid="{0C5ACC3F-623D-4480-9D28-4ED1E59CD8E1}" name="Column2140"/>
    <tableColumn id="2144" xr3:uid="{721D990B-D642-4B06-B699-7E5CAFA45C5D}" name="Column2141"/>
    <tableColumn id="2145" xr3:uid="{B3B37AC9-E899-436A-9E67-5D108AA7FEF2}" name="Column2142"/>
    <tableColumn id="2146" xr3:uid="{B3CC65FB-BF6B-4CCD-94DA-4A1177E403EF}" name="Column2143"/>
    <tableColumn id="2147" xr3:uid="{4184D4E9-6BCC-470E-8E5B-665F343AC269}" name="Column2144"/>
    <tableColumn id="2148" xr3:uid="{B999FB60-776A-42C6-A145-59B2163937EC}" name="Column2145"/>
    <tableColumn id="2149" xr3:uid="{4508948E-425D-4807-AA14-BBFDD4A8EA5F}" name="Column2146"/>
    <tableColumn id="2150" xr3:uid="{BA37FBBC-EB8C-45EA-872E-586A2EF3D75E}" name="Column2147"/>
    <tableColumn id="2151" xr3:uid="{8FB3C226-CE87-462D-B998-5C6CAD24032E}" name="Column2148"/>
    <tableColumn id="2152" xr3:uid="{C777C164-4B4D-4566-8830-479104C32614}" name="Column2149"/>
    <tableColumn id="2153" xr3:uid="{7683F677-ABC8-4D3D-81D0-BDD30AA36785}" name="Column2150"/>
    <tableColumn id="2154" xr3:uid="{D01387F4-022A-4900-994B-55981426F0EF}" name="Column2151"/>
    <tableColumn id="2155" xr3:uid="{82EB706D-18B6-4F66-9707-2624B9B37D1B}" name="Column2152"/>
    <tableColumn id="2156" xr3:uid="{9A7A7303-8226-4BD7-8AF0-081ED735525E}" name="Column2153"/>
    <tableColumn id="2157" xr3:uid="{EDDE4282-F250-43DB-9265-4263C8B96CF2}" name="Column2154"/>
    <tableColumn id="2158" xr3:uid="{D237DFE8-C8EE-4350-AEF9-1DD920A95F99}" name="Column2155"/>
    <tableColumn id="2159" xr3:uid="{8A5C250B-0A40-4E06-BA4B-24C081742C32}" name="Column2156"/>
    <tableColumn id="2160" xr3:uid="{321D65BB-0BCF-4BA3-A4B0-7D75034CA536}" name="Column2157"/>
    <tableColumn id="2161" xr3:uid="{AE733227-3F47-4805-8AA5-652CC1E1577D}" name="Column2158"/>
    <tableColumn id="2162" xr3:uid="{686574EB-787E-446F-B525-05FB4D2C8363}" name="Column2159"/>
    <tableColumn id="2163" xr3:uid="{6BAD72BD-5E45-404E-9938-4A15CFAEC9C9}" name="Column2160"/>
    <tableColumn id="2164" xr3:uid="{FB355BDF-7D9E-42EC-A4F1-EE51AF987536}" name="Column2161"/>
    <tableColumn id="2165" xr3:uid="{E218331A-BCD9-4406-A21A-69354FFCCC37}" name="Column2162"/>
    <tableColumn id="2166" xr3:uid="{B038367F-876E-4AE5-8E8A-5AF382D80068}" name="Column2163"/>
    <tableColumn id="2167" xr3:uid="{5E8CEFA7-FF8C-41E5-8722-BDD87571CA92}" name="Column2164"/>
    <tableColumn id="2168" xr3:uid="{D1839FD5-3048-4991-9F5E-BFE3575701BF}" name="Column2165"/>
    <tableColumn id="2169" xr3:uid="{01983BD4-E1D9-4C17-9432-B359368B829F}" name="Column2166"/>
    <tableColumn id="2170" xr3:uid="{E8367690-D659-41C6-8BBA-FB1C025878A7}" name="Column2167"/>
    <tableColumn id="2171" xr3:uid="{3F5DB851-8ACB-48C5-9472-9C6D29B25524}" name="Column2168"/>
    <tableColumn id="2172" xr3:uid="{F6218544-6A6A-412B-B337-3B51C7224A8D}" name="Column2169"/>
    <tableColumn id="2173" xr3:uid="{B7A4DC57-5E92-43C7-BF59-E1FF6FDE32EB}" name="Column2170"/>
    <tableColumn id="2174" xr3:uid="{2834B6C6-A3BD-4943-85F3-D1BBA266098D}" name="Column2171"/>
    <tableColumn id="2175" xr3:uid="{385D106A-6175-4BD3-AAAD-2F61592B1961}" name="Column2172"/>
    <tableColumn id="2176" xr3:uid="{E7ECC991-F479-4D92-8B5C-46161A7351C1}" name="Column2173"/>
    <tableColumn id="2177" xr3:uid="{30B8ED1C-6472-45D9-86A4-39A3BAC9CB71}" name="Column2174"/>
    <tableColumn id="2178" xr3:uid="{435F5102-86BC-4574-9456-8312209C7881}" name="Column2175"/>
    <tableColumn id="2179" xr3:uid="{A2B83BDB-E687-45BA-9D7E-0EBAB7685A43}" name="Column2176"/>
    <tableColumn id="2180" xr3:uid="{ABDA2CAF-9E2C-427D-B261-BCB5C4F7F7C2}" name="Column2177"/>
    <tableColumn id="2181" xr3:uid="{72ECFA6F-E2E9-4C3E-94A6-53DF3DC6D2F9}" name="Column2178"/>
    <tableColumn id="2182" xr3:uid="{F8D4E613-DA46-4261-95DD-CF38E22BC50E}" name="Column2179"/>
    <tableColumn id="2183" xr3:uid="{CCDA97D5-E7B7-44DA-9F35-234B82B06AA4}" name="Column2180"/>
    <tableColumn id="2184" xr3:uid="{F839BA45-8D13-4EAA-B624-46CEC15F7AAB}" name="Column2181"/>
    <tableColumn id="2185" xr3:uid="{A55CFB64-917B-46E4-997A-D6F379BFFB4C}" name="Column2182"/>
    <tableColumn id="2186" xr3:uid="{22B27488-144B-4EA4-82C0-E2D3BD599A9F}" name="Column2183"/>
    <tableColumn id="2187" xr3:uid="{AC861C62-0D90-4ED3-A5DF-AD5DD1A18E07}" name="Column2184"/>
    <tableColumn id="2188" xr3:uid="{1A4450F1-456B-46CF-AB43-96B9B955CAFB}" name="Column2185"/>
    <tableColumn id="2189" xr3:uid="{665BBDCC-7A75-490D-BCE4-101F447D60E0}" name="Column2186"/>
    <tableColumn id="2190" xr3:uid="{6D67E413-F8D3-4E00-9785-92650F619F37}" name="Column2187"/>
    <tableColumn id="2191" xr3:uid="{5ED63948-8E1B-4789-8E54-E8FF62A3B4FA}" name="Column2188"/>
    <tableColumn id="2192" xr3:uid="{8131768D-8734-4662-9A23-B7A1D6A75AB7}" name="Column2189"/>
    <tableColumn id="2193" xr3:uid="{690F644C-4B78-4FAE-905B-C8CB1B60EE02}" name="Column2190"/>
    <tableColumn id="2194" xr3:uid="{B2C43472-93E1-4080-9D29-F9C6ACFD7A4A}" name="Column2191"/>
    <tableColumn id="2195" xr3:uid="{AAAB5CB4-FAD2-4798-BF89-99DD4AF172CB}" name="Column2192"/>
    <tableColumn id="2196" xr3:uid="{93AE1BB4-2EBB-414B-8E7A-7975FA82134E}" name="Column2193"/>
    <tableColumn id="2197" xr3:uid="{79CFFF6B-6C59-47C5-ACFC-AA7C9AB64ABE}" name="Column2194"/>
    <tableColumn id="2198" xr3:uid="{17CDA548-73EC-495B-A23E-265D4C30E8F1}" name="Column2195"/>
    <tableColumn id="2199" xr3:uid="{F4ED2B9E-5A04-4C35-B6C7-D62AE4D4AF0E}" name="Column2196"/>
    <tableColumn id="2200" xr3:uid="{E11CF1F9-0ADC-4B12-A7AD-B789CA621A1F}" name="Column2197"/>
    <tableColumn id="2201" xr3:uid="{FD0F0F15-D2DF-48B1-A74F-7A48CB1D5925}" name="Column2198"/>
    <tableColumn id="2202" xr3:uid="{FC31D6EE-D962-49E2-AE2B-B0F4CBDBDAC8}" name="Column2199"/>
    <tableColumn id="2203" xr3:uid="{4723B329-075D-4B0E-9F4F-A1001F5FF75B}" name="Column2200"/>
    <tableColumn id="2204" xr3:uid="{48986813-AF67-4561-A73B-54B5C7091DC9}" name="Column2201"/>
    <tableColumn id="2205" xr3:uid="{742CCA08-FA2E-4FB1-BD84-99D6B83A422C}" name="Column2202"/>
    <tableColumn id="2206" xr3:uid="{EB0D0D0A-85C4-4577-B445-BA37D7B908D4}" name="Column2203"/>
    <tableColumn id="2207" xr3:uid="{324E1D21-4083-486F-A12E-D2F3D056B046}" name="Column2204"/>
    <tableColumn id="2208" xr3:uid="{117AED1C-EA0E-4002-9637-C7403D845E49}" name="Column2205"/>
    <tableColumn id="2209" xr3:uid="{F7699853-C963-405E-9581-10DCEC6E9467}" name="Column2206"/>
    <tableColumn id="2210" xr3:uid="{D737B7B7-F337-4920-824D-869473CD6012}" name="Column2207"/>
    <tableColumn id="2211" xr3:uid="{785F1E9F-0C24-4293-929A-E64D68EB31C6}" name="Column2208"/>
    <tableColumn id="2212" xr3:uid="{42094FB1-07AE-4415-9455-04D5162021DE}" name="Column2209"/>
    <tableColumn id="2213" xr3:uid="{32B344D2-2CD1-48BF-B8D5-404C4BC94D48}" name="Column2210"/>
    <tableColumn id="2214" xr3:uid="{7DE61A70-1CA5-4B99-9897-B756BD8614D8}" name="Column2211"/>
    <tableColumn id="2215" xr3:uid="{C5EF9ACE-0F4F-4C1A-BC65-4406C12E27C2}" name="Column2212"/>
    <tableColumn id="2216" xr3:uid="{C8DAD396-82C4-4BB9-BC2F-B3FDC5DDC8C7}" name="Column2213"/>
    <tableColumn id="2217" xr3:uid="{FD890A7A-9550-40CB-9DBB-20072EAAA849}" name="Column2214"/>
    <tableColumn id="2218" xr3:uid="{38F89440-779B-43C4-B51D-B172B65C4E9F}" name="Column2215"/>
    <tableColumn id="2219" xr3:uid="{838E5134-9625-42C6-B7E5-F8EC3034CB1A}" name="Column2216"/>
    <tableColumn id="2220" xr3:uid="{AA1F1E3D-7417-4DCD-90BA-0E09A00F9ADF}" name="Column2217"/>
    <tableColumn id="2221" xr3:uid="{24A7BFDB-E5B4-4310-A199-178DDCA05BBD}" name="Column2218"/>
    <tableColumn id="2222" xr3:uid="{EB0FAAB7-642E-4A4B-A5E1-9AC2871D7F66}" name="Column2219"/>
    <tableColumn id="2223" xr3:uid="{32B386CD-3D5A-4957-B455-190575F19A5A}" name="Column2220"/>
    <tableColumn id="2224" xr3:uid="{F08322A6-A105-4CD7-A798-977F4FEC29DF}" name="Column2221"/>
    <tableColumn id="2225" xr3:uid="{6F384F55-64B9-4BB0-BA67-6E1CE50B43A2}" name="Column2222"/>
    <tableColumn id="2226" xr3:uid="{41B77D77-DB89-468B-870F-93D3EA269C8F}" name="Column2223"/>
    <tableColumn id="2227" xr3:uid="{3969B671-6A33-4214-A46B-7CDF9261F15B}" name="Column2224"/>
    <tableColumn id="2228" xr3:uid="{A776FC75-6FCC-4036-A37C-626E7195E997}" name="Column2225"/>
    <tableColumn id="2229" xr3:uid="{10CD1000-AF12-4B13-9550-D09CFEE5AB8E}" name="Column2226"/>
    <tableColumn id="2230" xr3:uid="{DDF7E4F4-556A-4BC0-9304-6692B29D2B90}" name="Column2227"/>
    <tableColumn id="2231" xr3:uid="{1A0BF488-4926-4F88-8758-BBBD3F54C822}" name="Column2228"/>
    <tableColumn id="2232" xr3:uid="{2999A025-48A8-4F82-A8EC-DDD5F63E09F3}" name="Column2229"/>
    <tableColumn id="2233" xr3:uid="{7547B5C2-9DE5-44F0-91FE-8DD647A78BF1}" name="Column2230"/>
    <tableColumn id="2234" xr3:uid="{45C10E59-5521-4CB9-8FBA-AF74B5411A70}" name="Column2231"/>
    <tableColumn id="2235" xr3:uid="{DF1547F4-E227-4355-B487-8CB036332F3E}" name="Column2232"/>
    <tableColumn id="2236" xr3:uid="{F566E0C7-BF29-4A38-AA6D-4010B0B2EA5B}" name="Column2233"/>
    <tableColumn id="2237" xr3:uid="{9F9E7FD3-969B-4D6D-9FD0-A3C426403B06}" name="Column2234"/>
    <tableColumn id="2238" xr3:uid="{CDB0C704-D027-401C-881A-9E287B55EC23}" name="Column2235"/>
    <tableColumn id="2239" xr3:uid="{C4072ABB-7CF2-493D-9603-3613A56B3155}" name="Column2236"/>
    <tableColumn id="2240" xr3:uid="{FA768648-241A-44B6-B96B-692E5FDE9E5F}" name="Column2237"/>
    <tableColumn id="2241" xr3:uid="{895DD97C-2FBC-477F-92F7-569E8E1A5E2D}" name="Column2238"/>
    <tableColumn id="2242" xr3:uid="{49666A4E-05F9-41EF-8D77-E703B4AFAC26}" name="Column2239"/>
    <tableColumn id="2243" xr3:uid="{42991FD8-9036-41E0-9FBF-619FED4179BC}" name="Column2240"/>
    <tableColumn id="2244" xr3:uid="{E518B5F1-EC4B-4319-8C24-0A856874E628}" name="Column2241"/>
    <tableColumn id="2245" xr3:uid="{2BDE7AC4-6639-404C-930F-2E2878C30561}" name="Column2242"/>
    <tableColumn id="2246" xr3:uid="{17DAA445-F3AF-4C67-96A6-2495AAE8FA65}" name="Column2243"/>
    <tableColumn id="2247" xr3:uid="{3E80B237-467F-4BE6-90FF-ECDB6F66511F}" name="Column2244"/>
    <tableColumn id="2248" xr3:uid="{5917D868-1581-40A1-A6F0-EDFD3070EEB0}" name="Column2245"/>
    <tableColumn id="2249" xr3:uid="{442FA0DC-8831-46A6-9DCC-9C3927F61C49}" name="Column2246"/>
    <tableColumn id="2250" xr3:uid="{BE0694CE-0AB1-45F8-8ACA-95DEE64C50AD}" name="Column2247"/>
    <tableColumn id="2251" xr3:uid="{C880BAC9-9A31-4A5A-A72E-151030F2D088}" name="Column2248"/>
    <tableColumn id="2252" xr3:uid="{28F9791F-1A12-4A43-989C-81737E3C072D}" name="Column2249"/>
    <tableColumn id="2253" xr3:uid="{0044F01B-CC8B-4EC4-9C77-B393CFF917CF}" name="Column2250"/>
    <tableColumn id="2254" xr3:uid="{9CA12753-6513-4A88-8CE3-55152BE821F9}" name="Column2251"/>
    <tableColumn id="2255" xr3:uid="{3C96C5E9-0FA3-4532-B2CE-3E8C8CF48107}" name="Column2252"/>
    <tableColumn id="2256" xr3:uid="{5A92E0DA-630F-40E9-9956-FD9580E9AFB6}" name="Column2253"/>
    <tableColumn id="2257" xr3:uid="{E03660B6-9021-4BF0-B704-0FA8F054DD89}" name="Column2254"/>
    <tableColumn id="2258" xr3:uid="{0B63192D-5EC7-463A-9F53-579972A42C3C}" name="Column2255"/>
    <tableColumn id="2259" xr3:uid="{0C5CAAEF-851C-402C-A98D-16FECD7528ED}" name="Column2256"/>
    <tableColumn id="2260" xr3:uid="{C3FD56A8-1314-468D-A37C-7B0920F73860}" name="Column2257"/>
    <tableColumn id="2261" xr3:uid="{CD3E0C55-D4FA-4695-A356-956AF9882A1F}" name="Column2258"/>
    <tableColumn id="2262" xr3:uid="{F698BB9E-1909-47B8-88B5-A7E873ACE3FC}" name="Column2259"/>
    <tableColumn id="2263" xr3:uid="{067933B5-43AA-48FD-916A-53C0907365E2}" name="Column2260"/>
    <tableColumn id="2264" xr3:uid="{F13C427D-E59E-4E5C-9860-90E36E3D0044}" name="Column2261"/>
    <tableColumn id="2265" xr3:uid="{DF34A8DB-47FB-4B1F-BB9C-2940D55EF1FA}" name="Column2262"/>
    <tableColumn id="2266" xr3:uid="{B728D7A0-DCFE-46AA-944F-630C84E08F85}" name="Column2263"/>
    <tableColumn id="2267" xr3:uid="{A90B9642-696C-4354-B1B8-93C33CC9641E}" name="Column2264"/>
    <tableColumn id="2268" xr3:uid="{D6A26963-977F-4F80-94AC-C01A5BB5CE63}" name="Column2265"/>
    <tableColumn id="2269" xr3:uid="{419C7C4C-CAC8-4EB4-A5BA-74C4F054ED6A}" name="Column2266"/>
    <tableColumn id="2270" xr3:uid="{30E33AD2-CEFF-43D7-9103-89F345CFBD1D}" name="Column2267"/>
    <tableColumn id="2271" xr3:uid="{C65D2948-F09F-47B0-988D-AA533B15ED8C}" name="Column2268"/>
    <tableColumn id="2272" xr3:uid="{05212BB0-C7C2-4904-8967-5AA66602AD5F}" name="Column2269"/>
    <tableColumn id="2273" xr3:uid="{457F1718-8A21-46FA-A392-B43CA1A9ECD6}" name="Column2270"/>
    <tableColumn id="2274" xr3:uid="{1D194110-F934-474B-9826-E66E0638A2DF}" name="Column2271"/>
    <tableColumn id="2275" xr3:uid="{88463614-6411-40F0-B622-B884C3A9B08B}" name="Column2272"/>
    <tableColumn id="2276" xr3:uid="{0E0508DC-550C-4379-8C09-DDF04ABDA71D}" name="Column2273"/>
    <tableColumn id="2277" xr3:uid="{B1778AFE-91FB-4DF9-86D1-E2F45CE5DB32}" name="Column2274"/>
    <tableColumn id="2278" xr3:uid="{D1E7402F-75E0-4915-AE2E-918B8CA090BF}" name="Column2275"/>
    <tableColumn id="2279" xr3:uid="{A16E2DCB-899A-4443-983A-0A8B697BDF4E}" name="Column2276"/>
    <tableColumn id="2280" xr3:uid="{4195D1C8-A517-434C-BB52-895FCA0C25CA}" name="Column2277"/>
    <tableColumn id="2281" xr3:uid="{9E75AFE1-9106-4F4C-8806-CB661A439EF3}" name="Column2278"/>
    <tableColumn id="2282" xr3:uid="{B0BA914B-1832-4772-A4AE-30B5CBDF695B}" name="Column2279"/>
    <tableColumn id="2283" xr3:uid="{4CC88714-E38F-4129-BB08-D29076DB5D46}" name="Column2280"/>
    <tableColumn id="2284" xr3:uid="{23B6F0D6-A740-4624-A9B1-84FF94D5211B}" name="Column2281"/>
    <tableColumn id="2285" xr3:uid="{68EEF552-F4AB-43B2-ABE3-32C3B0B734DB}" name="Column2282"/>
    <tableColumn id="2286" xr3:uid="{F3C314E9-4C5E-473C-9367-DF51DE379A2D}" name="Column2283"/>
    <tableColumn id="2287" xr3:uid="{34694EF4-0E3B-49B7-905B-1B750ABE2178}" name="Column2284"/>
    <tableColumn id="2288" xr3:uid="{189E2ABE-8E6A-4D37-B6C1-B81C7146ACCF}" name="Column2285"/>
    <tableColumn id="2289" xr3:uid="{C60CE3AF-3B0A-44E3-8C89-EFD9BDB893EA}" name="Column2286"/>
    <tableColumn id="2290" xr3:uid="{048AC542-4287-43E2-BD55-CAB4B7121B66}" name="Column2287"/>
    <tableColumn id="2291" xr3:uid="{F438DC31-9180-45DC-9341-E2D00E75B2EF}" name="Column2288"/>
    <tableColumn id="2292" xr3:uid="{9964F970-1BFB-40DA-A193-B3294B5A1206}" name="Column2289"/>
    <tableColumn id="2293" xr3:uid="{7E84DF6C-2694-4297-A19B-8A5CC1182690}" name="Column2290"/>
    <tableColumn id="2294" xr3:uid="{2E665AD0-D024-4B22-A2F6-B853CEE314BA}" name="Column2291"/>
    <tableColumn id="2295" xr3:uid="{9F21A886-8DDC-4E29-B214-3F77FBC8A207}" name="Column2292"/>
    <tableColumn id="2296" xr3:uid="{B969F8EA-C5DB-47AD-A622-31A8B3B09A8B}" name="Column2293"/>
    <tableColumn id="2297" xr3:uid="{1E90E9C1-96FA-495C-A7F2-5BD2A954FE9B}" name="Column2294"/>
    <tableColumn id="2298" xr3:uid="{21A878CA-FBEB-4B22-B0F3-BE5265B050A8}" name="Column2295"/>
    <tableColumn id="2299" xr3:uid="{82438F15-BF9A-4630-A171-79D450BB431E}" name="Column2296"/>
    <tableColumn id="2300" xr3:uid="{7BFDBC73-7517-4538-BA63-85071708CB31}" name="Column2297"/>
    <tableColumn id="2301" xr3:uid="{759DC61C-228B-4A55-B89A-9291741E2011}" name="Column2298"/>
    <tableColumn id="2302" xr3:uid="{2735FB7D-E6B6-4FDC-80FA-977B8BED47C1}" name="Column2299"/>
    <tableColumn id="2303" xr3:uid="{65EDF485-064A-4CCA-B73E-FF50EDF663B2}" name="Column2300"/>
    <tableColumn id="2304" xr3:uid="{6B4F6A09-3227-49F4-AFB1-014A1B5B9E4E}" name="Column2301"/>
    <tableColumn id="2305" xr3:uid="{50FEFCA4-9B10-40C1-B368-355AE5B5B68A}" name="Column2302"/>
    <tableColumn id="2306" xr3:uid="{B5B1AF44-5144-4C55-BA39-49AAD2D797D2}" name="Column2303"/>
    <tableColumn id="2307" xr3:uid="{CDE002C0-9CD2-4FC8-80AE-6D7FE72D49D9}" name="Column2304"/>
    <tableColumn id="2308" xr3:uid="{A63CEB0B-73AC-4EA2-BDDB-AB555EB15FF3}" name="Column2305"/>
    <tableColumn id="2309" xr3:uid="{E63D09F4-647A-4DC7-A709-226C4342E9F5}" name="Column2306"/>
    <tableColumn id="2310" xr3:uid="{DDBC9030-E34F-4D1A-BD75-56EDF152026F}" name="Column2307"/>
    <tableColumn id="2311" xr3:uid="{DAA1A17B-D99A-498B-A8BA-56249ADB2BB7}" name="Column2308"/>
    <tableColumn id="2312" xr3:uid="{2F707E6D-4286-4000-8A11-854A6CDC8061}" name="Column2309"/>
    <tableColumn id="2313" xr3:uid="{5C9ED1A1-FBFC-4F28-B8CC-3EDE91026C6B}" name="Column2310"/>
    <tableColumn id="2314" xr3:uid="{6A3BAF3C-ECE5-454D-B232-F92733603A7D}" name="Column2311"/>
    <tableColumn id="2315" xr3:uid="{9EDD08D5-D337-4391-894A-CD0CCDEC4E58}" name="Column2312"/>
    <tableColumn id="2316" xr3:uid="{14EA76B9-7903-4882-8F70-962565D60F5C}" name="Column2313"/>
    <tableColumn id="2317" xr3:uid="{C6C67C24-868B-445B-BF5A-95C6243D517A}" name="Column2314"/>
    <tableColumn id="2318" xr3:uid="{4E996283-0329-4CF9-8862-06D234076D13}" name="Column2315"/>
    <tableColumn id="2319" xr3:uid="{647C755C-AA2E-4B68-B743-817BB21C93AE}" name="Column2316"/>
    <tableColumn id="2320" xr3:uid="{4E3372CF-7E65-4B11-A021-98481F51062F}" name="Column2317"/>
    <tableColumn id="2321" xr3:uid="{2A6CB61F-461A-4D9B-9BCB-38578540CB7F}" name="Column2318"/>
    <tableColumn id="2322" xr3:uid="{95562991-6108-4201-9018-EEED2C8412B3}" name="Column2319"/>
    <tableColumn id="2323" xr3:uid="{348D79B1-1050-4394-A8D8-69E2CE657A5F}" name="Column2320"/>
    <tableColumn id="2324" xr3:uid="{61F3036B-E25D-4170-AD3F-7C1838849D5D}" name="Column2321"/>
    <tableColumn id="2325" xr3:uid="{EBCA5C03-86EC-4E63-83EC-6F92D787D74B}" name="Column2322"/>
    <tableColumn id="2326" xr3:uid="{8CAE038C-6152-4471-8605-C7695B0664EC}" name="Column2323"/>
    <tableColumn id="2327" xr3:uid="{4D4A5841-D4DF-49BD-B44C-3DB153696895}" name="Column2324"/>
    <tableColumn id="2328" xr3:uid="{8BBED910-B31A-4E1B-BC7E-735CC2D271A5}" name="Column2325"/>
    <tableColumn id="2329" xr3:uid="{1B137CDE-3B3D-43F7-9416-4D6F552F1C64}" name="Column2326"/>
    <tableColumn id="2330" xr3:uid="{9387FFDE-39E8-4963-8BDD-FA73E52DAB48}" name="Column2327"/>
    <tableColumn id="2331" xr3:uid="{19A4ED5F-80A6-497D-8C59-DB6A07AE3ACE}" name="Column2328"/>
    <tableColumn id="2332" xr3:uid="{188CE58D-7C73-42A9-B31F-7E79EE5ED59A}" name="Column2329"/>
    <tableColumn id="2333" xr3:uid="{867CC780-6EC3-4872-9714-49C0FD84A14D}" name="Column2330"/>
    <tableColumn id="2334" xr3:uid="{52E942C3-A8AC-4E16-B4D7-F69192C57D62}" name="Column2331"/>
    <tableColumn id="2335" xr3:uid="{59AFC4DF-F8DE-4526-B4CF-CC47032CBAB0}" name="Column2332"/>
    <tableColumn id="2336" xr3:uid="{E89DB229-C02E-4C09-8737-223C1A34FDA4}" name="Column2333"/>
    <tableColumn id="2337" xr3:uid="{F1EB1788-0098-46BD-A4AC-F5B0812087DE}" name="Column2334"/>
    <tableColumn id="2338" xr3:uid="{A678E0C0-0058-44C4-94C2-8AD0A37642F5}" name="Column2335"/>
    <tableColumn id="2339" xr3:uid="{B003A6E0-68E2-423C-969C-3FFB96B728E9}" name="Column2336"/>
    <tableColumn id="2340" xr3:uid="{0193FDA8-E5A9-46D9-808D-12649F77C758}" name="Column2337"/>
    <tableColumn id="2341" xr3:uid="{C47271CA-B8A9-44BE-8237-0375FB0DD794}" name="Column2338"/>
    <tableColumn id="2342" xr3:uid="{4E5D31D9-9C1A-452C-B3AB-9717921DB3BF}" name="Column2339"/>
    <tableColumn id="2343" xr3:uid="{1A96874E-69A1-433A-B502-364BD28BA81F}" name="Column2340"/>
    <tableColumn id="2344" xr3:uid="{52A8B392-1B67-48B9-A309-B72CFF277909}" name="Column2341"/>
    <tableColumn id="2345" xr3:uid="{9800C2FF-F232-40B7-990C-04DE7CADCA41}" name="Column2342"/>
    <tableColumn id="2346" xr3:uid="{0DB7E7EF-B64B-4560-8DC5-77D332094C7C}" name="Column2343"/>
    <tableColumn id="2347" xr3:uid="{F8194DA5-612A-4510-9B6D-F76C56B7D837}" name="Column2344"/>
    <tableColumn id="2348" xr3:uid="{297DA22B-BC43-4E60-952E-45E04BF4EEBC}" name="Column2345"/>
    <tableColumn id="2349" xr3:uid="{B8FB2529-4D40-472E-9718-A37BE79D1930}" name="Column2346"/>
    <tableColumn id="2350" xr3:uid="{AF2D08CF-CA5D-4335-BD2B-A8FD1E77BE4A}" name="Column2347"/>
    <tableColumn id="2351" xr3:uid="{F053BAE2-B5B8-494A-9805-99A4DBE8CEDD}" name="Column2348"/>
    <tableColumn id="2352" xr3:uid="{2603DDA2-21DB-45B5-ACF3-7A50B89D2D6B}" name="Column2349"/>
    <tableColumn id="2353" xr3:uid="{E039AB4C-491A-43A1-ACAA-CC3F7A84646C}" name="Column2350"/>
    <tableColumn id="2354" xr3:uid="{AD994080-C934-48C3-B398-038BCB6F435A}" name="Column2351"/>
    <tableColumn id="2355" xr3:uid="{CFBEEFAB-4EC3-43C9-93BC-E1AFACB3A387}" name="Column2352"/>
    <tableColumn id="2356" xr3:uid="{15378723-0095-4390-845D-DCEEC53B425A}" name="Column2353"/>
    <tableColumn id="2357" xr3:uid="{FFDFA8BA-FA7E-4C18-8193-3324A6C08650}" name="Column2354"/>
    <tableColumn id="2358" xr3:uid="{764A384B-E6E1-473D-9EC1-3A94A7E9DA5D}" name="Column2355"/>
    <tableColumn id="2359" xr3:uid="{32043958-F1DE-4145-A93D-98B04DEBDA1F}" name="Column2356"/>
    <tableColumn id="2360" xr3:uid="{A358DD7A-72A1-4244-9C39-06BE9602314D}" name="Column2357"/>
    <tableColumn id="2361" xr3:uid="{49FDFE11-6EAD-4A5D-98C3-4A4629E76345}" name="Column2358"/>
    <tableColumn id="2362" xr3:uid="{9396AFB9-5205-45C5-AD6F-D60BE1F0F44D}" name="Column2359"/>
    <tableColumn id="2363" xr3:uid="{022D547D-1A88-477C-BC57-74086BC7275D}" name="Column2360"/>
    <tableColumn id="2364" xr3:uid="{2F7F87E0-A83A-4503-8D22-7B66DAE07868}" name="Column2361"/>
    <tableColumn id="2365" xr3:uid="{E162578F-616B-4B22-A5F9-34AECF2F4C42}" name="Column2362"/>
    <tableColumn id="2366" xr3:uid="{52966B20-B98D-4CC1-9A9C-275F53A892DD}" name="Column2363"/>
    <tableColumn id="2367" xr3:uid="{B42154CC-EE2F-43A1-8BCA-8D9F0C178F5C}" name="Column2364"/>
    <tableColumn id="2368" xr3:uid="{B175E280-89E9-4B00-A7E5-137D42991458}" name="Column2365"/>
    <tableColumn id="2369" xr3:uid="{BEB79B18-4814-4577-B62F-EB7EB0B461BA}" name="Column2366"/>
    <tableColumn id="2370" xr3:uid="{EEBA432D-9559-4477-8FE3-766DA56E6CEE}" name="Column2367"/>
    <tableColumn id="2371" xr3:uid="{D70F171B-1F98-4AE9-8EA6-523523DA0FF0}" name="Column2368"/>
    <tableColumn id="2372" xr3:uid="{43213518-A76B-4D6A-93E8-2F7FE2D2D2EF}" name="Column2369"/>
    <tableColumn id="2373" xr3:uid="{D1767901-B777-4D61-B0FB-2B8CF92CFEFB}" name="Column2370"/>
    <tableColumn id="2374" xr3:uid="{A769FC6A-02E3-45A1-9763-F56FD57172F6}" name="Column2371"/>
    <tableColumn id="2375" xr3:uid="{E9488918-3F78-46A6-B38A-176D90E8392F}" name="Column2372"/>
    <tableColumn id="2376" xr3:uid="{9C2195E0-2B62-43F8-BD7B-5D0463D238FB}" name="Column2373"/>
    <tableColumn id="2377" xr3:uid="{46A6571E-6180-412B-9C29-B58593E494E8}" name="Column2374"/>
    <tableColumn id="2378" xr3:uid="{1600F818-DB3B-42A3-9AD1-153954DB303F}" name="Column2375"/>
    <tableColumn id="2379" xr3:uid="{7AC87E5F-8916-4237-857F-12961138F472}" name="Column2376"/>
    <tableColumn id="2380" xr3:uid="{F3C6E064-800A-4092-B959-37E9797FEAD5}" name="Column2377"/>
    <tableColumn id="2381" xr3:uid="{0DDD9C30-78DB-483B-8E80-AECCFB9B3317}" name="Column2378"/>
    <tableColumn id="2382" xr3:uid="{48017843-13DC-4D9B-8E14-6B911176555D}" name="Column2379"/>
    <tableColumn id="2383" xr3:uid="{18FDA1A4-D642-4F7D-8B67-A226FA82C9AE}" name="Column2380"/>
    <tableColumn id="2384" xr3:uid="{C1FD0821-1BF5-4AE1-AFA8-32361F51AA89}" name="Column2381"/>
    <tableColumn id="2385" xr3:uid="{A10AF96D-85F5-4A28-9671-DE2C226BFE44}" name="Column2382"/>
    <tableColumn id="2386" xr3:uid="{0C71E761-9A29-4989-A821-3416914F6FF4}" name="Column2383"/>
    <tableColumn id="2387" xr3:uid="{97756425-DEF9-483C-BF65-9DB059610B7E}" name="Column2384"/>
    <tableColumn id="2388" xr3:uid="{F3A69199-AA56-46E0-AD05-9CB67F6A00CB}" name="Column2385"/>
    <tableColumn id="2389" xr3:uid="{8138D9F5-6885-46A5-8425-06CE04E54F74}" name="Column2386"/>
    <tableColumn id="2390" xr3:uid="{E9C62FEA-B8FF-43C5-8DA5-E643A976EC0F}" name="Column2387"/>
    <tableColumn id="2391" xr3:uid="{8CD1ED19-E9E5-4163-8DBB-E2EB7BEC23D5}" name="Column2388"/>
    <tableColumn id="2392" xr3:uid="{1605AE0A-BECA-4AD5-89B8-F1F955D95B68}" name="Column2389"/>
    <tableColumn id="2393" xr3:uid="{106C4FA1-F92E-41BF-B969-FBF959F5571B}" name="Column2390"/>
    <tableColumn id="2394" xr3:uid="{18A1336C-06CB-4F03-83EC-F2703097F9BB}" name="Column2391"/>
    <tableColumn id="2395" xr3:uid="{EC6E9AB4-FC34-44C6-8259-77B2612E6802}" name="Column2392"/>
    <tableColumn id="2396" xr3:uid="{C783CC13-A94D-4013-9CF1-DFE93A0493FA}" name="Column2393"/>
    <tableColumn id="2397" xr3:uid="{E871355F-57D6-44EF-8C53-71B85D667ADB}" name="Column2394"/>
    <tableColumn id="2398" xr3:uid="{25DD5434-A990-4675-B897-5730AD6C4A59}" name="Column2395"/>
    <tableColumn id="2399" xr3:uid="{15948D82-1381-49B1-80F6-8C77902B503A}" name="Column2396"/>
    <tableColumn id="2400" xr3:uid="{D90505BA-DD02-4833-920E-64777A0DC2FD}" name="Column2397"/>
    <tableColumn id="2401" xr3:uid="{C4934E7D-9749-4397-97A4-F319E6D671A6}" name="Column2398"/>
    <tableColumn id="2402" xr3:uid="{09990772-20D8-4F6C-B542-8B9C2FAE1983}" name="Column2399"/>
    <tableColumn id="2403" xr3:uid="{7EFA01F0-06FA-44B7-9AFB-F294CB468082}" name="Column2400"/>
    <tableColumn id="2404" xr3:uid="{93032A14-7E2E-407F-8FF6-09859DA5C263}" name="Column2401"/>
    <tableColumn id="2405" xr3:uid="{80561610-5863-457C-A203-0EB21D19B4CA}" name="Column2402"/>
    <tableColumn id="2406" xr3:uid="{CED050EE-39F8-4431-96A3-EDF8BEC23B99}" name="Column2403"/>
    <tableColumn id="2407" xr3:uid="{03E2B8D1-126B-4E37-991D-EBF474BB5246}" name="Column2404"/>
    <tableColumn id="2408" xr3:uid="{A771F409-DE45-4E09-ABCD-71AE7EEE9B51}" name="Column2405"/>
    <tableColumn id="2409" xr3:uid="{1F43EF95-38D4-447B-936F-B285F9C9C60D}" name="Column2406"/>
    <tableColumn id="2410" xr3:uid="{B34A6A1F-831F-4332-8C9D-441A37DEA889}" name="Column2407"/>
    <tableColumn id="2411" xr3:uid="{79C79E8F-B80A-4AFF-A50E-EE33189A66C4}" name="Column2408"/>
    <tableColumn id="2412" xr3:uid="{91FBF4FA-DADB-4156-8F07-4194DBB054AD}" name="Column2409"/>
    <tableColumn id="2413" xr3:uid="{CFA045CB-57E6-4F23-BD1A-54463DD4F864}" name="Column2410"/>
    <tableColumn id="2414" xr3:uid="{9C115134-C4DA-4983-BCCE-D98E0BEBEC2B}" name="Column2411"/>
    <tableColumn id="2415" xr3:uid="{1588057D-5A6F-49E9-9D54-C984BA3633BC}" name="Column2412"/>
    <tableColumn id="2416" xr3:uid="{03CB58BE-2295-4EB0-85A4-B78CDAA15CBA}" name="Column2413"/>
    <tableColumn id="2417" xr3:uid="{92E706C8-976D-4865-85AD-FE3D0AE9115E}" name="Column2414"/>
    <tableColumn id="2418" xr3:uid="{879D64C3-8018-4C2B-9791-06F129C746D1}" name="Column2415"/>
    <tableColumn id="2419" xr3:uid="{EA14A961-AEA4-4690-A8AB-58650307F3D3}" name="Column2416"/>
    <tableColumn id="2420" xr3:uid="{D4FADBA5-DC38-4466-9532-EA311E2FC49B}" name="Column2417"/>
    <tableColumn id="2421" xr3:uid="{BFC4F11C-0AD8-4C80-BBB5-1949752DBDFB}" name="Column2418"/>
    <tableColumn id="2422" xr3:uid="{AEE45E30-9D4A-4E6A-AE6C-132E3A5EF0CA}" name="Column2419"/>
    <tableColumn id="2423" xr3:uid="{AAF2F5AB-35DE-4A76-B7BB-4EF1DD0236AF}" name="Column2420"/>
    <tableColumn id="2424" xr3:uid="{FF388BD6-C784-48CE-9F49-00DD669A4A55}" name="Column2421"/>
    <tableColumn id="2425" xr3:uid="{02D9011D-C82E-4F0C-A744-A119F400E2C3}" name="Column2422"/>
    <tableColumn id="2426" xr3:uid="{167434B6-51C0-4FEE-99CE-7FB4DA53DF62}" name="Column2423"/>
    <tableColumn id="2427" xr3:uid="{10916BE2-6B95-4FB2-8EB9-B15CAE10B925}" name="Column2424"/>
    <tableColumn id="2428" xr3:uid="{4C620F74-9A83-414E-AECD-A23A8A2FD93C}" name="Column2425"/>
    <tableColumn id="2429" xr3:uid="{4D96850E-FAFF-4A5A-92C1-A6B06F7272EF}" name="Column2426"/>
    <tableColumn id="2430" xr3:uid="{09725772-0585-4C93-8181-C561E1E6A6E9}" name="Column2427"/>
    <tableColumn id="2431" xr3:uid="{49A62CCF-2DA5-4F38-8941-D74A75DAEF60}" name="Column2428"/>
    <tableColumn id="2432" xr3:uid="{37E0D6CE-F788-40DD-B9CC-51AE9BBB231E}" name="Column2429"/>
    <tableColumn id="2433" xr3:uid="{9655CA10-C316-4D5A-AC52-81083C74203C}" name="Column2430"/>
    <tableColumn id="2434" xr3:uid="{05110BF0-C04E-43FC-B1B8-BA06366CD470}" name="Column2431"/>
    <tableColumn id="2435" xr3:uid="{09476B56-B819-418C-B1AB-ECD0E4AB8764}" name="Column2432"/>
    <tableColumn id="2436" xr3:uid="{1B693F79-9EB7-498E-96C2-85D39415948E}" name="Column2433"/>
    <tableColumn id="2437" xr3:uid="{F65EAD21-BB57-4EA5-85F7-403896E9FE99}" name="Column2434"/>
    <tableColumn id="2438" xr3:uid="{D04BF531-EAB4-4381-8BE1-4B7C739B292D}" name="Column2435"/>
    <tableColumn id="2439" xr3:uid="{3DFAA9DE-AB7E-4381-8E26-D731E74C6977}" name="Column2436"/>
    <tableColumn id="2440" xr3:uid="{CB1B5A3A-FC1C-4892-A200-C24ED3185E87}" name="Column2437"/>
    <tableColumn id="2441" xr3:uid="{853F4F42-612C-4B5B-9678-5A5D658F3F18}" name="Column2438"/>
    <tableColumn id="2442" xr3:uid="{A50AD366-79EC-428E-B69E-786E0CF5179F}" name="Column2439"/>
    <tableColumn id="2443" xr3:uid="{59DF98A2-BF93-4A8B-8298-5A2A46BF2C68}" name="Column2440"/>
    <tableColumn id="2444" xr3:uid="{F35D6145-921C-49CE-819A-3BED797DE5DD}" name="Column2441"/>
    <tableColumn id="2445" xr3:uid="{39217BBB-505B-40DE-8C7A-19C0D7D28C64}" name="Column2442"/>
    <tableColumn id="2446" xr3:uid="{D8587549-7910-4A8A-B2C2-3721B43C2BD4}" name="Column2443"/>
    <tableColumn id="2447" xr3:uid="{EB480E15-441C-406C-803F-C88A038DA3B9}" name="Column2444"/>
    <tableColumn id="2448" xr3:uid="{1FFCC01D-8B26-4C25-8B11-95BA4DCE4FBF}" name="Column2445"/>
    <tableColumn id="2449" xr3:uid="{02732CEE-E3AF-448E-B600-7D79136F024A}" name="Column2446"/>
    <tableColumn id="2450" xr3:uid="{EF239983-67E5-4475-A0C2-CFDF2D3E1011}" name="Column2447"/>
    <tableColumn id="2451" xr3:uid="{8C2FE098-D8FF-42A2-9017-3DEE8BE4549F}" name="Column2448"/>
    <tableColumn id="2452" xr3:uid="{6BC05D16-8113-44D6-8D7E-3C2D9C0BE04D}" name="Column2449"/>
    <tableColumn id="2453" xr3:uid="{208665C1-F773-44DD-80B9-232EA8D902F3}" name="Column2450"/>
    <tableColumn id="2454" xr3:uid="{8D041A7C-73C2-47FE-9741-767E4F7D41AB}" name="Column2451"/>
    <tableColumn id="2455" xr3:uid="{EC01279D-9B87-4AB4-9CC9-A4432EA906A4}" name="Column2452"/>
    <tableColumn id="2456" xr3:uid="{02EDE497-F2F7-4EDF-9F9B-974FCE01A8AB}" name="Column2453"/>
    <tableColumn id="2457" xr3:uid="{C58FB72C-E98C-40E9-8B14-F90B42124F3C}" name="Column2454"/>
    <tableColumn id="2458" xr3:uid="{AD972F1D-D8C5-4493-9214-83E9E4C8A185}" name="Column2455"/>
    <tableColumn id="2459" xr3:uid="{2F47CDEE-9A31-489B-9328-26D7B2277D6D}" name="Column2456"/>
    <tableColumn id="2460" xr3:uid="{6C61CB8E-C795-4E94-B7B8-4ED1EF193A88}" name="Column2457"/>
    <tableColumn id="2461" xr3:uid="{98F439AA-8018-4A02-8B5A-09A284FE267D}" name="Column2458"/>
    <tableColumn id="2462" xr3:uid="{E913D86D-76DB-4F11-BAE4-8766EC517FDC}" name="Column2459"/>
    <tableColumn id="2463" xr3:uid="{3307CAE3-3510-40BA-9A93-BD7679C77002}" name="Column2460"/>
    <tableColumn id="2464" xr3:uid="{449825AF-958F-40A1-B147-0FD495E802AD}" name="Column2461"/>
    <tableColumn id="2465" xr3:uid="{7AADE06F-71E7-4243-89C6-B816081EC960}" name="Column2462"/>
    <tableColumn id="2466" xr3:uid="{05B0B95C-3281-4BD9-86ED-6F183555671B}" name="Column2463"/>
    <tableColumn id="2467" xr3:uid="{AC03D251-B8D4-4739-8B37-8BD3BD9488D2}" name="Column2464"/>
    <tableColumn id="2468" xr3:uid="{171FF94C-0860-4231-B8BE-B36F66135B6E}" name="Column2465"/>
    <tableColumn id="2469" xr3:uid="{5400F2C0-B471-42E6-B5CD-8FF7522D9B2D}" name="Column2466"/>
    <tableColumn id="2470" xr3:uid="{B04168F1-D9EC-4C82-9511-982E8846C862}" name="Column2467"/>
    <tableColumn id="2471" xr3:uid="{2268502D-BE76-44D9-B036-EC0D245CE6D8}" name="Column2468"/>
    <tableColumn id="2472" xr3:uid="{FD18C742-1ADF-49CF-A270-EE9B8470EEC7}" name="Column2469"/>
    <tableColumn id="2473" xr3:uid="{D8102E18-0968-454F-A117-39D5DDBB70A6}" name="Column2470"/>
    <tableColumn id="2474" xr3:uid="{9B1E86BB-A777-4CF5-A676-6B9A96A423AE}" name="Column2471"/>
    <tableColumn id="2475" xr3:uid="{2F0970A6-2230-4C22-8F02-A46C486BF8CF}" name="Column2472"/>
    <tableColumn id="2476" xr3:uid="{95469206-29AB-4957-8175-46893FECFE2D}" name="Column2473"/>
    <tableColumn id="2477" xr3:uid="{63ABF426-1020-4FCB-B58F-A81C487F7BF2}" name="Column2474"/>
    <tableColumn id="2478" xr3:uid="{7ED280BE-E1B9-4515-80EC-90520360F6B0}" name="Column2475"/>
    <tableColumn id="2479" xr3:uid="{924D7FA9-BF83-48D8-B129-DB1E132401A5}" name="Column2476"/>
    <tableColumn id="2480" xr3:uid="{D53018E1-E254-49DF-BAE8-1A29A0AB2E9C}" name="Column2477"/>
    <tableColumn id="2481" xr3:uid="{057A1DF1-402A-4A3B-ABC8-2F5F0825BC26}" name="Column2478"/>
    <tableColumn id="2482" xr3:uid="{C52698C4-0EA1-45CF-B90C-0BAC07564953}" name="Column2479"/>
    <tableColumn id="2483" xr3:uid="{C5028B13-7CF8-4D30-B91F-25735E4B0876}" name="Column2480"/>
    <tableColumn id="2484" xr3:uid="{6B0BD441-77DB-4ABE-B025-DD3F4593DCC9}" name="Column2481"/>
    <tableColumn id="2485" xr3:uid="{840F5428-A4F1-4399-9584-DC451641AF96}" name="Column2482"/>
    <tableColumn id="2486" xr3:uid="{22BDC6C7-B64E-4FE9-B4DE-280177B5B210}" name="Column2483"/>
    <tableColumn id="2487" xr3:uid="{3BBC4E2C-F621-48E1-B25B-90BF5416DB0E}" name="Column2484"/>
    <tableColumn id="2488" xr3:uid="{02E2B622-4C3E-4A37-B364-FCBAB64C767E}" name="Column2485"/>
    <tableColumn id="2489" xr3:uid="{0C91AA73-2A69-4091-80FC-E1EC478B2B24}" name="Column2486"/>
    <tableColumn id="2490" xr3:uid="{23D56E7D-9C52-487E-BB24-AE20E2294BE6}" name="Column2487"/>
    <tableColumn id="2491" xr3:uid="{D0DA4B6E-AC9D-4DD1-B0DA-7C936F7402A9}" name="Column2488"/>
    <tableColumn id="2492" xr3:uid="{23C233E3-5706-469B-B22C-C4EB44F3792C}" name="Column2489"/>
    <tableColumn id="2493" xr3:uid="{30AA5DBC-A24F-4F83-BCB4-66646F3245A6}" name="Column2490"/>
    <tableColumn id="2494" xr3:uid="{70584EA7-30C3-4BC8-BAF2-D7C648B7E1BB}" name="Column2491"/>
    <tableColumn id="2495" xr3:uid="{A78A60AC-CEAD-4088-A168-BEB89F217F01}" name="Column2492"/>
    <tableColumn id="2496" xr3:uid="{7B3720DD-F44D-4F12-956F-6B7CD8C421CF}" name="Column2493"/>
    <tableColumn id="2497" xr3:uid="{091B9880-B1D7-4001-B49C-32F92FE5A532}" name="Column2494"/>
    <tableColumn id="2498" xr3:uid="{82A8696C-9E30-45B1-9ADB-6B02DC87DFB0}" name="Column2495"/>
    <tableColumn id="2499" xr3:uid="{239AD0B8-0FF6-4707-9320-1DD5701CD9A5}" name="Column2496"/>
    <tableColumn id="2500" xr3:uid="{A8B6459D-6787-4ACB-9198-8F0C554D8C3E}" name="Column2497"/>
    <tableColumn id="2501" xr3:uid="{CFCBDCD0-FD26-41B1-B694-EA6088119387}" name="Column2498"/>
    <tableColumn id="2502" xr3:uid="{4B1B20E5-F4A9-46B2-BB33-7E039BF188E5}" name="Column2499"/>
    <tableColumn id="2503" xr3:uid="{751FBDC2-013C-4C38-B703-48171D15FAFB}" name="Column2500"/>
    <tableColumn id="2504" xr3:uid="{85B1846D-4DE1-4A91-B86B-4F305CE1C7FF}" name="Column2501"/>
    <tableColumn id="2505" xr3:uid="{DBB68771-FACE-44B8-BD7E-626BE4A6159E}" name="Column2502"/>
    <tableColumn id="2506" xr3:uid="{70815DBF-274C-4BD1-ACCA-B350746B9B74}" name="Column2503"/>
    <tableColumn id="2507" xr3:uid="{B374F569-3F52-4BF4-9F9D-9C26BB99021B}" name="Column2504"/>
    <tableColumn id="2508" xr3:uid="{E2153D66-2A62-4ED8-BFF2-00E52403B3FC}" name="Column2505"/>
    <tableColumn id="2509" xr3:uid="{51CADF23-E55F-4F27-AACE-77A48AD3E3F0}" name="Column2506"/>
    <tableColumn id="2510" xr3:uid="{5FD846D7-91C1-47DD-8850-B13475B232E8}" name="Column2507"/>
    <tableColumn id="2511" xr3:uid="{4798F78C-050F-4DE2-A567-27A3D6366202}" name="Column2508"/>
    <tableColumn id="2512" xr3:uid="{5A76E1A5-65CE-4BD1-A232-FE02AA84EEB9}" name="Column2509"/>
    <tableColumn id="2513" xr3:uid="{9B761E93-F6BF-4887-BD3A-7A29F38F0173}" name="Column2510"/>
    <tableColumn id="2514" xr3:uid="{F2C93FCE-D19C-449E-BDC1-16C185E1C070}" name="Column2511"/>
    <tableColumn id="2515" xr3:uid="{4F5A9132-49AB-4095-AE35-5AFB841916F1}" name="Column2512"/>
    <tableColumn id="2516" xr3:uid="{349707DA-5DE8-42D2-9935-EA2FBFAD8D9E}" name="Column2513"/>
    <tableColumn id="2517" xr3:uid="{6CF2A2A0-06FF-4113-8238-0C2BDF352605}" name="Column2514"/>
    <tableColumn id="2518" xr3:uid="{EA7026D8-37CF-46B9-AC7A-59109DAFF065}" name="Column2515"/>
    <tableColumn id="2519" xr3:uid="{94BAB5CD-1DB8-4539-B934-713DF613B3B5}" name="Column2516"/>
    <tableColumn id="2520" xr3:uid="{8F963AFA-0CBE-484B-A43E-6BB6B0210C5C}" name="Column2517"/>
    <tableColumn id="2521" xr3:uid="{004E376F-7835-443D-9DB3-3489DB28E89B}" name="Column2518"/>
    <tableColumn id="2522" xr3:uid="{EFC0185D-D9DB-489C-9A38-1F7128FBC34D}" name="Column2519"/>
    <tableColumn id="2523" xr3:uid="{50669A5D-C397-4AD8-A9A3-0319FC913A8E}" name="Column2520"/>
    <tableColumn id="2524" xr3:uid="{5CDA4FCC-9460-43F5-9907-69BB5C02BDA1}" name="Column2521"/>
    <tableColumn id="2525" xr3:uid="{065DD378-47A7-4C01-BB0D-4822191FE47B}" name="Column2522"/>
    <tableColumn id="2526" xr3:uid="{AC860737-F861-44DA-B230-4C66ECE5112B}" name="Column2523"/>
    <tableColumn id="2527" xr3:uid="{40736998-53C5-4813-98D3-7A18B0E9B85A}" name="Column2524"/>
    <tableColumn id="2528" xr3:uid="{C0BD65F0-15B1-4527-87DE-06343F76D4B7}" name="Column2525"/>
    <tableColumn id="2529" xr3:uid="{6D70ACA6-6A28-4CFE-838A-2BB6CE80A733}" name="Column2526"/>
    <tableColumn id="2530" xr3:uid="{0D1F909F-1AB7-4D61-B8F6-E6E6098BD49A}" name="Column2527"/>
    <tableColumn id="2531" xr3:uid="{EE372C4E-8984-472B-8C69-38E3A9D14380}" name="Column2528"/>
    <tableColumn id="2532" xr3:uid="{733F6665-F822-4DE5-B9A4-1846B0C0005A}" name="Column2529"/>
    <tableColumn id="2533" xr3:uid="{E56B65BD-4EA6-4B16-B82D-A27E85F69BB1}" name="Column2530"/>
    <tableColumn id="2534" xr3:uid="{C9FEE9D6-58FF-4072-A0A9-7E99F67A36CB}" name="Column2531"/>
    <tableColumn id="2535" xr3:uid="{3B102729-7004-4C41-87AE-DE9973532A66}" name="Column2532"/>
    <tableColumn id="2536" xr3:uid="{000306CD-7AFA-4925-94C1-BB68A1FD9AB8}" name="Column2533"/>
    <tableColumn id="2537" xr3:uid="{31117258-77E3-4C6D-8D75-8BDDD196E94B}" name="Column2534"/>
    <tableColumn id="2538" xr3:uid="{C8A216E9-EDA2-49C9-9D57-387A43F71648}" name="Column2535"/>
    <tableColumn id="2539" xr3:uid="{45BB49D1-A254-4109-89FF-28AB0095B1FC}" name="Column2536"/>
    <tableColumn id="2540" xr3:uid="{51B89AFA-5FAC-4CD8-92AC-0688F5D12758}" name="Column2537"/>
    <tableColumn id="2541" xr3:uid="{039CF579-200E-4096-BA75-C3C7AB65E1E8}" name="Column2538"/>
    <tableColumn id="2542" xr3:uid="{DED728B7-3F92-4C6C-BF8B-CDBE8388FF2A}" name="Column2539"/>
    <tableColumn id="2543" xr3:uid="{92F6ECF1-E08B-4D30-9CAE-9ED481B5563B}" name="Column2540"/>
    <tableColumn id="2544" xr3:uid="{1FABA246-F716-44AF-9982-9DDB470ABC9C}" name="Column2541"/>
    <tableColumn id="2545" xr3:uid="{EEA1F699-583E-4B0E-9AE0-84F402236E6F}" name="Column2542"/>
    <tableColumn id="2546" xr3:uid="{F501A677-5EBB-485B-8D6E-22F2182A8E12}" name="Column2543"/>
    <tableColumn id="2547" xr3:uid="{DA154E12-28CF-4B15-AC05-4BB7A44E2CCB}" name="Column2544"/>
    <tableColumn id="2548" xr3:uid="{941A9A61-BC91-4873-84E0-9A172EF85865}" name="Column2545"/>
    <tableColumn id="2549" xr3:uid="{DAA6443E-B76C-4345-8416-3DA80818054C}" name="Column2546"/>
    <tableColumn id="2550" xr3:uid="{FCC07226-3E12-46A4-9BA8-6F6DFED6145E}" name="Column2547"/>
    <tableColumn id="2551" xr3:uid="{7F5DE3A8-EBE4-4022-80A9-B4622F9223FD}" name="Column2548"/>
    <tableColumn id="2552" xr3:uid="{7086E7A9-39AA-48D5-8740-DF9BF91E8605}" name="Column2549"/>
    <tableColumn id="2553" xr3:uid="{44423BAE-5DEA-46EC-9BEE-FCDD122D78BB}" name="Column2550"/>
    <tableColumn id="2554" xr3:uid="{956B9115-0133-40DB-9071-8C4729085D01}" name="Column2551"/>
    <tableColumn id="2555" xr3:uid="{C9794C8B-74D6-4108-BD5B-01A866A48FBA}" name="Column2552"/>
    <tableColumn id="2556" xr3:uid="{B222F0D8-C262-41FF-A829-7D90AF0468DB}" name="Column2553"/>
    <tableColumn id="2557" xr3:uid="{7F413260-A285-46E5-9337-72F4B88D0BA1}" name="Column2554"/>
    <tableColumn id="2558" xr3:uid="{B2C6EEE9-5E6D-4524-A4E6-CA7332EE4665}" name="Column2555"/>
    <tableColumn id="2559" xr3:uid="{B8C49929-E901-4137-8FDB-795EF5245B81}" name="Column2556"/>
    <tableColumn id="2560" xr3:uid="{3C8DDC8B-100A-46D6-9959-9949D3C7771A}" name="Column2557"/>
    <tableColumn id="2561" xr3:uid="{40BE0701-6139-4682-BE2C-48A3DEE0C31F}" name="Column2558"/>
    <tableColumn id="2562" xr3:uid="{71D4EC6A-EB81-4475-8AFA-AF70FFE16BA0}" name="Column2559"/>
    <tableColumn id="2563" xr3:uid="{E36BDB86-F89C-4B07-96CA-EB533EDF99E1}" name="Column2560"/>
    <tableColumn id="2564" xr3:uid="{94530B43-CF1D-40B0-A1C2-B6C20793B84D}" name="Column2561"/>
    <tableColumn id="2565" xr3:uid="{63BA2080-AFB3-47EC-A792-E104CB1C1900}" name="Column2562"/>
    <tableColumn id="2566" xr3:uid="{3C12D63F-4097-4959-BACE-7D04DFE67518}" name="Column2563"/>
    <tableColumn id="2567" xr3:uid="{D2340927-57C2-4221-B674-D284DF26E5F0}" name="Column2564"/>
    <tableColumn id="2568" xr3:uid="{C8AB5C3A-16D3-444F-A0FE-03F6446A8380}" name="Column2565"/>
    <tableColumn id="2569" xr3:uid="{FD381E35-4E31-480C-8D01-A85000E8DD7C}" name="Column2566"/>
    <tableColumn id="2570" xr3:uid="{904FBCF0-A766-4A57-A4CC-12B18EF613B5}" name="Column2567"/>
    <tableColumn id="2571" xr3:uid="{F2573E84-F3FB-4FF9-8808-9DA9888CFEE2}" name="Column2568"/>
    <tableColumn id="2572" xr3:uid="{83616634-81F7-400E-A940-18E34F108756}" name="Column2569"/>
    <tableColumn id="2573" xr3:uid="{A8FE8BC7-C3D3-42DA-8A5D-75B3C0FCBB79}" name="Column2570"/>
    <tableColumn id="2574" xr3:uid="{C7AAE9F5-AD1F-40CE-91A6-AC63FD2713C1}" name="Column2571"/>
    <tableColumn id="2575" xr3:uid="{B0753BF1-6725-4BE2-AB3E-C31AE73AA46A}" name="Column2572"/>
    <tableColumn id="2576" xr3:uid="{1B6A7596-AF37-4C63-99DA-F0088D6D88E4}" name="Column2573"/>
    <tableColumn id="2577" xr3:uid="{7C34F7D4-08F2-4A09-87D7-EBDCE8C1AB26}" name="Column2574"/>
    <tableColumn id="2578" xr3:uid="{6B717C5C-622B-4823-AE8F-C29257F3DE39}" name="Column2575"/>
    <tableColumn id="2579" xr3:uid="{3C9E2AD3-5E75-4D3A-BBAB-D2DDD28E9271}" name="Column2576"/>
    <tableColumn id="2580" xr3:uid="{71C26BEE-4EF8-416A-90C6-7A3DB8275885}" name="Column2577"/>
    <tableColumn id="2581" xr3:uid="{9C0E3FFB-B29A-4EC7-B1BF-B063B4292AAA}" name="Column2578"/>
    <tableColumn id="2582" xr3:uid="{F6039F43-8A9A-4A40-8196-6295DC0045DD}" name="Column2579"/>
    <tableColumn id="2583" xr3:uid="{7A3215F1-F50B-4DB2-846A-E07529E04C7D}" name="Column2580"/>
    <tableColumn id="2584" xr3:uid="{132EA693-C63F-4874-8853-E98BD7550391}" name="Column2581"/>
    <tableColumn id="2585" xr3:uid="{72F7CD02-E784-4802-9D10-A66CD2E00AE5}" name="Column2582"/>
    <tableColumn id="2586" xr3:uid="{FF5F52D2-6008-467D-BF0D-56C2D9448747}" name="Column2583"/>
    <tableColumn id="2587" xr3:uid="{EC266007-8C64-45D4-B4CE-9D8ACC62165F}" name="Column2584"/>
    <tableColumn id="2588" xr3:uid="{C138CA2A-0253-41E0-A327-DECCE2A43A68}" name="Column2585"/>
    <tableColumn id="2589" xr3:uid="{C907CD90-1F51-450B-8B4E-805F82B82A4E}" name="Column2586"/>
    <tableColumn id="2590" xr3:uid="{1A608260-C98D-4CE4-BB52-E939B723FE34}" name="Column2587"/>
    <tableColumn id="2591" xr3:uid="{146491FB-185E-4B92-8A2D-DCA1A36B82D3}" name="Column2588"/>
    <tableColumn id="2592" xr3:uid="{021A12DB-C3BB-4804-B2A8-7CB97DD40FEB}" name="Column2589"/>
    <tableColumn id="2593" xr3:uid="{C9A3E938-CBC4-4B45-BAFC-F5FB00865A5B}" name="Column2590"/>
    <tableColumn id="2594" xr3:uid="{DF20488D-523A-49CC-A9B5-21B03221BE83}" name="Column2591"/>
    <tableColumn id="2595" xr3:uid="{C7089A7C-5A97-46DA-A9DD-6C82F5DA4C7B}" name="Column2592"/>
    <tableColumn id="2596" xr3:uid="{0407F489-677E-416A-A626-BFB8E9D840C6}" name="Column2593"/>
    <tableColumn id="2597" xr3:uid="{CE084A57-1E83-4C39-8A40-912E7E4074CA}" name="Column2594"/>
    <tableColumn id="2598" xr3:uid="{3E23E713-22A7-4457-8330-2404F1DE1929}" name="Column2595"/>
    <tableColumn id="2599" xr3:uid="{F95CE101-38F4-4060-9E98-9082FFF1157C}" name="Column2596"/>
    <tableColumn id="2600" xr3:uid="{0DD233B5-516B-417A-B50D-C2C52650CEDA}" name="Column2597"/>
    <tableColumn id="2601" xr3:uid="{33C4C4FA-E2AE-4D43-83A4-09AF998930BB}" name="Column2598"/>
    <tableColumn id="2602" xr3:uid="{A90A33CC-BDFA-407F-A2EE-5F955E8BAAD1}" name="Column2599"/>
    <tableColumn id="2603" xr3:uid="{2B4077C5-F44B-46FB-B28B-64C8A6F97794}" name="Column2600"/>
    <tableColumn id="2604" xr3:uid="{497AF7C8-C8C2-47A0-8F08-5A96539E13AA}" name="Column2601"/>
    <tableColumn id="2605" xr3:uid="{E17D82FC-0A55-4BBC-8AEB-F47DB6521285}" name="Column2602"/>
    <tableColumn id="2606" xr3:uid="{A5497575-CDAD-47B9-BD09-A85E7F6FA140}" name="Column2603"/>
    <tableColumn id="2607" xr3:uid="{AAE89ABD-CFED-4417-B001-F80E6C792225}" name="Column2604"/>
    <tableColumn id="2608" xr3:uid="{FD6841FD-861E-4D37-B6AD-9E02A74EEBF4}" name="Column2605"/>
    <tableColumn id="2609" xr3:uid="{F2427414-FF02-4451-9159-4B132FDF91FC}" name="Column2606"/>
    <tableColumn id="2610" xr3:uid="{F1C92BFC-5172-40AE-99C4-3ACCDF32BC40}" name="Column2607"/>
    <tableColumn id="2611" xr3:uid="{673C89A8-D0B6-4822-9EFD-170D6C3CA447}" name="Column2608"/>
    <tableColumn id="2612" xr3:uid="{4ECE77AE-9BF2-4294-829D-D29D9F1C4D10}" name="Column2609"/>
    <tableColumn id="2613" xr3:uid="{648813A6-6520-44B1-8C19-06CFCC323E0F}" name="Column2610"/>
    <tableColumn id="2614" xr3:uid="{AD3EDCE2-8354-41D6-8AB8-7C0DD323CFC0}" name="Column2611"/>
    <tableColumn id="2615" xr3:uid="{848DA66A-F355-4ABB-8C7A-05367CC8D7B3}" name="Column2612"/>
    <tableColumn id="2616" xr3:uid="{83BBDD7B-43A6-4215-9DBC-CEC833A535BF}" name="Column2613"/>
    <tableColumn id="2617" xr3:uid="{A50ABD48-E379-455E-9A91-A362C08DC947}" name="Column2614"/>
    <tableColumn id="2618" xr3:uid="{8E188ACF-F6CB-48B8-B056-597EE3E81475}" name="Column2615"/>
    <tableColumn id="2619" xr3:uid="{CD108929-6A77-4D40-B995-33EF6EF5F535}" name="Column2616"/>
    <tableColumn id="2620" xr3:uid="{FEFEF5A5-DF8E-4393-A004-154A7B94774B}" name="Column2617"/>
    <tableColumn id="2621" xr3:uid="{BF163840-AA9B-43CE-BA14-34BC257272AB}" name="Column2618"/>
    <tableColumn id="2622" xr3:uid="{79C06B11-C96D-443F-B03C-E396F0674F8C}" name="Column2619"/>
    <tableColumn id="2623" xr3:uid="{F41D0F37-112A-4D93-BFCE-45C2B5322D0E}" name="Column2620"/>
    <tableColumn id="2624" xr3:uid="{9552774D-93EB-4D57-8A0B-0C141D0261E2}" name="Column2621"/>
    <tableColumn id="2625" xr3:uid="{0FF57DEC-3611-4368-85B5-29B38E61DD5A}" name="Column2622"/>
    <tableColumn id="2626" xr3:uid="{DE8FAD9B-C45C-412E-A95C-6FB3BCCC068A}" name="Column2623"/>
    <tableColumn id="2627" xr3:uid="{5D203D63-E89E-4C96-A0A8-B529B69A7867}" name="Column2624"/>
    <tableColumn id="2628" xr3:uid="{8924D09F-06FB-488E-9D34-0F19EAF38C05}" name="Column2625"/>
    <tableColumn id="2629" xr3:uid="{42ADD124-CC22-4721-AC9D-BFC81D2AFBDB}" name="Column2626"/>
    <tableColumn id="2630" xr3:uid="{69F6327B-E989-43AB-A344-11C582CC1AC8}" name="Column2627"/>
    <tableColumn id="2631" xr3:uid="{FF189DC5-F674-407C-B816-628F42C03501}" name="Column2628"/>
    <tableColumn id="2632" xr3:uid="{FC9FF568-C325-4495-9EC8-6781CAB19542}" name="Column2629"/>
    <tableColumn id="2633" xr3:uid="{AB594BE2-BB1B-4BBE-BB1C-BEE65F27FF8F}" name="Column2630"/>
    <tableColumn id="2634" xr3:uid="{1AF55160-3D23-4E4C-A532-75A560A47724}" name="Column2631"/>
    <tableColumn id="2635" xr3:uid="{B039B774-2C81-4859-B8FA-03A0AE9BC28E}" name="Column2632"/>
    <tableColumn id="2636" xr3:uid="{94AD31D2-4B78-4265-AF12-9021CBC45568}" name="Column2633"/>
    <tableColumn id="2637" xr3:uid="{01D0566A-305C-4CF8-ABE4-2118A03707CA}" name="Column2634"/>
    <tableColumn id="2638" xr3:uid="{14F44E04-2333-475D-BC3A-7C0DABB84070}" name="Column2635"/>
    <tableColumn id="2639" xr3:uid="{79A21449-C224-4046-BD24-F21A7901B66A}" name="Column2636"/>
    <tableColumn id="2640" xr3:uid="{8FA5216F-2B1B-492D-863E-0A34D7F0D250}" name="Column2637"/>
    <tableColumn id="2641" xr3:uid="{75939001-68BC-4727-9CA1-0F082BAA2E8F}" name="Column2638"/>
    <tableColumn id="2642" xr3:uid="{03D6F6CD-C72C-4772-AC3A-8DE46FEB5A0F}" name="Column2639"/>
    <tableColumn id="2643" xr3:uid="{3846C081-70C1-4B08-9AE1-1C10AF43821A}" name="Column2640"/>
    <tableColumn id="2644" xr3:uid="{FA72E529-5D3F-483E-B8E1-9D212445177B}" name="Column2641"/>
    <tableColumn id="2645" xr3:uid="{3A22006D-F4D9-47C2-8B67-A3128C5EDF6A}" name="Column2642"/>
    <tableColumn id="2646" xr3:uid="{683D1057-2158-47EF-817C-728B37C4445E}" name="Column2643"/>
    <tableColumn id="2647" xr3:uid="{058C85A4-0D6F-40F0-8591-77FC6E78BFE8}" name="Column2644"/>
    <tableColumn id="2648" xr3:uid="{6876013B-9DBB-4F6D-81E1-86A8C41E06F4}" name="Column2645"/>
    <tableColumn id="2649" xr3:uid="{0DE91550-BCA5-4D69-8DCB-A6E4DFFD5D3C}" name="Column2646"/>
    <tableColumn id="2650" xr3:uid="{0DCD9E8D-1AC5-46CA-A754-88DC437C0C77}" name="Column2647"/>
    <tableColumn id="2651" xr3:uid="{EB1810AB-F1F9-4986-95B7-08F15F5BFF12}" name="Column2648"/>
    <tableColumn id="2652" xr3:uid="{C72D3493-D56F-4594-A43D-472F5C83C3AB}" name="Column2649"/>
    <tableColumn id="2653" xr3:uid="{0E71E932-683D-4F78-9FDC-35F0019F510A}" name="Column2650"/>
    <tableColumn id="2654" xr3:uid="{2172F9C4-B3E6-401E-ABE4-AC235DBFE9D0}" name="Column2651"/>
    <tableColumn id="2655" xr3:uid="{11613B04-6A12-4D58-857F-D810E606719E}" name="Column2652"/>
    <tableColumn id="2656" xr3:uid="{1DF08D3E-8A34-4A61-BEDF-135776E09F14}" name="Column2653"/>
    <tableColumn id="2657" xr3:uid="{DBB95D12-9A6C-4AFC-8EE1-3CD14C39D212}" name="Column2654"/>
    <tableColumn id="2658" xr3:uid="{6A6B89D0-6A79-405E-88A8-C9862266E84A}" name="Column2655"/>
    <tableColumn id="2659" xr3:uid="{DAE430C5-C1C2-4896-90EE-1A74D76E7596}" name="Column2656"/>
    <tableColumn id="2660" xr3:uid="{A46A6083-50BD-49A5-9C96-FB927AB768A9}" name="Column2657"/>
    <tableColumn id="2661" xr3:uid="{DF496A50-0850-4569-ADC5-5234700C8A64}" name="Column2658"/>
    <tableColumn id="2662" xr3:uid="{B80674CD-DD7F-4A3F-B219-E5E1DEE11CB6}" name="Column2659"/>
    <tableColumn id="2663" xr3:uid="{F5922A34-51E2-4964-87D5-747D4BECAEA4}" name="Column2660"/>
    <tableColumn id="2664" xr3:uid="{1A0062B3-98A9-4A89-95BF-B75C3FA860D5}" name="Column2661"/>
    <tableColumn id="2665" xr3:uid="{E4C1C50C-C91E-4E84-93A7-9691335E8AA4}" name="Column2662"/>
    <tableColumn id="2666" xr3:uid="{E5EB9D9D-E070-44E5-BEDB-3FEAC8DE4155}" name="Column2663"/>
    <tableColumn id="2667" xr3:uid="{BED0B30B-6851-4E3D-9F43-3D0E39951176}" name="Column2664"/>
    <tableColumn id="2668" xr3:uid="{907BE706-5FA9-4BAF-8095-D9D264815191}" name="Column2665"/>
    <tableColumn id="2669" xr3:uid="{F75263ED-4291-44DE-A0AF-C4E1E973365A}" name="Column2666"/>
    <tableColumn id="2670" xr3:uid="{D823B7D6-846F-4AA6-812D-51BBAE5F2FD5}" name="Column2667"/>
    <tableColumn id="2671" xr3:uid="{81C6CF31-E49C-4B05-B3D2-53507F26034A}" name="Column2668"/>
    <tableColumn id="2672" xr3:uid="{A70E1FB1-69E9-4082-BD94-D1C3B8425409}" name="Column2669"/>
    <tableColumn id="2673" xr3:uid="{345D09B6-6926-44F0-976B-5014054E5D5D}" name="Column2670"/>
    <tableColumn id="2674" xr3:uid="{2FF6B14D-6065-45C1-A8C5-661B061CE1C7}" name="Column2671"/>
    <tableColumn id="2675" xr3:uid="{C55D0E27-FB8C-4ED7-AD20-860F954EEC27}" name="Column2672"/>
    <tableColumn id="2676" xr3:uid="{DE09DF91-BCC2-40DD-9DF4-AD1D3FFBDE9E}" name="Column2673"/>
    <tableColumn id="2677" xr3:uid="{4FA1C505-12D5-46FD-9343-8524217239E2}" name="Column2674"/>
    <tableColumn id="2678" xr3:uid="{C44C2A6A-5DB2-4DA9-A607-C0FCD49AD60C}" name="Column2675"/>
    <tableColumn id="2679" xr3:uid="{DAFACA8D-CB00-49E4-976A-73E9AB52BDE0}" name="Column2676"/>
    <tableColumn id="2680" xr3:uid="{CB2F157E-9E5E-4600-BA34-93708F5C6C03}" name="Column2677"/>
    <tableColumn id="2681" xr3:uid="{3781DBD0-D2A6-485B-912C-E136AB9AD75F}" name="Column2678"/>
    <tableColumn id="2682" xr3:uid="{7B080189-7855-4CB7-A9E8-3CCB760E63AB}" name="Column2679"/>
    <tableColumn id="2683" xr3:uid="{07AF95FF-8CD6-46DB-B462-9C6F8A0E7B91}" name="Column2680"/>
    <tableColumn id="2684" xr3:uid="{CBC47B36-2253-4EDD-A82F-C723EFFBB315}" name="Column2681"/>
    <tableColumn id="2685" xr3:uid="{6EBEB33C-7B7F-44F3-9E26-697427A8846E}" name="Column2682"/>
    <tableColumn id="2686" xr3:uid="{5CDAE9CE-63DA-4349-B94F-36FC7B78321C}" name="Column2683"/>
    <tableColumn id="2687" xr3:uid="{9CD1A905-5E44-410E-B305-703902722FFB}" name="Column2684"/>
    <tableColumn id="2688" xr3:uid="{0AE9D03F-8E98-4E5E-B2A9-C62B44CFF614}" name="Column2685"/>
    <tableColumn id="2689" xr3:uid="{ADFB01CE-6455-4A87-AA93-9F2419C6626F}" name="Column2686"/>
    <tableColumn id="2690" xr3:uid="{A2AD0376-BEA3-43BB-A389-10FE1172E779}" name="Column2687"/>
    <tableColumn id="2691" xr3:uid="{D15B1DA8-CE4D-4C40-A1F0-9952DA24B7D6}" name="Column2688"/>
    <tableColumn id="2692" xr3:uid="{78F0ADFD-EA3A-448E-98B7-FCC172288EEA}" name="Column2689"/>
    <tableColumn id="2693" xr3:uid="{819CA403-8E7E-425C-8A72-086835DFC8ED}" name="Column2690"/>
    <tableColumn id="2694" xr3:uid="{ACAFCE15-604A-483A-9A9D-D887AB961400}" name="Column2691"/>
    <tableColumn id="2695" xr3:uid="{2CB99A27-E39F-4A7A-9AA2-60B99BC8F6EA}" name="Column2692"/>
    <tableColumn id="2696" xr3:uid="{BD613382-9E0C-47CA-BA36-AF09B3FB7F58}" name="Column2693"/>
    <tableColumn id="2697" xr3:uid="{E34B8EFA-6A7E-4145-8082-748E7B6C6C49}" name="Column2694"/>
    <tableColumn id="2698" xr3:uid="{F0995428-AFE3-4EF1-AE7F-CE78C77CE3DC}" name="Column2695"/>
    <tableColumn id="2699" xr3:uid="{007A582D-3FB0-4E95-8288-68CC6041A03D}" name="Column2696"/>
    <tableColumn id="2700" xr3:uid="{54DB2AC2-5A7A-4E8F-823F-950F7FC7FFF1}" name="Column2697"/>
    <tableColumn id="2701" xr3:uid="{DF91FB6B-CDFF-4137-A2ED-EA44F8A0F439}" name="Column2698"/>
    <tableColumn id="2702" xr3:uid="{DEFF4C4D-B3F1-445B-B4FE-3AB90DE84F80}" name="Column2699"/>
    <tableColumn id="2703" xr3:uid="{DBC02E57-DBB4-4216-B374-C6EB2C176423}" name="Column2700"/>
    <tableColumn id="2704" xr3:uid="{A84FB659-BCE8-40A0-A358-84369FC2586D}" name="Column2701"/>
    <tableColumn id="2705" xr3:uid="{7486896E-9A37-414E-BE91-ACA0852BFD80}" name="Column2702"/>
    <tableColumn id="2706" xr3:uid="{537277EB-5410-4C3D-B0E6-E9B7CCD7738D}" name="Column2703"/>
    <tableColumn id="2707" xr3:uid="{9802F603-1F29-4AA2-B0CC-7EC0D6815A2D}" name="Column2704"/>
    <tableColumn id="2708" xr3:uid="{835A20A2-90D3-4211-8382-6EB9D47970A8}" name="Column2705"/>
    <tableColumn id="2709" xr3:uid="{2D90F2D2-70BF-4599-8F52-9255ABC955BC}" name="Column2706"/>
    <tableColumn id="2710" xr3:uid="{D3304AC9-E4D4-4834-A6E5-52C7E9E794FA}" name="Column2707"/>
    <tableColumn id="2711" xr3:uid="{D781E703-5125-405B-B1EC-686A0F6035CF}" name="Column2708"/>
    <tableColumn id="2712" xr3:uid="{B45D21D5-B2F1-4BC4-95EB-3CA079A1A303}" name="Column2709"/>
    <tableColumn id="2713" xr3:uid="{49B3887E-6185-49CF-8D50-11FB7D06B664}" name="Column2710"/>
    <tableColumn id="2714" xr3:uid="{093991A0-48C9-4A6D-9C18-A4F1A5FE4BB7}" name="Column2711"/>
    <tableColumn id="2715" xr3:uid="{63CAF62A-07D6-4E87-B22A-6293BFD590AB}" name="Column2712"/>
    <tableColumn id="2716" xr3:uid="{992734E2-BFE9-4F57-9041-754673AC509A}" name="Column2713"/>
    <tableColumn id="2717" xr3:uid="{C75175C1-FB83-41B7-9DF2-E5A07793FBDD}" name="Column2714"/>
    <tableColumn id="2718" xr3:uid="{3AE9BE86-BC43-4362-9690-E76915E418A2}" name="Column2715"/>
    <tableColumn id="2719" xr3:uid="{FE37F427-2190-40CA-BF79-122F1B3E6860}" name="Column2716"/>
    <tableColumn id="2720" xr3:uid="{9C11B6C8-7BC5-40CD-A110-EF4B8A5BD4BA}" name="Column2717"/>
    <tableColumn id="2721" xr3:uid="{D38F0EB9-1D9F-4DBE-B8B7-97979238DAF4}" name="Column2718"/>
    <tableColumn id="2722" xr3:uid="{7553BA77-C41B-4CE4-8B1A-5A6A134D1976}" name="Column2719"/>
    <tableColumn id="2723" xr3:uid="{6F3004FB-F4C3-40EA-BD9E-22A98BD3922A}" name="Column2720"/>
    <tableColumn id="2724" xr3:uid="{D3B2A5C7-FB67-42A7-9347-AC0A9EC6CBF9}" name="Column2721"/>
    <tableColumn id="2725" xr3:uid="{F731DFA1-1CDD-4380-9A43-4738C9B9858F}" name="Column2722"/>
    <tableColumn id="2726" xr3:uid="{FAA0E94D-A1D7-4177-BE35-3256ECD24129}" name="Column2723"/>
    <tableColumn id="2727" xr3:uid="{DA9802B6-D615-41AD-A559-B2A0D06FA40F}" name="Column2724"/>
    <tableColumn id="2728" xr3:uid="{3D50A820-1178-4141-80D8-3E5F42F7EE21}" name="Column2725"/>
    <tableColumn id="2729" xr3:uid="{EA2F5122-0499-44C9-8304-DB1355758992}" name="Column2726"/>
    <tableColumn id="2730" xr3:uid="{AE1A9322-0F9F-47D3-A60B-8CF8246879B1}" name="Column2727"/>
    <tableColumn id="2731" xr3:uid="{47244391-33C3-493C-B2D8-1C0CF95C8AD3}" name="Column2728"/>
    <tableColumn id="2732" xr3:uid="{8B795B50-13F4-4EE4-AD1F-2F534824B524}" name="Column2729"/>
    <tableColumn id="2733" xr3:uid="{40EC2585-2C52-4EEC-987E-C7AF37722799}" name="Column2730"/>
    <tableColumn id="2734" xr3:uid="{ADD34453-3F37-49E6-AA64-E74F36C34ED2}" name="Column2731"/>
    <tableColumn id="2735" xr3:uid="{B304582E-0BAA-4B0A-88E0-83C78DF1B4C3}" name="Column2732"/>
    <tableColumn id="2736" xr3:uid="{8926C2AE-29CD-4337-AD9D-490741A9A010}" name="Column2733"/>
    <tableColumn id="2737" xr3:uid="{C51F686D-872B-4ABA-A578-59B88D4AEC7A}" name="Column2734"/>
    <tableColumn id="2738" xr3:uid="{2ED6144C-1BAF-44BF-AAD3-9FA42E7AAC68}" name="Column2735"/>
    <tableColumn id="2739" xr3:uid="{BED69BAD-25A4-4FF3-86C3-BF43967532BC}" name="Column2736"/>
    <tableColumn id="2740" xr3:uid="{D0F39E9B-6E14-4887-BF4D-CA0243F89F97}" name="Column2737"/>
    <tableColumn id="2741" xr3:uid="{1C74948F-0093-4A0D-9621-7B3DCC9C8A1B}" name="Column2738"/>
    <tableColumn id="2742" xr3:uid="{6294A83D-0366-46A5-B888-891CC83C7BB1}" name="Column2739"/>
    <tableColumn id="2743" xr3:uid="{0A55B650-29FA-426A-A357-34BD0DAAF3F4}" name="Column2740"/>
    <tableColumn id="2744" xr3:uid="{9AD6394F-F5BF-49E7-91C9-F98F1572F667}" name="Column2741"/>
    <tableColumn id="2745" xr3:uid="{67D36D6F-98AA-43EC-AE9F-0CDA3EE009A5}" name="Column2742"/>
    <tableColumn id="2746" xr3:uid="{39E31293-624A-4688-A8F3-06C67A2D4CC5}" name="Column2743"/>
    <tableColumn id="2747" xr3:uid="{3025C3D3-833D-40C4-8F67-32F34C792E91}" name="Column2744"/>
    <tableColumn id="2748" xr3:uid="{B3CC39D9-3ED6-442D-9821-B623706E7D3A}" name="Column2745"/>
    <tableColumn id="2749" xr3:uid="{4ED34968-A782-4808-AA80-7B5829AB76A7}" name="Column2746"/>
    <tableColumn id="2750" xr3:uid="{3CC5A97F-E221-4EF4-BCA5-BE35C2DE95FD}" name="Column2747"/>
    <tableColumn id="2751" xr3:uid="{473EF6F0-7B60-4EE8-86E0-AFD820DEC0A9}" name="Column2748"/>
    <tableColumn id="2752" xr3:uid="{7C9BB16F-A3DE-4D2D-B56F-BC45C8EC674D}" name="Column2749"/>
    <tableColumn id="2753" xr3:uid="{F48BB167-0BD1-4C28-9359-E3014A7773C5}" name="Column2750"/>
    <tableColumn id="2754" xr3:uid="{7840DD60-A950-4C97-BE7A-88803D5CF558}" name="Column2751"/>
    <tableColumn id="2755" xr3:uid="{F4104B4B-145C-4872-BC47-3F4BD0E420B6}" name="Column2752"/>
    <tableColumn id="2756" xr3:uid="{816C1687-59A9-4AFD-8179-B8EBEC9B4C09}" name="Column2753"/>
    <tableColumn id="2757" xr3:uid="{A166012B-F2FD-4B50-A683-F1BA9256C201}" name="Column2754"/>
    <tableColumn id="2758" xr3:uid="{3A9F9D06-8439-46CB-8BEB-3726DE087EF7}" name="Column2755"/>
    <tableColumn id="2759" xr3:uid="{995594FC-FABA-4F21-91C9-0072F0ED13A4}" name="Column2756"/>
    <tableColumn id="2760" xr3:uid="{4B6B4D8C-C035-4124-8AC7-7BA1085293DD}" name="Column2757"/>
    <tableColumn id="2761" xr3:uid="{71237B01-27D6-4ED9-A320-B85D31529528}" name="Column2758"/>
    <tableColumn id="2762" xr3:uid="{E6E54A87-86EA-44C4-9565-ED68A5934B2A}" name="Column2759"/>
    <tableColumn id="2763" xr3:uid="{EE7856B3-8805-4032-BEEB-DF731D35FC12}" name="Column2760"/>
    <tableColumn id="2764" xr3:uid="{FA8B3D52-29E1-4677-9361-EFD09F15273E}" name="Column2761"/>
    <tableColumn id="2765" xr3:uid="{FCD3FCFA-67CA-48FD-AED0-BCD84B528E13}" name="Column2762"/>
    <tableColumn id="2766" xr3:uid="{B4F6AB76-44BD-46B7-AD2C-69C6F119D2C6}" name="Column2763"/>
    <tableColumn id="2767" xr3:uid="{F817DE93-56D9-4E16-AB13-95744EE9E965}" name="Column2764"/>
    <tableColumn id="2768" xr3:uid="{A43316BE-6B8E-41CB-A0E8-35D4841F69FA}" name="Column2765"/>
    <tableColumn id="2769" xr3:uid="{47ECBB9A-05E4-42BB-82B6-22DDF1253189}" name="Column2766"/>
    <tableColumn id="2770" xr3:uid="{8FD5BADC-EEF0-43CE-B06F-6200E10E4C40}" name="Column2767"/>
    <tableColumn id="2771" xr3:uid="{8F438DEF-2521-45BD-AFFA-13076F949FC1}" name="Column2768"/>
    <tableColumn id="2772" xr3:uid="{E3682B5A-0A85-4684-9AC9-D62B3D6D265F}" name="Column2769"/>
    <tableColumn id="2773" xr3:uid="{65A0905C-8702-474B-A662-8E0D34C94B6E}" name="Column2770"/>
    <tableColumn id="2774" xr3:uid="{91A6D4EF-A112-4F91-AA35-3825C403B746}" name="Column2771"/>
    <tableColumn id="2775" xr3:uid="{DF61FD61-491A-4197-A9DB-261A8A8D756B}" name="Column2772"/>
    <tableColumn id="2776" xr3:uid="{E68CE39C-B903-42B1-AEFB-156F634B110C}" name="Column2773"/>
    <tableColumn id="2777" xr3:uid="{C9243651-B6E0-4E71-9C91-E9B95BAF2075}" name="Column2774"/>
    <tableColumn id="2778" xr3:uid="{6C7442BC-A8E2-47A1-A8BB-1D488EFC2A05}" name="Column2775"/>
    <tableColumn id="2779" xr3:uid="{BA359EC7-48A4-4106-90CE-D60A493891B6}" name="Column2776"/>
    <tableColumn id="2780" xr3:uid="{698BAF3B-663F-489F-9D6D-0A5C1C536DC2}" name="Column2777"/>
    <tableColumn id="2781" xr3:uid="{C9EAEC76-DAC4-4F65-BAE0-6225E5D08FE1}" name="Column2778"/>
    <tableColumn id="2782" xr3:uid="{921BB3C0-A9AD-4ABC-ADD3-086D8ED2EA02}" name="Column2779"/>
    <tableColumn id="2783" xr3:uid="{E41F6D7D-2FCD-4ADF-A7B3-AA5FD650B83E}" name="Column2780"/>
    <tableColumn id="2784" xr3:uid="{9E9DFE9E-26AD-4FA5-87DD-044221827DB5}" name="Column2781"/>
    <tableColumn id="2785" xr3:uid="{A21FB5A0-1155-45B5-B447-C7CE77628A79}" name="Column2782"/>
    <tableColumn id="2786" xr3:uid="{CCADCE64-CC7C-4E14-954A-C4B248E06023}" name="Column2783"/>
    <tableColumn id="2787" xr3:uid="{9CBA1643-E810-4EED-89AD-82DE28427BEA}" name="Column2784"/>
    <tableColumn id="2788" xr3:uid="{9A6A79B9-F584-4FE4-8575-90E888E0702B}" name="Column2785"/>
    <tableColumn id="2789" xr3:uid="{953885ED-4629-4C9E-8A03-285389724B39}" name="Column2786"/>
    <tableColumn id="2790" xr3:uid="{1BA079B1-3557-465F-A0F0-B0C83A16B4EE}" name="Column2787"/>
    <tableColumn id="2791" xr3:uid="{97361427-A110-4AD8-BA4F-8083B48C80FF}" name="Column2788"/>
    <tableColumn id="2792" xr3:uid="{92C38630-BD24-4AE6-BE54-479295F937BF}" name="Column2789"/>
    <tableColumn id="2793" xr3:uid="{43FE6FA9-932B-4FB0-9BD5-440FCF3E53F6}" name="Column2790"/>
    <tableColumn id="2794" xr3:uid="{7F9D8ECE-5D48-42C4-B227-C8D759E9E67F}" name="Column2791"/>
    <tableColumn id="2795" xr3:uid="{CAB9E0B2-9B79-41E8-BF11-DBF20E722F44}" name="Column2792"/>
    <tableColumn id="2796" xr3:uid="{22D05CDB-4655-4E02-AFA9-52995B9080C4}" name="Column2793"/>
    <tableColumn id="2797" xr3:uid="{4AA51E94-4E53-4B9C-BC51-740687DD6BF2}" name="Column2794"/>
    <tableColumn id="2798" xr3:uid="{68FC9FFA-750A-4D4C-8A1A-473153AEE3C9}" name="Column2795"/>
    <tableColumn id="2799" xr3:uid="{60762DF4-703C-4C17-8A24-5AB40537C389}" name="Column2796"/>
    <tableColumn id="2800" xr3:uid="{291D6888-A3F7-4E7F-838D-7D06272128B5}" name="Column2797"/>
    <tableColumn id="2801" xr3:uid="{06AC9097-3340-420E-B950-5B4EAD0410B5}" name="Column2798"/>
    <tableColumn id="2802" xr3:uid="{5C0F0969-63D2-4877-9115-3F3BC57148E6}" name="Column2799"/>
    <tableColumn id="2803" xr3:uid="{4A2E5750-6AC0-48D2-A5D8-7D5B5532C021}" name="Column2800"/>
    <tableColumn id="2804" xr3:uid="{AF9F611D-519E-432F-B2E4-FFB51566935D}" name="Column2801"/>
    <tableColumn id="2805" xr3:uid="{90E765A3-5D94-4B72-9FF0-11D2B6F99634}" name="Column2802"/>
    <tableColumn id="2806" xr3:uid="{5D6519B9-7AD7-46B2-A0ED-6E3FF4137310}" name="Column2803"/>
    <tableColumn id="2807" xr3:uid="{F89C36F7-BB96-4A5C-A06B-4C2AC59D98DF}" name="Column2804"/>
    <tableColumn id="2808" xr3:uid="{4AADFDE6-64EF-432D-BC3F-0A8326423D21}" name="Column2805"/>
    <tableColumn id="2809" xr3:uid="{F9CAE19F-AC7E-4383-B1BA-B486477729E0}" name="Column2806"/>
    <tableColumn id="2810" xr3:uid="{6EC037B1-9714-4EA0-B164-11D580148EEA}" name="Column2807"/>
    <tableColumn id="2811" xr3:uid="{AEBD270B-195D-46BF-8C42-7296AEE3AEA9}" name="Column2808"/>
    <tableColumn id="2812" xr3:uid="{B4E57304-B3C5-4E15-B2FE-06B0FEA6C016}" name="Column2809"/>
    <tableColumn id="2813" xr3:uid="{3027FCBE-328B-466A-ADE9-B5E1F4AEF8A3}" name="Column2810"/>
    <tableColumn id="2814" xr3:uid="{86F5883F-1AA2-43EE-B44E-A005278C900A}" name="Column2811"/>
    <tableColumn id="2815" xr3:uid="{1B969CB5-9BFD-46DE-807E-3EBEB18DEAED}" name="Column2812"/>
    <tableColumn id="2816" xr3:uid="{C94CB9A6-7F11-42BB-B166-0886D0B4ED20}" name="Column2813"/>
    <tableColumn id="2817" xr3:uid="{1F720795-5EBC-410E-A958-DA3BC6EBD470}" name="Column2814"/>
    <tableColumn id="2818" xr3:uid="{68B891E4-AC77-4C20-926E-FC4E86BBE71E}" name="Column2815"/>
    <tableColumn id="2819" xr3:uid="{B62B6E3B-7349-4009-B87F-E68B6AFCC51E}" name="Column2816"/>
    <tableColumn id="2820" xr3:uid="{F7DBC871-F0F0-40B7-9E91-6D18C7B20160}" name="Column2817"/>
    <tableColumn id="2821" xr3:uid="{63CFE876-D2C4-4B82-BB17-14A687AE4D03}" name="Column2818"/>
    <tableColumn id="2822" xr3:uid="{BDC24A56-23AE-4E19-A7BC-DC877FFB2C76}" name="Column2819"/>
    <tableColumn id="2823" xr3:uid="{DC19862E-2C98-4424-AF0F-20751A6BDCCE}" name="Column2820"/>
    <tableColumn id="2824" xr3:uid="{EB7F8649-44B8-4688-8686-401078EFBD08}" name="Column2821"/>
    <tableColumn id="2825" xr3:uid="{6E12BD56-4AB7-4A40-9CA8-D67BD389098D}" name="Column2822"/>
    <tableColumn id="2826" xr3:uid="{88B9FEC1-3D66-4183-9B6C-FA069C09F025}" name="Column2823"/>
    <tableColumn id="2827" xr3:uid="{DF70CD9A-2A8E-471E-B3EE-A1692A7C8B90}" name="Column2824"/>
    <tableColumn id="2828" xr3:uid="{B1ADF268-AB05-406A-9068-BFF7B9EA056B}" name="Column2825"/>
    <tableColumn id="2829" xr3:uid="{B4E79ADA-BDD7-4138-B7FC-668254B4A1FA}" name="Column2826"/>
    <tableColumn id="2830" xr3:uid="{470846D9-CA08-4ED1-98F5-1C0689BB1266}" name="Column2827"/>
    <tableColumn id="2831" xr3:uid="{976359B9-1C52-48E8-8B22-86F42C65271A}" name="Column2828"/>
    <tableColumn id="2832" xr3:uid="{9EB865CE-9ACA-458D-B95E-D694AE46D108}" name="Column2829"/>
    <tableColumn id="2833" xr3:uid="{AD1E97E2-095E-4B7E-AC24-39FD70E32E50}" name="Column2830"/>
    <tableColumn id="2834" xr3:uid="{B37A86E2-B74A-428F-B18C-03511CDB5CC9}" name="Column2831"/>
    <tableColumn id="2835" xr3:uid="{BA8A5C59-2F7B-4128-8D02-BDF9B3E687C2}" name="Column2832"/>
    <tableColumn id="2836" xr3:uid="{60E14D03-DCD8-4624-BE6B-C375CF27FC38}" name="Column2833"/>
    <tableColumn id="2837" xr3:uid="{7543CF54-D8BA-4BBE-901D-B80EB5A996E4}" name="Column2834"/>
    <tableColumn id="2838" xr3:uid="{FF936B9F-D6FE-4554-93F2-8CF7D23DFFCD}" name="Column2835"/>
    <tableColumn id="2839" xr3:uid="{EE7B84D7-D72C-4867-98B3-FCAAC79AF776}" name="Column2836"/>
    <tableColumn id="2840" xr3:uid="{8B861E9C-738A-4822-BFF3-62508649CE8B}" name="Column2837"/>
    <tableColumn id="2841" xr3:uid="{38CA5E2C-56FA-4BF2-B573-9BFBBF24D655}" name="Column2838"/>
    <tableColumn id="2842" xr3:uid="{0C1E02C8-24EA-483D-BE34-FA6EB786FC2F}" name="Column2839"/>
    <tableColumn id="2843" xr3:uid="{1DDEFEF0-9A25-4F32-BBB3-7017326C0DF6}" name="Column2840"/>
    <tableColumn id="2844" xr3:uid="{752902DD-6649-4EE2-B052-E025674073EA}" name="Column2841"/>
    <tableColumn id="2845" xr3:uid="{D601DF9D-0BDE-47DF-AAC1-5889AD06CB0A}" name="Column2842"/>
    <tableColumn id="2846" xr3:uid="{0A748815-3376-4784-8B33-B662E3E36C57}" name="Column2843"/>
    <tableColumn id="2847" xr3:uid="{252E6D46-4B4D-4BD7-BE36-11329317DE6D}" name="Column2844"/>
    <tableColumn id="2848" xr3:uid="{D33C8CA6-B1B1-4D31-A03F-285D2734BEC7}" name="Column2845"/>
    <tableColumn id="2849" xr3:uid="{4454AA87-7D2C-4C2B-AE21-46C8F3665128}" name="Column2846"/>
    <tableColumn id="2850" xr3:uid="{9524156F-9007-4752-8B22-F570980A2979}" name="Column2847"/>
    <tableColumn id="2851" xr3:uid="{250551FC-6FCB-474D-8804-D2E52090F169}" name="Column2848"/>
    <tableColumn id="2852" xr3:uid="{95864E8C-C33E-4746-8CDB-D229673E01BA}" name="Column2849"/>
    <tableColumn id="2853" xr3:uid="{05049444-B6AA-46C5-8C15-20B47911B8D2}" name="Column2850"/>
    <tableColumn id="2854" xr3:uid="{5BA14CB6-D145-4219-9E97-3DE66B4861BA}" name="Column2851"/>
    <tableColumn id="2855" xr3:uid="{7396AE31-A621-4231-8409-F71370D0C5FE}" name="Column2852"/>
    <tableColumn id="2856" xr3:uid="{98CD48E9-FC0F-4B12-9105-D75CE392705E}" name="Column2853"/>
    <tableColumn id="2857" xr3:uid="{4E0EBE66-2288-422E-A806-89734BAD196C}" name="Column2854"/>
    <tableColumn id="2858" xr3:uid="{92D273C6-D8DE-452A-A90C-7B6612064735}" name="Column2855"/>
    <tableColumn id="2859" xr3:uid="{8D983A13-6174-4002-A141-21CE722C2AFE}" name="Column2856"/>
    <tableColumn id="2860" xr3:uid="{CFD74C5C-30A8-4809-BA6F-B3CB7F56A937}" name="Column2857"/>
    <tableColumn id="2861" xr3:uid="{EB04168B-1FF8-4B07-ABDF-26F432DB5535}" name="Column2858"/>
    <tableColumn id="2862" xr3:uid="{7D0AE359-EFEC-46BA-B707-0CF0B66B9998}" name="Column2859"/>
    <tableColumn id="2863" xr3:uid="{70543665-324F-4E00-826A-DE622D82FCF3}" name="Column2860"/>
    <tableColumn id="2864" xr3:uid="{130C5C65-8DE7-4233-9426-F5B899B9AFF6}" name="Column2861"/>
    <tableColumn id="2865" xr3:uid="{81CC8EBB-04A1-44BC-AB0A-195397FCD991}" name="Column2862"/>
    <tableColumn id="2866" xr3:uid="{102D0C46-E2EB-42AA-A2CE-5AEEC1A889BF}" name="Column2863"/>
    <tableColumn id="2867" xr3:uid="{E23EF5D1-F494-4F6F-A23D-47B80C8162A0}" name="Column2864"/>
    <tableColumn id="2868" xr3:uid="{6A5E59B4-6E7D-4BFB-BE71-E95E1CEE69DD}" name="Column2865"/>
    <tableColumn id="2869" xr3:uid="{03B21BEF-0306-4DFA-B174-E59E15F6D685}" name="Column2866"/>
    <tableColumn id="2870" xr3:uid="{2557CC25-EF42-4446-86A9-CF972B7F11B6}" name="Column2867"/>
    <tableColumn id="2871" xr3:uid="{25270CA0-D9CD-4A71-BC57-CE66690A6FA6}" name="Column2868"/>
    <tableColumn id="2872" xr3:uid="{AEC2FE1D-CEA1-49D7-8529-105B168DDE8E}" name="Column2869"/>
    <tableColumn id="2873" xr3:uid="{22B3A7E8-410B-49FF-9AB7-C54C0C0191E0}" name="Column2870"/>
    <tableColumn id="2874" xr3:uid="{96AEE4C3-E327-4C2D-A753-2D1B49B54080}" name="Column2871"/>
    <tableColumn id="2875" xr3:uid="{8706DA91-2D18-4BCA-958A-B31FD0A4A4A4}" name="Column2872"/>
    <tableColumn id="2876" xr3:uid="{CF1B2F45-347C-480C-938D-5E4E3037BD1F}" name="Column2873"/>
    <tableColumn id="2877" xr3:uid="{A537C783-76F4-4B4D-A093-5D5B9AA191F8}" name="Column2874"/>
    <tableColumn id="2878" xr3:uid="{36E7245B-46B6-41B1-9CEC-55FA2F647D80}" name="Column2875"/>
    <tableColumn id="2879" xr3:uid="{223E8804-BA51-46F4-9068-A0AB027C26A1}" name="Column2876"/>
    <tableColumn id="2880" xr3:uid="{4D712D6B-7504-4F17-A981-D4914DB42680}" name="Column2877"/>
    <tableColumn id="2881" xr3:uid="{A1E84F25-6BF4-491C-90A1-1EDFF616101A}" name="Column2878"/>
    <tableColumn id="2882" xr3:uid="{18105EDD-28AC-4C12-B92B-1A0C7D079E6D}" name="Column2879"/>
    <tableColumn id="2883" xr3:uid="{DF2E6F75-F239-484D-B502-27C75F8BD5B3}" name="Column2880"/>
    <tableColumn id="2884" xr3:uid="{AD7DE340-39EC-441F-B5A9-735F3F4D05FD}" name="Column2881"/>
    <tableColumn id="2885" xr3:uid="{F361367E-1F1B-458D-99CB-419181AE7D8A}" name="Column2882"/>
    <tableColumn id="2886" xr3:uid="{6D54C27A-31C1-4497-990E-B7344743FAB3}" name="Column2883"/>
    <tableColumn id="2887" xr3:uid="{1F5E5778-C22B-49BE-A506-2BBCCABF9C00}" name="Column2884"/>
    <tableColumn id="2888" xr3:uid="{5C311435-7B0C-49A5-92BA-4D0496F79F76}" name="Column2885"/>
    <tableColumn id="2889" xr3:uid="{9EEF1AF4-5DE2-460B-9B9A-3472129FCC5A}" name="Column2886"/>
    <tableColumn id="2890" xr3:uid="{23D14247-665C-4FB3-954B-AEB7850739CA}" name="Column2887"/>
    <tableColumn id="2891" xr3:uid="{F4158725-D866-4EDE-8B11-51201BE1C8C6}" name="Column2888"/>
    <tableColumn id="2892" xr3:uid="{80760831-91FB-44D4-BB50-38DFE79CFECE}" name="Column2889"/>
    <tableColumn id="2893" xr3:uid="{70217437-DDB6-473B-BC40-56722A75BBC2}" name="Column2890"/>
    <tableColumn id="2894" xr3:uid="{78F6033D-96C5-4EB4-A877-C045E7FADAB7}" name="Column2891"/>
    <tableColumn id="2895" xr3:uid="{40652B04-020A-4B00-B019-70FA41799A28}" name="Column2892"/>
    <tableColumn id="2896" xr3:uid="{2616CF03-EC5B-4BC3-8912-726982C5D242}" name="Column2893"/>
    <tableColumn id="2897" xr3:uid="{C3C4A760-117F-44D7-BAD4-7F9DFA8E8EF8}" name="Column2894"/>
    <tableColumn id="2898" xr3:uid="{494BD064-DCCC-4450-AED6-4E30AA1B1832}" name="Column2895"/>
    <tableColumn id="2899" xr3:uid="{EFD2F773-ABC9-43E8-A4E7-F168D3403025}" name="Column2896"/>
    <tableColumn id="2900" xr3:uid="{AE8AE2FC-5B61-48E3-B0E3-EE352341BCB9}" name="Column2897"/>
    <tableColumn id="2901" xr3:uid="{FAD72F3A-5B09-402B-8242-107F3CEC039F}" name="Column2898"/>
    <tableColumn id="2902" xr3:uid="{1998D9CB-D8A4-4960-9F02-B1A17A22D790}" name="Column2899"/>
    <tableColumn id="2903" xr3:uid="{D11407BF-FC1A-49FD-AD32-8FF192021CD5}" name="Column2900"/>
    <tableColumn id="2904" xr3:uid="{DCE63199-F693-4542-A926-37BDE193A438}" name="Column2901"/>
    <tableColumn id="2905" xr3:uid="{D02F0A13-77B9-4904-8805-29394EBF1214}" name="Column2902"/>
    <tableColumn id="2906" xr3:uid="{C122377E-9D74-4692-B795-E10D1930C975}" name="Column2903"/>
    <tableColumn id="2907" xr3:uid="{38C55ADB-C486-40D8-A89E-5226804C84A7}" name="Column2904"/>
    <tableColumn id="2908" xr3:uid="{B034C34F-D782-444C-87F7-E51D325414DD}" name="Column2905"/>
    <tableColumn id="2909" xr3:uid="{A6002D1C-E805-4700-BBA1-333A51CF4BB5}" name="Column2906"/>
    <tableColumn id="2910" xr3:uid="{021F20E4-06B9-4470-8F4F-8ECA32542842}" name="Column2907"/>
    <tableColumn id="2911" xr3:uid="{6D86AF46-CF02-457A-BCF2-6C0D09AF1AAA}" name="Column2908"/>
    <tableColumn id="2912" xr3:uid="{DA4A2F87-9BC3-4274-BEF2-EFB76A9CB23C}" name="Column2909"/>
    <tableColumn id="2913" xr3:uid="{D12A100A-04C4-4C73-9986-D2B31C801DA5}" name="Column2910"/>
    <tableColumn id="2914" xr3:uid="{D7803399-7AB3-4F88-9DD9-EA3B0A3A576D}" name="Column2911"/>
    <tableColumn id="2915" xr3:uid="{27A3E83E-F990-46C9-887C-8BBAC0D8B74A}" name="Column2912"/>
    <tableColumn id="2916" xr3:uid="{13775E3E-3B7F-4AB9-A61B-5870E0183433}" name="Column2913"/>
    <tableColumn id="2917" xr3:uid="{19A00C86-4BA8-48B4-9DB6-EDE79C64E611}" name="Column2914"/>
    <tableColumn id="2918" xr3:uid="{2275B851-148F-4FE0-B56A-556E8E72FE0D}" name="Column2915"/>
    <tableColumn id="2919" xr3:uid="{882CA8B0-BFB6-49CE-9403-2B8EFDF84033}" name="Column2916"/>
    <tableColumn id="2920" xr3:uid="{AAA9361B-27EF-4786-B483-A53918DC8D58}" name="Column2917"/>
    <tableColumn id="2921" xr3:uid="{0B2CB4B1-0DC1-4F07-836F-A624CC601897}" name="Column2918"/>
    <tableColumn id="2922" xr3:uid="{0C3AF496-78D7-411D-A879-41F1284CF8C9}" name="Column2919"/>
    <tableColumn id="2923" xr3:uid="{50BE2F2B-90EC-4D6F-ACB9-67DE547D9C65}" name="Column2920"/>
    <tableColumn id="2924" xr3:uid="{0AAC96DC-06D2-4E31-94BD-3294E02AD514}" name="Column2921"/>
    <tableColumn id="2925" xr3:uid="{A8736A29-6082-495B-BE86-4F58D11AB39A}" name="Column2922"/>
    <tableColumn id="2926" xr3:uid="{ACF8897B-CE88-4715-BDF2-FDE21E7E4AC7}" name="Column2923"/>
    <tableColumn id="2927" xr3:uid="{FA9BF530-670D-4AA3-93F1-C3FFD1F30D56}" name="Column2924"/>
    <tableColumn id="2928" xr3:uid="{564BCDA2-A57E-4991-A28E-A4DB07D8E8FA}" name="Column2925"/>
    <tableColumn id="2929" xr3:uid="{9A746AFA-DBA0-4DDE-8936-8E9BE2B6B4BF}" name="Column2926"/>
    <tableColumn id="2930" xr3:uid="{240113BF-6554-46EC-8A22-FDD309BEF878}" name="Column2927"/>
    <tableColumn id="2931" xr3:uid="{F4681F27-BA28-45A8-98EA-2B86F4B8A36B}" name="Column2928"/>
    <tableColumn id="2932" xr3:uid="{6FE0E197-18CF-4F0E-A506-92070E7BDE83}" name="Column2929"/>
    <tableColumn id="2933" xr3:uid="{DA988482-B2D1-494A-823F-FF8669E3F247}" name="Column2930"/>
    <tableColumn id="2934" xr3:uid="{E4E0C4D6-56AC-45DD-9A3C-0E0D0E89EBDD}" name="Column2931"/>
    <tableColumn id="2935" xr3:uid="{9ECF2303-C740-4A66-A050-3F63C95E02B2}" name="Column2932"/>
    <tableColumn id="2936" xr3:uid="{C22421C8-4A87-42BA-8286-B58DCD4577B1}" name="Column2933"/>
    <tableColumn id="2937" xr3:uid="{D23BF80A-9437-420C-8902-A0782D8AF109}" name="Column2934"/>
    <tableColumn id="2938" xr3:uid="{E5964765-9A35-483C-B98E-35AA6B20CAB4}" name="Column2935"/>
    <tableColumn id="2939" xr3:uid="{CE42F033-5CD0-4F7A-BD1C-C655C702DA1C}" name="Column2936"/>
    <tableColumn id="2940" xr3:uid="{2105F79B-5B81-4897-8859-18F659605B0F}" name="Column2937"/>
    <tableColumn id="2941" xr3:uid="{9A4232EB-3788-42FF-9D9D-F6F8656DA068}" name="Column2938"/>
    <tableColumn id="2942" xr3:uid="{8EAD94CF-0F8B-4D27-A8D9-A96AADB231C9}" name="Column2939"/>
    <tableColumn id="2943" xr3:uid="{37801120-CCE5-4FB2-AFE0-1BB50CE16278}" name="Column2940"/>
    <tableColumn id="2944" xr3:uid="{E2DF9B8F-59E6-409B-8F02-B9560F05C356}" name="Column2941"/>
    <tableColumn id="2945" xr3:uid="{C02816A7-8237-4C6C-9B12-28816C762978}" name="Column2942"/>
    <tableColumn id="2946" xr3:uid="{C2607390-5913-4483-BAF2-B56629BB2124}" name="Column2943"/>
    <tableColumn id="2947" xr3:uid="{2194A28B-9F7A-45B4-A5A9-F29AF8E0A318}" name="Column2944"/>
    <tableColumn id="2948" xr3:uid="{86635225-2916-4AA9-98EC-06D0E461ECEF}" name="Column2945"/>
    <tableColumn id="2949" xr3:uid="{1BFDF230-6947-4F3B-BD82-536EB65146E9}" name="Column2946"/>
    <tableColumn id="2950" xr3:uid="{50A129FA-E851-4361-862B-FC2361181EEB}" name="Column2947"/>
    <tableColumn id="2951" xr3:uid="{BBD0EAFE-4042-433F-B674-6EEBFE627ACD}" name="Column2948"/>
    <tableColumn id="2952" xr3:uid="{F594FAC9-8D7C-48E8-9C5C-4E6CA8999130}" name="Column2949"/>
    <tableColumn id="2953" xr3:uid="{C835F2B3-CF68-40C1-AE5D-78066C0260D5}" name="Column2950"/>
    <tableColumn id="2954" xr3:uid="{00B8FE0C-1542-4A42-B342-403B73C66E0B}" name="Column2951"/>
    <tableColumn id="2955" xr3:uid="{68D85082-8DC5-471E-9C73-104FA4582839}" name="Column2952"/>
    <tableColumn id="2956" xr3:uid="{070A46B7-A326-400E-8438-6DE961E4ED86}" name="Column2953"/>
    <tableColumn id="2957" xr3:uid="{014E8D85-07A8-4251-AB62-F0134F800226}" name="Column2954"/>
    <tableColumn id="2958" xr3:uid="{4368787C-0799-426D-BA66-85700965E063}" name="Column2955"/>
    <tableColumn id="2959" xr3:uid="{E18F6D3A-98B7-4B82-BC10-946ACA3DE264}" name="Column2956"/>
    <tableColumn id="2960" xr3:uid="{4A017AB0-4D0D-459A-A60C-AC00533FD7C0}" name="Column2957"/>
    <tableColumn id="2961" xr3:uid="{7575DF10-B81B-42DC-B435-469C1136847E}" name="Column2958"/>
    <tableColumn id="2962" xr3:uid="{2123E02A-58FE-495C-B70F-1AAB4CA91F4F}" name="Column2959"/>
    <tableColumn id="2963" xr3:uid="{635B3173-D10E-408A-9875-6F0C1205C078}" name="Column2960"/>
    <tableColumn id="2964" xr3:uid="{9674F175-0FE2-4AA7-BBDD-0FAC03489809}" name="Column2961"/>
    <tableColumn id="2965" xr3:uid="{1171F006-38E8-4BFA-9B0D-42AC36AC43B3}" name="Column2962"/>
    <tableColumn id="2966" xr3:uid="{FC3A1E45-1377-4E0F-AEDA-2758815D5B7B}" name="Column2963"/>
    <tableColumn id="2967" xr3:uid="{A2D8A523-26F8-4AEC-B2C2-2116659572F5}" name="Column2964"/>
    <tableColumn id="2968" xr3:uid="{6F84B809-359D-4259-8D67-6910E6A1ACBD}" name="Column2965"/>
    <tableColumn id="2969" xr3:uid="{55201119-1A3C-4827-951A-4AE821811F39}" name="Column2966"/>
    <tableColumn id="2970" xr3:uid="{15102F57-81C4-4E87-947D-1ED9A13144D0}" name="Column2967"/>
    <tableColumn id="2971" xr3:uid="{544CF1AA-6BCB-4BFB-98B2-A22CD12A3DFC}" name="Column2968"/>
    <tableColumn id="2972" xr3:uid="{A2B9DB97-72FF-4E53-9AD7-9FC504DF4E3F}" name="Column2969"/>
    <tableColumn id="2973" xr3:uid="{D10405EA-8151-421C-ADC7-6840F3A18E59}" name="Column2970"/>
    <tableColumn id="2974" xr3:uid="{7C65FA55-7164-477D-B5C4-D1CB62C5E341}" name="Column2971"/>
    <tableColumn id="2975" xr3:uid="{85A9108F-7E3D-40A4-A6B2-95A0D336DB6A}" name="Column2972"/>
    <tableColumn id="2976" xr3:uid="{A1F7A109-095A-4A7D-9864-8E31D4A76B81}" name="Column2973"/>
    <tableColumn id="2977" xr3:uid="{C6B5181F-46C4-4440-AF88-DF98A6185E3F}" name="Column2974"/>
    <tableColumn id="2978" xr3:uid="{113A9A04-32E9-4E6E-9506-3903FFB820AE}" name="Column2975"/>
    <tableColumn id="2979" xr3:uid="{30F4B9C5-9845-4770-A151-946C16C4FEBC}" name="Column2976"/>
    <tableColumn id="2980" xr3:uid="{07921177-BCC0-484D-9942-61DD500DD919}" name="Column2977"/>
    <tableColumn id="2981" xr3:uid="{6B282F79-4D3B-404D-95B2-C275BDA54D4E}" name="Column2978"/>
    <tableColumn id="2982" xr3:uid="{34C9C8CB-0D81-4DFC-9AA7-F20EF9C85171}" name="Column2979"/>
    <tableColumn id="2983" xr3:uid="{24DA4988-F91F-4C5C-BC1C-40D5B219E3BB}" name="Column2980"/>
    <tableColumn id="2984" xr3:uid="{5F453118-481B-4DC9-B757-5C835A2A4ECB}" name="Column2981"/>
    <tableColumn id="2985" xr3:uid="{A87B55F0-4045-47B7-A42E-E2DD3D062CEC}" name="Column2982"/>
    <tableColumn id="2986" xr3:uid="{8961CCCD-C2DC-4B9D-B981-F28F747C63B1}" name="Column2983"/>
    <tableColumn id="2987" xr3:uid="{0D8DDD36-6D89-466B-A2F5-F8A5F67A8BD7}" name="Column2984"/>
    <tableColumn id="2988" xr3:uid="{F6E937A0-AC77-471F-AC51-E54CEDB2156D}" name="Column2985"/>
    <tableColumn id="2989" xr3:uid="{4302C675-3C7C-40BB-AAB7-F11A6466E439}" name="Column2986"/>
    <tableColumn id="2990" xr3:uid="{10F31737-5E7A-460E-B7BE-DD49E312DEFB}" name="Column2987"/>
    <tableColumn id="2991" xr3:uid="{ACFDDBFB-0696-42E7-9E40-E7346E71CC9D}" name="Column2988"/>
    <tableColumn id="2992" xr3:uid="{E27B05C3-1F20-43A0-9CEC-A3133C8658C6}" name="Column2989"/>
    <tableColumn id="2993" xr3:uid="{0DF036EF-0855-4784-BCF2-E07B9E0CB764}" name="Column2990"/>
    <tableColumn id="2994" xr3:uid="{4AEC8CD6-E8C9-4A31-9AEA-8FA46712B339}" name="Column2991"/>
    <tableColumn id="2995" xr3:uid="{1909F635-FEBA-49E6-AC5C-CCABAF9B8922}" name="Column2992"/>
    <tableColumn id="2996" xr3:uid="{56BF5D42-A4D7-45FB-94EF-C973A09EC08C}" name="Column2993"/>
    <tableColumn id="2997" xr3:uid="{C670730B-6040-48D2-B184-86559CF6EF56}" name="Column2994"/>
    <tableColumn id="2998" xr3:uid="{98350D6D-25E8-413D-99DD-111D6FBA027C}" name="Column2995"/>
    <tableColumn id="2999" xr3:uid="{6EE72633-4667-4158-8C01-ECB9DB815214}" name="Column2996"/>
    <tableColumn id="3000" xr3:uid="{CCCB67DB-8112-40E8-B555-E646AF770821}" name="Column2997"/>
    <tableColumn id="3001" xr3:uid="{77DDB04C-5BB7-4DB2-B377-3703F939323A}" name="Column2998"/>
    <tableColumn id="3002" xr3:uid="{F472259D-11B8-4E3A-AF39-ABADB00065BE}" name="Column2999"/>
    <tableColumn id="3003" xr3:uid="{CE1C7082-BE80-48C9-8E8D-CF67C2338315}" name="Column3000"/>
    <tableColumn id="3004" xr3:uid="{56CD051E-CFA8-40B6-8FC6-B27C457DED9A}" name="Column3001"/>
    <tableColumn id="3005" xr3:uid="{EA33340C-C698-4344-8717-34B93CBD2EED}" name="Column3002"/>
    <tableColumn id="3006" xr3:uid="{63023E1F-F83B-41A7-B63C-9C4764292310}" name="Column3003"/>
    <tableColumn id="3007" xr3:uid="{E52B5B0F-1600-4461-8C35-76425B7A9D30}" name="Column3004"/>
    <tableColumn id="3008" xr3:uid="{28D781C1-7F32-4646-87EE-A02F04514366}" name="Column3005"/>
    <tableColumn id="3009" xr3:uid="{C5C676BC-EC7A-4024-9BA2-E0C435C4421C}" name="Column3006"/>
    <tableColumn id="3010" xr3:uid="{4D3205B2-0BC5-4EC0-84F4-C7FE48A86AB3}" name="Column3007"/>
    <tableColumn id="3011" xr3:uid="{A4926C98-5FE3-449F-8593-1203AF27B23B}" name="Column3008"/>
    <tableColumn id="3012" xr3:uid="{2A5210ED-4B76-474C-B914-967A262C0D9D}" name="Column3009"/>
    <tableColumn id="3013" xr3:uid="{CD79FFCE-3B9A-4C1B-A17E-E1A7ACDEDCC2}" name="Column3010"/>
    <tableColumn id="3014" xr3:uid="{2EEA3456-34F6-4C33-A010-AD0C7A2C9A3F}" name="Column3011"/>
    <tableColumn id="3015" xr3:uid="{354A2E54-E8ED-4D64-BA98-87F2C4FF9ECC}" name="Column3012"/>
    <tableColumn id="3016" xr3:uid="{0ED2CBF2-59D1-420C-988C-8A8352FF96EC}" name="Column3013"/>
    <tableColumn id="3017" xr3:uid="{EBB2222C-CB13-4F88-8203-EEA60E3CBD7D}" name="Column3014"/>
    <tableColumn id="3018" xr3:uid="{38567084-AB7F-4810-AF5E-96AE74773DC1}" name="Column3015"/>
    <tableColumn id="3019" xr3:uid="{07DE00C9-942B-45D4-899B-03E5F4FAF89D}" name="Column3016"/>
    <tableColumn id="3020" xr3:uid="{3F2F01BC-4A53-40AD-9CC2-3C04689DC43B}" name="Column3017"/>
    <tableColumn id="3021" xr3:uid="{4F87D643-5ED1-4D64-897B-FFD7F4F186DC}" name="Column3018"/>
    <tableColumn id="3022" xr3:uid="{046A4C17-FC83-4AAB-A8F8-7600C0BE1BBA}" name="Column3019"/>
    <tableColumn id="3023" xr3:uid="{E8D86A6A-E7B4-4F7B-8873-5279DEC07D8E}" name="Column3020"/>
    <tableColumn id="3024" xr3:uid="{88231639-64DA-493E-9196-434CC91939B7}" name="Column3021"/>
    <tableColumn id="3025" xr3:uid="{71E96F4A-6DDC-477A-BDAC-65B9C53FC70F}" name="Column3022"/>
    <tableColumn id="3026" xr3:uid="{DE329F0E-389C-4E99-A48B-C583C4933A5B}" name="Column3023"/>
    <tableColumn id="3027" xr3:uid="{1B169836-6DFC-4234-A6BD-04CACBC6A19F}" name="Column3024"/>
    <tableColumn id="3028" xr3:uid="{92B3D0BF-032A-49A4-BF0F-9CB573F3AF91}" name="Column3025"/>
    <tableColumn id="3029" xr3:uid="{EFBBA9D9-B4E5-429C-944F-59554AB4559F}" name="Column3026"/>
    <tableColumn id="3030" xr3:uid="{54C7F6FB-237D-47CF-932D-70E6FB437566}" name="Column3027"/>
    <tableColumn id="3031" xr3:uid="{CBB99780-160E-476A-94BD-9AD943038504}" name="Column3028"/>
    <tableColumn id="3032" xr3:uid="{2E8EC66E-9B66-40CA-9DBD-B631B89133B2}" name="Column3029"/>
    <tableColumn id="3033" xr3:uid="{3BFA94A7-397E-4F3A-AE93-187AA5C220BF}" name="Column3030"/>
    <tableColumn id="3034" xr3:uid="{171EBAAA-8B4E-47C9-AB76-09AF103CF097}" name="Column3031"/>
    <tableColumn id="3035" xr3:uid="{C639E72A-B7C9-4CAA-9665-DF57CE0BD0ED}" name="Column3032"/>
    <tableColumn id="3036" xr3:uid="{24492188-81B6-41DC-9DAD-C238F0C663E8}" name="Column3033"/>
    <tableColumn id="3037" xr3:uid="{8BB8E630-2C1C-46F4-820A-875DFB4A02EC}" name="Column3034"/>
    <tableColumn id="3038" xr3:uid="{B13B960B-8043-4661-B024-DACF48938EDB}" name="Column3035"/>
    <tableColumn id="3039" xr3:uid="{9521A3E9-B621-4F17-9FD1-0B09F30ABC80}" name="Column3036"/>
    <tableColumn id="3040" xr3:uid="{A96BFEB8-ACD4-493D-815B-B544289404B1}" name="Column3037"/>
    <tableColumn id="3041" xr3:uid="{F2D78B84-959B-444B-AEC1-1425E5B92710}" name="Column3038"/>
    <tableColumn id="3042" xr3:uid="{862F7F82-9F01-4238-A88F-019F08EF156A}" name="Column3039"/>
    <tableColumn id="3043" xr3:uid="{37226AE0-D480-46C0-92D4-53BE298109C0}" name="Column3040"/>
    <tableColumn id="3044" xr3:uid="{9E97F2FE-2CF3-4E6C-89A4-DCD3B8DC3F3A}" name="Column3041"/>
    <tableColumn id="3045" xr3:uid="{511D5647-F762-457F-B4C3-E4BA1F51E203}" name="Column3042"/>
    <tableColumn id="3046" xr3:uid="{AB30EE8A-2EA8-4DD6-B4D4-E68D2FCF1388}" name="Column3043"/>
    <tableColumn id="3047" xr3:uid="{78D88C94-BDEC-4616-92FF-B6B72386D0B0}" name="Column3044"/>
    <tableColumn id="3048" xr3:uid="{D4CDB7D5-9C65-4123-8E68-19816849012C}" name="Column3045"/>
    <tableColumn id="3049" xr3:uid="{4330BC38-CFEC-42AF-AC59-585F3C22551F}" name="Column3046"/>
    <tableColumn id="3050" xr3:uid="{F734FB94-64CC-49E4-9038-7E1F7D214480}" name="Column3047"/>
    <tableColumn id="3051" xr3:uid="{12372838-F2BF-465D-BCB2-BDAB8C5D1BB4}" name="Column3048"/>
    <tableColumn id="3052" xr3:uid="{B26B87C3-21E9-4DBA-82B7-FC6508A5F9B9}" name="Column3049"/>
    <tableColumn id="3053" xr3:uid="{B30B7FF4-1B20-42B6-BC5A-6B20B79D4886}" name="Column3050"/>
    <tableColumn id="3054" xr3:uid="{F9BF7988-7194-4DAE-9F56-50432435CC77}" name="Column3051"/>
    <tableColumn id="3055" xr3:uid="{29AB76E2-AD5C-411A-9958-E9178B99559A}" name="Column3052"/>
    <tableColumn id="3056" xr3:uid="{5697A0EF-9C71-4692-B879-E49C9FCF9A85}" name="Column3053"/>
    <tableColumn id="3057" xr3:uid="{C6ECCA2A-24D7-49A5-81BF-504D3054F947}" name="Column3054"/>
    <tableColumn id="3058" xr3:uid="{0412C9F8-2C2B-47E1-90E3-72B1A8D30576}" name="Column3055"/>
    <tableColumn id="3059" xr3:uid="{A54587D5-5794-4778-BFE2-A98C40D51E1D}" name="Column3056"/>
    <tableColumn id="3060" xr3:uid="{3EE2F158-D34A-437D-B894-89E9215A8153}" name="Column3057"/>
    <tableColumn id="3061" xr3:uid="{8B9199F0-0A30-4D05-BF99-D21DF7D9F880}" name="Column3058"/>
    <tableColumn id="3062" xr3:uid="{354A4C34-663B-4AF1-A57E-06B98A8B2881}" name="Column3059"/>
    <tableColumn id="3063" xr3:uid="{DA435FB4-9CD7-4CA1-8BA0-49BABF4B0DB4}" name="Column3060"/>
    <tableColumn id="3064" xr3:uid="{C68C266C-82A9-4B6A-9CC7-CEE9E379BE78}" name="Column3061"/>
    <tableColumn id="3065" xr3:uid="{3DB0297E-B37F-4EE3-87E6-60CAA96E4213}" name="Column3062"/>
    <tableColumn id="3066" xr3:uid="{0DC0316C-1EA8-48C9-9F8E-DD480859972C}" name="Column3063"/>
    <tableColumn id="3067" xr3:uid="{88AF13C8-9098-4737-B5BC-9F80D657707A}" name="Column3064"/>
    <tableColumn id="3068" xr3:uid="{A3F00E8A-B020-46DD-8522-8B09A4074938}" name="Column3065"/>
    <tableColumn id="3069" xr3:uid="{60F8A2A3-57DB-4F39-B5B5-CAAD2C27B0B6}" name="Column3066"/>
    <tableColumn id="3070" xr3:uid="{1851DD39-551B-463E-8C74-41B0AE8D6806}" name="Column3067"/>
    <tableColumn id="3071" xr3:uid="{88C234B9-0B2E-462E-A9F8-EAFBC4DA8CFE}" name="Column3068"/>
    <tableColumn id="3072" xr3:uid="{59F5A020-97E4-4349-BE99-496D3F48EC6B}" name="Column3069"/>
    <tableColumn id="3073" xr3:uid="{DF89FD46-54C5-4400-8285-A93717FD494C}" name="Column3070"/>
    <tableColumn id="3074" xr3:uid="{CC358C03-DA7F-4024-AF91-A528F519E318}" name="Column3071"/>
    <tableColumn id="3075" xr3:uid="{E48ED4C6-2F27-4B22-B908-6C3589F04207}" name="Column3072"/>
    <tableColumn id="3076" xr3:uid="{9C74EB9A-766F-4EE0-9753-5F79B1124004}" name="Column3073"/>
    <tableColumn id="3077" xr3:uid="{7AE2A349-17FF-4431-B84A-5D45D0ECE006}" name="Column3074"/>
    <tableColumn id="3078" xr3:uid="{F3C02BA5-DBC2-4D6C-B8BB-F089B97E9928}" name="Column3075"/>
    <tableColumn id="3079" xr3:uid="{52EA4C81-1851-4313-8430-D0881989E484}" name="Column3076"/>
    <tableColumn id="3080" xr3:uid="{23555408-1198-49C2-A38C-69D61289AF7F}" name="Column3077"/>
    <tableColumn id="3081" xr3:uid="{4CC33BA0-72CF-47BD-9902-06020088305D}" name="Column3078"/>
    <tableColumn id="3082" xr3:uid="{52E356DC-61D5-4EFF-A371-E1D08AAE1A10}" name="Column3079"/>
    <tableColumn id="3083" xr3:uid="{9D0FD97B-7399-4C7C-828B-EFE562F10181}" name="Column3080"/>
    <tableColumn id="3084" xr3:uid="{96A2AEEA-C1DE-4BB8-BBBB-7792BE96CEDD}" name="Column3081"/>
    <tableColumn id="3085" xr3:uid="{48FD5005-27A0-488F-9BFA-87FCCB03D845}" name="Column3082"/>
    <tableColumn id="3086" xr3:uid="{43A2C9DA-E48C-4838-818F-FCF050975596}" name="Column3083"/>
    <tableColumn id="3087" xr3:uid="{29AA75DF-E0DD-4465-9005-C17B36D7E558}" name="Column3084"/>
    <tableColumn id="3088" xr3:uid="{90B4281E-34A0-47D0-951A-FDB97BF9BC97}" name="Column3085"/>
    <tableColumn id="3089" xr3:uid="{DEFEE587-E2B0-45BC-8373-CAFF19B7E708}" name="Column3086"/>
    <tableColumn id="3090" xr3:uid="{C740E018-953C-4C0D-87AA-6CB1F784FD58}" name="Column3087"/>
    <tableColumn id="3091" xr3:uid="{67EC8098-D0C3-4DC9-86CC-9F3A0E46E6DC}" name="Column3088"/>
    <tableColumn id="3092" xr3:uid="{78CB5243-9118-44C3-8A12-2AE59205689C}" name="Column3089"/>
    <tableColumn id="3093" xr3:uid="{7B4C1816-97F4-4042-BE2C-C6CF7F45F6D5}" name="Column3090"/>
    <tableColumn id="3094" xr3:uid="{F47FA636-5216-41FE-B0B5-7C233E2E791E}" name="Column3091"/>
    <tableColumn id="3095" xr3:uid="{A91680B9-F4C4-46DA-B85C-89FB2ACCCCB3}" name="Column3092"/>
    <tableColumn id="3096" xr3:uid="{E7B58094-6AB7-416B-BDB3-5A7CFCA8F4C2}" name="Column3093"/>
    <tableColumn id="3097" xr3:uid="{2BC0A9EC-3EA3-4957-8100-3290229E7C06}" name="Column3094"/>
    <tableColumn id="3098" xr3:uid="{092BCAE5-EB27-4DDC-AB78-C3F2C6EEAF52}" name="Column3095"/>
    <tableColumn id="3099" xr3:uid="{8B03A35B-FCC3-4963-8BA5-790F399A4F19}" name="Column3096"/>
    <tableColumn id="3100" xr3:uid="{6323BD34-41F9-4400-A39D-8959004B0C71}" name="Column3097"/>
    <tableColumn id="3101" xr3:uid="{47688679-0409-4814-989D-DA248363D322}" name="Column3098"/>
    <tableColumn id="3102" xr3:uid="{3D06C9E5-C0D0-4696-853A-FF14AB95B925}" name="Column3099"/>
    <tableColumn id="3103" xr3:uid="{34D9E7B5-264C-418C-AF72-1F56DBE57BFA}" name="Column3100"/>
    <tableColumn id="3104" xr3:uid="{F03E31F5-0113-4BCC-B01A-2CD2D4D6C14A}" name="Column3101"/>
    <tableColumn id="3105" xr3:uid="{AB98A00E-DC24-4674-87A5-6188C28843F9}" name="Column3102"/>
    <tableColumn id="3106" xr3:uid="{0F8A4F0A-16F9-4DEC-9B32-62713B512449}" name="Column3103"/>
    <tableColumn id="3107" xr3:uid="{5F49A6B3-E740-4588-BFFA-99D06695C17F}" name="Column3104"/>
    <tableColumn id="3108" xr3:uid="{AC5B727F-BA8D-4DD9-A3D3-DA4F517EE09B}" name="Column3105"/>
    <tableColumn id="3109" xr3:uid="{BCB19C17-A678-4250-BC3A-14F2C4D56809}" name="Column3106"/>
    <tableColumn id="3110" xr3:uid="{C4327444-5D1D-4659-9F1B-3324CAE003EE}" name="Column3107"/>
    <tableColumn id="3111" xr3:uid="{312CB114-6A38-4F6A-9EDC-BD15CB06D4CB}" name="Column3108"/>
    <tableColumn id="3112" xr3:uid="{FF4F3C5A-5EDA-4197-BB85-00E130ED45E0}" name="Column3109"/>
    <tableColumn id="3113" xr3:uid="{21D54BA6-0CFE-4822-9018-6E9C85F05974}" name="Column3110"/>
    <tableColumn id="3114" xr3:uid="{33A563D6-A91B-4413-8978-8AF03556A082}" name="Column3111"/>
    <tableColumn id="3115" xr3:uid="{6BC75E3D-B7B2-4482-9AB6-5B54EC7D936B}" name="Column3112"/>
    <tableColumn id="3116" xr3:uid="{6A20CC49-F238-4857-8417-4D0B4D2CC2AC}" name="Column3113"/>
    <tableColumn id="3117" xr3:uid="{8FB27A7F-67FA-47F2-9A54-21A4BA5242B4}" name="Column3114"/>
    <tableColumn id="3118" xr3:uid="{6D42A995-7EAE-4E03-B774-F9A6ACFCDE4A}" name="Column3115"/>
    <tableColumn id="3119" xr3:uid="{969B9445-8F92-4274-9F76-48C99CFC3A6B}" name="Column3116"/>
    <tableColumn id="3120" xr3:uid="{24D339AE-74B4-4439-8310-EAAD30057D44}" name="Column3117"/>
    <tableColumn id="3121" xr3:uid="{A88DCF5A-3957-4A51-8C42-675F5E858D54}" name="Column3118"/>
    <tableColumn id="3122" xr3:uid="{B5C16479-4918-4721-A7A8-E1C4D10CE834}" name="Column3119"/>
    <tableColumn id="3123" xr3:uid="{DF8E2A1A-BEEE-4D70-8591-77CD3155AFBA}" name="Column3120"/>
    <tableColumn id="3124" xr3:uid="{2FA795D2-06DC-4529-9571-71887DF6BC4B}" name="Column3121"/>
    <tableColumn id="3125" xr3:uid="{F0A58744-0125-474D-A36E-892A4410D59E}" name="Column3122"/>
    <tableColumn id="3126" xr3:uid="{BFE17E66-99E3-4E55-9D35-32A8B43D2779}" name="Column3123"/>
    <tableColumn id="3127" xr3:uid="{D66FCEB7-0CBF-4BD7-B6A6-03B06FB21851}" name="Column3124"/>
    <tableColumn id="3128" xr3:uid="{0EEFC5B8-6EA9-4443-ACA3-CA0CFCE98441}" name="Column3125"/>
    <tableColumn id="3129" xr3:uid="{B98EA604-43CD-4C2A-9CC6-C828ACD3518E}" name="Column3126"/>
    <tableColumn id="3130" xr3:uid="{755BF1C7-A3C9-4F34-8BFF-56CAD5191D9C}" name="Column3127"/>
    <tableColumn id="3131" xr3:uid="{6958310B-056C-4BC8-95A4-76A16ABB5477}" name="Column3128"/>
    <tableColumn id="3132" xr3:uid="{E03842DC-D18E-43A0-B399-28E585177908}" name="Column3129"/>
    <tableColumn id="3133" xr3:uid="{AA0550E7-605C-425B-9D4A-77EE00B83464}" name="Column3130"/>
    <tableColumn id="3134" xr3:uid="{FBEBD7EA-A468-481F-A41F-84A495EAEB05}" name="Column3131"/>
    <tableColumn id="3135" xr3:uid="{E34439D4-BAF7-4B00-A59F-53D6A3B9A3B5}" name="Column3132"/>
    <tableColumn id="3136" xr3:uid="{1E999101-8A3E-400D-866C-915DA687D6A6}" name="Column3133"/>
    <tableColumn id="3137" xr3:uid="{3BEC2755-6B4E-41C3-B484-78E0E7627285}" name="Column3134"/>
    <tableColumn id="3138" xr3:uid="{505BA4AB-D3CD-432D-8E07-60DF77E485F7}" name="Column3135"/>
    <tableColumn id="3139" xr3:uid="{68935CAA-6A3C-4A2A-8B0C-7DFC64609B80}" name="Column3136"/>
    <tableColumn id="3140" xr3:uid="{E77B1B22-21C4-4116-BE37-0D5C304E99AA}" name="Column3137"/>
    <tableColumn id="3141" xr3:uid="{6CAF7FD8-6CA9-455F-8F7F-84071C59DFDD}" name="Column3138"/>
    <tableColumn id="3142" xr3:uid="{6716E465-F6B0-4C37-9592-FC05B55DD125}" name="Column3139"/>
    <tableColumn id="3143" xr3:uid="{EFC992F2-6C9D-4BA4-9BE8-FBC4BC2176B8}" name="Column3140"/>
    <tableColumn id="3144" xr3:uid="{21466368-F4F9-4BEC-B2D2-EEC664F1D869}" name="Column3141"/>
    <tableColumn id="3145" xr3:uid="{1D941D31-0265-4532-96F8-52E359835908}" name="Column3142"/>
    <tableColumn id="3146" xr3:uid="{D64A5987-05BE-4CB9-82DF-B0AD55B50B45}" name="Column3143"/>
    <tableColumn id="3147" xr3:uid="{9F45326D-CE53-4178-AFC2-FE726726867E}" name="Column3144"/>
    <tableColumn id="3148" xr3:uid="{38C22B3D-05A8-4954-A604-1B92144278C3}" name="Column3145"/>
    <tableColumn id="3149" xr3:uid="{DFA74EC1-E80C-4359-8989-D300E118E8A7}" name="Column3146"/>
    <tableColumn id="3150" xr3:uid="{AF361296-EE8A-4E87-B67A-36A9F5611920}" name="Column3147"/>
    <tableColumn id="3151" xr3:uid="{CD0D7717-5BFD-491C-B051-5849BF349C4E}" name="Column3148"/>
    <tableColumn id="3152" xr3:uid="{295FAAF8-0297-4646-9CCF-72B10168D143}" name="Column3149"/>
    <tableColumn id="3153" xr3:uid="{A2BB010C-848B-4A0E-A979-C303E97BA775}" name="Column3150"/>
    <tableColumn id="3154" xr3:uid="{C2CDCE06-91D1-4823-81E7-EB1D1E3F10B9}" name="Column3151"/>
    <tableColumn id="3155" xr3:uid="{DD918EE2-239B-41FB-BEFF-6B80F0E0AC0E}" name="Column3152"/>
    <tableColumn id="3156" xr3:uid="{C56020B8-C0D8-40F2-9041-B3046E6673FD}" name="Column3153"/>
    <tableColumn id="3157" xr3:uid="{9F5C9C2D-1254-439F-8E5E-7B022D5992BC}" name="Column3154"/>
    <tableColumn id="3158" xr3:uid="{EA577F1C-7AFB-4A17-8A0C-2BD66C52E031}" name="Column3155"/>
    <tableColumn id="3159" xr3:uid="{3C21ACB4-F76E-4330-A1CB-D0F866B760A7}" name="Column3156"/>
    <tableColumn id="3160" xr3:uid="{A25F3CB8-EC1C-4A32-8B21-4E68DE78B953}" name="Column3157"/>
    <tableColumn id="3161" xr3:uid="{544D8C68-252B-456B-9A6C-C15DFF35155F}" name="Column3158"/>
    <tableColumn id="3162" xr3:uid="{E2A847B1-FB5B-4614-BCCA-BCF5383E6667}" name="Column3159"/>
    <tableColumn id="3163" xr3:uid="{35147089-760E-4B26-8943-C7C0C49C5327}" name="Column3160"/>
    <tableColumn id="3164" xr3:uid="{E547C6A0-5B8E-4569-BEB6-0BF4D0023BDA}" name="Column3161"/>
    <tableColumn id="3165" xr3:uid="{F7EF8958-34C7-4FC7-BBAE-209F58AF2AAC}" name="Column3162"/>
    <tableColumn id="3166" xr3:uid="{613BC995-C8AC-441C-85E0-6CA0E2C9EA84}" name="Column3163"/>
    <tableColumn id="3167" xr3:uid="{01E6E121-BC6B-4FA9-9352-44F36062C982}" name="Column3164"/>
    <tableColumn id="3168" xr3:uid="{7829F6F6-5F42-4C54-91A9-0F2B081C1EDA}" name="Column3165"/>
    <tableColumn id="3169" xr3:uid="{0567AE02-9E88-491B-A964-39DD05EA2B16}" name="Column3166"/>
    <tableColumn id="3170" xr3:uid="{30EA1163-E39A-481E-AC13-F06038B81D07}" name="Column3167"/>
    <tableColumn id="3171" xr3:uid="{0AF86547-9857-4F26-9420-447C033E4E03}" name="Column3168"/>
    <tableColumn id="3172" xr3:uid="{395E58FA-AB43-411C-A50A-27CBD81F9953}" name="Column3169"/>
    <tableColumn id="3173" xr3:uid="{79D0014D-AB8C-484A-AD30-8DF103B73E5C}" name="Column3170"/>
    <tableColumn id="3174" xr3:uid="{69C540EC-FEFB-4DF6-8180-77AB177A0DBB}" name="Column3171"/>
    <tableColumn id="3175" xr3:uid="{4764055E-67F8-447A-B9BE-CF413C57C1BD}" name="Column3172"/>
    <tableColumn id="3176" xr3:uid="{D8496090-574C-40C2-9D09-CB20042AB2D9}" name="Column3173"/>
    <tableColumn id="3177" xr3:uid="{64175BF1-F377-455D-A9F7-B563F997A632}" name="Column3174"/>
    <tableColumn id="3178" xr3:uid="{4CE61BD4-4825-43C1-8D39-2124596BC1B0}" name="Column3175"/>
    <tableColumn id="3179" xr3:uid="{A2D7036B-E6F7-47C9-9D9F-241ACA5864CE}" name="Column3176"/>
    <tableColumn id="3180" xr3:uid="{78AAC6CD-0951-41DD-B862-1B580251F95B}" name="Column3177"/>
    <tableColumn id="3181" xr3:uid="{60551665-5CBD-46DF-99FC-C76D2C0E516B}" name="Column3178"/>
    <tableColumn id="3182" xr3:uid="{EC6CD19E-AFBE-426E-8F60-36B870A097DE}" name="Column3179"/>
    <tableColumn id="3183" xr3:uid="{10852B38-BFE8-4338-9B9A-094BF021E4C6}" name="Column3180"/>
    <tableColumn id="3184" xr3:uid="{5FF0DE88-38D0-48E9-8353-B5B60CFD7925}" name="Column3181"/>
    <tableColumn id="3185" xr3:uid="{E88C80B0-B185-48A5-B960-6916086415F1}" name="Column3182"/>
    <tableColumn id="3186" xr3:uid="{2FFEEC26-7DBE-4039-B2B4-DCF4415D09BC}" name="Column3183"/>
    <tableColumn id="3187" xr3:uid="{8379011A-F8BF-451B-AD0A-B5D195E2CC29}" name="Column3184"/>
    <tableColumn id="3188" xr3:uid="{50A51A0D-65C2-4A74-8433-91D788628EBC}" name="Column3185"/>
    <tableColumn id="3189" xr3:uid="{E123ED7F-CDD3-4ECD-9E7B-4181DA095FAC}" name="Column3186"/>
    <tableColumn id="3190" xr3:uid="{F5DC0976-8E88-4100-B360-74860DCA50D0}" name="Column3187"/>
    <tableColumn id="3191" xr3:uid="{475EB4D6-1784-4868-A586-D99EFCB8A6C2}" name="Column3188"/>
    <tableColumn id="3192" xr3:uid="{7D9E2F92-C1A6-4B93-B199-2F9862867B64}" name="Column3189"/>
    <tableColumn id="3193" xr3:uid="{1D25A17D-1E02-47A0-9E2E-42633CF6D3CC}" name="Column3190"/>
    <tableColumn id="3194" xr3:uid="{C284E3CB-2799-48FF-A4D7-96FAA42BCCFE}" name="Column3191"/>
    <tableColumn id="3195" xr3:uid="{0FFEBD91-8943-4BD5-9C5A-592BD98E28BB}" name="Column3192"/>
    <tableColumn id="3196" xr3:uid="{2AE3A813-4983-496A-9D91-5580BEB58D2B}" name="Column3193"/>
    <tableColumn id="3197" xr3:uid="{D49347D1-EA72-4CCB-B08B-C95765087615}" name="Column3194"/>
    <tableColumn id="3198" xr3:uid="{26B572B6-1EE4-42F6-96BB-284E48C714AB}" name="Column3195"/>
    <tableColumn id="3199" xr3:uid="{02C2D3E9-C2DD-4C07-82CB-E0D0DAA53F35}" name="Column3196"/>
    <tableColumn id="3200" xr3:uid="{F21C4A70-339F-4572-BDF0-0A034F2458F2}" name="Column3197"/>
    <tableColumn id="3201" xr3:uid="{D98914F0-0807-44CC-BE8A-850071B5E26F}" name="Column3198"/>
    <tableColumn id="3202" xr3:uid="{B6AC954F-09C8-4B54-8DB4-50939BAC56EC}" name="Column3199"/>
    <tableColumn id="3203" xr3:uid="{99C65A44-4718-4E54-99FF-8F216CC9F862}" name="Column3200"/>
    <tableColumn id="3204" xr3:uid="{A6EA8ABE-9D0B-4880-92AB-8CCE3764EC1B}" name="Column3201"/>
    <tableColumn id="3205" xr3:uid="{F5A4E5F6-DAE6-405C-9935-5E70EDEAF7C6}" name="Column3202"/>
    <tableColumn id="3206" xr3:uid="{DBE1BFCE-E57C-479C-A794-83EADE68DFF9}" name="Column3203"/>
    <tableColumn id="3207" xr3:uid="{0AC65C2A-F09C-44AE-9C28-7EC9968437FD}" name="Column3204"/>
    <tableColumn id="3208" xr3:uid="{0CF0FF0A-6B7F-4FD2-A69C-70C6179C1669}" name="Column3205"/>
    <tableColumn id="3209" xr3:uid="{8AD62A42-4044-4A2C-9F4C-4CF09AD8890F}" name="Column3206"/>
    <tableColumn id="3210" xr3:uid="{03C2B316-77DE-459B-BBF1-CCCA497CADC0}" name="Column3207"/>
    <tableColumn id="3211" xr3:uid="{B634B086-DCBE-4CD4-8937-94455635F50A}" name="Column3208"/>
    <tableColumn id="3212" xr3:uid="{9AB8B132-B501-4EC2-AE98-C9CE09719979}" name="Column3209"/>
    <tableColumn id="3213" xr3:uid="{8DC46CAB-B1DB-48A3-BBDE-106ED7344C66}" name="Column3210"/>
    <tableColumn id="3214" xr3:uid="{4B7732FD-533B-405A-85C8-29C2F38C8C22}" name="Column3211"/>
    <tableColumn id="3215" xr3:uid="{16007985-E7DF-46E0-87C3-39D3742924CA}" name="Column3212"/>
    <tableColumn id="3216" xr3:uid="{5923BF93-DEC2-4CB6-8357-2FFDDCF4050A}" name="Column3213"/>
    <tableColumn id="3217" xr3:uid="{B9A5806E-8D7F-4C64-83B3-EF3040750675}" name="Column3214"/>
    <tableColumn id="3218" xr3:uid="{C558DF1E-BD60-4B41-BA5A-4E0F530A237F}" name="Column3215"/>
    <tableColumn id="3219" xr3:uid="{4C812333-E5C2-4DF1-9238-DD24523F4470}" name="Column3216"/>
    <tableColumn id="3220" xr3:uid="{FC209D1A-2A6F-400C-8239-4E95F9ACF30B}" name="Column3217"/>
    <tableColumn id="3221" xr3:uid="{C25203DB-069B-46B1-A109-05128255F085}" name="Column3218"/>
    <tableColumn id="3222" xr3:uid="{301D6835-B8AE-4C70-B818-B3139E4B5AC2}" name="Column3219"/>
    <tableColumn id="3223" xr3:uid="{18661824-3ECB-43C8-A5D7-A1B7AA605BF5}" name="Column3220"/>
    <tableColumn id="3224" xr3:uid="{69410B15-8E31-4777-91F9-4741136254A6}" name="Column3221"/>
    <tableColumn id="3225" xr3:uid="{4A4D330A-6A8D-4835-86DC-103148576035}" name="Column3222"/>
    <tableColumn id="3226" xr3:uid="{C54C9A82-9680-4EB1-BD54-E291BFB84FCE}" name="Column3223"/>
    <tableColumn id="3227" xr3:uid="{0E587F81-EE0F-4D91-B012-83EC32186060}" name="Column3224"/>
    <tableColumn id="3228" xr3:uid="{D629AFF7-65BE-48AC-A2CF-04EF12278C17}" name="Column3225"/>
    <tableColumn id="3229" xr3:uid="{9B6BC5F9-4CD7-48F5-B6E6-8D9C4364764E}" name="Column3226"/>
    <tableColumn id="3230" xr3:uid="{73AFB891-CEFC-4E75-B272-E8B1967A6F0C}" name="Column3227"/>
    <tableColumn id="3231" xr3:uid="{75C22220-E7CA-46AE-99E0-3E3C99B1D757}" name="Column3228"/>
    <tableColumn id="3232" xr3:uid="{808EB9F8-1155-4F13-BDC6-3409D8540040}" name="Column3229"/>
    <tableColumn id="3233" xr3:uid="{BCD6EE13-21D4-4166-BDD8-CFAD19E9E264}" name="Column3230"/>
    <tableColumn id="3234" xr3:uid="{1A1D8959-7D03-47DB-827C-1E720D8DDDBD}" name="Column3231"/>
    <tableColumn id="3235" xr3:uid="{FB0CF132-F707-4D7B-BB05-C0268FE055C9}" name="Column3232"/>
    <tableColumn id="3236" xr3:uid="{DC1C8094-08B2-4AD0-BB24-A1B936AC861F}" name="Column3233"/>
    <tableColumn id="3237" xr3:uid="{5537B440-CA6D-46A9-BFFE-41581F87669B}" name="Column3234"/>
    <tableColumn id="3238" xr3:uid="{2DC9D368-D0C6-4241-AB4A-77A7D6C91CD7}" name="Column3235"/>
    <tableColumn id="3239" xr3:uid="{B3967618-DCE2-4C81-8367-596DB96F8D3C}" name="Column3236"/>
    <tableColumn id="3240" xr3:uid="{1EEAD26D-FD1D-4930-9B62-C9CA27D4031A}" name="Column3237"/>
    <tableColumn id="3241" xr3:uid="{BEB9C398-0044-4F3B-ACC3-485A6852D0C6}" name="Column3238"/>
    <tableColumn id="3242" xr3:uid="{9B138C92-0B6D-4391-9B36-545BA594E512}" name="Column3239"/>
    <tableColumn id="3243" xr3:uid="{D5973B95-950D-433E-8B52-8530FB74B50B}" name="Column3240"/>
    <tableColumn id="3244" xr3:uid="{ACF242E1-449E-4A82-8510-8AF1BDEEF0A9}" name="Column3241"/>
    <tableColumn id="3245" xr3:uid="{AE93D5B8-26CA-4EBB-BDD0-31F945DD1190}" name="Column3242"/>
    <tableColumn id="3246" xr3:uid="{7C9A1B00-259A-440C-8AA5-D2518EB00C2A}" name="Column3243"/>
    <tableColumn id="3247" xr3:uid="{44DCB7D5-1DA3-46CE-A628-B3C8401D6177}" name="Column3244"/>
    <tableColumn id="3248" xr3:uid="{89799DBF-F4FE-4A5E-B0DC-7177C976D9F6}" name="Column3245"/>
    <tableColumn id="3249" xr3:uid="{7C7FC4E4-C518-4086-9960-5D49A0D0FBE8}" name="Column3246"/>
    <tableColumn id="3250" xr3:uid="{6B595A40-4C15-4F5A-BE35-3D72736B7BD8}" name="Column3247"/>
    <tableColumn id="3251" xr3:uid="{302DD62A-CF52-4CD1-9AF7-3F375D40FA8B}" name="Column3248"/>
    <tableColumn id="3252" xr3:uid="{EED7AACC-F07D-4635-83CE-78CDBDC51BD5}" name="Column3249"/>
    <tableColumn id="3253" xr3:uid="{695CA876-0B40-479D-9DC3-6F5DFE7EF6B9}" name="Column3250"/>
    <tableColumn id="3254" xr3:uid="{C3631168-385B-4B54-AD13-45CAAA2D29F7}" name="Column3251"/>
    <tableColumn id="3255" xr3:uid="{5013E4C1-956B-4E42-8D0E-6295A05D6F48}" name="Column3252"/>
    <tableColumn id="3256" xr3:uid="{D4515FA1-D04F-4C82-A473-E1CED2FDCCE7}" name="Column3253"/>
    <tableColumn id="3257" xr3:uid="{C17CE5DD-C09C-4B3F-88C5-7810A72865EA}" name="Column3254"/>
    <tableColumn id="3258" xr3:uid="{C5D07359-89A1-4F46-9A88-85FF80B53A0A}" name="Column3255"/>
    <tableColumn id="3259" xr3:uid="{70179C5F-88A5-42FA-AD66-15E9853EFAF5}" name="Column3256"/>
    <tableColumn id="3260" xr3:uid="{229DB267-0E84-4054-8500-540751176207}" name="Column3257"/>
    <tableColumn id="3261" xr3:uid="{12CFE09F-0E78-4132-87C6-376B33BEE06D}" name="Column3258"/>
    <tableColumn id="3262" xr3:uid="{13CE090C-9C6E-4DBB-8EC8-7CD7C2285320}" name="Column3259"/>
    <tableColumn id="3263" xr3:uid="{E0A2D12B-67E5-4984-A459-5CAD246C5216}" name="Column3260"/>
    <tableColumn id="3264" xr3:uid="{A8A503F7-AFF6-49F2-80CF-C109042B3568}" name="Column3261"/>
    <tableColumn id="3265" xr3:uid="{38F6C95E-3AA2-4CF1-B06D-05BC756D47F7}" name="Column3262"/>
    <tableColumn id="3266" xr3:uid="{78EF8D13-300F-41D9-9241-44E31D4E4924}" name="Column3263"/>
    <tableColumn id="3267" xr3:uid="{08923D7C-D179-4803-B329-B12893BCC647}" name="Column3264"/>
    <tableColumn id="3268" xr3:uid="{6B06197E-7EC6-4079-A80E-70A388D049C6}" name="Column3265"/>
    <tableColumn id="3269" xr3:uid="{D006F868-4C47-4FE1-817E-D55C18C39792}" name="Column3266"/>
    <tableColumn id="3270" xr3:uid="{9C81E1FA-C437-4D9C-AFE5-26FE18F46D3D}" name="Column3267"/>
    <tableColumn id="3271" xr3:uid="{DD8A849A-5535-4137-BECB-7A316103262C}" name="Column3268"/>
    <tableColumn id="3272" xr3:uid="{C0AA7BAB-8FA9-4F7B-AD68-A76A9545A0DF}" name="Column3269"/>
    <tableColumn id="3273" xr3:uid="{F1F3C7E1-E446-4C4B-8CC1-83EF25EB4F28}" name="Column3270"/>
    <tableColumn id="3274" xr3:uid="{8EE240E0-D2DB-4F55-9D76-8D83D3F87A1A}" name="Column3271"/>
    <tableColumn id="3275" xr3:uid="{2A30BDE5-C49D-46FF-B1B3-2239CC062202}" name="Column3272"/>
    <tableColumn id="3276" xr3:uid="{7C3B73E6-623C-49FE-BAF7-41262C48E57D}" name="Column3273"/>
    <tableColumn id="3277" xr3:uid="{2F476CCA-E131-4A27-B1E4-783A6C81678D}" name="Column3274"/>
    <tableColumn id="3278" xr3:uid="{BE1F55ED-AE4B-480B-A4FF-4C1C26436CCE}" name="Column3275"/>
    <tableColumn id="3279" xr3:uid="{481A56F5-E0ED-4B17-90F9-09AA19A262DC}" name="Column3276"/>
    <tableColumn id="3280" xr3:uid="{3B8D8A17-EBDB-4B93-BD2F-997CE6ACFCF4}" name="Column3277"/>
    <tableColumn id="3281" xr3:uid="{4CC61B22-BD69-4251-8F33-57D8750C7F90}" name="Column3278"/>
    <tableColumn id="3282" xr3:uid="{E37084B3-18BC-4C46-AA17-8E2893D06931}" name="Column3279"/>
    <tableColumn id="3283" xr3:uid="{D6746C6F-4A8E-4A2A-A16C-974F50904C84}" name="Column3280"/>
    <tableColumn id="3284" xr3:uid="{95AEFA0B-E74B-4BE0-9C78-9679A8831A84}" name="Column3281"/>
    <tableColumn id="3285" xr3:uid="{5C66E918-570F-410A-9DB4-4C2251DEF5AC}" name="Column3282"/>
    <tableColumn id="3286" xr3:uid="{AAB040F4-B4CF-421D-ADA9-5AEE5AC3EA43}" name="Column3283"/>
    <tableColumn id="3287" xr3:uid="{B656038B-17D3-41D8-B33A-7C3ABB8171A8}" name="Column3284"/>
    <tableColumn id="3288" xr3:uid="{CA07113B-4FC5-4238-8C14-EE6044A0FA24}" name="Column3285"/>
    <tableColumn id="3289" xr3:uid="{30498471-8DD2-4637-8A71-EB95672D8093}" name="Column3286"/>
    <tableColumn id="3290" xr3:uid="{1824DBA5-2F8C-43CC-89C0-218678CCB5DB}" name="Column3287"/>
    <tableColumn id="3291" xr3:uid="{442958EB-8ABD-4D07-986D-E7981837626F}" name="Column3288"/>
    <tableColumn id="3292" xr3:uid="{A8FBD5EA-B5E3-45CD-8E2C-22DBED931BBB}" name="Column3289"/>
    <tableColumn id="3293" xr3:uid="{57865D4C-BF34-49AE-BA6A-6F33223AF39C}" name="Column3290"/>
    <tableColumn id="3294" xr3:uid="{53F995DA-7644-48DD-80AB-0CEF9C11E6C9}" name="Column3291"/>
    <tableColumn id="3295" xr3:uid="{670D9664-6F89-4BF0-AA9D-4252B67585FB}" name="Column3292"/>
    <tableColumn id="3296" xr3:uid="{B4163590-EF58-4C36-A27F-963EF6F85FC1}" name="Column3293"/>
    <tableColumn id="3297" xr3:uid="{02EEED65-E68F-474A-A897-8EA5F5023394}" name="Column3294"/>
    <tableColumn id="3298" xr3:uid="{A3AFD965-9B04-4CD7-8620-D48D7938841E}" name="Column3295"/>
    <tableColumn id="3299" xr3:uid="{B971B91D-B902-46AA-BFCC-DEACBB0D2B1D}" name="Column3296"/>
    <tableColumn id="3300" xr3:uid="{B069242C-B1DF-485C-AD7D-D5D3ED7D8301}" name="Column3297"/>
    <tableColumn id="3301" xr3:uid="{9A34D2ED-EB56-409D-B34A-DD3447ABDD3F}" name="Column3298"/>
    <tableColumn id="3302" xr3:uid="{123EB545-CD35-43FC-BF4B-38B5169DAEC1}" name="Column3299"/>
    <tableColumn id="3303" xr3:uid="{C658A56C-11D3-4E9A-86BF-98D2EA6BD3ED}" name="Column3300"/>
    <tableColumn id="3304" xr3:uid="{12B64AEF-14B4-48F6-9D87-C363C0E67B41}" name="Column3301"/>
    <tableColumn id="3305" xr3:uid="{F57F039D-1CF2-4FA6-A9BC-03F3794CA777}" name="Column3302"/>
    <tableColumn id="3306" xr3:uid="{229FD8E9-6D0C-4262-AC11-8FF33DE6B882}" name="Column3303"/>
    <tableColumn id="3307" xr3:uid="{F95DB9DE-691F-4250-81BB-B1EB12E1B141}" name="Column3304"/>
    <tableColumn id="3308" xr3:uid="{A912736B-1331-4307-AE1A-B1F9CDC24F96}" name="Column3305"/>
    <tableColumn id="3309" xr3:uid="{9121EEF8-E03A-4775-AD5B-3072990B5218}" name="Column3306"/>
    <tableColumn id="3310" xr3:uid="{23B21FC6-7188-4753-A3A6-72AAA3F10130}" name="Column3307"/>
    <tableColumn id="3311" xr3:uid="{3BB5C223-E29B-45C6-AE8E-67DC7B95A481}" name="Column3308"/>
    <tableColumn id="3312" xr3:uid="{637F5385-FA29-42E7-B5AC-52FBB8C5D52B}" name="Column3309"/>
    <tableColumn id="3313" xr3:uid="{987536BF-BD23-473D-92FE-EBBB5CACDF55}" name="Column3310"/>
    <tableColumn id="3314" xr3:uid="{17F2211F-676E-4D1D-980B-E7600CDAB3C0}" name="Column3311"/>
    <tableColumn id="3315" xr3:uid="{5C9B84E1-AE49-4AA8-AEC5-B2471D873F14}" name="Column3312"/>
    <tableColumn id="3316" xr3:uid="{AF6355F3-2064-4469-A179-20EDA03E8349}" name="Column3313"/>
    <tableColumn id="3317" xr3:uid="{6279DAEA-4568-4173-819E-43A171A521F8}" name="Column3314"/>
    <tableColumn id="3318" xr3:uid="{80BFE10B-CA13-415E-8BDE-7C2C6487F524}" name="Column3315"/>
    <tableColumn id="3319" xr3:uid="{979D613C-1DBD-4919-9CF9-178DAB838303}" name="Column3316"/>
    <tableColumn id="3320" xr3:uid="{AB20716F-EF4D-4F21-9DBB-6D71AC52AD00}" name="Column3317"/>
    <tableColumn id="3321" xr3:uid="{37CC7C25-26DF-468D-92FF-EC6EA5C9CB04}" name="Column3318"/>
    <tableColumn id="3322" xr3:uid="{74125990-1544-46E3-8C37-11FC9B10637A}" name="Column3319"/>
    <tableColumn id="3323" xr3:uid="{BC7D199A-358E-4A5A-8B50-D910763637BD}" name="Column3320"/>
    <tableColumn id="3324" xr3:uid="{B4E540C1-3B8E-493D-A06C-27DC73CC2A89}" name="Column3321"/>
    <tableColumn id="3325" xr3:uid="{0B76A689-EE41-4C0C-BD4F-FF8DAE305DBD}" name="Column3322"/>
    <tableColumn id="3326" xr3:uid="{753993E5-36AD-4D6E-ABA1-84E620809431}" name="Column3323"/>
    <tableColumn id="3327" xr3:uid="{1C98D158-3D3D-45E0-8486-4A83AC3711B0}" name="Column3324"/>
    <tableColumn id="3328" xr3:uid="{28D61B5D-9A7A-4F3D-8B19-7918D3AC3DEC}" name="Column3325"/>
    <tableColumn id="3329" xr3:uid="{A36C7CD8-D1AE-4AB8-8255-CD906F863BD1}" name="Column3326"/>
    <tableColumn id="3330" xr3:uid="{C8B3AE18-6D41-45EF-A07B-F9CE7C13E34E}" name="Column3327"/>
    <tableColumn id="3331" xr3:uid="{215BCC8C-67CB-4258-8D06-1F41F26EB317}" name="Column3328"/>
    <tableColumn id="3332" xr3:uid="{456D00ED-55A9-46DA-A790-610824079FE0}" name="Column3329"/>
    <tableColumn id="3333" xr3:uid="{A78CA096-EF09-4B73-9D72-A76FB84CA03A}" name="Column3330"/>
    <tableColumn id="3334" xr3:uid="{8057E978-9F53-43F3-BCCE-1C1345B47280}" name="Column3331"/>
    <tableColumn id="3335" xr3:uid="{2EBCCE7B-D2B1-4D63-B3FC-9B7E8CE19DD2}" name="Column3332"/>
    <tableColumn id="3336" xr3:uid="{B56B3764-35E7-490E-BDD1-B0B0F152DAED}" name="Column3333"/>
    <tableColumn id="3337" xr3:uid="{943416FD-26AA-46F8-A9FA-D6ADA2292EB6}" name="Column3334"/>
    <tableColumn id="3338" xr3:uid="{50673FAF-5793-4B6C-8837-A20FB86B6968}" name="Column3335"/>
    <tableColumn id="3339" xr3:uid="{163495A1-4D8D-4F9D-AB2D-9AA907A80155}" name="Column3336"/>
    <tableColumn id="3340" xr3:uid="{95DFC2BE-746F-426A-B7D7-7F9FECAB8624}" name="Column3337"/>
    <tableColumn id="3341" xr3:uid="{7A86E2D5-39F5-472C-A974-C15A6FFD4CCA}" name="Column3338"/>
    <tableColumn id="3342" xr3:uid="{B1974A92-6682-4773-88CC-CA6E94C8CB35}" name="Column3339"/>
    <tableColumn id="3343" xr3:uid="{7F75463A-E9D9-425B-ADDF-38C22346F36B}" name="Column3340"/>
    <tableColumn id="3344" xr3:uid="{CAA7DBC7-2FFF-4938-8E08-209D4F23E36F}" name="Column3341"/>
    <tableColumn id="3345" xr3:uid="{68203927-57AF-4C17-945D-48B0AA6850E7}" name="Column3342"/>
    <tableColumn id="3346" xr3:uid="{50CF77D7-825D-4E11-A349-A6A15E1FE1AD}" name="Column3343"/>
    <tableColumn id="3347" xr3:uid="{551DD8E1-B763-413A-BB0F-958BCB1AFEEC}" name="Column3344"/>
    <tableColumn id="3348" xr3:uid="{989EC139-0636-46DD-B965-E3F2E2B6F5EA}" name="Column3345"/>
    <tableColumn id="3349" xr3:uid="{912BC7C8-3C9A-4732-A469-D2F5C6B9530A}" name="Column3346"/>
    <tableColumn id="3350" xr3:uid="{25B4D0A2-EAB1-4FF2-ACE7-185A9289F5D1}" name="Column3347"/>
    <tableColumn id="3351" xr3:uid="{73C1FEA9-46D6-4F69-9ECD-C66A135B5E14}" name="Column3348"/>
    <tableColumn id="3352" xr3:uid="{3AE20D2D-4499-44AD-81F9-AFA8EDFB3696}" name="Column3349"/>
    <tableColumn id="3353" xr3:uid="{14E633AA-8789-4D46-B11A-2EB12962AFF3}" name="Column3350"/>
    <tableColumn id="3354" xr3:uid="{9EA95F04-C77B-4054-9D88-4DA87BD604FC}" name="Column3351"/>
    <tableColumn id="3355" xr3:uid="{D721E09E-279D-4F0C-84DB-B57960E5C9E4}" name="Column3352"/>
    <tableColumn id="3356" xr3:uid="{9C0E44D7-574A-488B-ADEC-036ED4D449BE}" name="Column3353"/>
    <tableColumn id="3357" xr3:uid="{DEA3438F-BE2E-4D3E-8CF9-9EB638EC9844}" name="Column3354"/>
    <tableColumn id="3358" xr3:uid="{C75A324E-0897-4987-B005-C657558C301F}" name="Column3355"/>
    <tableColumn id="3359" xr3:uid="{35020845-41BF-4148-BD2B-A46531B3B112}" name="Column3356"/>
    <tableColumn id="3360" xr3:uid="{2B170362-1E68-48EF-B373-EDC82F212DFC}" name="Column3357"/>
    <tableColumn id="3361" xr3:uid="{06025488-9904-420C-90CB-72C95973C5B5}" name="Column3358"/>
    <tableColumn id="3362" xr3:uid="{F96BE9D2-9C08-42B5-B8B7-8D3D55572EF4}" name="Column3359"/>
    <tableColumn id="3363" xr3:uid="{FF5E4E0A-1D12-496E-8632-D1E2CFB6BE21}" name="Column3360"/>
    <tableColumn id="3364" xr3:uid="{3D10D380-05E0-40F9-9796-75D4786ADF57}" name="Column3361"/>
    <tableColumn id="3365" xr3:uid="{47725EAF-F2AD-4E96-ACB0-24378A63CE49}" name="Column3362"/>
    <tableColumn id="3366" xr3:uid="{6D7CA50A-B120-4164-904A-EB93AFA8BD2C}" name="Column3363"/>
    <tableColumn id="3367" xr3:uid="{00B28E59-CADA-4AC5-B54F-203227918FBF}" name="Column3364"/>
    <tableColumn id="3368" xr3:uid="{EFDA43E5-C025-4956-BF8F-5EAB57B1B9B5}" name="Column3365"/>
    <tableColumn id="3369" xr3:uid="{F0805D68-8B86-41F2-B109-890C80D59288}" name="Column3366"/>
    <tableColumn id="3370" xr3:uid="{BF1DB370-9E2A-44F5-9935-E03D0C29A69D}" name="Column3367"/>
    <tableColumn id="3371" xr3:uid="{601CF4EA-8EB2-46E2-8214-FBE89EC13305}" name="Column3368"/>
    <tableColumn id="3372" xr3:uid="{CBEF9F9F-1DC2-4A17-B6B6-38895DE8B231}" name="Column3369"/>
    <tableColumn id="3373" xr3:uid="{1283C480-824A-4121-A131-EFA638777AC8}" name="Column3370"/>
    <tableColumn id="3374" xr3:uid="{CDF3CEDE-FC3B-453F-A82D-552D095BC627}" name="Column3371"/>
    <tableColumn id="3375" xr3:uid="{1857B0AD-FE9E-4D12-A742-9EF258B39AB1}" name="Column3372"/>
    <tableColumn id="3376" xr3:uid="{EB9E864E-E002-4C9F-88F7-AAC22F6F4B7B}" name="Column3373"/>
    <tableColumn id="3377" xr3:uid="{E02D840E-0DE8-433E-8D7B-0185BCE5FA5B}" name="Column3374"/>
    <tableColumn id="3378" xr3:uid="{172311F0-C4C9-4129-B170-1D1F9ACE7450}" name="Column3375"/>
    <tableColumn id="3379" xr3:uid="{F61F6BB4-B33A-4B76-BD5B-BE7310C0D5B5}" name="Column3376"/>
    <tableColumn id="3380" xr3:uid="{2DFC126A-DB01-46F9-AA46-32E00D95C566}" name="Column3377"/>
    <tableColumn id="3381" xr3:uid="{2396DBF3-C987-4D74-8A43-A31CFD420FBE}" name="Column3378"/>
    <tableColumn id="3382" xr3:uid="{38356AF2-3802-40C0-98A7-B08141A035E2}" name="Column3379"/>
    <tableColumn id="3383" xr3:uid="{A09C2A05-8807-405D-8D9C-D22284067F64}" name="Column3380"/>
    <tableColumn id="3384" xr3:uid="{63B5D3D8-E6A6-4A1D-8D0A-87DDDD72933C}" name="Column3381"/>
    <tableColumn id="3385" xr3:uid="{672F710F-A4CF-47B5-98AF-904484C2DF4B}" name="Column3382"/>
    <tableColumn id="3386" xr3:uid="{F30DD087-3CFD-4752-B053-3B2AF4DE1A15}" name="Column3383"/>
    <tableColumn id="3387" xr3:uid="{125203A6-A5FC-4A67-9DCF-C2B99FDCA054}" name="Column3384"/>
    <tableColumn id="3388" xr3:uid="{B11B456E-03E4-45CF-84C0-F764630530E3}" name="Column3385"/>
    <tableColumn id="3389" xr3:uid="{FDB4FAE4-17D7-4BBB-A5E5-B4202EBDA779}" name="Column3386"/>
    <tableColumn id="3390" xr3:uid="{26B860B1-984C-4597-BC35-B296CF8F2730}" name="Column3387"/>
    <tableColumn id="3391" xr3:uid="{1936BC79-B48C-4D35-847E-8F0963F81D29}" name="Column3388"/>
    <tableColumn id="3392" xr3:uid="{BA08E908-7E5F-4FAC-BA52-36A5D45B90FE}" name="Column3389"/>
    <tableColumn id="3393" xr3:uid="{4EFC47E9-C93B-4E0E-A470-D06CCCA67647}" name="Column3390"/>
    <tableColumn id="3394" xr3:uid="{72B8D9F5-D253-4975-93B6-E332102E1880}" name="Column3391"/>
    <tableColumn id="3395" xr3:uid="{F4EECA38-A1B2-4B77-BBAA-A1203D3C51B0}" name="Column3392"/>
    <tableColumn id="3396" xr3:uid="{74B43E7C-6C83-45DB-A793-EF4F92670694}" name="Column3393"/>
    <tableColumn id="3397" xr3:uid="{3027FD61-DA64-452A-8277-D7DEA39D4E1B}" name="Column3394"/>
    <tableColumn id="3398" xr3:uid="{B2AD5F94-503C-4E4A-8BDE-059BFBC24241}" name="Column3395"/>
    <tableColumn id="3399" xr3:uid="{CBB6B060-D9D7-4874-B39B-13AF68AC5C06}" name="Column3396"/>
    <tableColumn id="3400" xr3:uid="{CB376EF3-4967-4770-A08F-EEF838A11BDA}" name="Column3397"/>
    <tableColumn id="3401" xr3:uid="{F0CCF6B2-3D85-4D43-991E-C0CE0AB6B95B}" name="Column3398"/>
    <tableColumn id="3402" xr3:uid="{62C4773C-BED0-4ED2-B979-0D305093441F}" name="Column3399"/>
    <tableColumn id="3403" xr3:uid="{D92C50F8-A5B4-4DEB-B27D-C1BB26B19AC5}" name="Column3400"/>
    <tableColumn id="3404" xr3:uid="{1A15EAF5-D972-447A-9B76-31A77A0EEC50}" name="Column3401"/>
    <tableColumn id="3405" xr3:uid="{83645206-3A3C-4F1D-B885-58DD40E7E601}" name="Column3402"/>
    <tableColumn id="3406" xr3:uid="{F3B50F8D-642A-4936-A5E8-A6E183B65820}" name="Column3403"/>
    <tableColumn id="3407" xr3:uid="{6215A63C-087D-4111-BBAD-32ADCACDE9D7}" name="Column3404"/>
    <tableColumn id="3408" xr3:uid="{F3BCBD93-9EEF-4B11-8527-203838C9F599}" name="Column3405"/>
    <tableColumn id="3409" xr3:uid="{0426509F-C8D3-427C-A3E8-F3DE44FCB3E7}" name="Column3406"/>
    <tableColumn id="3410" xr3:uid="{8FEDE469-6163-473A-87BB-10370E53E400}" name="Column3407"/>
    <tableColumn id="3411" xr3:uid="{8AC93931-1A9E-4A30-B0BC-551753A41F2A}" name="Column3408"/>
    <tableColumn id="3412" xr3:uid="{27F8D23D-7EC8-4C89-8D3C-BD644F20A5D5}" name="Column3409"/>
    <tableColumn id="3413" xr3:uid="{D2373BD0-6487-4A6F-B09E-914E23339982}" name="Column3410"/>
    <tableColumn id="3414" xr3:uid="{45A74BA4-8367-4614-B45B-D5A73EA2A6BB}" name="Column3411"/>
    <tableColumn id="3415" xr3:uid="{29680FF4-C06F-47E2-9579-9FB57C02DC11}" name="Column3412"/>
    <tableColumn id="3416" xr3:uid="{44320257-B420-4CDC-8B47-B4B60B305D5B}" name="Column3413"/>
    <tableColumn id="3417" xr3:uid="{F4C007C3-E119-41D3-B35F-4EB1F3966923}" name="Column3414"/>
    <tableColumn id="3418" xr3:uid="{83543C16-3258-4B97-B4C9-23119C7679A1}" name="Column3415"/>
    <tableColumn id="3419" xr3:uid="{6290D363-4EBF-4B5D-93C1-3BFA61F3A314}" name="Column3416"/>
    <tableColumn id="3420" xr3:uid="{03F88F58-A9B0-480B-A587-88AFA758703E}" name="Column3417"/>
    <tableColumn id="3421" xr3:uid="{6ACCA403-19EC-480B-8501-EAB5E0045245}" name="Column3418"/>
    <tableColumn id="3422" xr3:uid="{603EE838-C434-4C05-A44B-C7D1CF69C946}" name="Column3419"/>
    <tableColumn id="3423" xr3:uid="{51B93EDD-1BCB-42CB-885F-438D84A3E56C}" name="Column3420"/>
    <tableColumn id="3424" xr3:uid="{3A13DF8A-8C11-473E-9A18-632FB9C15896}" name="Column3421"/>
    <tableColumn id="3425" xr3:uid="{1EA0546B-54DC-4EDA-9B09-9AEEB3B4654E}" name="Column3422"/>
    <tableColumn id="3426" xr3:uid="{5D720CB3-F119-4BF7-85F5-56A322000059}" name="Column3423"/>
    <tableColumn id="3427" xr3:uid="{32A9068A-22AA-4707-9FC0-138FA7D15DE6}" name="Column3424"/>
    <tableColumn id="3428" xr3:uid="{EC7B349D-F9BB-473A-A875-6DDFA5859AFE}" name="Column3425"/>
    <tableColumn id="3429" xr3:uid="{698B8917-D10B-4654-B9E0-0BC99418C185}" name="Column3426"/>
    <tableColumn id="3430" xr3:uid="{9F14ECD6-28D9-4F11-84D6-503BA4DA9DAF}" name="Column3427"/>
    <tableColumn id="3431" xr3:uid="{04CBFBC8-6269-4F9E-A5AC-CA9EF5DC858B}" name="Column3428"/>
    <tableColumn id="3432" xr3:uid="{15F49899-4934-4C58-BEA8-3FB5627CD8E6}" name="Column3429"/>
    <tableColumn id="3433" xr3:uid="{1C6A9D68-4E6A-466E-88FB-E24A921C4B29}" name="Column3430"/>
    <tableColumn id="3434" xr3:uid="{45884DBD-D036-4677-B099-F4841DF65AA7}" name="Column3431"/>
    <tableColumn id="3435" xr3:uid="{498D4E5A-EA29-40B8-8E98-28CD4D045464}" name="Column3432"/>
    <tableColumn id="3436" xr3:uid="{95C72F2E-CF4F-46C2-A78D-DF1BE50D8780}" name="Column3433"/>
    <tableColumn id="3437" xr3:uid="{92D0F82F-57FD-4262-BB7C-0B6C50053AFE}" name="Column3434"/>
    <tableColumn id="3438" xr3:uid="{A0C52CF9-EEFB-4B8F-8E32-4619FF0F95C3}" name="Column3435"/>
    <tableColumn id="3439" xr3:uid="{D6295E7F-9708-4BBA-A36A-1B0BD09DBA42}" name="Column3436"/>
    <tableColumn id="3440" xr3:uid="{F8E9AE49-0D89-41CB-93A2-6DE7DE0D7339}" name="Column3437"/>
    <tableColumn id="3441" xr3:uid="{45A2F138-4085-493E-BA9D-FFCBE5D74BB4}" name="Column3438"/>
    <tableColumn id="3442" xr3:uid="{9001B39D-FF39-41C0-8992-9EF3426B842B}" name="Column3439"/>
    <tableColumn id="3443" xr3:uid="{FA92D47E-9DCF-4505-8CEB-E72EE585F220}" name="Column3440"/>
    <tableColumn id="3444" xr3:uid="{8CB1E217-3238-46E4-8186-C475FC13706C}" name="Column3441"/>
    <tableColumn id="3445" xr3:uid="{D78D0869-49B6-4A0C-9A32-E79DF6FBC6C8}" name="Column3442"/>
    <tableColumn id="3446" xr3:uid="{92EA6362-4314-4446-BB36-02A4A6979503}" name="Column3443"/>
    <tableColumn id="3447" xr3:uid="{004B4F0C-E116-4627-B277-C0121F90B8CA}" name="Column3444"/>
    <tableColumn id="3448" xr3:uid="{0D6459E3-CCCD-4DE1-B30E-319F7A230F5A}" name="Column3445"/>
    <tableColumn id="3449" xr3:uid="{690DDB25-31A5-4D8E-9189-13AAAB636FBB}" name="Column3446"/>
    <tableColumn id="3450" xr3:uid="{A64EB364-B5C6-4F07-ABA6-4D4DA970C879}" name="Column3447"/>
    <tableColumn id="3451" xr3:uid="{E65CAD44-EC90-4803-B505-1544CCE39AE7}" name="Column3448"/>
    <tableColumn id="3452" xr3:uid="{FED9BB17-C874-49A4-BD9D-03C812D97C0D}" name="Column3449"/>
    <tableColumn id="3453" xr3:uid="{9BE7CBB8-EDBE-4C72-865D-2711E9CD9616}" name="Column3450"/>
    <tableColumn id="3454" xr3:uid="{A3B3EA16-F7DA-4D11-A4B3-86A652F99523}" name="Column3451"/>
    <tableColumn id="3455" xr3:uid="{8D8C49D7-232D-4D03-B473-033E9FF25A1A}" name="Column3452"/>
    <tableColumn id="3456" xr3:uid="{54375AB7-32CB-4087-B6FD-008FABF4F261}" name="Column3453"/>
    <tableColumn id="3457" xr3:uid="{4ECBD753-55A0-4C5F-A170-E176BCFB16C1}" name="Column3454"/>
    <tableColumn id="3458" xr3:uid="{F1EBF7C9-0D07-422C-AB7F-D031B6F64D5B}" name="Column3455"/>
    <tableColumn id="3459" xr3:uid="{80B8670A-B72E-4BD4-A72F-19CD468C7142}" name="Column3456"/>
    <tableColumn id="3460" xr3:uid="{51652D4D-7D69-4501-8896-75B5BB894278}" name="Column3457"/>
    <tableColumn id="3461" xr3:uid="{7C1E7433-4381-41BC-AFBE-5AAB4DF438F1}" name="Column3458"/>
    <tableColumn id="3462" xr3:uid="{0F70B403-8ED6-4F45-8365-6AFBD9642C67}" name="Column3459"/>
    <tableColumn id="3463" xr3:uid="{289BE5B8-FBB7-4B9A-96DB-F352CC87DF13}" name="Column3460"/>
    <tableColumn id="3464" xr3:uid="{771DCF3A-5929-4935-8AA6-1AAFF157A328}" name="Column3461"/>
    <tableColumn id="3465" xr3:uid="{1F666E3A-E9B4-4C81-809F-4E0992559EB6}" name="Column3462"/>
    <tableColumn id="3466" xr3:uid="{0D159BB8-3FC4-465A-B3A6-86F335C25401}" name="Column3463"/>
    <tableColumn id="3467" xr3:uid="{2AB2A699-AA6D-4F7A-ABFF-E418022C2C95}" name="Column3464"/>
    <tableColumn id="3468" xr3:uid="{786D87A4-97E3-4CFD-8740-AB7A1E591F30}" name="Column3465"/>
    <tableColumn id="3469" xr3:uid="{AD438D21-F909-4278-8103-237595B1E962}" name="Column3466"/>
    <tableColumn id="3470" xr3:uid="{66F4382B-20AE-4E51-B8EC-962DC1F3A08B}" name="Column3467"/>
    <tableColumn id="3471" xr3:uid="{3FEE8814-ED23-4683-B7DF-E9FE8EBEF313}" name="Column3468"/>
    <tableColumn id="3472" xr3:uid="{B0FB73A1-61A5-4802-B299-8F64B50930B3}" name="Column3469"/>
    <tableColumn id="3473" xr3:uid="{76D0872A-6E6A-4266-AE74-325D5499AD4D}" name="Column3470"/>
    <tableColumn id="3474" xr3:uid="{1325BA81-D312-4EE7-B075-3AF618BC714E}" name="Column3471"/>
    <tableColumn id="3475" xr3:uid="{3A93087C-192A-41D8-894B-184514E3EA07}" name="Column3472"/>
    <tableColumn id="3476" xr3:uid="{14B91375-6F04-4F78-928E-1FF9525CDCA1}" name="Column3473"/>
    <tableColumn id="3477" xr3:uid="{ABBFE241-F034-417C-9523-EEC44313CE04}" name="Column3474"/>
    <tableColumn id="3478" xr3:uid="{A52D0A0E-A9FB-41C7-A360-BC7755606023}" name="Column3475"/>
    <tableColumn id="3479" xr3:uid="{42A11AB4-D911-4724-8DF9-7E9071F456C4}" name="Column3476"/>
    <tableColumn id="3480" xr3:uid="{5DB66BC3-C3FF-4CC4-838B-B08F45EFDA9F}" name="Column3477"/>
    <tableColumn id="3481" xr3:uid="{A13AFF8D-4805-46D9-BCD2-40E0AEAFCBBC}" name="Column3478"/>
    <tableColumn id="3482" xr3:uid="{9B253A2D-B148-4BEF-986F-48AED4D50939}" name="Column3479"/>
    <tableColumn id="3483" xr3:uid="{9CA7C564-DDB6-48BC-ADA6-C498989433F9}" name="Column3480"/>
    <tableColumn id="3484" xr3:uid="{40A03B8C-585F-427F-8FAF-82D6CAFDBD88}" name="Column3481"/>
    <tableColumn id="3485" xr3:uid="{B2BBB86F-94F3-4C34-B0B8-3A506881D74C}" name="Column3482"/>
    <tableColumn id="3486" xr3:uid="{F52D57B8-D1E8-40C4-8ACA-CFF731703D1D}" name="Column3483"/>
    <tableColumn id="3487" xr3:uid="{450D8E24-5A2D-4979-9A12-617C95C6987F}" name="Column3484"/>
    <tableColumn id="3488" xr3:uid="{DBF5105F-2E17-45A1-AD77-A163C53F6541}" name="Column3485"/>
    <tableColumn id="3489" xr3:uid="{AC6A281E-DE63-4756-BFA9-B79BDE6729F3}" name="Column3486"/>
    <tableColumn id="3490" xr3:uid="{DC2358A7-2F6D-40D1-B292-ED64FC273281}" name="Column3487"/>
    <tableColumn id="3491" xr3:uid="{0D67C46F-4BCB-4A14-8205-41DB489F9507}" name="Column3488"/>
    <tableColumn id="3492" xr3:uid="{4D844B53-655A-4B31-B490-6F5DE1EB1C9D}" name="Column3489"/>
    <tableColumn id="3493" xr3:uid="{B4237877-1807-4042-BB4B-E2A7542C915D}" name="Column3490"/>
    <tableColumn id="3494" xr3:uid="{AD2E2CC5-BA70-4FAC-B433-696F14E7FAD7}" name="Column3491"/>
    <tableColumn id="3495" xr3:uid="{98B618C3-E4DE-4EE0-8E42-1A517F9636F4}" name="Column3492"/>
    <tableColumn id="3496" xr3:uid="{3C20DDB8-2CE4-469D-A851-D9F89819A1F1}" name="Column3493"/>
    <tableColumn id="3497" xr3:uid="{6A478BC0-5367-407B-A800-3F7F71B02C5D}" name="Column3494"/>
    <tableColumn id="3498" xr3:uid="{3548CB78-EAF0-4CBB-B484-9F687D14BAE5}" name="Column3495"/>
    <tableColumn id="3499" xr3:uid="{B188730E-99C7-4872-9CDA-46DF210F34D7}" name="Column3496"/>
    <tableColumn id="3500" xr3:uid="{E85010F8-BB17-488C-999B-D074A6F32223}" name="Column3497"/>
    <tableColumn id="3501" xr3:uid="{75F078C9-6085-412A-A33C-BD9F95E37092}" name="Column3498"/>
    <tableColumn id="3502" xr3:uid="{FF59B1F4-8864-4DBF-8417-25A35D68BCC6}" name="Column3499"/>
    <tableColumn id="3503" xr3:uid="{9C5BDED9-7475-4632-B66D-959EE11057A1}" name="Column3500"/>
    <tableColumn id="3504" xr3:uid="{99C8691B-05FD-4107-8723-9FD96252F902}" name="Column3501"/>
    <tableColumn id="3505" xr3:uid="{DA76C4FC-A6F3-43EC-B9AC-FD7BE2076BBF}" name="Column3502"/>
    <tableColumn id="3506" xr3:uid="{7DE0FDC1-FF27-4C5B-A1AD-51E6E475557C}" name="Column3503"/>
    <tableColumn id="3507" xr3:uid="{1846753E-5187-4F51-9BFB-084304B25A59}" name="Column3504"/>
    <tableColumn id="3508" xr3:uid="{A31BAA23-2B86-4105-9BCE-84058FCCAF13}" name="Column3505"/>
    <tableColumn id="3509" xr3:uid="{3218C0F1-2633-447B-8AB7-2794E952AF35}" name="Column3506"/>
    <tableColumn id="3510" xr3:uid="{98F729B3-653E-4316-85A2-952427DA922D}" name="Column3507"/>
    <tableColumn id="3511" xr3:uid="{8AE0414D-8F0D-40B0-96C1-A961F441C3E4}" name="Column3508"/>
    <tableColumn id="3512" xr3:uid="{B4DB259C-DEF2-43CB-BD0B-83FAE42067F9}" name="Column3509"/>
    <tableColumn id="3513" xr3:uid="{2CBCD218-9F2E-4785-8EA7-52AA2F855F44}" name="Column3510"/>
    <tableColumn id="3514" xr3:uid="{E08DAD56-495B-4563-BB70-333E779E0E64}" name="Column3511"/>
    <tableColumn id="3515" xr3:uid="{3A515F76-9BCC-4A0F-B94F-5E0D04E9D2A7}" name="Column3512"/>
    <tableColumn id="3516" xr3:uid="{91AD867A-4460-4477-AD27-AB014736F252}" name="Column3513"/>
    <tableColumn id="3517" xr3:uid="{EB497A29-62FC-4702-884F-321B6B376B31}" name="Column3514"/>
    <tableColumn id="3518" xr3:uid="{96FEAF6F-BE34-41AE-B05A-AAA1B5E91908}" name="Column3515"/>
    <tableColumn id="3519" xr3:uid="{2FB8E15B-F920-4D69-9FDC-3B80429768E1}" name="Column3516"/>
    <tableColumn id="3520" xr3:uid="{5FE7EC61-D254-4BFF-A14F-719D5E2DE1AB}" name="Column3517"/>
    <tableColumn id="3521" xr3:uid="{8A5F8340-87D4-44ED-8DD9-904D36027E20}" name="Column3518"/>
    <tableColumn id="3522" xr3:uid="{65963877-B325-48AC-BCA6-2411D752425F}" name="Column3519"/>
    <tableColumn id="3523" xr3:uid="{BB9E0B1E-384F-4FFF-81A7-D75C88C9C2EF}" name="Column3520"/>
    <tableColumn id="3524" xr3:uid="{48D528A1-C31D-4BF7-A622-7D399474F9E5}" name="Column3521"/>
    <tableColumn id="3525" xr3:uid="{09BF7037-4DAA-47FB-B81F-69581613FC40}" name="Column3522"/>
    <tableColumn id="3526" xr3:uid="{348915CD-E434-451C-AE2B-B8A32161E80F}" name="Column3523"/>
    <tableColumn id="3527" xr3:uid="{234F4D84-48E3-4893-A8CD-E8D0D25147D1}" name="Column3524"/>
    <tableColumn id="3528" xr3:uid="{BAF88A0E-7B4F-420F-BE8D-B302A5D937DC}" name="Column3525"/>
    <tableColumn id="3529" xr3:uid="{610EABEB-07B4-481B-AA9F-6F89DF589C9D}" name="Column3526"/>
    <tableColumn id="3530" xr3:uid="{1499592C-A531-47F4-9CCF-21A455092497}" name="Column3527"/>
    <tableColumn id="3531" xr3:uid="{FBAA7079-5AC6-48DB-9333-CDF282E3AB56}" name="Column3528"/>
    <tableColumn id="3532" xr3:uid="{113BEC30-A862-4874-A645-9117B4595687}" name="Column3529"/>
    <tableColumn id="3533" xr3:uid="{B5EF38B7-E964-498B-9DC9-51D0D591B4DA}" name="Column3530"/>
    <tableColumn id="3534" xr3:uid="{E919307E-6D70-489B-B71D-048BB54CBA9A}" name="Column3531"/>
    <tableColumn id="3535" xr3:uid="{D2FC3E7B-AF45-45B2-A5B1-5483ACCD7644}" name="Column3532"/>
    <tableColumn id="3536" xr3:uid="{E714B55C-2FA8-4519-8E41-DA1653C70226}" name="Column3533"/>
    <tableColumn id="3537" xr3:uid="{7E2BFF9D-41B4-42F9-9FB9-D757C7F07940}" name="Column3534"/>
    <tableColumn id="3538" xr3:uid="{0F13E5A8-C5B2-45D9-A2FB-CEC3784C988F}" name="Column3535"/>
    <tableColumn id="3539" xr3:uid="{D65F618C-CA5C-498D-93DB-D550D6CB249A}" name="Column3536"/>
    <tableColumn id="3540" xr3:uid="{A3D1B6F2-1CC4-40BB-A40A-1178511F6648}" name="Column3537"/>
    <tableColumn id="3541" xr3:uid="{584D0219-007D-4981-9B0B-A850B19867BC}" name="Column3538"/>
    <tableColumn id="3542" xr3:uid="{C939956B-B3F5-47A0-B417-88602F3B5B03}" name="Column3539"/>
    <tableColumn id="3543" xr3:uid="{6D5B526D-1943-4A0C-A4DA-981AB87AFFD2}" name="Column3540"/>
    <tableColumn id="3544" xr3:uid="{15B48986-BC23-42FE-8289-19FDB259CE36}" name="Column3541"/>
    <tableColumn id="3545" xr3:uid="{1CBF7B2D-AC9B-49B8-82C4-0F00D403A96D}" name="Column3542"/>
    <tableColumn id="3546" xr3:uid="{0CB92467-D5A5-4250-BEB3-8767347B007C}" name="Column3543"/>
    <tableColumn id="3547" xr3:uid="{F1EDE999-9073-4A4A-BEE3-44BF48C3DF71}" name="Column3544"/>
    <tableColumn id="3548" xr3:uid="{CF87D3FD-BA77-48E5-9DAD-CFBE615692EF}" name="Column3545"/>
    <tableColumn id="3549" xr3:uid="{086AE6B7-DF83-4B4F-964D-F15D70D0AAFD}" name="Column3546"/>
    <tableColumn id="3550" xr3:uid="{69CB900A-AF68-40F5-B8D7-5AE8DE522329}" name="Column3547"/>
    <tableColumn id="3551" xr3:uid="{60C535E0-8277-4801-95E6-1681C0D09894}" name="Column3548"/>
    <tableColumn id="3552" xr3:uid="{4F6EAB65-1776-48A5-962F-1683F3C5E7C4}" name="Column3549"/>
    <tableColumn id="3553" xr3:uid="{C73609BB-16FC-418C-8CBC-9F8C1167624C}" name="Column3550"/>
    <tableColumn id="3554" xr3:uid="{3FC1A050-92CB-4709-9D2E-D403BEBD9485}" name="Column3551"/>
    <tableColumn id="3555" xr3:uid="{E47CA683-CF99-42B7-868F-1D5A24B289AD}" name="Column3552"/>
    <tableColumn id="3556" xr3:uid="{1226B0F7-E548-4267-852D-59BE72B22A2B}" name="Column3553"/>
    <tableColumn id="3557" xr3:uid="{B09FC275-6621-48EC-BC92-8BBB01E3305F}" name="Column3554"/>
    <tableColumn id="3558" xr3:uid="{31182060-8635-41F1-8B1D-C11263287DEB}" name="Column3555"/>
    <tableColumn id="3559" xr3:uid="{99158207-67FD-4252-9510-7EC02612716C}" name="Column3556"/>
    <tableColumn id="3560" xr3:uid="{BE1FA1BC-3E3A-48D4-BB74-5FD96ADB84F6}" name="Column3557"/>
    <tableColumn id="3561" xr3:uid="{A0D68C69-87ED-4963-A3AD-C4028B1472BD}" name="Column3558"/>
    <tableColumn id="3562" xr3:uid="{D0360BAC-ACED-4871-B08D-0DF338EF1E1E}" name="Column3559"/>
    <tableColumn id="3563" xr3:uid="{C53C3624-1890-496D-96AF-76FE94EE4B89}" name="Column3560"/>
    <tableColumn id="3564" xr3:uid="{64F913DA-43B1-43B4-952C-0EA05CD71E14}" name="Column3561"/>
    <tableColumn id="3565" xr3:uid="{8578DFCB-5CEE-4322-8880-6E2A398AB29F}" name="Column3562"/>
    <tableColumn id="3566" xr3:uid="{0CA03CA7-1744-4452-B5C7-6963A6F95979}" name="Column3563"/>
    <tableColumn id="3567" xr3:uid="{E8AFF8A7-1AE2-4456-987A-6CD2F9FF7568}" name="Column3564"/>
    <tableColumn id="3568" xr3:uid="{1D4F29B3-4723-4941-9F06-FB41638E9AAD}" name="Column3565"/>
    <tableColumn id="3569" xr3:uid="{F4170C92-33D1-4492-A382-434FB8FE0C8C}" name="Column3566"/>
    <tableColumn id="3570" xr3:uid="{32FC6ED4-8469-4ACA-934F-FC821414D0F5}" name="Column3567"/>
    <tableColumn id="3571" xr3:uid="{3D95F8EE-B9E4-4B3C-AC47-BD1A442CD8C8}" name="Column3568"/>
    <tableColumn id="3572" xr3:uid="{9E187866-6502-42FE-84E8-142DEAACAA73}" name="Column3569"/>
    <tableColumn id="3573" xr3:uid="{26884A7F-A64F-4B2B-933E-7D5DEA91108C}" name="Column3570"/>
    <tableColumn id="3574" xr3:uid="{8131DC52-E937-4252-8BFC-5541CC49DA62}" name="Column3571"/>
    <tableColumn id="3575" xr3:uid="{0A76D299-48CA-4A8F-8CD0-262FB044DE23}" name="Column3572"/>
    <tableColumn id="3576" xr3:uid="{22FD8B05-6E92-454D-A805-E5F518A6FA39}" name="Column3573"/>
    <tableColumn id="3577" xr3:uid="{37C08FC9-6032-4813-9DF8-31CB30992344}" name="Column3574"/>
    <tableColumn id="3578" xr3:uid="{FA154E96-7B7C-4C58-B8E3-04375974619F}" name="Column3575"/>
    <tableColumn id="3579" xr3:uid="{8C4CEFCC-B25C-4347-97B0-C1547067347A}" name="Column3576"/>
    <tableColumn id="3580" xr3:uid="{53E9C998-F393-4A2C-B3A2-EC1E2D0745F1}" name="Column3577"/>
    <tableColumn id="3581" xr3:uid="{D6E699AF-2A5F-4635-B7AB-CEDD215D70F1}" name="Column3578"/>
    <tableColumn id="3582" xr3:uid="{B19AE7D9-B330-44E8-BA2A-C9E5556A7357}" name="Column3579"/>
    <tableColumn id="3583" xr3:uid="{99501B43-1634-4FB2-A69A-924E3D053EB0}" name="Column3580"/>
    <tableColumn id="3584" xr3:uid="{AB99F820-00D2-45EC-9B7C-D949ECD8B193}" name="Column3581"/>
    <tableColumn id="3585" xr3:uid="{76C178EC-79FD-49AC-898F-17BE866B19E4}" name="Column3582"/>
    <tableColumn id="3586" xr3:uid="{0C826506-F205-4751-B297-2FE31F90F29A}" name="Column3583"/>
    <tableColumn id="3587" xr3:uid="{FAB0F0C0-482F-4928-B81B-19CEE33ECF72}" name="Column3584"/>
    <tableColumn id="3588" xr3:uid="{61A01307-11F0-4B81-802C-FCB96AF45488}" name="Column3585"/>
    <tableColumn id="3589" xr3:uid="{E6B6AA51-C2C5-4893-83FE-5529ADB9FEE5}" name="Column3586"/>
    <tableColumn id="3590" xr3:uid="{8EAB3A4A-BB4A-4F8A-81D3-F8C80591545C}" name="Column3587"/>
    <tableColumn id="3591" xr3:uid="{2679F420-283E-4286-B06C-CCFD29DF6FCD}" name="Column3588"/>
    <tableColumn id="3592" xr3:uid="{4A09DE58-D094-4995-A60F-4D2254CB1A8F}" name="Column3589"/>
    <tableColumn id="3593" xr3:uid="{C8DDD34D-34AE-41E8-8D35-3F21417B21F9}" name="Column3590"/>
    <tableColumn id="3594" xr3:uid="{55E18FD3-2E1A-4162-A9D3-012DC4DC2209}" name="Column3591"/>
    <tableColumn id="3595" xr3:uid="{A3851FDB-402A-4933-A6FD-20C4659355AB}" name="Column3592"/>
    <tableColumn id="3596" xr3:uid="{FFC10BDE-DFCD-497D-921D-F902A4630459}" name="Column3593"/>
    <tableColumn id="3597" xr3:uid="{250EB35A-DB3A-4400-BCFA-EA5498FB791F}" name="Column3594"/>
    <tableColumn id="3598" xr3:uid="{720B4C37-8DBB-488D-9C13-772A32038665}" name="Column3595"/>
    <tableColumn id="3599" xr3:uid="{41C553C2-4C58-46D2-8551-E49BFC01A284}" name="Column3596"/>
    <tableColumn id="3600" xr3:uid="{3D865C50-AAF2-4303-A5A3-74D3212F701D}" name="Column3597"/>
    <tableColumn id="3601" xr3:uid="{CAC161FC-91D1-401C-8EC9-00EC42754289}" name="Column3598"/>
    <tableColumn id="3602" xr3:uid="{31EFAE73-465E-4126-BB59-159260521ADD}" name="Column3599"/>
    <tableColumn id="3603" xr3:uid="{6FAE4361-CC7F-4069-B67A-6A8DC0C7F29D}" name="Column3600"/>
    <tableColumn id="3604" xr3:uid="{8FB4B957-3631-4E9B-A681-C9305E912168}" name="Column3601"/>
    <tableColumn id="3605" xr3:uid="{EB8B6B27-CB59-4309-803A-35F9BBB7454C}" name="Column3602"/>
    <tableColumn id="3606" xr3:uid="{2F09D997-853F-4FF7-ADBF-DB38D67F8A0F}" name="Column3603"/>
    <tableColumn id="3607" xr3:uid="{1BD0E6E9-B7BA-4D84-8400-BC0830A21E1A}" name="Column3604"/>
    <tableColumn id="3608" xr3:uid="{8A049641-02D6-4E9B-877E-EB12DF39DFD9}" name="Column3605"/>
    <tableColumn id="3609" xr3:uid="{DAF0B329-B645-4B3D-AFB5-A4BE6C48F8A0}" name="Column3606"/>
    <tableColumn id="3610" xr3:uid="{9AC40489-8070-4392-A562-63A0AC75E5DD}" name="Column3607"/>
    <tableColumn id="3611" xr3:uid="{19FC0BE7-1634-4A51-859B-39EFC9DA91D4}" name="Column3608"/>
    <tableColumn id="3612" xr3:uid="{D8F66D39-2FBE-4691-820B-31680AF0FD33}" name="Column3609"/>
    <tableColumn id="3613" xr3:uid="{7BEE7E08-4558-44A0-A9D0-913B9035C8A7}" name="Column3610"/>
    <tableColumn id="3614" xr3:uid="{7ACA6983-38A6-429C-B052-F04A8198E154}" name="Column3611"/>
    <tableColumn id="3615" xr3:uid="{075089EA-2BBB-47D8-909D-5DD7B459CE62}" name="Column3612"/>
    <tableColumn id="3616" xr3:uid="{480C9667-7D3A-485E-B6F8-886D6553085D}" name="Column3613"/>
    <tableColumn id="3617" xr3:uid="{4EF42BA7-FF36-4A55-A981-1052FDAEE4EC}" name="Column3614"/>
    <tableColumn id="3618" xr3:uid="{F448A793-5A16-4F76-A0F7-4730F5E9ED7A}" name="Column3615"/>
    <tableColumn id="3619" xr3:uid="{A96DD0DF-5ECA-4931-8F90-1F04B707187A}" name="Column3616"/>
    <tableColumn id="3620" xr3:uid="{EC9F965A-1D71-494D-BD15-1A05D38FB361}" name="Column3617"/>
    <tableColumn id="3621" xr3:uid="{1F020AC1-A7F4-44A0-A817-37A07C0AE00E}" name="Column3618"/>
    <tableColumn id="3622" xr3:uid="{874199A3-716B-4DC4-AC9D-60D2ED753EA0}" name="Column3619"/>
    <tableColumn id="3623" xr3:uid="{3316F3CB-0DEE-493F-920C-8522F039BD3B}" name="Column3620"/>
    <tableColumn id="3624" xr3:uid="{E285A971-D46A-4E99-AE42-78011D56DF04}" name="Column3621"/>
    <tableColumn id="3625" xr3:uid="{6AD3F946-0E41-4F5A-802D-F0D094D66638}" name="Column3622"/>
    <tableColumn id="3626" xr3:uid="{3E4D67EA-7B36-4CE8-8E42-08A73DE70EA2}" name="Column3623"/>
    <tableColumn id="3627" xr3:uid="{93BF23AB-FC33-44AB-A413-F734F7BC2F7A}" name="Column3624"/>
    <tableColumn id="3628" xr3:uid="{49EDC263-F09E-4152-93B8-808D0D45ABA4}" name="Column3625"/>
    <tableColumn id="3629" xr3:uid="{81143FCE-FE16-45A4-B602-F4DC40AFC19D}" name="Column3626"/>
    <tableColumn id="3630" xr3:uid="{5DB4F4B2-3B82-4C64-8E46-8E69CF9168D6}" name="Column3627"/>
    <tableColumn id="3631" xr3:uid="{DC2C7086-2E44-4D19-89F4-788D14DFDA5B}" name="Column3628"/>
    <tableColumn id="3632" xr3:uid="{82BEA358-A5EB-42C8-A5F8-DF86BAC6F7FC}" name="Column3629"/>
    <tableColumn id="3633" xr3:uid="{9CE58605-2B83-4C89-9A7E-96773ECF82CB}" name="Column3630"/>
    <tableColumn id="3634" xr3:uid="{6BB672D9-44B6-40CD-A29F-96E8DD26359D}" name="Column3631"/>
    <tableColumn id="3635" xr3:uid="{7A05F782-BCBF-4A23-801A-B2824C54C559}" name="Column3632"/>
    <tableColumn id="3636" xr3:uid="{083ACA1F-3ECD-4962-BEA1-A757E675D1F2}" name="Column3633"/>
    <tableColumn id="3637" xr3:uid="{CA0AE3A7-AD37-445B-8F65-5FD5BC6A09B9}" name="Column3634"/>
    <tableColumn id="3638" xr3:uid="{A951CC93-DE3C-4F71-89C6-651B2DCB8BB5}" name="Column3635"/>
    <tableColumn id="3639" xr3:uid="{81EEF59F-1F1E-4FA2-B435-5F6637EB5168}" name="Column3636"/>
    <tableColumn id="3640" xr3:uid="{D6430642-3B32-4233-B009-7F70A49FA704}" name="Column3637"/>
    <tableColumn id="3641" xr3:uid="{636895EE-93BE-403F-98FA-7D403642432E}" name="Column3638"/>
    <tableColumn id="3642" xr3:uid="{F0B41AC0-8814-4B90-BF66-3AA94E254B5F}" name="Column3639"/>
    <tableColumn id="3643" xr3:uid="{2A177319-3D27-4406-8B49-3DBAD789B995}" name="Column3640"/>
    <tableColumn id="3644" xr3:uid="{AD9B96B4-76E1-416C-BBD3-69A9A1AFC542}" name="Column3641"/>
    <tableColumn id="3645" xr3:uid="{E495F184-1A0B-4EB7-B920-D612A16A47E4}" name="Column3642"/>
    <tableColumn id="3646" xr3:uid="{42062CDC-CDC1-4147-A9D1-8B003232A3FC}" name="Column3643"/>
    <tableColumn id="3647" xr3:uid="{BF1F8873-0E71-4C7E-B723-A929D189D6C4}" name="Column3644"/>
    <tableColumn id="3648" xr3:uid="{941C9CF3-585F-4424-923B-6A7F0D67A441}" name="Column3645"/>
    <tableColumn id="3649" xr3:uid="{BEE0A8AC-87F1-43B3-8566-6B6CB5E5E43B}" name="Column3646"/>
    <tableColumn id="3650" xr3:uid="{D0A0F6EB-BD1D-4B97-8A26-593C07A9AB4E}" name="Column3647"/>
    <tableColumn id="3651" xr3:uid="{E83BDFAB-B7B2-4996-9711-CE44C53E1689}" name="Column3648"/>
    <tableColumn id="3652" xr3:uid="{1F3BCDB9-F160-4E0C-B5F7-35461CFE2F27}" name="Column3649"/>
    <tableColumn id="3653" xr3:uid="{03DD5D74-6814-4874-9C14-678B3C2D6BDB}" name="Column3650"/>
    <tableColumn id="3654" xr3:uid="{6E5102C2-EB12-4934-B569-9F68557A92A2}" name="Column3651"/>
    <tableColumn id="3655" xr3:uid="{DE4952F4-1355-40AB-B3B9-42957E9B4018}" name="Column3652"/>
    <tableColumn id="3656" xr3:uid="{E59FD66E-722F-40E2-BBA5-DEED798B8994}" name="Column3653"/>
    <tableColumn id="3657" xr3:uid="{134062A4-FF3D-4896-8BE7-64E04A46FA87}" name="Column3654"/>
    <tableColumn id="3658" xr3:uid="{9ADB268F-9EB8-42E4-AD0D-61BD94DA030A}" name="Column3655"/>
    <tableColumn id="3659" xr3:uid="{A06BC0BA-ED92-4BEE-A23F-0AC4B9B6D4DB}" name="Column3656"/>
    <tableColumn id="3660" xr3:uid="{EA05E265-1B2F-499A-835B-0536AA9EE8A7}" name="Column3657"/>
    <tableColumn id="3661" xr3:uid="{C5D17C0E-6065-4B19-82ED-13478393FDD7}" name="Column3658"/>
    <tableColumn id="3662" xr3:uid="{0E4593C3-5BF9-4060-A30A-2286E37AC2B5}" name="Column3659"/>
    <tableColumn id="3663" xr3:uid="{429A7205-0AEC-4566-B23A-C919BFA0193A}" name="Column3660"/>
    <tableColumn id="3664" xr3:uid="{10DA080F-8CEB-462B-AA42-F2D65DA09113}" name="Column3661"/>
    <tableColumn id="3665" xr3:uid="{64C133F0-83D1-4F04-89A9-AAE693BF1C05}" name="Column3662"/>
    <tableColumn id="3666" xr3:uid="{B48167DC-44D8-44EC-A83C-EBC1AD761C26}" name="Column3663"/>
    <tableColumn id="3667" xr3:uid="{FB407F91-8D25-4E00-9464-FC2BBBD0722A}" name="Column3664"/>
    <tableColumn id="3668" xr3:uid="{078A68A2-5C06-4057-B9E8-51E6D19B1679}" name="Column3665"/>
    <tableColumn id="3669" xr3:uid="{78CEFAEC-0A93-41F5-9095-DD6375DD4F61}" name="Column3666"/>
    <tableColumn id="3670" xr3:uid="{B1FDCE54-5AB9-4BF4-BA6F-6C4F5DC364F2}" name="Column3667"/>
    <tableColumn id="3671" xr3:uid="{F9AEB333-45C0-40D8-8AC1-2415D70CE1F5}" name="Column3668"/>
    <tableColumn id="3672" xr3:uid="{8B30675E-9951-4936-8720-98CCAEAF4F18}" name="Column3669"/>
    <tableColumn id="3673" xr3:uid="{698F17EC-ED43-4DE3-B0A4-940837E022F9}" name="Column3670"/>
    <tableColumn id="3674" xr3:uid="{D4B0D509-A11C-4571-9CE7-AF37205F2D03}" name="Column3671"/>
    <tableColumn id="3675" xr3:uid="{15735747-7FB7-40A6-B4D6-37933188D6BF}" name="Column3672"/>
    <tableColumn id="3676" xr3:uid="{7F029053-4E17-4DFF-B8BA-E633FBDF2497}" name="Column3673"/>
    <tableColumn id="3677" xr3:uid="{4545322D-A8C1-42C7-A62F-259E4A4DE52D}" name="Column3674"/>
    <tableColumn id="3678" xr3:uid="{10E39AEF-F7AA-4D01-8FA9-73116324F755}" name="Column3675"/>
    <tableColumn id="3679" xr3:uid="{5D2431C8-C217-4336-9658-438D0AC74756}" name="Column3676"/>
    <tableColumn id="3680" xr3:uid="{EB776BDE-A7DD-4671-AF40-D0CA239C620B}" name="Column3677"/>
    <tableColumn id="3681" xr3:uid="{0DA7C0F5-B392-4E00-B478-1198A190542D}" name="Column3678"/>
    <tableColumn id="3682" xr3:uid="{1CD4A79A-311E-43FE-A349-7FCE6EA08468}" name="Column3679"/>
    <tableColumn id="3683" xr3:uid="{393D3650-FD71-4338-B995-7CB55B7F7747}" name="Column3680"/>
    <tableColumn id="3684" xr3:uid="{BE803091-AFD3-48F9-A523-C5020AA64672}" name="Column3681"/>
    <tableColumn id="3685" xr3:uid="{59E9272E-6246-4BAD-ABB1-863FF82C171F}" name="Column3682"/>
    <tableColumn id="3686" xr3:uid="{2C747D26-893C-4761-BD99-8261AC4D4E9C}" name="Column3683"/>
    <tableColumn id="3687" xr3:uid="{4ED2A20F-FE2B-4E89-9E31-61B0BF6BE89A}" name="Column3684"/>
    <tableColumn id="3688" xr3:uid="{E808843D-915F-43A3-B1B7-73C541C75802}" name="Column3685"/>
    <tableColumn id="3689" xr3:uid="{3CE0154D-4206-49EC-9F40-7748B82FAE08}" name="Column3686"/>
    <tableColumn id="3690" xr3:uid="{2C603A0C-C227-4A9D-8327-863594FC4943}" name="Column3687"/>
    <tableColumn id="3691" xr3:uid="{38684C3A-A594-46D7-9513-1C9D6801454D}" name="Column3688"/>
    <tableColumn id="3692" xr3:uid="{CAA343DA-3F65-4959-9369-2E2F58C386BC}" name="Column3689"/>
    <tableColumn id="3693" xr3:uid="{0C685DBC-6CA6-4AE7-BAE2-8471AF745D16}" name="Column3690"/>
    <tableColumn id="3694" xr3:uid="{4FCD96DE-A43F-4C2E-B302-8820E68BF921}" name="Column3691"/>
    <tableColumn id="3695" xr3:uid="{2D2B300E-EDF7-4B70-B620-285377289B1A}" name="Column3692"/>
    <tableColumn id="3696" xr3:uid="{16381C25-AD5D-4CBA-AF47-491CD8605428}" name="Column3693"/>
    <tableColumn id="3697" xr3:uid="{64A1009D-6464-458B-ABED-3E0C4BF2DD88}" name="Column3694"/>
    <tableColumn id="3698" xr3:uid="{626A4087-F33E-44EE-AFA4-F80B6DE3C288}" name="Column3695"/>
    <tableColumn id="3699" xr3:uid="{31A0A628-90D7-4C95-9B9F-71B2B009EEDB}" name="Column3696"/>
    <tableColumn id="3700" xr3:uid="{703F4697-E104-4163-B613-F5D39DA203CA}" name="Column3697"/>
    <tableColumn id="3701" xr3:uid="{473D78EB-3F8A-482F-B70B-C874C2F7B958}" name="Column3698"/>
    <tableColumn id="3702" xr3:uid="{43471D60-C49F-4180-AA45-87ACCA2FDA14}" name="Column3699"/>
    <tableColumn id="3703" xr3:uid="{44BB2ACF-4E11-4149-BB8C-FB433F192392}" name="Column3700"/>
    <tableColumn id="3704" xr3:uid="{1C29E601-02D0-4988-B733-D45C7EBC5AA9}" name="Column3701"/>
    <tableColumn id="3705" xr3:uid="{7BB298B3-5187-4450-9465-20C65F9CA9FF}" name="Column3702"/>
    <tableColumn id="3706" xr3:uid="{822FB5CF-4EC2-4DF9-902F-DBD4F0DBD499}" name="Column3703"/>
    <tableColumn id="3707" xr3:uid="{30E833DB-16FB-42E5-A382-EAF34F569A4B}" name="Column3704"/>
    <tableColumn id="3708" xr3:uid="{8DDA26F6-D4EA-4C0B-850F-500920200D3A}" name="Column3705"/>
    <tableColumn id="3709" xr3:uid="{E015B54E-29E6-47E2-BF18-2EE9922EB950}" name="Column3706"/>
    <tableColumn id="3710" xr3:uid="{E27B2D72-1C7E-49F9-9CBA-CD2B0A77680B}" name="Column3707"/>
    <tableColumn id="3711" xr3:uid="{1A457F7F-00BE-4569-9137-752426C6C450}" name="Column3708"/>
    <tableColumn id="3712" xr3:uid="{72023D1F-3081-4E87-8306-C014769EE7F0}" name="Column3709"/>
    <tableColumn id="3713" xr3:uid="{97F1A2EE-C9C8-40AE-9176-5A2DB416E558}" name="Column3710"/>
    <tableColumn id="3714" xr3:uid="{D1427F12-53E3-4C6C-BD9C-D7ACD5C96719}" name="Column3711"/>
    <tableColumn id="3715" xr3:uid="{DE874620-7FAC-4A44-8A01-6698D935F184}" name="Column3712"/>
    <tableColumn id="3716" xr3:uid="{D632B3FF-7A4D-431A-905B-A6E5AAFB4830}" name="Column3713"/>
    <tableColumn id="3717" xr3:uid="{2BD111C0-54A1-4EF9-A2A4-4A4BD408D3D6}" name="Column3714"/>
    <tableColumn id="3718" xr3:uid="{5E674414-34CC-4BAC-8F32-C020AA958B45}" name="Column3715"/>
    <tableColumn id="3719" xr3:uid="{7CCA4B30-ECD2-4EEE-883F-1C6B9E64C725}" name="Column3716"/>
    <tableColumn id="3720" xr3:uid="{E381AF51-879D-4B45-9E46-3DD257772633}" name="Column3717"/>
    <tableColumn id="3721" xr3:uid="{FF88AE4F-74E3-40C0-9BD7-D265EBD1E792}" name="Column3718"/>
    <tableColumn id="3722" xr3:uid="{00D2A103-2135-426E-912D-E4FBF0B7FB89}" name="Column3719"/>
    <tableColumn id="3723" xr3:uid="{F533DD7D-F925-4C31-8269-55605D26210D}" name="Column3720"/>
    <tableColumn id="3724" xr3:uid="{17DDDC64-8318-479C-B4CA-68A4DBCEF9AE}" name="Column3721"/>
    <tableColumn id="3725" xr3:uid="{4AEFF940-53D3-408E-88CF-6643A9D51089}" name="Column3722"/>
    <tableColumn id="3726" xr3:uid="{C6B2C9B1-412F-451A-98B3-8CF1AB3B0E89}" name="Column3723"/>
    <tableColumn id="3727" xr3:uid="{475B9C7C-82BA-4E05-85C9-78A80D0EF8C9}" name="Column3724"/>
    <tableColumn id="3728" xr3:uid="{AC4E6AB6-2CA1-4C87-B712-FA11EEAB0C93}" name="Column3725"/>
    <tableColumn id="3729" xr3:uid="{20D9F152-157E-4866-B11E-76338E6F9A3F}" name="Column3726"/>
    <tableColumn id="3730" xr3:uid="{2BF66099-D4AE-416F-95FF-C566DC38D5DB}" name="Column3727"/>
    <tableColumn id="3731" xr3:uid="{C90355DF-8AC6-4DE1-A293-2EAD73A207D4}" name="Column3728"/>
    <tableColumn id="3732" xr3:uid="{85F403D8-0BBB-4B63-B4E8-B487F1D2C8D0}" name="Column3729"/>
    <tableColumn id="3733" xr3:uid="{B783CEB5-8676-4519-BE68-45CBC3DDEADC}" name="Column3730"/>
    <tableColumn id="3734" xr3:uid="{133B5194-3B67-4518-8532-29065FF6BCEB}" name="Column3731"/>
    <tableColumn id="3735" xr3:uid="{87B54608-E005-4B39-A3E5-77D1141C420C}" name="Column3732"/>
    <tableColumn id="3736" xr3:uid="{C1EC01AC-DEB3-4964-B06A-D271138705E3}" name="Column3733"/>
    <tableColumn id="3737" xr3:uid="{AC22BBBB-19E6-4BC8-BAE2-033BB647B247}" name="Column3734"/>
    <tableColumn id="3738" xr3:uid="{CC773B0C-75C6-4A97-AD34-605AB0321407}" name="Column3735"/>
    <tableColumn id="3739" xr3:uid="{8037C7E4-4E8A-4131-9F04-351F72056705}" name="Column3736"/>
    <tableColumn id="3740" xr3:uid="{33022F63-573D-48B7-9A99-A9291997F89B}" name="Column3737"/>
    <tableColumn id="3741" xr3:uid="{60AC2BB2-0B5D-4000-A1B2-C533B4150A8F}" name="Column3738"/>
    <tableColumn id="3742" xr3:uid="{3499F690-23AA-4539-A383-8B0FD1CE480F}" name="Column3739"/>
    <tableColumn id="3743" xr3:uid="{5BF59F65-EA63-43AA-AF59-B11821299CAE}" name="Column3740"/>
    <tableColumn id="3744" xr3:uid="{54FFE47B-B04F-4CF5-961A-1DFA40BAC45F}" name="Column3741"/>
    <tableColumn id="3745" xr3:uid="{287B33BC-B6D2-46CF-B858-A4B75A439B6A}" name="Column3742"/>
    <tableColumn id="3746" xr3:uid="{074430ED-75F5-4101-A5D5-DA57ACB67BB9}" name="Column3743"/>
    <tableColumn id="3747" xr3:uid="{364067B2-C824-4716-B8FA-CA98EBBA980A}" name="Column3744"/>
    <tableColumn id="3748" xr3:uid="{10E5615F-2990-44DF-97BC-171FDB1269DA}" name="Column3745"/>
    <tableColumn id="3749" xr3:uid="{65870171-A5C8-4C97-8C62-A4775AE622FE}" name="Column3746"/>
    <tableColumn id="3750" xr3:uid="{22A69E8E-7925-475A-9106-2E1F51082B87}" name="Column3747"/>
    <tableColumn id="3751" xr3:uid="{B02B1AD2-BBAA-4220-92DD-EC1D20F97967}" name="Column3748"/>
    <tableColumn id="3752" xr3:uid="{65C7D4AA-A130-4F00-8E09-A1832A6D1525}" name="Column3749"/>
    <tableColumn id="3753" xr3:uid="{302FBC6D-C5E4-42BA-8853-D484EB9BB1A5}" name="Column3750"/>
    <tableColumn id="3754" xr3:uid="{540A7767-1674-4BFA-9E84-F02D81088C5F}" name="Column3751"/>
    <tableColumn id="3755" xr3:uid="{EC8CBC18-207A-4913-8511-62718DB0171A}" name="Column3752"/>
    <tableColumn id="3756" xr3:uid="{412143AF-D9B7-4BD0-8975-3E65B8C321E3}" name="Column3753"/>
    <tableColumn id="3757" xr3:uid="{E2F44B45-D223-432F-9959-80C385698708}" name="Column3754"/>
    <tableColumn id="3758" xr3:uid="{9E9F1995-9A91-4322-B27A-CB43E4FB366C}" name="Column3755"/>
    <tableColumn id="3759" xr3:uid="{9D98A8EA-9160-40E6-B748-43B4BF1D6212}" name="Column3756"/>
    <tableColumn id="3760" xr3:uid="{0BD12A5F-D6C3-4E1F-A146-82BCB61059A0}" name="Column3757"/>
    <tableColumn id="3761" xr3:uid="{5BE9A2FD-249B-4D2F-A0D0-912353563733}" name="Column3758"/>
    <tableColumn id="3762" xr3:uid="{E298E60E-C28A-4D57-B1C6-8BFA186CA998}" name="Column3759"/>
    <tableColumn id="3763" xr3:uid="{0860E3A3-2EC7-46ED-9695-03C29CF10E42}" name="Column3760"/>
    <tableColumn id="3764" xr3:uid="{B393D2E5-206B-473B-AEDE-1FDEB3F3F2DB}" name="Column3761"/>
    <tableColumn id="3765" xr3:uid="{2407B84A-B301-40FD-BC10-371439AAA004}" name="Column3762"/>
    <tableColumn id="3766" xr3:uid="{DA9C32D0-1834-47B9-A4F1-58C84292BF81}" name="Column3763"/>
    <tableColumn id="3767" xr3:uid="{7CD86D19-2524-4E10-AC45-3919866E92F4}" name="Column3764"/>
    <tableColumn id="3768" xr3:uid="{AFABB37B-65E9-4E0A-9E43-04E34C63772D}" name="Column3765"/>
    <tableColumn id="3769" xr3:uid="{3A3E9119-6B5C-4AF7-8F73-F19606F03DD9}" name="Column3766"/>
    <tableColumn id="3770" xr3:uid="{431EA4FF-333A-4FEA-A8F2-2B38084B4206}" name="Column3767"/>
    <tableColumn id="3771" xr3:uid="{EFA3A2B9-64CB-41EE-84F9-1941E173DE15}" name="Column3768"/>
    <tableColumn id="3772" xr3:uid="{8D0B54F9-485F-4B5C-951F-640FD1327A30}" name="Column3769"/>
    <tableColumn id="3773" xr3:uid="{4E7B987B-533E-47D6-92E6-A049FD726B7E}" name="Column3770"/>
    <tableColumn id="3774" xr3:uid="{70DD1277-B30B-46C4-B684-F1D6C8A4AA39}" name="Column3771"/>
    <tableColumn id="3775" xr3:uid="{FB066338-8BCA-458F-A8A8-61462A4A837A}" name="Column3772"/>
    <tableColumn id="3776" xr3:uid="{80E463CE-E1EC-4FD4-ABB5-D19FAC500722}" name="Column3773"/>
    <tableColumn id="3777" xr3:uid="{2F596C58-23A8-4161-A935-A60F8BA1C869}" name="Column3774"/>
    <tableColumn id="3778" xr3:uid="{2949F412-7B81-4EAE-B497-645C142B83C5}" name="Column3775"/>
    <tableColumn id="3779" xr3:uid="{8962E5AB-7EF6-41DC-9DF4-B39B338F7504}" name="Column3776"/>
    <tableColumn id="3780" xr3:uid="{D98BBF48-7ACE-4E4D-9BE0-87E7395A9D2C}" name="Column3777"/>
    <tableColumn id="3781" xr3:uid="{6FF3A5FA-0C16-4709-AADC-488D622330A4}" name="Column3778"/>
    <tableColumn id="3782" xr3:uid="{D2813258-D647-4225-877D-AD3098F468A3}" name="Column3779"/>
    <tableColumn id="3783" xr3:uid="{7E2CF48D-5232-40D8-AAA8-B53A39E696F5}" name="Column3780"/>
    <tableColumn id="3784" xr3:uid="{C22F92EA-7665-4448-B61B-BCD3F9FC6697}" name="Column3781"/>
    <tableColumn id="3785" xr3:uid="{ED897989-24D6-4DC1-918B-0B23E6C5EDB8}" name="Column3782"/>
    <tableColumn id="3786" xr3:uid="{B446ECD6-1857-4007-91B9-AB113BFB9AA0}" name="Column3783"/>
    <tableColumn id="3787" xr3:uid="{65CBA5F9-DF86-4730-B022-F3CFBDC44032}" name="Column3784"/>
    <tableColumn id="3788" xr3:uid="{0A4EA71C-BD23-4FA1-86E9-E1A5ACD1C6F2}" name="Column3785"/>
    <tableColumn id="3789" xr3:uid="{4119C126-A3CA-4F28-881C-7F65C2939AED}" name="Column3786"/>
    <tableColumn id="3790" xr3:uid="{BD52C050-9AA0-4761-8FC7-C06E616A6091}" name="Column3787"/>
    <tableColumn id="3791" xr3:uid="{4E150280-E6A8-48B6-92B0-45B2095A4134}" name="Column3788"/>
    <tableColumn id="3792" xr3:uid="{5842C423-BF8B-470D-84DA-4296BD5747E8}" name="Column3789"/>
    <tableColumn id="3793" xr3:uid="{319DEFA4-0FE1-403F-97AB-661856641285}" name="Column3790"/>
    <tableColumn id="3794" xr3:uid="{7973127F-86D0-42BC-B9DC-400A060B3278}" name="Column3791"/>
    <tableColumn id="3795" xr3:uid="{ADD15447-C084-4559-B571-3918547365B1}" name="Column3792"/>
    <tableColumn id="3796" xr3:uid="{5364D643-C452-4DEB-9AC8-69A7D3FF30CD}" name="Column3793"/>
    <tableColumn id="3797" xr3:uid="{9EAE1D0C-5B5C-4820-9C98-3954C78E926A}" name="Column3794"/>
    <tableColumn id="3798" xr3:uid="{C96FC44F-B3D6-41C3-B974-A1A0E040E3B4}" name="Column3795"/>
    <tableColumn id="3799" xr3:uid="{AF99F2C8-524D-4426-A1A2-BB5B5CCEEFEC}" name="Column3796"/>
    <tableColumn id="3800" xr3:uid="{6530099A-69C4-4107-ADF0-871B33BE6FD3}" name="Column3797"/>
    <tableColumn id="3801" xr3:uid="{A12BA6CE-0716-4F8D-8D22-DB28E2AD56CD}" name="Column3798"/>
    <tableColumn id="3802" xr3:uid="{7AACC048-5917-4E24-A925-BF2E8EE31C33}" name="Column3799"/>
    <tableColumn id="3803" xr3:uid="{A65527FB-7C98-4E79-AE33-66182FE5DBB6}" name="Column3800"/>
    <tableColumn id="3804" xr3:uid="{868CE43F-1122-4070-97A9-71C8B2C87D18}" name="Column3801"/>
    <tableColumn id="3805" xr3:uid="{67F158AC-C8CA-4ECC-8B9E-5A36EB383B46}" name="Column3802"/>
    <tableColumn id="3806" xr3:uid="{BA384259-E013-496B-B714-C9D4DD91785E}" name="Column3803"/>
    <tableColumn id="3807" xr3:uid="{A1294C54-D065-434C-B09D-83E698E6EF3C}" name="Column3804"/>
    <tableColumn id="3808" xr3:uid="{97D4EA7D-C11C-4F43-8247-9ED5EB6448C5}" name="Column3805"/>
    <tableColumn id="3809" xr3:uid="{61F119F3-FA87-4AE3-A52D-D900E974826B}" name="Column3806"/>
    <tableColumn id="3810" xr3:uid="{5DC9C436-3C93-43E9-B56D-A20256A08783}" name="Column3807"/>
    <tableColumn id="3811" xr3:uid="{CF383A97-B49B-44C6-8ADE-0476157EE021}" name="Column3808"/>
    <tableColumn id="3812" xr3:uid="{D6C0072D-31C5-4F91-BF7C-F8550627F0C7}" name="Column3809"/>
    <tableColumn id="3813" xr3:uid="{5A19A4D6-49FF-4112-831A-4E3F58A4E641}" name="Column3810"/>
    <tableColumn id="3814" xr3:uid="{24D12F48-358D-4C50-9387-CD5883846758}" name="Column3811"/>
    <tableColumn id="3815" xr3:uid="{F478D621-E52D-493C-8439-85B10A46DB1E}" name="Column3812"/>
    <tableColumn id="3816" xr3:uid="{09E9AF2C-2E67-4477-B5B8-96EDF9BE180D}" name="Column3813"/>
    <tableColumn id="3817" xr3:uid="{057EE92F-090A-4D71-8294-3572F6C98988}" name="Column3814"/>
    <tableColumn id="3818" xr3:uid="{4AF672E9-9CE2-48E5-9413-0EF80B42DC35}" name="Column3815"/>
    <tableColumn id="3819" xr3:uid="{41299331-A0B0-44A8-A2BB-2ACC2B5D4F90}" name="Column3816"/>
    <tableColumn id="3820" xr3:uid="{EA750306-3612-4E0C-8E87-AC7C8FBA913F}" name="Column3817"/>
    <tableColumn id="3821" xr3:uid="{E7ADD778-1FD3-462B-BD56-8939E579B232}" name="Column3818"/>
    <tableColumn id="3822" xr3:uid="{114C9576-DE57-40BA-93A3-F3B58620B0D3}" name="Column3819"/>
    <tableColumn id="3823" xr3:uid="{548F911E-6A59-43C9-A1BF-502BE8395723}" name="Column3820"/>
    <tableColumn id="3824" xr3:uid="{B6BD184D-88B6-40F1-B9A8-D79FF118D57C}" name="Column3821"/>
    <tableColumn id="3825" xr3:uid="{2FA3692A-0AC5-401D-8ED2-F7E37AF31B89}" name="Column3822"/>
    <tableColumn id="3826" xr3:uid="{78E2D9FD-385F-4162-A4EE-3003107B2F57}" name="Column3823"/>
    <tableColumn id="3827" xr3:uid="{ABB36B36-9F6F-4536-8C6D-95EDC6D02CE1}" name="Column3824"/>
    <tableColumn id="3828" xr3:uid="{961E1B70-1F5D-4663-BEB0-E5E9C9474BA5}" name="Column3825"/>
    <tableColumn id="3829" xr3:uid="{438C9169-6999-4DDD-98E1-99B6599FA9BB}" name="Column3826"/>
    <tableColumn id="3830" xr3:uid="{325B025A-2A8E-44BE-87E2-70AC442C2177}" name="Column3827"/>
    <tableColumn id="3831" xr3:uid="{EE2439B1-EBC4-4CEA-9AF7-0E328A25EC60}" name="Column3828"/>
    <tableColumn id="3832" xr3:uid="{B1A969C0-6DB7-40A7-B731-43705D9E1985}" name="Column3829"/>
    <tableColumn id="3833" xr3:uid="{77821A8D-E7EA-4427-A957-1B4896752BE7}" name="Column3830"/>
    <tableColumn id="3834" xr3:uid="{B9274738-78A2-4370-9F75-17607D802BF6}" name="Column3831"/>
    <tableColumn id="3835" xr3:uid="{163CC0F2-5F29-4C6C-8D87-D4B25F8A5B98}" name="Column3832"/>
    <tableColumn id="3836" xr3:uid="{AE5523B1-4835-4268-8AF1-0FA1C7507517}" name="Column3833"/>
    <tableColumn id="3837" xr3:uid="{97E82437-8BDA-40B4-8526-5914E574924F}" name="Column3834"/>
    <tableColumn id="3838" xr3:uid="{E6ADD498-EB9F-4E56-A99B-F4210F8102C8}" name="Column3835"/>
    <tableColumn id="3839" xr3:uid="{E7EAB876-1B3E-4ACF-8536-B666309E3A94}" name="Column3836"/>
    <tableColumn id="3840" xr3:uid="{97C77937-8723-41DB-B9A6-CCA02E886448}" name="Column3837"/>
    <tableColumn id="3841" xr3:uid="{327232D7-0919-4527-9FE7-A702B37B295A}" name="Column3838"/>
    <tableColumn id="3842" xr3:uid="{96BB9793-CA42-4AA9-82A2-43173B513EB7}" name="Column3839"/>
    <tableColumn id="3843" xr3:uid="{161B0A42-2E5D-419B-A7B8-66627DA5FC0C}" name="Column3840"/>
    <tableColumn id="3844" xr3:uid="{C6242C97-14D4-49F0-A4EE-EC365703233E}" name="Column3841"/>
    <tableColumn id="3845" xr3:uid="{9694BCDF-7E17-42FD-9584-25CE2D72DF54}" name="Column3842"/>
    <tableColumn id="3846" xr3:uid="{925A409A-DF85-4737-8B45-1240A956F741}" name="Column3843"/>
    <tableColumn id="3847" xr3:uid="{B74A7F80-2275-4288-BF4E-1A736B34ACE8}" name="Column3844"/>
    <tableColumn id="3848" xr3:uid="{D1F24DE2-8AC3-4ADF-892F-70D9D37D2690}" name="Column3845"/>
    <tableColumn id="3849" xr3:uid="{CE34B98E-46DA-4816-A737-4A91AF5CA847}" name="Column3846"/>
    <tableColumn id="3850" xr3:uid="{EC099FAF-C1B9-4903-A9A7-E582E298E524}" name="Column3847"/>
    <tableColumn id="3851" xr3:uid="{97632FBF-2C5D-419B-A436-7A49ECEAF1D1}" name="Column3848"/>
    <tableColumn id="3852" xr3:uid="{CF7B1F22-2FD8-4F45-B0B5-41B3016986D8}" name="Column3849"/>
    <tableColumn id="3853" xr3:uid="{9C8863E0-A436-482B-86E8-EB082E24D456}" name="Column3850"/>
    <tableColumn id="3854" xr3:uid="{85F131F8-B30F-4250-90A2-080496D5FD7B}" name="Column3851"/>
    <tableColumn id="3855" xr3:uid="{3D0EF6DE-0646-4DCB-8CCC-4C2951D9C0D1}" name="Column3852"/>
    <tableColumn id="3856" xr3:uid="{47F3E1B6-C46D-450F-BD08-94554EF0CD72}" name="Column3853"/>
    <tableColumn id="3857" xr3:uid="{994A8996-77E1-4C13-A192-CD5A2E23D4CE}" name="Column3854"/>
    <tableColumn id="3858" xr3:uid="{5D67C5BB-F6B6-4624-9013-F39754245F0D}" name="Column3855"/>
    <tableColumn id="3859" xr3:uid="{93F3BF18-8076-4C76-9A77-ED86FCD2E428}" name="Column3856"/>
    <tableColumn id="3860" xr3:uid="{6223B6BE-9BC9-4B5D-A83D-E7D81A87CA7F}" name="Column3857"/>
    <tableColumn id="3861" xr3:uid="{D7F237D2-A019-4E6E-8D6A-301750444682}" name="Column3858"/>
    <tableColumn id="3862" xr3:uid="{42CE3F13-F59B-4730-9FC2-7F6160125D51}" name="Column3859"/>
    <tableColumn id="3863" xr3:uid="{24AB4CE9-C1C1-4AAE-8F7C-2DB5BA616DF9}" name="Column3860"/>
    <tableColumn id="3864" xr3:uid="{FABFE5AC-A0E2-42A8-88CF-BD5088914259}" name="Column3861"/>
    <tableColumn id="3865" xr3:uid="{10CC891F-982E-4CB7-8F7A-D356B3E00DE0}" name="Column3862"/>
    <tableColumn id="3866" xr3:uid="{4D4508AB-C0AD-4989-863F-2B1A3BC84F25}" name="Column3863"/>
    <tableColumn id="3867" xr3:uid="{900A18C7-DE7C-4C16-8460-72BFA8FAC7BA}" name="Column3864"/>
    <tableColumn id="3868" xr3:uid="{EEB70A81-FD64-43B2-9FF3-75096B784338}" name="Column3865"/>
    <tableColumn id="3869" xr3:uid="{4C6ECEA2-8D5E-4D43-9260-E68DEF2C7189}" name="Column3866"/>
    <tableColumn id="3870" xr3:uid="{020EE8A2-D1D6-4E1B-AC2E-306F29959E3F}" name="Column3867"/>
    <tableColumn id="3871" xr3:uid="{0ECBE7D8-FED4-4B5E-A48E-404BABDEB353}" name="Column3868"/>
    <tableColumn id="3872" xr3:uid="{EF9F3EFE-59C3-4477-945C-6BEE445097F2}" name="Column3869"/>
    <tableColumn id="3873" xr3:uid="{FB481AC5-23C4-44DA-80C8-A565B5607FFE}" name="Column3870"/>
    <tableColumn id="3874" xr3:uid="{9D2E9ACA-DB34-4639-8CB2-918F54125E6B}" name="Column3871"/>
    <tableColumn id="3875" xr3:uid="{76A800FA-B4C5-4B59-9D89-72A02D81EB99}" name="Column3872"/>
    <tableColumn id="3876" xr3:uid="{F02D26BC-AA1E-4D55-B99C-59F2108AD9B5}" name="Column3873"/>
    <tableColumn id="3877" xr3:uid="{D8C15132-33AA-41DB-B97E-FC216B2200E4}" name="Column3874"/>
    <tableColumn id="3878" xr3:uid="{A1A12D7E-1A80-46E7-948A-6D2568AA89A8}" name="Column3875"/>
    <tableColumn id="3879" xr3:uid="{E3ECE9BB-CEB6-411C-83FF-F0165FD2F43C}" name="Column3876"/>
    <tableColumn id="3880" xr3:uid="{ABBD0697-2305-4001-B0A8-92577651E6E8}" name="Column3877"/>
    <tableColumn id="3881" xr3:uid="{1ABB03FD-6D8D-4F5F-9D13-7D0FE4AD65D8}" name="Column3878"/>
    <tableColumn id="3882" xr3:uid="{A39990C0-7B27-47E7-8051-AD07AC16B998}" name="Column3879"/>
    <tableColumn id="3883" xr3:uid="{D5AF5001-4AF5-40EC-AA40-56113D01B3ED}" name="Column3880"/>
    <tableColumn id="3884" xr3:uid="{3C1FC3DF-B693-4D5F-8549-080A0F72E39F}" name="Column3881"/>
    <tableColumn id="3885" xr3:uid="{4EA5AC9A-D167-4CE9-92E0-EF1F58B552FC}" name="Column3882"/>
    <tableColumn id="3886" xr3:uid="{1BC5882F-8734-4CDF-95E1-EFB455BB5F78}" name="Column3883"/>
    <tableColumn id="3887" xr3:uid="{8BF45BB5-3989-43C6-9B89-93C0C7AB4724}" name="Column3884"/>
    <tableColumn id="3888" xr3:uid="{81E2F59D-15E5-431B-900C-E310FF83530D}" name="Column3885"/>
    <tableColumn id="3889" xr3:uid="{BD5514E4-E679-41B6-86CD-FDF0316BF0B2}" name="Column3886"/>
    <tableColumn id="3890" xr3:uid="{6BEB7BF7-B31F-4D64-96A1-C834DE4D26DF}" name="Column3887"/>
    <tableColumn id="3891" xr3:uid="{8D131AC2-3E4A-488E-A219-7B833F727869}" name="Column3888"/>
    <tableColumn id="3892" xr3:uid="{65990CFB-DAB8-4B3F-A598-3419204911AB}" name="Column3889"/>
    <tableColumn id="3893" xr3:uid="{74AC9C74-2D4B-4552-90D4-01494601E284}" name="Column3890"/>
    <tableColumn id="3894" xr3:uid="{7D048382-2470-49B6-A7D1-4F7456CC6DD2}" name="Column3891"/>
    <tableColumn id="3895" xr3:uid="{5B907259-21CD-456E-8AE2-17153EEBA2C5}" name="Column3892"/>
    <tableColumn id="3896" xr3:uid="{E0581D8A-3399-4E16-A19F-80C014D69DE4}" name="Column3893"/>
    <tableColumn id="3897" xr3:uid="{AFAB4DFB-BE27-4D72-BF18-BEBFF894337A}" name="Column3894"/>
    <tableColumn id="3898" xr3:uid="{0E969616-69C5-4A53-A679-A48FACB23557}" name="Column3895"/>
    <tableColumn id="3899" xr3:uid="{4242BEE7-1A21-404B-B704-9DA9C9504338}" name="Column3896"/>
    <tableColumn id="3900" xr3:uid="{EF10F98E-D231-41C9-A5B7-FD348FDD7F0F}" name="Column3897"/>
    <tableColumn id="3901" xr3:uid="{7B3DEEEE-2199-4857-9A02-6C054B387E90}" name="Column3898"/>
    <tableColumn id="3902" xr3:uid="{6470F0CA-B23C-488F-A014-EF73220DA2E1}" name="Column3899"/>
    <tableColumn id="3903" xr3:uid="{F5778023-3AE5-4E33-A337-226303200FFB}" name="Column3900"/>
    <tableColumn id="3904" xr3:uid="{5BEBCD9A-52FF-4D28-A722-C4415D7F2208}" name="Column3901"/>
    <tableColumn id="3905" xr3:uid="{3ED2B99D-F982-411B-BE49-C9A93901DA6B}" name="Column3902"/>
    <tableColumn id="3906" xr3:uid="{366B7CE7-A6CE-4A48-957E-B8D56FD4DEC7}" name="Column3903"/>
    <tableColumn id="3907" xr3:uid="{BC2FC822-EAC9-4451-9B12-99AB478D20E4}" name="Column3904"/>
    <tableColumn id="3908" xr3:uid="{7B17EE14-93EF-47A4-BED8-043BF0C7165E}" name="Column3905"/>
    <tableColumn id="3909" xr3:uid="{ED356176-6799-44BD-A0C0-4EC9234929CF}" name="Column3906"/>
    <tableColumn id="3910" xr3:uid="{8C5EEAE4-8CE3-4700-AB65-6A4C74EB8C4F}" name="Column3907"/>
    <tableColumn id="3911" xr3:uid="{1DC8067C-D57B-4436-9CF2-2BDC75805F0B}" name="Column3908"/>
    <tableColumn id="3912" xr3:uid="{7DBFDDF6-DAC7-4AFB-B4C8-90489A397A73}" name="Column3909"/>
    <tableColumn id="3913" xr3:uid="{FB7EAD62-6BF1-46E4-B8A9-9F564EE12934}" name="Column3910"/>
    <tableColumn id="3914" xr3:uid="{2DF68CE5-4238-4BB1-8162-D061B7D92039}" name="Column3911"/>
    <tableColumn id="3915" xr3:uid="{B5175CC9-E7CA-4CE0-A13F-ECA600A49C15}" name="Column3912"/>
    <tableColumn id="3916" xr3:uid="{12DDC151-E802-431F-A335-8B90309460FB}" name="Column3913"/>
    <tableColumn id="3917" xr3:uid="{E5E305C1-5951-41EB-8256-AFC09B09763C}" name="Column3914"/>
    <tableColumn id="3918" xr3:uid="{8278A10D-8F6C-454F-9E92-76F2A81761F3}" name="Column3915"/>
    <tableColumn id="3919" xr3:uid="{8DA6DA1E-A125-4A1C-9F7C-8F805271845C}" name="Column3916"/>
    <tableColumn id="3920" xr3:uid="{6ED4A5C6-1531-44C4-911B-C335C3B7901F}" name="Column3917"/>
    <tableColumn id="3921" xr3:uid="{8C25D784-0E0E-4D4F-BD25-DFE37591CBE8}" name="Column3918"/>
    <tableColumn id="3922" xr3:uid="{4B7FEEB1-D7B3-437E-BDD3-E84D1DDCB07D}" name="Column3919"/>
    <tableColumn id="3923" xr3:uid="{49A9E3F2-C3A2-4899-861C-A97B312A8B4D}" name="Column3920"/>
    <tableColumn id="3924" xr3:uid="{11FF5922-24BC-4FC3-B390-8AA43A4D2EA8}" name="Column3921"/>
    <tableColumn id="3925" xr3:uid="{B2D44058-862A-4C13-872A-A3A4852E41E5}" name="Column3922"/>
    <tableColumn id="3926" xr3:uid="{42C2DF27-9DD2-43DD-B277-E150DCEBDB37}" name="Column3923"/>
    <tableColumn id="3927" xr3:uid="{A6019DE0-93F7-47BF-A821-0BD4F862902B}" name="Column3924"/>
    <tableColumn id="3928" xr3:uid="{DB86E185-826D-46BD-B033-B15154E32D9F}" name="Column3925"/>
    <tableColumn id="3929" xr3:uid="{2D478B8B-BD71-4A69-9315-97CB4EF0CCE1}" name="Column3926"/>
    <tableColumn id="3930" xr3:uid="{65D97C87-7277-44D0-B19B-6A440C8B9961}" name="Column3927"/>
    <tableColumn id="3931" xr3:uid="{2FAF5DC9-5AA9-4A1E-86B0-FF0E7D303916}" name="Column3928"/>
    <tableColumn id="3932" xr3:uid="{2DEAB344-332C-4D1A-834C-9AD7A61737DD}" name="Column3929"/>
    <tableColumn id="3933" xr3:uid="{05CDCA39-32AE-40FE-93FD-94E5C1F1FBC9}" name="Column3930"/>
    <tableColumn id="3934" xr3:uid="{B675C0EA-6277-4836-8073-230A0BFA4989}" name="Column3931"/>
    <tableColumn id="3935" xr3:uid="{565CB337-1B00-4FA7-B5F4-2ECC714A038B}" name="Column3932"/>
    <tableColumn id="3936" xr3:uid="{402CCF7B-E55A-4BD7-AB0E-C693C12BCE74}" name="Column3933"/>
    <tableColumn id="3937" xr3:uid="{4F233EF1-EE02-4B2A-978E-107A8BE8EA9F}" name="Column3934"/>
    <tableColumn id="3938" xr3:uid="{96FB038C-AC5C-4C42-9320-DC42584EB846}" name="Column3935"/>
    <tableColumn id="3939" xr3:uid="{2BA0B551-F027-453E-A22C-C9B562AFCE93}" name="Column3936"/>
    <tableColumn id="3940" xr3:uid="{B19B0644-F491-4876-9B24-CF64F17D5C05}" name="Column3937"/>
    <tableColumn id="3941" xr3:uid="{AF950B3D-A2B9-45DD-A84F-84459A942D04}" name="Column3938"/>
    <tableColumn id="3942" xr3:uid="{97462289-7A24-4E48-AB07-A0425F0FF4AA}" name="Column3939"/>
    <tableColumn id="3943" xr3:uid="{C0366726-692E-4573-8109-A67E813D2225}" name="Column3940"/>
    <tableColumn id="3944" xr3:uid="{FF49AFC1-336A-4D82-A48F-51CC941E11D2}" name="Column3941"/>
    <tableColumn id="3945" xr3:uid="{226642BC-D7C6-4B33-838F-8919630C4B92}" name="Column3942"/>
    <tableColumn id="3946" xr3:uid="{E5C8A86E-8BD9-433C-94F7-3890884E06EC}" name="Column3943"/>
    <tableColumn id="3947" xr3:uid="{94B03113-5C30-4645-B03F-52A594660F46}" name="Column3944"/>
    <tableColumn id="3948" xr3:uid="{CC217754-042C-4C8B-BEF1-100D7AB945D7}" name="Column3945"/>
    <tableColumn id="3949" xr3:uid="{8A7E5578-858B-44CE-8157-7E83EB96BB02}" name="Column3946"/>
    <tableColumn id="3950" xr3:uid="{83674F83-BD32-4655-9432-8043EF9E0FF2}" name="Column3947"/>
    <tableColumn id="3951" xr3:uid="{7B9A06C8-4B3F-4DB0-AAB1-C4510579762A}" name="Column3948"/>
    <tableColumn id="3952" xr3:uid="{760F615A-FB7C-480B-A5E6-FE90A7ED9F21}" name="Column3949"/>
    <tableColumn id="3953" xr3:uid="{16FFAF09-7A97-439B-944C-D5D7F832E4BF}" name="Column3950"/>
    <tableColumn id="3954" xr3:uid="{57041D7D-A2EE-45AF-B76D-1AE8344D959E}" name="Column3951"/>
    <tableColumn id="3955" xr3:uid="{6EC9ADF4-19A3-4D69-9C5F-81864F2839AE}" name="Column3952"/>
    <tableColumn id="3956" xr3:uid="{3865861E-4C31-43F8-B51D-F69DCA9279D1}" name="Column3953"/>
    <tableColumn id="3957" xr3:uid="{1E69555A-04A3-4394-B59B-AF1FD52B4ABF}" name="Column3954"/>
    <tableColumn id="3958" xr3:uid="{B18CB7C6-894A-4D75-AC00-C6FBB43B1D6E}" name="Column3955"/>
    <tableColumn id="3959" xr3:uid="{7A7DCCCF-79CB-42F4-93E7-351B0270371C}" name="Column3956"/>
    <tableColumn id="3960" xr3:uid="{98047DBA-4723-4AB7-93B0-7BEF564CCD0A}" name="Column3957"/>
    <tableColumn id="3961" xr3:uid="{A8DBDD04-C367-48C1-A107-058D5F8A2651}" name="Column3958"/>
    <tableColumn id="3962" xr3:uid="{F5064D53-8C97-4CBC-8D69-E97A976D65F0}" name="Column3959"/>
    <tableColumn id="3963" xr3:uid="{87FD3F40-DD1C-4A5C-982F-341801B82B9C}" name="Column3960"/>
    <tableColumn id="3964" xr3:uid="{1651C95B-DA9D-4A84-9473-020215C19C28}" name="Column3961"/>
    <tableColumn id="3965" xr3:uid="{79F5DED4-157D-4D43-BF93-7195578EF8A8}" name="Column3962"/>
    <tableColumn id="3966" xr3:uid="{370B596B-C90B-490C-99A3-5CF36DE31BD6}" name="Column3963"/>
    <tableColumn id="3967" xr3:uid="{AD0199DA-2897-4F22-859D-C9E1991FB805}" name="Column3964"/>
    <tableColumn id="3968" xr3:uid="{FF36B67A-1489-40B2-B27C-5D5D7FC76168}" name="Column3965"/>
    <tableColumn id="3969" xr3:uid="{DE3A7A80-BE3A-4B4F-B1EC-20AB4DE6D744}" name="Column3966"/>
    <tableColumn id="3970" xr3:uid="{B91F0EBB-4131-4BB8-A3A9-29DACADC4D9A}" name="Column3967"/>
    <tableColumn id="3971" xr3:uid="{86FDF494-4619-495B-A8CF-D8EDD87274B4}" name="Column3968"/>
    <tableColumn id="3972" xr3:uid="{092E933B-56ED-4C7D-B47C-20F1C4B1498E}" name="Column3969"/>
    <tableColumn id="3973" xr3:uid="{4B997B44-FAEF-4243-A936-7D4E4550412B}" name="Column3970"/>
    <tableColumn id="3974" xr3:uid="{ADD473FE-7D41-493D-A0BA-FDFC2A811FD9}" name="Column3971"/>
    <tableColumn id="3975" xr3:uid="{1603B8BD-A1FF-499C-97DC-ABD909DBA4DA}" name="Column3972"/>
    <tableColumn id="3976" xr3:uid="{27C5FC3A-83FD-46D5-A9D9-1F8CF337EA5F}" name="Column3973"/>
    <tableColumn id="3977" xr3:uid="{FAB09266-C411-4BAF-A2E9-9D78CBE10EF1}" name="Column3974"/>
    <tableColumn id="3978" xr3:uid="{F8B43C3F-9452-4690-BC69-5158796A456E}" name="Column3975"/>
    <tableColumn id="3979" xr3:uid="{970B710C-BCB3-42BA-A0C8-80875FFA9D8C}" name="Column3976"/>
    <tableColumn id="3980" xr3:uid="{C647639B-5A4D-43CF-B69F-89E264EB620B}" name="Column3977"/>
    <tableColumn id="3981" xr3:uid="{9F2F883F-EDFE-42AF-BF8E-CD2C67898EA5}" name="Column3978"/>
    <tableColumn id="3982" xr3:uid="{42840563-ED06-4FE9-AF74-76D363B2CB0B}" name="Column3979"/>
    <tableColumn id="3983" xr3:uid="{1742EE66-1A5C-4B3B-A4CD-85797CF95B79}" name="Column3980"/>
    <tableColumn id="3984" xr3:uid="{0FD122A6-4F5A-46B3-993B-7A984FA097FC}" name="Column3981"/>
    <tableColumn id="3985" xr3:uid="{797EF547-46AE-4BF0-86D1-6C9EB9B8A089}" name="Column3982"/>
    <tableColumn id="3986" xr3:uid="{83CCF4BB-5ADD-4AE7-A1EC-1CF08B0D2896}" name="Column3983"/>
    <tableColumn id="3987" xr3:uid="{F2C17087-F55E-4E7A-BD72-F233E7981F48}" name="Column3984"/>
    <tableColumn id="3988" xr3:uid="{733AF341-7ABE-4AE6-A3D6-BDBCEF66E95C}" name="Column3985"/>
    <tableColumn id="3989" xr3:uid="{08831A6E-CA8D-4A40-BF5E-8B9C1916ACD5}" name="Column3986"/>
    <tableColumn id="3990" xr3:uid="{6599A2E0-7901-46BF-B864-34BA34E0A30A}" name="Column3987"/>
    <tableColumn id="3991" xr3:uid="{F706466F-22C4-4579-9055-A5BEBA6B9873}" name="Column3988"/>
    <tableColumn id="3992" xr3:uid="{58B50A6B-6381-4EBC-B859-288D29C94527}" name="Column3989"/>
    <tableColumn id="3993" xr3:uid="{0010F425-C969-4429-9876-8E755A529AC4}" name="Column3990"/>
    <tableColumn id="3994" xr3:uid="{D01B30A9-156D-43D9-A9C4-E0CB0F12F338}" name="Column3991"/>
    <tableColumn id="3995" xr3:uid="{082516D8-99ED-42E7-AE60-F35F368DA3B9}" name="Column3992"/>
    <tableColumn id="3996" xr3:uid="{790D1192-3810-42EB-A5E5-F39D994F397F}" name="Column3993"/>
    <tableColumn id="3997" xr3:uid="{3B504851-F628-47B3-9385-0BA6D572A0EC}" name="Column3994"/>
    <tableColumn id="3998" xr3:uid="{1A73B09B-3F8F-4FA7-A502-042752D8B079}" name="Column3995"/>
    <tableColumn id="3999" xr3:uid="{983D8BFB-88CD-44FD-86C5-A975D0AA0800}" name="Column3996"/>
    <tableColumn id="4000" xr3:uid="{B3A6AF3F-BEC7-4AD8-8124-53CE2B2297F0}" name="Column3997"/>
    <tableColumn id="4001" xr3:uid="{88276665-5017-4E11-A397-53E0787DF62B}" name="Column3998"/>
    <tableColumn id="4002" xr3:uid="{EEF59A58-8184-46D6-8E64-9535D48BF418}" name="Column3999"/>
    <tableColumn id="4003" xr3:uid="{A44B2691-04FC-446C-ABC8-E60E082B194C}" name="Column4000"/>
    <tableColumn id="4004" xr3:uid="{C86DAE61-9023-46A0-8A88-E5812A72451F}" name="Column4001"/>
    <tableColumn id="4005" xr3:uid="{9E86EEBF-9921-4E82-8D6D-72CF75F82C9C}" name="Column4002"/>
    <tableColumn id="4006" xr3:uid="{752D84F9-4268-482F-A191-7603E43EA74B}" name="Column4003"/>
    <tableColumn id="4007" xr3:uid="{867FF492-1D98-45F8-B720-E8F8FDBC9688}" name="Column4004"/>
    <tableColumn id="4008" xr3:uid="{CB30FB21-0E74-4FD5-8EED-BEB54E7EB947}" name="Column4005"/>
    <tableColumn id="4009" xr3:uid="{6134FFD7-7B46-4BEB-B4EB-395993EBC47D}" name="Column4006"/>
    <tableColumn id="4010" xr3:uid="{6FAE590E-A735-4F3B-A999-B711A60F9904}" name="Column4007"/>
    <tableColumn id="4011" xr3:uid="{8846ABAB-498C-4CDE-A71D-9BB946217291}" name="Column4008"/>
    <tableColumn id="4012" xr3:uid="{204ED31E-8748-429B-A6A4-53149C32D280}" name="Column4009"/>
    <tableColumn id="4013" xr3:uid="{C38FAA88-DAE0-4E8F-BEC8-02986B9C2E0A}" name="Column4010"/>
    <tableColumn id="4014" xr3:uid="{A57A3ADC-E406-46C7-97B9-F80846D4622A}" name="Column4011"/>
    <tableColumn id="4015" xr3:uid="{2F7AE7FC-C69B-456A-8FB5-0443980397B6}" name="Column4012"/>
    <tableColumn id="4016" xr3:uid="{9857E9B2-2F02-4646-B5B2-8CE23951AB5E}" name="Column4013"/>
    <tableColumn id="4017" xr3:uid="{E0BAE5D1-CB70-444C-B415-F4AD8082B18A}" name="Column4014"/>
    <tableColumn id="4018" xr3:uid="{622C9436-2373-4C8A-A65B-58F145C05179}" name="Column4015"/>
    <tableColumn id="4019" xr3:uid="{7FF16E2A-27E3-4A88-8514-33A11E323BC5}" name="Column4016"/>
    <tableColumn id="4020" xr3:uid="{D0B894ED-EBCB-40F0-AA03-519900138544}" name="Column4017"/>
    <tableColumn id="4021" xr3:uid="{916B8EF3-FFD3-4301-B4AA-398FAC153522}" name="Column4018"/>
    <tableColumn id="4022" xr3:uid="{F3782456-0A56-444B-A9EA-058AC2C64AF1}" name="Column4019"/>
    <tableColumn id="4023" xr3:uid="{07F740B1-5DF5-4705-AB2C-A41C1B7BDB52}" name="Column4020"/>
    <tableColumn id="4024" xr3:uid="{CFEC7624-0568-410E-9F53-0652F05EDA7A}" name="Column4021"/>
    <tableColumn id="4025" xr3:uid="{186AEBEC-3F3C-4A7D-A258-31CB2C391D88}" name="Column4022"/>
    <tableColumn id="4026" xr3:uid="{9A0CBA2C-751B-4271-AFE5-424F6CDADF7D}" name="Column4023"/>
    <tableColumn id="4027" xr3:uid="{7B22AEE5-A42E-4068-8811-E072A012091D}" name="Column4024"/>
    <tableColumn id="4028" xr3:uid="{B96864A8-9100-44EE-BAD6-F4BAADCFE423}" name="Column4025"/>
    <tableColumn id="4029" xr3:uid="{2A5C84F8-493F-4F98-B4BC-7779CE6D521C}" name="Column4026"/>
    <tableColumn id="4030" xr3:uid="{5B898593-9DC9-4871-8B4D-B93BA16CF5B2}" name="Column4027"/>
    <tableColumn id="4031" xr3:uid="{2067C593-E86A-4E0E-88A3-8E138CFDFE20}" name="Column4028"/>
    <tableColumn id="4032" xr3:uid="{3002E380-1260-448D-A408-C6F1B2A4F276}" name="Column4029"/>
    <tableColumn id="4033" xr3:uid="{E8FF9323-0AEB-427E-BD63-D96F3FF4C161}" name="Column4030"/>
    <tableColumn id="4034" xr3:uid="{0C8E5D64-1FC9-4AA2-B4A0-C46DC40891CA}" name="Column4031"/>
    <tableColumn id="4035" xr3:uid="{07AE1A70-09A9-4A25-B277-435078AF127E}" name="Column4032"/>
    <tableColumn id="4036" xr3:uid="{A9D0B117-1BE9-4F23-83FF-667CF4560132}" name="Column4033"/>
    <tableColumn id="4037" xr3:uid="{E454F5EC-6733-46C1-85EA-42CCEA318683}" name="Column4034"/>
    <tableColumn id="4038" xr3:uid="{46A774BE-75B3-49F9-A222-535F0E4F19BB}" name="Column4035"/>
    <tableColumn id="4039" xr3:uid="{5DA568A4-1580-421F-B124-891FB87BA964}" name="Column4036"/>
    <tableColumn id="4040" xr3:uid="{DA647ADF-E8F6-4C8D-921A-D7A590FA4CB7}" name="Column4037"/>
    <tableColumn id="4041" xr3:uid="{4D70C9D1-CEAE-4FD5-B8B8-D68F2E079FC5}" name="Column4038"/>
    <tableColumn id="4042" xr3:uid="{86D9D8B2-FC43-4C70-A18A-A5090546EBFA}" name="Column4039"/>
    <tableColumn id="4043" xr3:uid="{6ED5B35E-1906-47BB-8B90-AA44E22F9803}" name="Column4040"/>
    <tableColumn id="4044" xr3:uid="{510BBEB1-5433-45BC-9262-32586DEB4EE6}" name="Column4041"/>
    <tableColumn id="4045" xr3:uid="{6F3A6BC4-9292-4C5B-93D7-588C644D3341}" name="Column4042"/>
    <tableColumn id="4046" xr3:uid="{A7A9D007-FBBB-4783-A731-2EDAC03F4726}" name="Column4043"/>
    <tableColumn id="4047" xr3:uid="{01F81F71-DAD0-4448-9AD1-9868386EDFC6}" name="Column4044"/>
    <tableColumn id="4048" xr3:uid="{3BD809A9-813C-4CE5-8B65-FBC31225F099}" name="Column4045"/>
    <tableColumn id="4049" xr3:uid="{D83D857C-5E65-4ECE-A2F9-D998CC8E6250}" name="Column4046"/>
    <tableColumn id="4050" xr3:uid="{2722059B-02F5-427B-8DA6-1E66B50E357D}" name="Column4047"/>
    <tableColumn id="4051" xr3:uid="{1ED03CA3-F7A2-41B6-8948-8CC05707727C}" name="Column4048"/>
    <tableColumn id="4052" xr3:uid="{CD1AECB6-9618-4516-9C8B-D156ED675A5B}" name="Column4049"/>
    <tableColumn id="4053" xr3:uid="{FDF98914-E2D3-404C-8D51-32B13FDB26A0}" name="Column4050"/>
    <tableColumn id="4054" xr3:uid="{6E44940C-1F43-4568-911A-1BDB39138660}" name="Column4051"/>
    <tableColumn id="4055" xr3:uid="{1F55CF56-2BCF-4611-BC57-32E58F011930}" name="Column4052"/>
    <tableColumn id="4056" xr3:uid="{FC62C601-FD9D-4E3A-8511-B41E944301AC}" name="Column4053"/>
    <tableColumn id="4057" xr3:uid="{7E6D9398-3AD1-400C-8CC0-93870889E760}" name="Column4054"/>
    <tableColumn id="4058" xr3:uid="{5AD9A316-6842-4F4C-B878-6E2EF1BEA198}" name="Column4055"/>
    <tableColumn id="4059" xr3:uid="{478B4204-4EC9-4F14-9FB6-5E19F669A44D}" name="Column4056"/>
    <tableColumn id="4060" xr3:uid="{9F397984-23E1-4434-A677-35583770E30D}" name="Column4057"/>
    <tableColumn id="4061" xr3:uid="{E5CF1AE2-E3DD-49BF-86BC-6C4D696991A4}" name="Column4058"/>
    <tableColumn id="4062" xr3:uid="{025B8547-0B9E-40CD-BC2F-6AA173F582D5}" name="Column4059"/>
    <tableColumn id="4063" xr3:uid="{8E1A0C3F-BD42-46AC-9E7C-57FC796AFC39}" name="Column4060"/>
    <tableColumn id="4064" xr3:uid="{A87C1DD6-9B6A-436E-B847-5A46B0B8B39D}" name="Column4061"/>
    <tableColumn id="4065" xr3:uid="{9B9A0639-18E0-44BC-93F5-9461390C853E}" name="Column4062"/>
    <tableColumn id="4066" xr3:uid="{BADB9943-8205-4FE1-95CB-51A5402D1C2A}" name="Column4063"/>
    <tableColumn id="4067" xr3:uid="{D2DACA04-89E1-4A7E-9DD4-5CBAB80CD52F}" name="Column4064"/>
    <tableColumn id="4068" xr3:uid="{B96DD77C-D823-429F-BB8A-A2F6BFCC89D3}" name="Column4065"/>
    <tableColumn id="4069" xr3:uid="{3F3B3E7E-E7EF-449E-AE4F-966EFCE81C58}" name="Column4066"/>
    <tableColumn id="4070" xr3:uid="{DD8BA13A-8A8E-49CE-BBEA-294E725DE540}" name="Column4067"/>
    <tableColumn id="4071" xr3:uid="{3C006292-10B6-4A09-A381-F1E10A3736E0}" name="Column4068"/>
    <tableColumn id="4072" xr3:uid="{227F5A32-472D-42CC-9610-83F42EF59B10}" name="Column4069"/>
    <tableColumn id="4073" xr3:uid="{95AC6C65-778C-4115-941E-24C4C70B6FF1}" name="Column4070"/>
    <tableColumn id="4074" xr3:uid="{772F2703-87B9-4CF4-A1D0-E9BC9F465AA0}" name="Column4071"/>
    <tableColumn id="4075" xr3:uid="{65B1CDEF-9412-48FD-BB2A-CF38EB4BEC1D}" name="Column4072"/>
    <tableColumn id="4076" xr3:uid="{9DC67A10-948A-42DA-B7AA-21E1DCAF04E7}" name="Column4073"/>
    <tableColumn id="4077" xr3:uid="{CF0F69A3-53CF-4CDE-AB7B-42226626F80B}" name="Column4074"/>
    <tableColumn id="4078" xr3:uid="{E9C63534-FB82-4977-AA66-E6DC4D51F9DD}" name="Column4075"/>
    <tableColumn id="4079" xr3:uid="{F54DD5E3-5A90-48EE-94FA-3C327F5A1442}" name="Column4076"/>
    <tableColumn id="4080" xr3:uid="{95170A7B-0CC9-4994-ACDE-AB180DC2BFA9}" name="Column4077"/>
    <tableColumn id="4081" xr3:uid="{8486AB70-FFEE-4BA4-A9DB-2CC2B82ECF98}" name="Column4078"/>
    <tableColumn id="4082" xr3:uid="{0F2DCDFB-A16C-4CE4-AD36-A7DF4B5C278E}" name="Column4079"/>
    <tableColumn id="4083" xr3:uid="{721B9A24-6A26-45FF-98A2-E63D8A90E328}" name="Column4080"/>
    <tableColumn id="4084" xr3:uid="{6D55C54A-9304-4B83-9EC2-70E691BDB19B}" name="Column4081"/>
    <tableColumn id="4085" xr3:uid="{0FEACEC7-254D-41B6-9FFC-3481AAE1C86A}" name="Column4082"/>
    <tableColumn id="4086" xr3:uid="{421D49A0-66D6-47EF-BCE4-8ECA0A1A1D51}" name="Column4083"/>
    <tableColumn id="4087" xr3:uid="{C0C6A45B-41EA-4D20-A584-B5CCF23BE4D5}" name="Column4084"/>
    <tableColumn id="4088" xr3:uid="{68622FDC-1B04-4E52-91E4-D1FB4BD1F42A}" name="Column4085"/>
    <tableColumn id="4089" xr3:uid="{11318056-8C27-4793-871D-BB86682004D6}" name="Column4086"/>
    <tableColumn id="4090" xr3:uid="{1183C93E-3971-45FC-9C21-46767377DB92}" name="Column4087"/>
    <tableColumn id="4091" xr3:uid="{FBC2D57A-13B3-4E9F-B6A2-A5FD5BC39E42}" name="Column4088"/>
    <tableColumn id="4092" xr3:uid="{FCFDBD25-15D1-46B6-B28F-08C5E17FC18A}" name="Column4089"/>
    <tableColumn id="4093" xr3:uid="{D663E097-60B7-4E43-9EAC-494017A3CE0A}" name="Column4090"/>
    <tableColumn id="4094" xr3:uid="{605D91FB-415C-4A88-8F69-0E42F3A96B8B}" name="Column4091"/>
    <tableColumn id="4095" xr3:uid="{9DB02B79-1D64-4796-8C96-DB8F1DDA0160}" name="Column4092"/>
    <tableColumn id="4096" xr3:uid="{3F036190-C415-4D12-8CF3-0E003DB7FABF}" name="Column4093"/>
    <tableColumn id="4097" xr3:uid="{53277987-940C-41E0-857E-FB83657B019B}" name="Column4094"/>
    <tableColumn id="4098" xr3:uid="{FF1E867C-24D4-4448-A5C7-93D4E44C09AA}" name="Column4095"/>
    <tableColumn id="4099" xr3:uid="{4E46C032-F16D-4AB1-AEA4-8B2FC3C57890}" name="Column4096"/>
    <tableColumn id="4100" xr3:uid="{A363C7CD-5132-4A6D-BA26-2CF47489FAF4}" name="Column4097"/>
    <tableColumn id="4101" xr3:uid="{A8EFE528-66AA-4F40-B738-DFCD720FC0EA}" name="Column4098"/>
    <tableColumn id="4102" xr3:uid="{2E193742-EB60-4705-82A8-97AF8488CECD}" name="Column4099"/>
    <tableColumn id="4103" xr3:uid="{6533A1AC-E710-4B70-B7B7-63595A28ACEF}" name="Column4100"/>
    <tableColumn id="4104" xr3:uid="{D0805849-E7A6-4142-A8F8-14871D2C1794}" name="Column4101"/>
    <tableColumn id="4105" xr3:uid="{6D8ACA1A-E1B2-4D8A-A37C-19FC32E2D0AF}" name="Column4102"/>
    <tableColumn id="4106" xr3:uid="{42E5E16B-D5FC-40B6-B7CA-DC532C01AD40}" name="Column4103"/>
    <tableColumn id="4107" xr3:uid="{5DBC42D9-FB3E-4538-94B5-93A2D8A0A7A4}" name="Column4104"/>
    <tableColumn id="4108" xr3:uid="{7189ACF7-F6D3-4D16-B400-264ED04A4F25}" name="Column4105"/>
    <tableColumn id="4109" xr3:uid="{E2D27A6A-A717-46F4-BE95-CE89CBFAB649}" name="Column4106"/>
    <tableColumn id="4110" xr3:uid="{ECD922DD-620A-4EEC-BA43-7570284E545E}" name="Column4107"/>
    <tableColumn id="4111" xr3:uid="{DAD3F49B-771A-4A52-8B56-1DC34FF02CCB}" name="Column4108"/>
    <tableColumn id="4112" xr3:uid="{E6931D61-9961-4CD0-8E04-4696CE117F66}" name="Column4109"/>
    <tableColumn id="4113" xr3:uid="{0C8DE9F7-818D-4F8D-97AF-7195EB587BF3}" name="Column4110"/>
    <tableColumn id="4114" xr3:uid="{1273B980-40D8-4B02-849D-03EEB79E3AA8}" name="Column4111"/>
    <tableColumn id="4115" xr3:uid="{CF47CF7A-C9FE-45D1-A781-8C0419EBFFE2}" name="Column4112"/>
    <tableColumn id="4116" xr3:uid="{DAB5CBBA-B095-44C4-AFB6-1140E3F0DBE2}" name="Column4113"/>
    <tableColumn id="4117" xr3:uid="{76F02450-53A7-44F7-94E1-644C453A55B0}" name="Column4114"/>
    <tableColumn id="4118" xr3:uid="{4373A02C-20AB-48C7-8D35-61DAB2C9A84F}" name="Column4115"/>
    <tableColumn id="4119" xr3:uid="{DCE36348-FAF2-4FF0-8116-0EDE9F4E14EE}" name="Column4116"/>
    <tableColumn id="4120" xr3:uid="{16177311-99C9-4893-A9A9-066724150BED}" name="Column4117"/>
    <tableColumn id="4121" xr3:uid="{71BB3036-750E-4ECC-9AE6-8E857BA90244}" name="Column4118"/>
    <tableColumn id="4122" xr3:uid="{2D526DB8-C55F-48EB-BAD5-8F8ED08BF05C}" name="Column4119"/>
    <tableColumn id="4123" xr3:uid="{7BB3F6D4-A919-4703-BAC4-0BC869F92F7C}" name="Column4120"/>
    <tableColumn id="4124" xr3:uid="{46A1C097-4176-4914-8E78-5A8F507248EC}" name="Column4121"/>
    <tableColumn id="4125" xr3:uid="{745DC1BF-1539-4E22-836F-FBA98CA0F20F}" name="Column4122"/>
    <tableColumn id="4126" xr3:uid="{876E5949-6BBA-4E6D-9B2E-FF2299121FF7}" name="Column4123"/>
    <tableColumn id="4127" xr3:uid="{07111426-2A84-4ABC-98E9-F4BD23E734FA}" name="Column4124"/>
    <tableColumn id="4128" xr3:uid="{04D1E567-773F-4757-9BA0-9633D7F19A24}" name="Column4125"/>
    <tableColumn id="4129" xr3:uid="{BCFF7FE3-A263-4A79-BF81-82390ED86E9B}" name="Column4126"/>
    <tableColumn id="4130" xr3:uid="{E55BC08F-E530-4A63-8737-21534232DA72}" name="Column4127"/>
    <tableColumn id="4131" xr3:uid="{79F9D73F-7789-47C8-83F9-904F55E146C0}" name="Column4128"/>
    <tableColumn id="4132" xr3:uid="{BD73C061-4040-49B3-95FF-3F32BCAA6288}" name="Column4129"/>
    <tableColumn id="4133" xr3:uid="{954E7B07-1DE3-479E-8601-6B421C519727}" name="Column4130"/>
    <tableColumn id="4134" xr3:uid="{BC6E0989-ED27-4029-B429-69145413EAE5}" name="Column4131"/>
    <tableColumn id="4135" xr3:uid="{94FE2B57-B5E0-4C51-924C-59D9DBB3E87C}" name="Column4132"/>
    <tableColumn id="4136" xr3:uid="{1CFB0E75-B065-48A6-BF7E-3473BF07BFF4}" name="Column4133"/>
    <tableColumn id="4137" xr3:uid="{C3A9AECD-EC94-4BBC-AD1E-9161746D38E2}" name="Column4134"/>
    <tableColumn id="4138" xr3:uid="{0EBBE710-C077-4844-8F34-02C6CC950150}" name="Column4135"/>
    <tableColumn id="4139" xr3:uid="{645D08E2-3298-4EBF-B6C6-0B41173AF6C9}" name="Column4136"/>
    <tableColumn id="4140" xr3:uid="{F9C5A93A-8519-4C48-9884-3C93AF0F2229}" name="Column4137"/>
    <tableColumn id="4141" xr3:uid="{F9E05F71-2D69-476D-B053-8B5C98283B2A}" name="Column4138"/>
    <tableColumn id="4142" xr3:uid="{E5AACD68-8A3D-44C8-B04A-468349384CC0}" name="Column4139"/>
    <tableColumn id="4143" xr3:uid="{DE46C677-BD43-4AF4-AAB7-2091D825D43A}" name="Column4140"/>
    <tableColumn id="4144" xr3:uid="{97018675-8275-4534-8E5F-A48B93FB7C23}" name="Column4141"/>
    <tableColumn id="4145" xr3:uid="{888BAE83-A3E4-4FAF-A50C-A55E75A56F6C}" name="Column4142"/>
    <tableColumn id="4146" xr3:uid="{FEB656AB-F20A-4836-B85B-17BCB510C532}" name="Column4143"/>
    <tableColumn id="4147" xr3:uid="{F4DAFAD1-1EA1-4C38-BA87-0327D7AEA651}" name="Column4144"/>
    <tableColumn id="4148" xr3:uid="{B915934B-FDC9-4F71-AF30-48718146FC61}" name="Column4145"/>
    <tableColumn id="4149" xr3:uid="{9C8CFE11-A78D-4EAA-B732-C57DF945627C}" name="Column4146"/>
    <tableColumn id="4150" xr3:uid="{C3E46EEA-2991-438C-A985-5C786AD7CAFC}" name="Column4147"/>
    <tableColumn id="4151" xr3:uid="{72CB9FC2-404E-41F6-AFB6-F947F1175872}" name="Column4148"/>
    <tableColumn id="4152" xr3:uid="{DA5D39BD-DD97-4BC1-B31E-11FDB6C0E172}" name="Column4149"/>
    <tableColumn id="4153" xr3:uid="{7711897A-E512-4613-97AC-20E45123DE71}" name="Column4150"/>
    <tableColumn id="4154" xr3:uid="{56383153-D695-4799-9E03-9C1B2B610A8F}" name="Column4151"/>
    <tableColumn id="4155" xr3:uid="{998A34AA-F2BC-4B93-A9D9-A0EAFC616AB0}" name="Column4152"/>
    <tableColumn id="4156" xr3:uid="{5B7198FB-86FB-411E-B2CA-A9E07ADF2CC7}" name="Column4153"/>
    <tableColumn id="4157" xr3:uid="{84FB3BFF-ACEB-4A73-BA2C-B7CD031EF518}" name="Column4154"/>
    <tableColumn id="4158" xr3:uid="{9EE1A696-DEE7-4725-A5BC-BBF7902A5C48}" name="Column4155"/>
    <tableColumn id="4159" xr3:uid="{132250D1-C297-45DE-ACD1-87AD977C68CE}" name="Column4156"/>
    <tableColumn id="4160" xr3:uid="{2F0BCD33-D883-46B1-AED9-26E70731D893}" name="Column4157"/>
    <tableColumn id="4161" xr3:uid="{04E26AD3-A2D4-4327-93B5-91B838AA0FDD}" name="Column4158"/>
    <tableColumn id="4162" xr3:uid="{0B20648A-A747-4E70-801A-FD5BA64392FB}" name="Column4159"/>
    <tableColumn id="4163" xr3:uid="{536FFBAC-48F4-41D0-825F-282C7EA877B5}" name="Column4160"/>
    <tableColumn id="4164" xr3:uid="{1033D068-AF59-4161-93ED-3A15EFE249CC}" name="Column4161"/>
    <tableColumn id="4165" xr3:uid="{DF1D3D02-63B7-4C24-A3F8-C14CF77E6AB4}" name="Column4162"/>
    <tableColumn id="4166" xr3:uid="{D492C293-13AA-4107-B78A-3002C15D3048}" name="Column4163"/>
    <tableColumn id="4167" xr3:uid="{E02C8C2C-0051-4918-8393-89217CF86C32}" name="Column4164"/>
    <tableColumn id="4168" xr3:uid="{51731200-2CE4-4435-84A8-0656AE98347C}" name="Column4165"/>
    <tableColumn id="4169" xr3:uid="{C381D1D0-D582-4DE7-A953-71FCB98AD3F6}" name="Column4166"/>
    <tableColumn id="4170" xr3:uid="{F0F8FE3E-1DC4-4C80-98B9-473B30017C7B}" name="Column4167"/>
    <tableColumn id="4171" xr3:uid="{A9102227-28B5-4AFF-A30F-3ACA9DCCBD7D}" name="Column4168"/>
    <tableColumn id="4172" xr3:uid="{87CE745D-21C8-4141-A2AD-815FB074B602}" name="Column4169"/>
    <tableColumn id="4173" xr3:uid="{AA71DA5D-28EB-410E-95E6-B66ACCDC616F}" name="Column4170"/>
    <tableColumn id="4174" xr3:uid="{EF90C341-EF07-4583-ABB9-E554618523C7}" name="Column4171"/>
    <tableColumn id="4175" xr3:uid="{C4F80FF7-E930-453E-9318-711247EA41C7}" name="Column4172"/>
    <tableColumn id="4176" xr3:uid="{0391087A-1E28-4D60-BA01-89213A121816}" name="Column4173"/>
    <tableColumn id="4177" xr3:uid="{28080A23-1402-435C-A7A5-7F76D1BE0F25}" name="Column4174"/>
    <tableColumn id="4178" xr3:uid="{E05E67DD-0701-4B1E-B590-55B85D27E798}" name="Column4175"/>
    <tableColumn id="4179" xr3:uid="{753A2AA6-7D67-487E-A824-3DA447FFDD2E}" name="Column4176"/>
    <tableColumn id="4180" xr3:uid="{AC0B6B9A-DDDD-4BD6-9276-59D87F3482E4}" name="Column4177"/>
    <tableColumn id="4181" xr3:uid="{E605D3BF-702A-4640-B426-E42E4CE99EDC}" name="Column4178"/>
    <tableColumn id="4182" xr3:uid="{A84A263E-E985-491D-A3C8-123B6B6C339D}" name="Column4179"/>
    <tableColumn id="4183" xr3:uid="{0317EDCE-6554-4584-B81F-D5D605773D81}" name="Column4180"/>
    <tableColumn id="4184" xr3:uid="{1AE79426-A4B3-4792-88B1-3DC39E353F4F}" name="Column4181"/>
    <tableColumn id="4185" xr3:uid="{0A4AE17E-A781-467E-A3F8-89961E733DAA}" name="Column4182"/>
    <tableColumn id="4186" xr3:uid="{6353B77A-DAE6-45B5-A3E8-4ACEA17F7467}" name="Column4183"/>
    <tableColumn id="4187" xr3:uid="{2E5CE586-3151-4B51-95F3-92802E5AF58F}" name="Column4184"/>
    <tableColumn id="4188" xr3:uid="{C8F156EE-1B24-4FD3-878E-43549A416EDF}" name="Column4185"/>
    <tableColumn id="4189" xr3:uid="{236A012B-4AD6-47D5-9BBE-FB16387B1F4E}" name="Column4186"/>
    <tableColumn id="4190" xr3:uid="{A3D4083D-323A-4B86-9EFE-C0A99D229988}" name="Column4187"/>
    <tableColumn id="4191" xr3:uid="{7FE44A66-41D9-4FA0-93DC-3F69D46A0920}" name="Column4188"/>
    <tableColumn id="4192" xr3:uid="{2BE5380C-7819-4F53-89A7-62D490A59C9E}" name="Column4189"/>
    <tableColumn id="4193" xr3:uid="{5C4C79CC-FE4B-45C3-B449-26939392F3EE}" name="Column4190"/>
    <tableColumn id="4194" xr3:uid="{5DAD5720-59D7-4D5F-BCFB-09EFFB5F5279}" name="Column4191"/>
    <tableColumn id="4195" xr3:uid="{3F6B6368-FD32-4D84-B3E9-D3518C72E366}" name="Column4192"/>
    <tableColumn id="4196" xr3:uid="{9F686952-4C85-474F-BBE2-12306F99DA37}" name="Column4193"/>
    <tableColumn id="4197" xr3:uid="{15C4D8E5-E93E-4F24-B5BF-4910B535194B}" name="Column4194"/>
    <tableColumn id="4198" xr3:uid="{3666BF36-B15B-437B-B8CD-1812319CEDE3}" name="Column4195"/>
    <tableColumn id="4199" xr3:uid="{D87640B6-9A6D-417F-8BA8-C1412FEEC5D6}" name="Column4196"/>
    <tableColumn id="4200" xr3:uid="{2088FBF0-576F-46C6-9428-E8E7D1557F0C}" name="Column4197"/>
    <tableColumn id="4201" xr3:uid="{18FA230B-D3CE-4D2F-8717-0638F1269675}" name="Column4198"/>
    <tableColumn id="4202" xr3:uid="{5AFAE1B4-81A8-46A0-8C1C-A955D49CD39A}" name="Column4199"/>
    <tableColumn id="4203" xr3:uid="{D606887E-0DDA-475C-A0B3-DD653BCF6FC0}" name="Column4200"/>
    <tableColumn id="4204" xr3:uid="{AF41F57E-5E1F-4E54-9991-49FBD2B91E63}" name="Column4201"/>
    <tableColumn id="4205" xr3:uid="{42A5CE01-0998-462D-8687-1A7EA5D66616}" name="Column4202"/>
    <tableColumn id="4206" xr3:uid="{C0DF39C7-754C-4301-BE42-5250E78FD291}" name="Column4203"/>
    <tableColumn id="4207" xr3:uid="{9FDA8066-91AC-4CDA-AA86-B219BEA59C8F}" name="Column4204"/>
    <tableColumn id="4208" xr3:uid="{ADBFD0D0-C53F-42EE-9B21-ED630352F3D7}" name="Column4205"/>
    <tableColumn id="4209" xr3:uid="{9A7BFB48-725C-4697-A764-2671066A935B}" name="Column4206"/>
    <tableColumn id="4210" xr3:uid="{09F5FA28-28C9-43DF-9871-5D66F7FBB9B4}" name="Column4207"/>
    <tableColumn id="4211" xr3:uid="{F4993642-5660-4D7F-83D4-D190CA9DF095}" name="Column4208"/>
    <tableColumn id="4212" xr3:uid="{165B74E5-F164-44ED-9241-D572474195CB}" name="Column4209"/>
    <tableColumn id="4213" xr3:uid="{3968442E-D235-4A8A-9184-9F6FB652B956}" name="Column4210"/>
    <tableColumn id="4214" xr3:uid="{0499839F-7C49-4281-854F-CDCD55F4E81D}" name="Column4211"/>
    <tableColumn id="4215" xr3:uid="{F363EF2A-7DC3-4C2E-A455-EA7F9E9F9983}" name="Column4212"/>
    <tableColumn id="4216" xr3:uid="{6BF6D04A-01C2-4FA8-8EEE-56A7A542ED54}" name="Column4213"/>
    <tableColumn id="4217" xr3:uid="{F3FDA4C8-EB3E-4C4F-BBF0-A1C676DBDCEE}" name="Column4214"/>
    <tableColumn id="4218" xr3:uid="{E71DEEFB-26E3-4F71-8FFC-43962F288127}" name="Column4215"/>
    <tableColumn id="4219" xr3:uid="{62629890-28D3-4CF5-A29A-EA57B3083E0D}" name="Column4216"/>
    <tableColumn id="4220" xr3:uid="{6FAC5CF1-7A23-46E0-A2A2-4758822CC2E4}" name="Column4217"/>
    <tableColumn id="4221" xr3:uid="{D1F1C5A0-1BB5-4B0D-9529-236431220560}" name="Column4218"/>
    <tableColumn id="4222" xr3:uid="{9F3777E2-A4CC-4017-8858-01E199DFB4F6}" name="Column4219"/>
    <tableColumn id="4223" xr3:uid="{2D9F764A-63D7-46EA-8B5F-9C3A57C49779}" name="Column4220"/>
    <tableColumn id="4224" xr3:uid="{6559062C-5A3F-429D-BE8F-4DE4DB5A3B20}" name="Column4221"/>
    <tableColumn id="4225" xr3:uid="{670D956D-D231-439C-B955-2454A01D44A6}" name="Column4222"/>
    <tableColumn id="4226" xr3:uid="{5ACBC72B-B9E9-411E-A669-1D3B8E4250B6}" name="Column4223"/>
    <tableColumn id="4227" xr3:uid="{04020DD2-56AB-4C97-A365-F46E0761077D}" name="Column4224"/>
    <tableColumn id="4228" xr3:uid="{C1DB772E-DA4B-4E80-BDD1-3ACFB56452E1}" name="Column4225"/>
    <tableColumn id="4229" xr3:uid="{E70C0C07-7423-45E5-B1E2-CDAF96DB41DD}" name="Column4226"/>
    <tableColumn id="4230" xr3:uid="{435C1A3E-BFC1-4FDF-91E5-F4C1890477D5}" name="Column4227"/>
    <tableColumn id="4231" xr3:uid="{6FBBB7C4-A286-46C5-9BF1-17CA9BF771FA}" name="Column4228"/>
    <tableColumn id="4232" xr3:uid="{22B29B72-8FA9-496E-B779-B78B8DCF1467}" name="Column4229"/>
    <tableColumn id="4233" xr3:uid="{24AA6169-8488-46F2-ADA8-B869EF5979FD}" name="Column4230"/>
    <tableColumn id="4234" xr3:uid="{EDDB062D-7643-4721-B510-07DECC158447}" name="Column4231"/>
    <tableColumn id="4235" xr3:uid="{80A60869-ED50-449C-BD62-90BE76FF866F}" name="Column4232"/>
    <tableColumn id="4236" xr3:uid="{763AE9E7-DF2C-452E-8997-592124417EEA}" name="Column4233"/>
    <tableColumn id="4237" xr3:uid="{C3DAC12A-3A7F-4C2F-954B-8BE0FF3381BD}" name="Column4234"/>
    <tableColumn id="4238" xr3:uid="{601AC33C-21A5-4D61-AE48-B9C878251B0D}" name="Column4235"/>
    <tableColumn id="4239" xr3:uid="{508B5E90-DEBF-4036-8703-74D2C1AECA39}" name="Column4236"/>
    <tableColumn id="4240" xr3:uid="{72CC9AB7-DF6F-437B-82FB-7C0D2D6CA29C}" name="Column4237"/>
    <tableColumn id="4241" xr3:uid="{900FFA86-3F82-491B-A1F9-8EF7F591BBB8}" name="Column4238"/>
    <tableColumn id="4242" xr3:uid="{20DE0040-581F-4AE4-AAF6-0329BDF4F242}" name="Column4239"/>
    <tableColumn id="4243" xr3:uid="{D84D7C19-98AF-4CFE-B11C-59D5D582A5E5}" name="Column4240"/>
    <tableColumn id="4244" xr3:uid="{22C97EB7-E063-4599-AEF8-2487B52BCAE2}" name="Column4241"/>
    <tableColumn id="4245" xr3:uid="{42FA27AE-E624-449E-97AC-B9AFB5DA9006}" name="Column4242"/>
    <tableColumn id="4246" xr3:uid="{F87758DE-385F-43C1-B2BE-8DED1C381BE9}" name="Column4243"/>
    <tableColumn id="4247" xr3:uid="{0509FE0A-AEE8-40E5-B75E-A4C36574B611}" name="Column4244"/>
    <tableColumn id="4248" xr3:uid="{0F735490-2552-498E-946B-B1FCFF9DE518}" name="Column4245"/>
    <tableColumn id="4249" xr3:uid="{56828E73-120D-4533-9A63-6E7E750130B0}" name="Column4246"/>
    <tableColumn id="4250" xr3:uid="{552D2CDE-467E-40F7-8725-0F9E215795F0}" name="Column4247"/>
    <tableColumn id="4251" xr3:uid="{FCA52266-2E90-426E-A38A-05B925AAC36D}" name="Column4248"/>
    <tableColumn id="4252" xr3:uid="{AFA36554-486C-441D-BA64-70ED5519FCF0}" name="Column4249"/>
    <tableColumn id="4253" xr3:uid="{4E77205C-0348-4CC6-89BB-0D079D950C26}" name="Column4250"/>
    <tableColumn id="4254" xr3:uid="{0FC71CAC-252E-4FF4-809B-47765CB39B65}" name="Column4251"/>
    <tableColumn id="4255" xr3:uid="{B90749C7-CDA0-4E1A-85BE-194DD0477D1F}" name="Column4252"/>
    <tableColumn id="4256" xr3:uid="{3EE08B66-A0C4-40FE-9C8C-F249D89C3A0A}" name="Column4253"/>
    <tableColumn id="4257" xr3:uid="{4EBA818C-4376-4900-8DA9-0BA452FD83F7}" name="Column4254"/>
    <tableColumn id="4258" xr3:uid="{1B948194-BFE0-4CB0-9B8D-4828DAE296DD}" name="Column4255"/>
    <tableColumn id="4259" xr3:uid="{EA899CDB-A445-48B1-A189-B80E91131A33}" name="Column4256"/>
    <tableColumn id="4260" xr3:uid="{F933E619-31A3-4216-A1B4-0E650389BA42}" name="Column4257"/>
    <tableColumn id="4261" xr3:uid="{2CA4FBED-FD76-4D47-BDB2-AF64372B3E5C}" name="Column4258"/>
    <tableColumn id="4262" xr3:uid="{76F6D927-451A-4970-A664-FE9039439374}" name="Column4259"/>
    <tableColumn id="4263" xr3:uid="{62A50CA5-A6EC-4D8C-AF22-3FB7B543C850}" name="Column4260"/>
    <tableColumn id="4264" xr3:uid="{7A24719E-4A3F-4EEA-AEF2-8E1E83CD4169}" name="Column4261"/>
    <tableColumn id="4265" xr3:uid="{0185721E-0E8C-4C03-8D32-1A72B38F115B}" name="Column4262"/>
    <tableColumn id="4266" xr3:uid="{00595BD7-880A-4993-AB3E-C5E9535C92FE}" name="Column4263"/>
    <tableColumn id="4267" xr3:uid="{5CF6D33D-1409-4801-B0AA-4AE42B7D818C}" name="Column4264"/>
    <tableColumn id="4268" xr3:uid="{78B5260E-3A68-4808-8082-9E8C97E5BC40}" name="Column4265"/>
    <tableColumn id="4269" xr3:uid="{3F391B36-5DD8-469F-A902-D77EE6D55920}" name="Column4266"/>
    <tableColumn id="4270" xr3:uid="{ADB95334-A785-4C01-8484-D94AC0C9F76F}" name="Column4267"/>
    <tableColumn id="4271" xr3:uid="{3A765D95-6B5C-4CF1-93BD-503597783DE6}" name="Column4268"/>
    <tableColumn id="4272" xr3:uid="{485B5AD4-3757-437D-906D-A3F9DE3920F4}" name="Column4269"/>
    <tableColumn id="4273" xr3:uid="{91A7556D-E5C4-49B9-AB6B-0BF203D355B3}" name="Column4270"/>
    <tableColumn id="4274" xr3:uid="{B923503A-9261-4F25-8B93-7DB7FF3C3573}" name="Column4271"/>
    <tableColumn id="4275" xr3:uid="{2E22183B-E5E8-4273-A7F1-EFE69491CDD5}" name="Column4272"/>
    <tableColumn id="4276" xr3:uid="{4490796B-6B9F-4443-B5FF-D4219BE6D39B}" name="Column4273"/>
    <tableColumn id="4277" xr3:uid="{CEED2786-5462-4944-B1CF-BC1F8A21B803}" name="Column4274"/>
    <tableColumn id="4278" xr3:uid="{A5A8FB34-747B-425D-A6E7-E2D523F47F50}" name="Column4275"/>
    <tableColumn id="4279" xr3:uid="{31837DF8-71FF-4BDE-9167-74C87C2329FD}" name="Column4276"/>
    <tableColumn id="4280" xr3:uid="{76732A4B-0F04-4036-8540-7382716C13A0}" name="Column4277"/>
    <tableColumn id="4281" xr3:uid="{8F27BE83-30FA-465C-A240-EDE08D633CA3}" name="Column4278"/>
    <tableColumn id="4282" xr3:uid="{F60B5BD3-985C-498F-856E-D9173E78C9D2}" name="Column4279"/>
    <tableColumn id="4283" xr3:uid="{84A64052-CCF2-44BA-A731-6667C52A580A}" name="Column4280"/>
    <tableColumn id="4284" xr3:uid="{C8660702-E15C-4A4F-ACC9-867045E3FF69}" name="Column4281"/>
    <tableColumn id="4285" xr3:uid="{50A8D827-227A-4789-8144-1A084E3BCA1B}" name="Column4282"/>
    <tableColumn id="4286" xr3:uid="{E1D27BB3-7CBA-4669-B94C-FD047E4CFD9E}" name="Column4283"/>
    <tableColumn id="4287" xr3:uid="{328B882C-7B95-4678-A40B-322AC02E7319}" name="Column4284"/>
    <tableColumn id="4288" xr3:uid="{1E3485B0-81FD-4645-82E7-3D33C26ADE29}" name="Column4285"/>
    <tableColumn id="4289" xr3:uid="{4B95D46A-B056-42A0-A307-EF6DEED5AC31}" name="Column4286"/>
    <tableColumn id="4290" xr3:uid="{6ECBEA54-E317-4035-8A72-C8402C01F228}" name="Column4287"/>
    <tableColumn id="4291" xr3:uid="{91F595A0-71F3-44D8-AB81-EA5DDDB0BB52}" name="Column4288"/>
    <tableColumn id="4292" xr3:uid="{65260299-2A81-41F8-BFE5-D8158090C131}" name="Column4289"/>
    <tableColumn id="4293" xr3:uid="{AD20F006-59CF-498D-A158-59E2B56F9E10}" name="Column4290"/>
    <tableColumn id="4294" xr3:uid="{4D4A4491-4C43-4156-BF1C-CC97D2562380}" name="Column4291"/>
    <tableColumn id="4295" xr3:uid="{87CCF0F9-0982-4E7C-83FD-D64972EC7925}" name="Column4292"/>
    <tableColumn id="4296" xr3:uid="{B79DA559-A7B3-44A1-A902-7BCECF4728EF}" name="Column4293"/>
    <tableColumn id="4297" xr3:uid="{DBE641D8-884C-4464-A110-DEA670F7860E}" name="Column4294"/>
    <tableColumn id="4298" xr3:uid="{4A4D81AE-BE94-40C1-9B98-04BB899FD74B}" name="Column4295"/>
    <tableColumn id="4299" xr3:uid="{BD82ABEF-FC07-44BF-8A48-DC273F4B233A}" name="Column4296"/>
    <tableColumn id="4300" xr3:uid="{57DEC21A-DEEC-4528-9DC6-05D4E58B04C7}" name="Column4297"/>
    <tableColumn id="4301" xr3:uid="{044C6A2C-4484-4187-86FC-65990F9D409A}" name="Column4298"/>
    <tableColumn id="4302" xr3:uid="{427AEA2C-B2D1-490A-847B-7671073EE54C}" name="Column4299"/>
    <tableColumn id="4303" xr3:uid="{F62B0F92-0027-4E53-BFAC-1FD182AC6A45}" name="Column4300"/>
    <tableColumn id="4304" xr3:uid="{8D86C00D-3BA2-43C7-905D-EF9C9D728113}" name="Column4301"/>
    <tableColumn id="4305" xr3:uid="{844AE512-98EF-4F66-AE22-081000F720AA}" name="Column4302"/>
    <tableColumn id="4306" xr3:uid="{EFE1FD73-7D10-407F-80DC-AE5B3516BB41}" name="Column4303"/>
    <tableColumn id="4307" xr3:uid="{3648DF59-F05F-42BA-A87C-9A9C0C7636E3}" name="Column4304"/>
    <tableColumn id="4308" xr3:uid="{318A2267-5FCD-4C30-8B86-802F440590E0}" name="Column4305"/>
    <tableColumn id="4309" xr3:uid="{B6F7DC57-1083-4AC5-A47B-285B242FAD4A}" name="Column4306"/>
    <tableColumn id="4310" xr3:uid="{50AAAA67-E1E6-4B2E-B111-F649B236123C}" name="Column4307"/>
    <tableColumn id="4311" xr3:uid="{27103176-7080-4D47-A657-B9B238AA58CA}" name="Column4308"/>
    <tableColumn id="4312" xr3:uid="{F95A9D04-A006-4363-B647-06D5DEBEEF12}" name="Column4309"/>
    <tableColumn id="4313" xr3:uid="{3E54F3C7-73CF-4C3B-98D1-CA345FC3362C}" name="Column4310"/>
    <tableColumn id="4314" xr3:uid="{9C771136-2F60-4815-BB70-E4C39B7F8A1C}" name="Column4311"/>
    <tableColumn id="4315" xr3:uid="{AF0DF9AF-FD90-42B8-AC73-659AF6C64419}" name="Column4312"/>
    <tableColumn id="4316" xr3:uid="{76F48FEA-FB90-4FD9-AD1D-44D0FDBD5AF3}" name="Column4313"/>
    <tableColumn id="4317" xr3:uid="{4F34E8B8-0C9E-4C5D-A7EE-8D7CC39B372D}" name="Column4314"/>
    <tableColumn id="4318" xr3:uid="{D5D0DA32-0CC3-402C-9921-AF0767D4B0C5}" name="Column4315"/>
    <tableColumn id="4319" xr3:uid="{0BEF92A8-780C-4F23-8CC2-DFC3408DD728}" name="Column4316"/>
    <tableColumn id="4320" xr3:uid="{722FD8A5-80DC-4EAC-867C-6D8922B332F1}" name="Column4317"/>
    <tableColumn id="4321" xr3:uid="{B9C1617C-4FCB-495D-9120-D1CF3580A94C}" name="Column4318"/>
    <tableColumn id="4322" xr3:uid="{3159B397-3383-4A4B-8EA9-35B52EC5F116}" name="Column4319"/>
    <tableColumn id="4323" xr3:uid="{98E2D33B-3C2B-41C1-9EA7-45BF1AD7A58D}" name="Column4320"/>
    <tableColumn id="4324" xr3:uid="{3CEA79DE-7C50-43EB-B961-CCA60DA6F959}" name="Column4321"/>
    <tableColumn id="4325" xr3:uid="{E8624871-5A19-4FB9-B076-D7E4D9CF2A17}" name="Column4322"/>
    <tableColumn id="4326" xr3:uid="{01A775D4-2887-421B-BC20-36749A8CA230}" name="Column4323"/>
    <tableColumn id="4327" xr3:uid="{0862F126-7F2E-4512-BCFF-A61511C96B9F}" name="Column4324"/>
    <tableColumn id="4328" xr3:uid="{EFD81AC6-64DA-4AF5-93F4-8CF2CDC74539}" name="Column4325"/>
    <tableColumn id="4329" xr3:uid="{8C225672-D52D-48D2-8347-C1E7176EB588}" name="Column4326"/>
    <tableColumn id="4330" xr3:uid="{357709AB-27D6-4FB6-B114-222A728F0FFF}" name="Column4327"/>
    <tableColumn id="4331" xr3:uid="{8F16C8F9-D641-4F0D-84F5-905204902B53}" name="Column4328"/>
    <tableColumn id="4332" xr3:uid="{35BD51FF-DA20-45A6-B770-63EC5239C534}" name="Column4329"/>
    <tableColumn id="4333" xr3:uid="{D5C2EFC3-DFCD-438E-A426-910387033D44}" name="Column4330"/>
    <tableColumn id="4334" xr3:uid="{3D0E8767-CE03-4885-8632-118D4E9CC6A7}" name="Column4331"/>
    <tableColumn id="4335" xr3:uid="{D7279676-E4DC-41AB-B313-BB1AC6958026}" name="Column4332"/>
    <tableColumn id="4336" xr3:uid="{AFA764E2-B6CF-4DCC-B432-38C0E5F190FE}" name="Column4333"/>
    <tableColumn id="4337" xr3:uid="{A6802095-DF0A-4CFF-A64B-33C5FD84B680}" name="Column4334"/>
    <tableColumn id="4338" xr3:uid="{EB501E98-91B7-41A4-BAAE-1A0AF1BBD240}" name="Column4335"/>
    <tableColumn id="4339" xr3:uid="{675F882F-F4B6-4874-B5E3-A9AA1C3A3071}" name="Column4336"/>
    <tableColumn id="4340" xr3:uid="{5A0221D6-7197-4AAD-B44E-295A240E1C50}" name="Column4337"/>
    <tableColumn id="4341" xr3:uid="{03B90213-B8EF-4DFC-8F9B-B3A2E74E33BB}" name="Column4338"/>
    <tableColumn id="4342" xr3:uid="{9ECB752B-3534-4DF8-9748-CB2BC1F20740}" name="Column4339"/>
    <tableColumn id="4343" xr3:uid="{9F9EB109-31A0-4CD2-B3C6-306C5CF52183}" name="Column4340"/>
    <tableColumn id="4344" xr3:uid="{00366221-5024-4E48-81BC-20DD4258448D}" name="Column4341"/>
    <tableColumn id="4345" xr3:uid="{996B483E-EFA9-47F9-A14E-3AF240253C12}" name="Column4342"/>
    <tableColumn id="4346" xr3:uid="{9355F5E3-599B-424A-9C14-BE3333D61672}" name="Column4343"/>
    <tableColumn id="4347" xr3:uid="{606F5B88-0621-45EE-9141-8FABAE0A16AC}" name="Column4344"/>
    <tableColumn id="4348" xr3:uid="{73AB5011-CD15-4450-BEF0-A6372EB22B53}" name="Column4345"/>
    <tableColumn id="4349" xr3:uid="{CD2012F9-FCCE-4513-83C3-AB2BC42F9ECC}" name="Column4346"/>
    <tableColumn id="4350" xr3:uid="{4FBBAEFA-0EBB-42C1-B4D5-1419FCB22344}" name="Column4347"/>
    <tableColumn id="4351" xr3:uid="{CB136CC2-CBD1-4C2F-86D6-397BFBCAFEB3}" name="Column4348"/>
    <tableColumn id="4352" xr3:uid="{4D1D6293-1D05-4144-8A04-0D2EBDF924EA}" name="Column4349"/>
    <tableColumn id="4353" xr3:uid="{DA6DFEE5-D091-417A-8165-C106F7142A77}" name="Column4350"/>
    <tableColumn id="4354" xr3:uid="{5B9BA92C-1DB6-45F2-B143-25F3DD088AF7}" name="Column4351"/>
    <tableColumn id="4355" xr3:uid="{891EF5AF-20AE-4EDF-98DC-31FD7E175D4C}" name="Column4352"/>
    <tableColumn id="4356" xr3:uid="{CC8E6949-225E-4160-B132-47C8873A18C7}" name="Column4353"/>
    <tableColumn id="4357" xr3:uid="{A9C6E538-BD27-418F-8EF9-2ADC734B3D5F}" name="Column4354"/>
    <tableColumn id="4358" xr3:uid="{FE592776-4BA4-4C14-9614-FEB3D0433AB0}" name="Column4355"/>
    <tableColumn id="4359" xr3:uid="{EDF3BFF0-6AA4-471D-B26B-2C38F2AE5A2D}" name="Column4356"/>
    <tableColumn id="4360" xr3:uid="{24650BD7-3593-4E8D-A40D-6F36D6650120}" name="Column4357"/>
    <tableColumn id="4361" xr3:uid="{019FC06C-FADD-4A4B-987F-88913A8BB398}" name="Column4358"/>
    <tableColumn id="4362" xr3:uid="{2E071C95-A888-4832-A36C-B2D5B6A3A8CA}" name="Column4359"/>
    <tableColumn id="4363" xr3:uid="{6E4A42BF-176E-4FD7-9F79-E5B7E9B62721}" name="Column4360"/>
    <tableColumn id="4364" xr3:uid="{88B07CCD-39FF-4A8A-BADB-CB636B336B70}" name="Column4361"/>
    <tableColumn id="4365" xr3:uid="{4B3D4516-F9BA-434A-8FA2-7E803C147BD1}" name="Column4362"/>
    <tableColumn id="4366" xr3:uid="{40AEEDA2-9824-4F01-A125-78E1ABC92F08}" name="Column4363"/>
    <tableColumn id="4367" xr3:uid="{2AE72770-2E86-4610-AC8A-EA2C8575D818}" name="Column4364"/>
    <tableColumn id="4368" xr3:uid="{DB4FB88E-CB14-4113-8C66-DBA842BD0522}" name="Column4365"/>
    <tableColumn id="4369" xr3:uid="{1D089515-09AE-4470-8454-21BD25A134A2}" name="Column4366"/>
    <tableColumn id="4370" xr3:uid="{F9DE7FD4-D8DD-4070-B664-EED0ED303B58}" name="Column4367"/>
    <tableColumn id="4371" xr3:uid="{CC6E764F-98D7-4A26-8674-D5E8121768C8}" name="Column4368"/>
    <tableColumn id="4372" xr3:uid="{2D1CBAA3-8DCC-44B4-A4C4-C05F117CF064}" name="Column4369"/>
    <tableColumn id="4373" xr3:uid="{6C9A7465-5C33-44B3-AAD2-93C015A24848}" name="Column4370"/>
    <tableColumn id="4374" xr3:uid="{2D8B98A8-013F-4A69-B972-2225254DE254}" name="Column4371"/>
    <tableColumn id="4375" xr3:uid="{985AB008-0327-4060-8C12-2A44E7F508F0}" name="Column4372"/>
    <tableColumn id="4376" xr3:uid="{47470D5E-C0BF-48F3-B4E8-047BCFCA09BB}" name="Column4373"/>
    <tableColumn id="4377" xr3:uid="{5BB4F7E9-A250-4B26-BD0A-92EE740EA744}" name="Column4374"/>
    <tableColumn id="4378" xr3:uid="{0AF0F157-0FFD-4EA5-A035-FCC4ABF66D9C}" name="Column4375"/>
    <tableColumn id="4379" xr3:uid="{8F27A85A-EDAB-4769-B137-78CA7BDA1BA7}" name="Column4376"/>
    <tableColumn id="4380" xr3:uid="{69305373-B1EE-42F5-8C85-C2FDEFA2B3EB}" name="Column4377"/>
    <tableColumn id="4381" xr3:uid="{6E9E97FC-2B4C-4CD3-8E2E-6154C96C0755}" name="Column4378"/>
    <tableColumn id="4382" xr3:uid="{0F96528C-F4FD-4BAA-A491-35EEE7CEDCA3}" name="Column4379"/>
    <tableColumn id="4383" xr3:uid="{A912DB91-CFA8-4AC5-8D3D-030D7D793658}" name="Column4380"/>
    <tableColumn id="4384" xr3:uid="{BD07114B-C817-4459-98CB-C2E8012B8E8D}" name="Column4381"/>
    <tableColumn id="4385" xr3:uid="{930154CA-8E3B-45BA-BBAE-93A09138528E}" name="Column4382"/>
    <tableColumn id="4386" xr3:uid="{0846E941-CA83-47B1-A2A3-5C3C7178B65A}" name="Column4383"/>
    <tableColumn id="4387" xr3:uid="{46F622FF-6A86-4D5F-9101-7A5172561440}" name="Column4384"/>
    <tableColumn id="4388" xr3:uid="{87739F41-DB15-4A2E-B8F3-67EA7C5AD2CB}" name="Column4385"/>
    <tableColumn id="4389" xr3:uid="{9DBEA7EA-283A-472D-9E65-153EF6092FA6}" name="Column4386"/>
    <tableColumn id="4390" xr3:uid="{7527B46B-8DE3-46B1-BF5E-7D24DD2844AB}" name="Column4387"/>
    <tableColumn id="4391" xr3:uid="{CA6C8388-C6DF-4735-A7C8-EB22B461B208}" name="Column4388"/>
    <tableColumn id="4392" xr3:uid="{EF85DB72-39FA-49EC-B241-16B22B65FA2B}" name="Column4389"/>
    <tableColumn id="4393" xr3:uid="{535E9250-E08D-4047-8E60-D86F6CBB1A7B}" name="Column4390"/>
    <tableColumn id="4394" xr3:uid="{BCEB9A95-CA7D-4F52-8726-9162BD86730E}" name="Column4391"/>
    <tableColumn id="4395" xr3:uid="{03DF6A3D-30F6-4BD8-97AE-2D509BFE17EC}" name="Column4392"/>
    <tableColumn id="4396" xr3:uid="{072B35B4-79F7-4C75-A4A4-3B4EE7ADAF76}" name="Column4393"/>
    <tableColumn id="4397" xr3:uid="{319A9E85-1014-42DD-91AC-BF1D885BB72A}" name="Column4394"/>
    <tableColumn id="4398" xr3:uid="{255F5BCD-4744-41F8-8BC3-4A0A2C4C1583}" name="Column4395"/>
    <tableColumn id="4399" xr3:uid="{ACDFDB35-53AE-4445-8D5B-C1EA77B50057}" name="Column4396"/>
    <tableColumn id="4400" xr3:uid="{F1703597-4385-4A97-A128-0428E42257BC}" name="Column4397"/>
    <tableColumn id="4401" xr3:uid="{1DDCD9C0-0703-40F6-A92A-8CDB24564DAD}" name="Column4398"/>
    <tableColumn id="4402" xr3:uid="{D425DF55-D4B2-40B2-A47B-130CF92FF29B}" name="Column4399"/>
    <tableColumn id="4403" xr3:uid="{1B88F91F-8C8B-47A1-BFC7-959C6CF9BFD1}" name="Column4400"/>
    <tableColumn id="4404" xr3:uid="{71DE6427-B8CF-4433-8679-E22BD054F7DF}" name="Column4401"/>
    <tableColumn id="4405" xr3:uid="{D482A7F7-D1F1-406C-B0FC-31635A3FD1A8}" name="Column4402"/>
    <tableColumn id="4406" xr3:uid="{ED055583-75F1-4966-A345-1945FD5F1ED0}" name="Column4403"/>
    <tableColumn id="4407" xr3:uid="{272E2E45-28E2-4265-81F9-E30FD1424A42}" name="Column4404"/>
    <tableColumn id="4408" xr3:uid="{9AAC981C-72ED-4FAB-BE02-B972B52C91E4}" name="Column4405"/>
    <tableColumn id="4409" xr3:uid="{FA0FF34C-E8F8-43CE-A622-965426F97C6D}" name="Column4406"/>
    <tableColumn id="4410" xr3:uid="{E6AF120D-0F89-4C98-8E52-114ACB263527}" name="Column4407"/>
    <tableColumn id="4411" xr3:uid="{0A6BB56E-1E83-4652-9F95-DB5B6CAA249B}" name="Column4408"/>
    <tableColumn id="4412" xr3:uid="{8BD1318B-2C54-4C39-BB45-3B8C28C4B62C}" name="Column4409"/>
    <tableColumn id="4413" xr3:uid="{F4BBF929-9FE6-43F1-AFAA-35F3CCE652E4}" name="Column4410"/>
    <tableColumn id="4414" xr3:uid="{F377CCEA-F43D-4BDF-9562-0E05E7D6274B}" name="Column4411"/>
    <tableColumn id="4415" xr3:uid="{2979199D-9B2D-4918-A67B-7031C3ADDAF6}" name="Column4412"/>
    <tableColumn id="4416" xr3:uid="{14F561DE-BFBD-4819-A173-EA269EA2A227}" name="Column4413"/>
    <tableColumn id="4417" xr3:uid="{B9D130AE-7E39-4705-9F74-011B56574EBE}" name="Column4414"/>
    <tableColumn id="4418" xr3:uid="{D73B9676-BFEE-4787-A6D0-D363C7B78CDB}" name="Column4415"/>
    <tableColumn id="4419" xr3:uid="{B500AECF-6851-46BC-8F2B-CA0566CA361E}" name="Column4416"/>
    <tableColumn id="4420" xr3:uid="{C50D246B-CFD3-4939-B59D-2D42FC8E6201}" name="Column4417"/>
    <tableColumn id="4421" xr3:uid="{C50CCBDD-2812-424D-A6BE-B8A2D90EF594}" name="Column4418"/>
    <tableColumn id="4422" xr3:uid="{092AB95A-CB8B-43A6-A7D0-BE0EF0F25668}" name="Column4419"/>
    <tableColumn id="4423" xr3:uid="{1EE3D0EB-E0D9-43DF-B399-6A6F9C2EA44B}" name="Column4420"/>
    <tableColumn id="4424" xr3:uid="{037C4941-D495-4508-8009-28E7620B7454}" name="Column4421"/>
    <tableColumn id="4425" xr3:uid="{146B735E-0E07-4A55-951B-4E68EE013A89}" name="Column4422"/>
    <tableColumn id="4426" xr3:uid="{EC22E358-DECC-46C1-9ECB-37645D139739}" name="Column4423"/>
    <tableColumn id="4427" xr3:uid="{F03B0976-302D-4086-A293-990EE4971FB0}" name="Column4424"/>
    <tableColumn id="4428" xr3:uid="{475EF960-98F8-4FB7-A15A-A3E9CAC55AF5}" name="Column4425"/>
    <tableColumn id="4429" xr3:uid="{09BEB351-E5B1-4D83-AD35-7EE3F1836950}" name="Column4426"/>
    <tableColumn id="4430" xr3:uid="{B5039DC2-090E-4B01-A1C1-A26BA1E97EA4}" name="Column4427"/>
    <tableColumn id="4431" xr3:uid="{E0C1DB79-43DD-43E6-9AD4-5B1B9006392C}" name="Column4428"/>
    <tableColumn id="4432" xr3:uid="{F88AE129-35C7-47CA-B33C-A57B6FF04909}" name="Column4429"/>
    <tableColumn id="4433" xr3:uid="{7104C795-5143-40D1-8979-562898A5C6CA}" name="Column4430"/>
    <tableColumn id="4434" xr3:uid="{6911B247-3585-4B59-AD35-0B83FBB76F62}" name="Column4431"/>
    <tableColumn id="4435" xr3:uid="{695CF90F-9237-4143-B9C8-1F6740AD707E}" name="Column4432"/>
    <tableColumn id="4436" xr3:uid="{68C7F932-63DE-4C56-9E55-77A9CCDA7B08}" name="Column4433"/>
    <tableColumn id="4437" xr3:uid="{55371D22-3724-4CC3-A31A-FE74B4E5D5F6}" name="Column4434"/>
    <tableColumn id="4438" xr3:uid="{E03D8BFA-9F6B-4C68-9A48-B3EC9A9FB46F}" name="Column4435"/>
    <tableColumn id="4439" xr3:uid="{4C679B8A-FC3A-4EA7-8BA6-C4B9899E943D}" name="Column4436"/>
    <tableColumn id="4440" xr3:uid="{05C95536-029B-4D96-8C08-36D06929C6B3}" name="Column4437"/>
    <tableColumn id="4441" xr3:uid="{F264665A-AD30-406A-B432-4D65CD3591FD}" name="Column4438"/>
    <tableColumn id="4442" xr3:uid="{2F05071D-1950-4BCE-868C-ABC050E33B04}" name="Column4439"/>
    <tableColumn id="4443" xr3:uid="{1C1BECC8-E324-4EC9-AC29-BF3EF9523CB7}" name="Column4440"/>
    <tableColumn id="4444" xr3:uid="{B2C16F57-CEA6-47CA-A744-EFB212710C1D}" name="Column4441"/>
    <tableColumn id="4445" xr3:uid="{57AD813B-69EF-4168-B5E7-C2B3C5866730}" name="Column4442"/>
    <tableColumn id="4446" xr3:uid="{209CE1D8-14C6-438A-80A0-484F95670844}" name="Column4443"/>
    <tableColumn id="4447" xr3:uid="{F6D96ACC-7493-4759-A328-2E1E866B26D6}" name="Column4444"/>
    <tableColumn id="4448" xr3:uid="{39F0CA9C-3971-4E52-8724-A55CC8FFA172}" name="Column4445"/>
    <tableColumn id="4449" xr3:uid="{E120C698-B1A1-45F1-92D0-496410AA5E49}" name="Column4446"/>
    <tableColumn id="4450" xr3:uid="{8D0EE2A1-344A-4C28-B2B8-0A5AE7042085}" name="Column4447"/>
    <tableColumn id="4451" xr3:uid="{52D2CD3D-9A0A-4D14-AA45-57864341276E}" name="Column4448"/>
    <tableColumn id="4452" xr3:uid="{5056A4E1-A3CC-4544-893D-1811B7D28E96}" name="Column4449"/>
    <tableColumn id="4453" xr3:uid="{C6A7F63C-4B09-4744-9AF9-F37208A25310}" name="Column4450"/>
    <tableColumn id="4454" xr3:uid="{3AE7306B-293F-43A3-AF63-D19B2B3D0541}" name="Column4451"/>
    <tableColumn id="4455" xr3:uid="{AE09CE98-ACB9-4DDF-879A-916B69130A75}" name="Column4452"/>
    <tableColumn id="4456" xr3:uid="{4CEB171C-8041-4528-BB6F-1D147C72D65A}" name="Column4453"/>
    <tableColumn id="4457" xr3:uid="{3AC4833F-342A-4FF3-9BFE-0AEAC84FFE6C}" name="Column4454"/>
    <tableColumn id="4458" xr3:uid="{778838ED-D3D9-4C42-8488-B53C31ADFC00}" name="Column4455"/>
    <tableColumn id="4459" xr3:uid="{3541C0D8-4F3E-42A2-A0E5-2A6B310CE8F8}" name="Column4456"/>
    <tableColumn id="4460" xr3:uid="{39FE4D6C-1AA8-4318-A19F-783A2F8B4672}" name="Column4457"/>
    <tableColumn id="4461" xr3:uid="{D363C49A-3304-4F20-A372-223760FCB64D}" name="Column4458"/>
    <tableColumn id="4462" xr3:uid="{2FB2D705-F6ED-4427-B135-ABC38C9C3A9A}" name="Column4459"/>
    <tableColumn id="4463" xr3:uid="{00B31E68-0D5C-4CCF-8606-253460CE7AE2}" name="Column4460"/>
    <tableColumn id="4464" xr3:uid="{FEF52434-2258-4D2E-AD85-CE705162B561}" name="Column4461"/>
    <tableColumn id="4465" xr3:uid="{531B7540-534B-4AFD-8CB7-AB40E808FF2B}" name="Column4462"/>
    <tableColumn id="4466" xr3:uid="{7C38242E-6CEF-4747-88BD-367668772C48}" name="Column4463"/>
    <tableColumn id="4467" xr3:uid="{BBDFC1B3-1516-4B27-A856-C91398CAA034}" name="Column4464"/>
    <tableColumn id="4468" xr3:uid="{C92324E9-98CE-4CEB-80B4-FFD435CB10CE}" name="Column4465"/>
    <tableColumn id="4469" xr3:uid="{7CD10C01-FB13-4890-9B3F-9F3CFDD9EC61}" name="Column4466"/>
    <tableColumn id="4470" xr3:uid="{0897298F-9E6D-4FCE-AE66-010F80B21FB7}" name="Column4467"/>
    <tableColumn id="4471" xr3:uid="{DBF69EF3-8FFD-42FF-A341-0AF94B67C721}" name="Column4468"/>
    <tableColumn id="4472" xr3:uid="{2330065C-6615-4841-B478-94CEB12112B6}" name="Column4469"/>
    <tableColumn id="4473" xr3:uid="{17FE9E2B-5D2B-4BCF-8ED4-67E0AFB64A66}" name="Column4470"/>
    <tableColumn id="4474" xr3:uid="{D8E1E04A-6BC7-4D3F-9543-64FECF5C78D5}" name="Column4471"/>
    <tableColumn id="4475" xr3:uid="{F97DDC2C-AAA7-4F48-BF29-58248F9E7F4F}" name="Column4472"/>
    <tableColumn id="4476" xr3:uid="{F5018370-A139-4F2D-BB6B-B6E4D217BA59}" name="Column4473"/>
    <tableColumn id="4477" xr3:uid="{ABFFB91C-7AD0-4FF4-B513-27126D4FCE5E}" name="Column4474"/>
    <tableColumn id="4478" xr3:uid="{E8DC2D78-6E17-429F-8FC6-863C17E4208E}" name="Column4475"/>
    <tableColumn id="4479" xr3:uid="{102B5E23-A5BD-4CB2-A409-0264C0D711A2}" name="Column4476"/>
    <tableColumn id="4480" xr3:uid="{A8C5C866-F019-41CA-B6D1-9159713AE87C}" name="Column4477"/>
    <tableColumn id="4481" xr3:uid="{20AAE4A9-6F05-4AE0-98D6-0085DC369509}" name="Column4478"/>
    <tableColumn id="4482" xr3:uid="{0FE888E2-3687-4631-A481-02C9057E1E86}" name="Column4479"/>
    <tableColumn id="4483" xr3:uid="{73CBB9F2-D929-4897-8F78-E2FD86F094EA}" name="Column4480"/>
    <tableColumn id="4484" xr3:uid="{8476C84B-2685-47DC-BFDD-127EEB18D29A}" name="Column4481"/>
    <tableColumn id="4485" xr3:uid="{48CD9B48-24C6-4E75-B58B-E154B00F3A94}" name="Column4482"/>
    <tableColumn id="4486" xr3:uid="{4E4610C8-CDD7-4747-ABD5-1A83EEA2B3CB}" name="Column4483"/>
    <tableColumn id="4487" xr3:uid="{6C5811BA-18DE-4B91-8BE8-90AB02C44C2E}" name="Column4484"/>
    <tableColumn id="4488" xr3:uid="{6E11050E-ADDC-4E99-937E-723DF06C8875}" name="Column4485"/>
    <tableColumn id="4489" xr3:uid="{058A4AB6-E0DA-435A-AD40-89DF5A9ACA5D}" name="Column4486"/>
    <tableColumn id="4490" xr3:uid="{DD94C62E-6682-4E83-A4B1-BFDE7F9E9E9B}" name="Column4487"/>
    <tableColumn id="4491" xr3:uid="{B0CD8383-86B5-48FE-8F0A-EB5ABF89865F}" name="Column4488"/>
    <tableColumn id="4492" xr3:uid="{08C61E97-9953-4881-AEBC-987B49F9AE0B}" name="Column4489"/>
    <tableColumn id="4493" xr3:uid="{0506BF5B-1DCC-4CFA-90B7-AF7FFE2E66FB}" name="Column4490"/>
    <tableColumn id="4494" xr3:uid="{B3B8128B-7DC9-45D5-AB2E-41715F4C4812}" name="Column4491"/>
    <tableColumn id="4495" xr3:uid="{8134F2F0-B85A-409F-A654-277FCD6E8E7E}" name="Column4492"/>
    <tableColumn id="4496" xr3:uid="{EE0B5A3E-FF4F-468D-A6A8-01FA55488A1F}" name="Column4493"/>
    <tableColumn id="4497" xr3:uid="{295CD3B6-A06B-4DB5-861C-76901F008004}" name="Column4494"/>
    <tableColumn id="4498" xr3:uid="{82117230-53FD-419F-B424-F4DFE2E44F81}" name="Column4495"/>
    <tableColumn id="4499" xr3:uid="{64C74569-F82F-450E-B779-5207615B3F22}" name="Column4496"/>
    <tableColumn id="4500" xr3:uid="{97553661-187D-4FDA-9193-CBA9F08FDE6A}" name="Column4497"/>
    <tableColumn id="4501" xr3:uid="{194B53C3-0D94-4CD0-8714-410349464651}" name="Column4498"/>
    <tableColumn id="4502" xr3:uid="{4F81DB75-B93F-4850-A80C-DB1DD6C9EFB3}" name="Column4499"/>
    <tableColumn id="4503" xr3:uid="{913BC031-A46C-4A8D-AD2C-9F0B502BB6C9}" name="Column4500"/>
    <tableColumn id="4504" xr3:uid="{E662E75F-1DA6-4B07-B4EE-916C736C7302}" name="Column4501"/>
    <tableColumn id="4505" xr3:uid="{9FF44BF9-B09B-45D4-87E4-2C9F121F5703}" name="Column4502"/>
    <tableColumn id="4506" xr3:uid="{27EF1B29-5FEF-4204-A78B-9E97EADDE79C}" name="Column4503"/>
    <tableColumn id="4507" xr3:uid="{2E898062-3F1F-448B-A55A-EF597A064ABB}" name="Column4504"/>
    <tableColumn id="4508" xr3:uid="{0B69A27F-730C-48C0-861E-362DC4CEB9A1}" name="Column4505"/>
    <tableColumn id="4509" xr3:uid="{879EDA6F-804E-4AD0-AB94-E8A2FF9B633D}" name="Column4506"/>
    <tableColumn id="4510" xr3:uid="{1483F704-B453-4EDD-A9EE-962F914CD70D}" name="Column4507"/>
    <tableColumn id="4511" xr3:uid="{57D86997-36D6-4C1D-BCBC-BF33BEFDFCE1}" name="Column4508"/>
    <tableColumn id="4512" xr3:uid="{30C286E2-7398-4C12-936B-E5576E36E1E8}" name="Column4509"/>
    <tableColumn id="4513" xr3:uid="{9B566E8F-CB1A-4929-9740-0BABE399BAA0}" name="Column4510"/>
    <tableColumn id="4514" xr3:uid="{24EDECC2-38D0-4B41-A050-C335C7A453B9}" name="Column4511"/>
    <tableColumn id="4515" xr3:uid="{A58B0E11-8A6D-4A71-AF1A-02C6D06BEE51}" name="Column4512"/>
    <tableColumn id="4516" xr3:uid="{DBF1F8B9-7700-438B-95AB-66D2D680829F}" name="Column4513"/>
    <tableColumn id="4517" xr3:uid="{68F2C654-F46F-4B08-9203-7932E384E02F}" name="Column4514"/>
    <tableColumn id="4518" xr3:uid="{25D54462-9DFC-4B6C-B036-8D0FB236A48B}" name="Column4515"/>
    <tableColumn id="4519" xr3:uid="{B69C97E3-CD47-4102-A949-2CB93033AA6B}" name="Column4516"/>
    <tableColumn id="4520" xr3:uid="{0E9FDB56-454B-4F93-8874-7291BF9537A5}" name="Column4517"/>
    <tableColumn id="4521" xr3:uid="{48EC6AA0-7310-444E-96B1-D1ECB58D12C5}" name="Column4518"/>
    <tableColumn id="4522" xr3:uid="{052C4A4D-CE58-4EAA-BFE3-7EFE5537678C}" name="Column4519"/>
    <tableColumn id="4523" xr3:uid="{F81CBD92-718F-4EA3-BF03-06FC3850FA69}" name="Column4520"/>
    <tableColumn id="4524" xr3:uid="{9A7997F2-6DB0-4C8D-8C7B-C8D4C1F68548}" name="Column4521"/>
    <tableColumn id="4525" xr3:uid="{04E52A6D-87BE-4DCC-A5F5-1652B8A6CF4F}" name="Column4522"/>
    <tableColumn id="4526" xr3:uid="{8601170C-DA6A-4069-B5CD-8A8955AD7E01}" name="Column4523"/>
    <tableColumn id="4527" xr3:uid="{DB23B669-6434-4593-BEDE-F26A848E58D1}" name="Column4524"/>
    <tableColumn id="4528" xr3:uid="{5624171A-CCBD-4681-84B1-E4980748B1F2}" name="Column4525"/>
    <tableColumn id="4529" xr3:uid="{82A2CC7B-0D9A-48F0-8BD1-00BF61CB7A97}" name="Column4526"/>
    <tableColumn id="4530" xr3:uid="{AE464336-685B-4C5B-8285-AE9E2EAC2D7F}" name="Column4527"/>
    <tableColumn id="4531" xr3:uid="{9826AFC6-C270-45B3-9333-7C166936B6B8}" name="Column4528"/>
    <tableColumn id="4532" xr3:uid="{7512677A-6C64-484A-B7F7-55C1EF4A6835}" name="Column4529"/>
    <tableColumn id="4533" xr3:uid="{7B6D70CD-2109-4A92-AA2F-3D25A3933A85}" name="Column4530"/>
    <tableColumn id="4534" xr3:uid="{A2511EFD-ED6C-4DE0-AC0D-7A116EC705FA}" name="Column4531"/>
    <tableColumn id="4535" xr3:uid="{8D7BE827-967E-4B68-9026-FDFA82FEB894}" name="Column4532"/>
    <tableColumn id="4536" xr3:uid="{C02DF58D-1527-4CC1-9700-5BA0538D7BC4}" name="Column4533"/>
    <tableColumn id="4537" xr3:uid="{8D82807E-A1E4-4A42-8D93-8CC04AFB75DB}" name="Column4534"/>
    <tableColumn id="4538" xr3:uid="{6CF7F28B-14ED-4F4D-A7A2-7264A3513284}" name="Column4535"/>
    <tableColumn id="4539" xr3:uid="{CDA1A52C-4282-4D0B-872A-57BF985ACDE8}" name="Column4536"/>
    <tableColumn id="4540" xr3:uid="{45612260-7FB9-4341-B118-53F135615C1D}" name="Column4537"/>
    <tableColumn id="4541" xr3:uid="{548962F9-A4CB-4D94-B9CC-AC4099BE80B7}" name="Column4538"/>
    <tableColumn id="4542" xr3:uid="{DEF68A16-BAD9-4F14-894A-5E3718770729}" name="Column4539"/>
    <tableColumn id="4543" xr3:uid="{229C3398-57DD-4EAD-B3E4-BD8E258C817B}" name="Column4540"/>
    <tableColumn id="4544" xr3:uid="{D3C35C0A-0035-43B5-B9F3-D7C59C61C776}" name="Column4541"/>
    <tableColumn id="4545" xr3:uid="{3328924F-04D0-4FBB-AA7F-D9AB051A0C8C}" name="Column4542"/>
    <tableColumn id="4546" xr3:uid="{971AE3DB-3ACD-451E-9173-20C0B81E8491}" name="Column4543"/>
    <tableColumn id="4547" xr3:uid="{50A32815-6F45-47A5-A738-67A57DFB97E6}" name="Column4544"/>
    <tableColumn id="4548" xr3:uid="{B35FEBF9-9366-459A-B8D8-52B8FCBF2104}" name="Column4545"/>
    <tableColumn id="4549" xr3:uid="{BDFD1484-1A1A-4736-BEA2-A2BA8EE7B44D}" name="Column4546"/>
    <tableColumn id="4550" xr3:uid="{D19CFE8C-0EB3-430A-A05D-2AD43A9C4682}" name="Column4547"/>
    <tableColumn id="4551" xr3:uid="{D80E4C77-56A6-410F-BC88-DFA200E9A879}" name="Column4548"/>
    <tableColumn id="4552" xr3:uid="{C47E1EA9-63B0-4BBB-B40D-7F18D1C86DA7}" name="Column4549"/>
    <tableColumn id="4553" xr3:uid="{4A52073F-B732-4496-9448-DA5814F974D0}" name="Column4550"/>
    <tableColumn id="4554" xr3:uid="{C6C3DC3D-31A1-4A98-BE1C-AE79ED4C5916}" name="Column4551"/>
    <tableColumn id="4555" xr3:uid="{A4A0A87D-6170-4CC3-8369-8A4E043BBCDD}" name="Column4552"/>
    <tableColumn id="4556" xr3:uid="{D635BCF3-9921-46C2-93E2-7BB568EFBF8F}" name="Column4553"/>
    <tableColumn id="4557" xr3:uid="{A21923A0-3373-46B6-90B9-733E0A239F74}" name="Column4554"/>
    <tableColumn id="4558" xr3:uid="{E746BE30-4CF8-42F6-B50F-ECEC48398BD7}" name="Column4555"/>
    <tableColumn id="4559" xr3:uid="{379D33B2-A6AF-4E14-96B6-FF70B12795D6}" name="Column4556"/>
    <tableColumn id="4560" xr3:uid="{39AF9726-F509-48DC-A50F-3D6B87F1BEFC}" name="Column4557"/>
    <tableColumn id="4561" xr3:uid="{F4EC798B-A9A5-4220-98B2-B1822F893CF2}" name="Column4558"/>
    <tableColumn id="4562" xr3:uid="{01707773-D676-4C31-9739-1EF04AEC003A}" name="Column4559"/>
    <tableColumn id="4563" xr3:uid="{148C0506-0AC7-4927-891F-87333A579168}" name="Column4560"/>
    <tableColumn id="4564" xr3:uid="{E74CCE2B-1D8D-49AD-B73E-786BF66D10FF}" name="Column4561"/>
    <tableColumn id="4565" xr3:uid="{712FB41B-A7BA-4A0B-89C4-9818C2BC89C6}" name="Column4562"/>
    <tableColumn id="4566" xr3:uid="{97192867-696D-4EB0-BAB4-63F5A81C05DE}" name="Column4563"/>
    <tableColumn id="4567" xr3:uid="{337E4E74-6A36-4957-A9FE-348B50EB2419}" name="Column4564"/>
    <tableColumn id="4568" xr3:uid="{25FC3210-613B-4AF9-B8F1-DCA085B1FEAA}" name="Column4565"/>
    <tableColumn id="4569" xr3:uid="{7C615813-39A9-4190-B0EC-E3F691118B86}" name="Column4566"/>
    <tableColumn id="4570" xr3:uid="{6A49F5B6-86F2-449D-84BB-9CACB6D687F7}" name="Column4567"/>
    <tableColumn id="4571" xr3:uid="{79541094-FC09-414C-8AA2-558231A733C6}" name="Column4568"/>
    <tableColumn id="4572" xr3:uid="{A8BF1AC2-8037-4D90-81ED-9E6EBCAFD574}" name="Column4569"/>
    <tableColumn id="4573" xr3:uid="{8D7BEF0F-E16E-40E8-B8E9-7A3BEA81CBCF}" name="Column4570"/>
    <tableColumn id="4574" xr3:uid="{9DAC821E-ACB8-41F4-A847-69F99DEC058E}" name="Column4571"/>
    <tableColumn id="4575" xr3:uid="{948B0A1E-559F-4333-888A-1EB7E8C41D21}" name="Column4572"/>
    <tableColumn id="4576" xr3:uid="{F9F18F0F-8910-4321-9CD9-04E722FEE2C3}" name="Column4573"/>
    <tableColumn id="4577" xr3:uid="{D4086997-0B17-4028-9F7C-9250FE6B7A43}" name="Column4574"/>
    <tableColumn id="4578" xr3:uid="{997E5D87-BEA1-4854-9C56-DAE8780684EB}" name="Column4575"/>
    <tableColumn id="4579" xr3:uid="{BDF5746D-E892-49F7-AD82-F7414BE767EE}" name="Column4576"/>
    <tableColumn id="4580" xr3:uid="{D4D7CC3C-599E-4402-8A1B-183E2E3F1309}" name="Column4577"/>
    <tableColumn id="4581" xr3:uid="{64948E75-3BCE-4FE6-973C-77E5A0C39E17}" name="Column4578"/>
    <tableColumn id="4582" xr3:uid="{5103547F-98FC-4EDB-8F28-6E218D8988E6}" name="Column4579"/>
    <tableColumn id="4583" xr3:uid="{F25839A3-C868-4EF2-8F82-4A8C557D88AD}" name="Column4580"/>
    <tableColumn id="4584" xr3:uid="{671AB631-80CD-4C3E-B338-B1E6C2D1A585}" name="Column4581"/>
    <tableColumn id="4585" xr3:uid="{B4128CD2-E8CF-4504-9CBB-4E89EA79151D}" name="Column4582"/>
    <tableColumn id="4586" xr3:uid="{0DE42709-0A65-4046-88C4-8FD0CC4630D2}" name="Column4583"/>
    <tableColumn id="4587" xr3:uid="{1EB6E266-BB0A-4FDE-9468-A5961312AA56}" name="Column4584"/>
    <tableColumn id="4588" xr3:uid="{DBBE33C0-295D-4D01-A352-5D45E72D28DF}" name="Column4585"/>
    <tableColumn id="4589" xr3:uid="{DC128DC3-E640-495D-9AC9-B40B7DA06269}" name="Column4586"/>
    <tableColumn id="4590" xr3:uid="{41882C09-F426-4AE1-9C84-ADF73282B606}" name="Column4587"/>
    <tableColumn id="4591" xr3:uid="{B9484CE4-A98C-46A5-8358-E9279D241F3F}" name="Column4588"/>
    <tableColumn id="4592" xr3:uid="{6BC399FE-FC76-488A-9D07-EF6977624D1B}" name="Column4589"/>
    <tableColumn id="4593" xr3:uid="{FE9F4B1D-3E2C-49C8-89D1-75E184A975AD}" name="Column4590"/>
    <tableColumn id="4594" xr3:uid="{DABCEA46-802C-4689-934F-5038211524C5}" name="Column4591"/>
    <tableColumn id="4595" xr3:uid="{3F6F822E-9D86-4E5F-BEEE-072ABAB71350}" name="Column4592"/>
    <tableColumn id="4596" xr3:uid="{9FF04FF3-A560-496A-B9EA-D034A78B0EA0}" name="Column4593"/>
    <tableColumn id="4597" xr3:uid="{41E5EB8D-0603-4602-BEFC-C738CB52ADF6}" name="Column4594"/>
    <tableColumn id="4598" xr3:uid="{B3EC2582-05E8-45DF-A7BD-B91AC07D8867}" name="Column4595"/>
    <tableColumn id="4599" xr3:uid="{8862E6D6-CD3B-415B-81C7-D6C93988C662}" name="Column4596"/>
    <tableColumn id="4600" xr3:uid="{DC7F3CDE-CC21-4A21-A379-B6BA2EFB89FE}" name="Column4597"/>
    <tableColumn id="4601" xr3:uid="{9B9D0C44-A140-4B89-AAE6-EFC4305E6DF4}" name="Column4598"/>
    <tableColumn id="4602" xr3:uid="{D9B56C52-6177-494E-969E-48E5B8393B31}" name="Column4599"/>
    <tableColumn id="4603" xr3:uid="{3E3EFE24-3E1F-46C6-815E-06286AAFB446}" name="Column4600"/>
    <tableColumn id="4604" xr3:uid="{CC259815-E636-43CA-B018-3DFA375AA4A4}" name="Column4601"/>
    <tableColumn id="4605" xr3:uid="{6BDD1919-93EE-4D15-85A8-B8618554F035}" name="Column4602"/>
    <tableColumn id="4606" xr3:uid="{E427579A-70FB-4B50-B95B-E9713691E4DF}" name="Column4603"/>
    <tableColumn id="4607" xr3:uid="{0492E88D-8FAD-4284-961D-DD00EA58CC3E}" name="Column4604"/>
    <tableColumn id="4608" xr3:uid="{3A46E053-12AE-4349-ADA0-D78A1015BF56}" name="Column4605"/>
    <tableColumn id="4609" xr3:uid="{3E8D43BC-BAFB-4187-A6E8-88ADB3EB741E}" name="Column4606"/>
    <tableColumn id="4610" xr3:uid="{E60AC599-8495-4A96-9B44-BAEAEA5C9CD3}" name="Column4607"/>
    <tableColumn id="4611" xr3:uid="{2F43E58A-1F6C-4BFE-8061-425AFF0BE05A}" name="Column4608"/>
    <tableColumn id="4612" xr3:uid="{D16074E1-2A63-4F8A-B9AB-9E67E5E8B782}" name="Column4609"/>
    <tableColumn id="4613" xr3:uid="{D0F63A62-F65C-4F6D-AC04-67D2B2C3FD9C}" name="Column4610"/>
    <tableColumn id="4614" xr3:uid="{6666FA8C-E5F9-4492-913B-7DC1FC8A06DD}" name="Column4611"/>
    <tableColumn id="4615" xr3:uid="{73643383-E56E-4A07-9FF5-3AEA29C398A6}" name="Column4612"/>
    <tableColumn id="4616" xr3:uid="{E2F94AF1-0903-456A-A38B-62C1DBDE2030}" name="Column4613"/>
    <tableColumn id="4617" xr3:uid="{BDF6FF31-5121-4D77-871E-8B51C0986677}" name="Column4614"/>
    <tableColumn id="4618" xr3:uid="{E8D9B85A-E89D-4DAD-A764-7746C8F26C14}" name="Column4615"/>
    <tableColumn id="4619" xr3:uid="{050A8434-9846-42B2-B9FC-DEB3A5626A68}" name="Column4616"/>
    <tableColumn id="4620" xr3:uid="{09406639-13CA-4BB6-9C94-F9C136826DCE}" name="Column4617"/>
    <tableColumn id="4621" xr3:uid="{9A2C287F-0150-406D-9751-D0C0D71405A4}" name="Column4618"/>
    <tableColumn id="4622" xr3:uid="{96D6CE95-C8C0-406D-AB06-7A20B80C1757}" name="Column4619"/>
    <tableColumn id="4623" xr3:uid="{0C27598D-57E8-4297-987A-F957711D3602}" name="Column4620"/>
    <tableColumn id="4624" xr3:uid="{6F4CC226-1ECC-4CAD-8AD1-9B3208AE4031}" name="Column4621"/>
    <tableColumn id="4625" xr3:uid="{0C7DB7DF-A8C5-4658-B4D9-099B81658AFC}" name="Column4622"/>
    <tableColumn id="4626" xr3:uid="{E353E0C5-22DE-42AC-B0A8-26C2DEDAD351}" name="Column4623"/>
    <tableColumn id="4627" xr3:uid="{FF41C6AE-1F07-461A-99FC-138490F5B5F8}" name="Column4624"/>
    <tableColumn id="4628" xr3:uid="{D4EFBF5F-5918-4B80-9648-4562EC08D9AA}" name="Column4625"/>
    <tableColumn id="4629" xr3:uid="{9B2D515B-9F7F-4526-9C98-30A984CB2DC5}" name="Column4626"/>
    <tableColumn id="4630" xr3:uid="{CCA58EF6-1AE1-4A93-B6F0-53B742E17EE7}" name="Column4627"/>
    <tableColumn id="4631" xr3:uid="{1126C290-8A1D-4645-A086-03B00B27222B}" name="Column4628"/>
    <tableColumn id="4632" xr3:uid="{705AEB95-1C29-4DEE-96F1-91CA337016BF}" name="Column4629"/>
    <tableColumn id="4633" xr3:uid="{48D0AB94-7EF1-46CC-A264-06CD34FAD608}" name="Column4630"/>
    <tableColumn id="4634" xr3:uid="{35E36888-EE3C-4D08-8FF3-DB2244BF8AB7}" name="Column4631"/>
    <tableColumn id="4635" xr3:uid="{5D9927CD-EEEE-4E40-B01B-C408D4B64E01}" name="Column4632"/>
    <tableColumn id="4636" xr3:uid="{8788CF53-B3C9-431F-948F-7FE0807FE46E}" name="Column4633"/>
    <tableColumn id="4637" xr3:uid="{1E9A1F8B-405E-4B62-8807-DC04A93CD37F}" name="Column4634"/>
    <tableColumn id="4638" xr3:uid="{8F72E7FA-74D5-4191-A648-C5AC5C528390}" name="Column4635"/>
    <tableColumn id="4639" xr3:uid="{E8B76983-24A0-4CA5-BCBE-7912C810C2F0}" name="Column4636"/>
    <tableColumn id="4640" xr3:uid="{E42ECC24-5E9A-4A5F-BB11-A83AB5176CC6}" name="Column4637"/>
    <tableColumn id="4641" xr3:uid="{88D83415-8FBA-4012-8E91-9E8D737341CB}" name="Column4638"/>
    <tableColumn id="4642" xr3:uid="{AF4E5518-04C9-4B3E-84CD-A0268EAD7B52}" name="Column4639"/>
    <tableColumn id="4643" xr3:uid="{183E758D-01EA-4B1D-A30F-BEFDFA9FD602}" name="Column4640"/>
    <tableColumn id="4644" xr3:uid="{E6FEC846-4849-4788-8513-98F8EADD90C4}" name="Column4641"/>
    <tableColumn id="4645" xr3:uid="{F9E2DF17-78A0-434E-9D3D-525E1E0C023E}" name="Column4642"/>
    <tableColumn id="4646" xr3:uid="{B8B1D2B8-0B1C-4A34-8A79-1555549CD55E}" name="Column4643"/>
    <tableColumn id="4647" xr3:uid="{4BF74267-F96A-49A5-AA42-1A4E1086B353}" name="Column4644"/>
    <tableColumn id="4648" xr3:uid="{322F8AF7-AA2E-4D0C-86F5-22907CE656EE}" name="Column4645"/>
    <tableColumn id="4649" xr3:uid="{617CD50F-E34C-470A-8A07-1DB7BE3ABA3C}" name="Column4646"/>
    <tableColumn id="4650" xr3:uid="{0F29817B-DC65-4BF8-9A66-557759E4AD43}" name="Column4647"/>
    <tableColumn id="4651" xr3:uid="{EECA1ECA-28D0-4616-A692-CDB1FFD8A8F4}" name="Column4648"/>
    <tableColumn id="4652" xr3:uid="{4A3267BE-6A89-4469-AF13-1198E4111BE7}" name="Column4649"/>
    <tableColumn id="4653" xr3:uid="{F0F31017-D2B0-4FF4-A631-2FCF57EB4883}" name="Column4650"/>
    <tableColumn id="4654" xr3:uid="{6D6E0556-1761-4024-9E05-B4678E3034FE}" name="Column4651"/>
    <tableColumn id="4655" xr3:uid="{0E7C0AE9-34B0-4788-BC0F-A676305F4A19}" name="Column4652"/>
    <tableColumn id="4656" xr3:uid="{00424AFB-EE08-4A1F-A33E-543362A80DEA}" name="Column4653"/>
    <tableColumn id="4657" xr3:uid="{EF425653-CAF0-488A-9204-FA457F50EE08}" name="Column4654"/>
    <tableColumn id="4658" xr3:uid="{4F3539E8-7E79-4E19-AB39-743BA1B7455C}" name="Column4655"/>
    <tableColumn id="4659" xr3:uid="{F9E07CCE-C29B-48B8-9328-644CE187BDF2}" name="Column4656"/>
    <tableColumn id="4660" xr3:uid="{82FCB854-F7AA-4E44-913A-9D306F8E7290}" name="Column4657"/>
    <tableColumn id="4661" xr3:uid="{E60FC35E-A917-4D54-80CC-190BDDEAB845}" name="Column4658"/>
    <tableColumn id="4662" xr3:uid="{201C173E-0E77-4BCB-9BD7-566E25044232}" name="Column4659"/>
    <tableColumn id="4663" xr3:uid="{1FBB91FC-BA9C-4988-A68F-A8BDBA3C421C}" name="Column4660"/>
    <tableColumn id="4664" xr3:uid="{32C5A847-1591-4B14-92B4-6A4E70A5A53F}" name="Column4661"/>
    <tableColumn id="4665" xr3:uid="{B429D158-550B-417D-AC2D-18B6730D815A}" name="Column4662"/>
    <tableColumn id="4666" xr3:uid="{29EB935F-9D2E-4FE9-97A3-EA393982A529}" name="Column4663"/>
    <tableColumn id="4667" xr3:uid="{34803461-93AF-4AC8-B33E-3ACF7913275A}" name="Column4664"/>
    <tableColumn id="4668" xr3:uid="{BE916169-296F-4F12-A7ED-1CA0A3036DFA}" name="Column4665"/>
    <tableColumn id="4669" xr3:uid="{98A8FDF5-6EA9-4AFC-B769-0BA75633E557}" name="Column4666"/>
    <tableColumn id="4670" xr3:uid="{3E2742A6-AF50-4300-92AC-248E74CE6712}" name="Column4667"/>
    <tableColumn id="4671" xr3:uid="{98E3B823-B1DA-4DE3-878E-EDB3ED7F9DD2}" name="Column4668"/>
    <tableColumn id="4672" xr3:uid="{AE68AB61-78EB-44AD-8B9D-76D3F20CD73C}" name="Column4669"/>
    <tableColumn id="4673" xr3:uid="{537DADED-CF3E-40F2-B0C4-BBC2B3A04E05}" name="Column4670"/>
    <tableColumn id="4674" xr3:uid="{75718D90-E077-4F40-B30B-56B0EE86FD6D}" name="Column4671"/>
    <tableColumn id="4675" xr3:uid="{2B9F6A6D-DC50-4BCD-9805-D28C1607276D}" name="Column4672"/>
    <tableColumn id="4676" xr3:uid="{3D8C6B17-8780-4E24-A95C-6AF97B93B3F1}" name="Column4673"/>
    <tableColumn id="4677" xr3:uid="{2C23B956-79DC-4DB1-9AAB-D9E79795CB0A}" name="Column4674"/>
    <tableColumn id="4678" xr3:uid="{C9CEECEC-175B-4BAF-A08F-087620ED1D3A}" name="Column4675"/>
    <tableColumn id="4679" xr3:uid="{A5D34AC4-802A-43DF-B83C-A4A40CC22965}" name="Column4676"/>
    <tableColumn id="4680" xr3:uid="{AE05BD34-D47B-43CD-8084-AF5A3AE04878}" name="Column4677"/>
    <tableColumn id="4681" xr3:uid="{64474DDC-F9E9-4B9C-BEFA-7D22AAAF38F8}" name="Column4678"/>
    <tableColumn id="4682" xr3:uid="{CC96E632-9701-43DB-94A8-CB532DEB07C6}" name="Column4679"/>
    <tableColumn id="4683" xr3:uid="{EE2A5B83-B8F7-4D2E-8A99-7FBA324930DB}" name="Column4680"/>
    <tableColumn id="4684" xr3:uid="{938DB3B9-58EB-4E3B-A46C-58D2E47ADF75}" name="Column4681"/>
    <tableColumn id="4685" xr3:uid="{9B777949-CB42-4987-B5A9-DBD0B1996CA7}" name="Column4682"/>
    <tableColumn id="4686" xr3:uid="{0361C594-A574-4078-9909-8AA3BA0B9FAE}" name="Column4683"/>
    <tableColumn id="4687" xr3:uid="{AA4FEF9D-A77B-4405-B1DE-9537D383B093}" name="Column4684"/>
    <tableColumn id="4688" xr3:uid="{91FF2630-DD7B-4664-B112-AD703448964F}" name="Column4685"/>
    <tableColumn id="4689" xr3:uid="{F3ABE0CD-59C5-4AB6-90B1-B75BBB099200}" name="Column4686"/>
    <tableColumn id="4690" xr3:uid="{DE87BD12-57C2-4C7E-A765-40955ACE9110}" name="Column4687"/>
    <tableColumn id="4691" xr3:uid="{5E9EA71F-6FD2-4429-8009-675F644DEF67}" name="Column4688"/>
    <tableColumn id="4692" xr3:uid="{D53DE07A-69FC-45D7-A797-7E60EC63C7D8}" name="Column4689"/>
    <tableColumn id="4693" xr3:uid="{03317092-A5E6-459F-A43D-E00627945E86}" name="Column4690"/>
    <tableColumn id="4694" xr3:uid="{C01FB0FA-45E5-49E6-944B-93BE4993E8AF}" name="Column4691"/>
    <tableColumn id="4695" xr3:uid="{7450184F-25BC-4FC3-A48B-8BCD87560D5C}" name="Column4692"/>
    <tableColumn id="4696" xr3:uid="{D821977C-BD0F-476D-972F-9E0EDEF81D66}" name="Column4693"/>
    <tableColumn id="4697" xr3:uid="{5D6B172F-70B0-4050-8FCB-BCA9348E9D34}" name="Column4694"/>
    <tableColumn id="4698" xr3:uid="{BFCA7069-43A1-4F41-95E1-CA5D34157162}" name="Column4695"/>
    <tableColumn id="4699" xr3:uid="{24CD1AF0-FEDB-4C48-A23B-424877AD8D4C}" name="Column4696"/>
    <tableColumn id="4700" xr3:uid="{A8901642-4908-46FB-97ED-2E077382CF83}" name="Column4697"/>
    <tableColumn id="4701" xr3:uid="{268C0734-266D-47DB-A92E-17EA32A02E9E}" name="Column4698"/>
    <tableColumn id="4702" xr3:uid="{8F89F5EE-5DA5-476B-84F1-8EE22009FD7F}" name="Column4699"/>
    <tableColumn id="4703" xr3:uid="{69DDB8C0-E55C-4AAD-B8BA-DC6921AE9FC6}" name="Column4700"/>
    <tableColumn id="4704" xr3:uid="{CFB8D056-2359-4E60-9B08-AFF1092C996C}" name="Column4701"/>
    <tableColumn id="4705" xr3:uid="{3748ED49-E599-46B6-8116-2126F074CB9B}" name="Column4702"/>
    <tableColumn id="4706" xr3:uid="{3AC94319-4A38-44C7-B20A-ACE4A2547182}" name="Column4703"/>
    <tableColumn id="4707" xr3:uid="{04973177-AA9A-415B-B2F1-C56B39031277}" name="Column4704"/>
    <tableColumn id="4708" xr3:uid="{1529B3AB-38F2-4767-81D7-131E95F16280}" name="Column4705"/>
    <tableColumn id="4709" xr3:uid="{D89CF8D2-45FA-489A-8484-CFDEAB7FBBB4}" name="Column4706"/>
    <tableColumn id="4710" xr3:uid="{B35C5AA4-D7B1-45C9-98F7-917C74379BE5}" name="Column4707"/>
    <tableColumn id="4711" xr3:uid="{2189D876-4C8C-45A6-AA77-D00657F756E0}" name="Column4708"/>
    <tableColumn id="4712" xr3:uid="{306117BA-06B8-42F4-8FA7-136F8C798BC3}" name="Column4709"/>
    <tableColumn id="4713" xr3:uid="{6B519D0A-C600-4794-9A19-F7D5C6DD9AD1}" name="Column4710"/>
    <tableColumn id="4714" xr3:uid="{299B3198-D475-49EF-96B3-59B7E83B6668}" name="Column4711"/>
    <tableColumn id="4715" xr3:uid="{FFEA7032-8388-4414-BEC5-2384B3E6CDCF}" name="Column4712"/>
    <tableColumn id="4716" xr3:uid="{18AC1F8D-FA5C-4D36-844A-22161F1618F2}" name="Column4713"/>
    <tableColumn id="4717" xr3:uid="{F499D3ED-2B28-4D0E-98BD-EAFFE4AA8181}" name="Column4714"/>
    <tableColumn id="4718" xr3:uid="{38023DE1-A96B-4FC3-AED2-51D0F72A0037}" name="Column4715"/>
    <tableColumn id="4719" xr3:uid="{4C4E873E-BF2F-435A-B205-3C07628FB1BB}" name="Column4716"/>
    <tableColumn id="4720" xr3:uid="{8CA4FC77-33B0-4090-B13F-E857D1E04EBF}" name="Column4717"/>
    <tableColumn id="4721" xr3:uid="{196B87C3-E974-4E25-9CFE-5C7359C13C99}" name="Column4718"/>
    <tableColumn id="4722" xr3:uid="{3D52A04E-DC9F-40F6-A75E-99C15CA528A0}" name="Column4719"/>
    <tableColumn id="4723" xr3:uid="{4112DCFE-FFB7-4418-BC33-4E17BB048DDB}" name="Column4720"/>
    <tableColumn id="4724" xr3:uid="{4A2BE9D2-19B0-4E13-9BAB-01B913D1FE0B}" name="Column4721"/>
    <tableColumn id="4725" xr3:uid="{D62E37EC-A098-4492-B72D-DC052B33B7F4}" name="Column4722"/>
    <tableColumn id="4726" xr3:uid="{246DB36A-A34B-42AA-90EE-F8C4C892ED79}" name="Column4723"/>
    <tableColumn id="4727" xr3:uid="{DDCC7C0C-8ED0-470F-BABA-C878F1995A84}" name="Column4724"/>
    <tableColumn id="4728" xr3:uid="{7C972082-4003-4665-89F2-2A659DDA2FD4}" name="Column4725"/>
    <tableColumn id="4729" xr3:uid="{FC12A2AC-73CC-429C-922D-EE62263217EC}" name="Column4726"/>
    <tableColumn id="4730" xr3:uid="{DA2C9321-DEA7-4982-AF35-D12F55592B71}" name="Column4727"/>
    <tableColumn id="4731" xr3:uid="{0D5AC4B2-96C8-474B-87CF-9AF19262AF8D}" name="Column4728"/>
    <tableColumn id="4732" xr3:uid="{BB9E3D4C-ABB7-458E-A20D-2BDAA59A37D1}" name="Column4729"/>
    <tableColumn id="4733" xr3:uid="{7A1D22A1-C8B0-4135-87BD-6182A33C8BEB}" name="Column4730"/>
    <tableColumn id="4734" xr3:uid="{90C323DD-85DF-45C1-A637-0525A3322D15}" name="Column4731"/>
    <tableColumn id="4735" xr3:uid="{AE85BA5E-C592-4D1E-982B-A511D88FEB94}" name="Column4732"/>
    <tableColumn id="4736" xr3:uid="{3593CB59-2559-40B1-A6F2-9D742000ECE9}" name="Column4733"/>
    <tableColumn id="4737" xr3:uid="{2D2A80FF-FBEE-4F09-9DC8-C71749C66F66}" name="Column4734"/>
    <tableColumn id="4738" xr3:uid="{A3816AA5-485C-4678-900B-CE9CC8F9307F}" name="Column4735"/>
    <tableColumn id="4739" xr3:uid="{49C8CC32-5F5D-4C7E-AE97-E89C0118BB54}" name="Column4736"/>
    <tableColumn id="4740" xr3:uid="{D446A5BF-F5FD-4C43-83FB-2F81804BB940}" name="Column4737"/>
    <tableColumn id="4741" xr3:uid="{BCE27964-F53D-4B05-AE75-E4854FB3F319}" name="Column4738"/>
    <tableColumn id="4742" xr3:uid="{C47AEFED-E1F1-48CE-B223-0789185F39A9}" name="Column4739"/>
    <tableColumn id="4743" xr3:uid="{7EBE590B-77AD-4041-93D8-AB6931B7F381}" name="Column4740"/>
    <tableColumn id="4744" xr3:uid="{DB1B7F74-F2D2-42A1-A170-119D48878C6C}" name="Column4741"/>
    <tableColumn id="4745" xr3:uid="{DAB2EE4F-5070-4CE6-AED7-BE457EEA97D0}" name="Column4742"/>
    <tableColumn id="4746" xr3:uid="{9D893F6A-D8ED-4EF4-A3AD-C4681811744B}" name="Column4743"/>
    <tableColumn id="4747" xr3:uid="{FE5E6644-044F-464B-A27D-DBF1BB5A42FE}" name="Column4744"/>
    <tableColumn id="4748" xr3:uid="{178E578F-3760-4282-BE55-867794825AD7}" name="Column4745"/>
    <tableColumn id="4749" xr3:uid="{9730E925-B541-40D3-ADC5-131E3C41655E}" name="Column4746"/>
    <tableColumn id="4750" xr3:uid="{DF30140E-6C0E-4E41-9FD9-0CC8C468762B}" name="Column4747"/>
    <tableColumn id="4751" xr3:uid="{4280C268-715E-4E6E-999A-E81C7D5C3627}" name="Column4748"/>
    <tableColumn id="4752" xr3:uid="{1783393E-E680-4601-9AD2-547A178CC2CF}" name="Column4749"/>
    <tableColumn id="4753" xr3:uid="{48D858D9-31C6-4D7C-A985-2E8FB09580DE}" name="Column4750"/>
    <tableColumn id="4754" xr3:uid="{7022A343-EDD7-4072-8F39-92C59181E384}" name="Column4751"/>
    <tableColumn id="4755" xr3:uid="{9562E277-537A-4334-8562-5814C63AAB69}" name="Column4752"/>
    <tableColumn id="4756" xr3:uid="{3DE37A25-9C31-4017-B524-1CDA6B6CFA95}" name="Column4753"/>
    <tableColumn id="4757" xr3:uid="{F77DF329-8AC0-4F58-9FBC-344E91994C08}" name="Column4754"/>
    <tableColumn id="4758" xr3:uid="{FF2CC003-DBE4-4959-85B4-EC05E912E7FD}" name="Column4755"/>
    <tableColumn id="4759" xr3:uid="{FAE928C1-FF29-474A-A8B3-E56AE2E8299C}" name="Column4756"/>
    <tableColumn id="4760" xr3:uid="{F73B7866-78E0-4685-A00D-D6C9CDCD2256}" name="Column4757"/>
    <tableColumn id="4761" xr3:uid="{541F2438-263A-4A09-B187-109F4F6B98DA}" name="Column4758"/>
    <tableColumn id="4762" xr3:uid="{CA358F7D-8A5D-4F73-AFC6-A769137D3539}" name="Column4759"/>
    <tableColumn id="4763" xr3:uid="{3185696F-5E04-49E4-97DF-B98F318B1386}" name="Column4760"/>
    <tableColumn id="4764" xr3:uid="{B2346579-0C7C-4D7B-8305-58380013757E}" name="Column4761"/>
    <tableColumn id="4765" xr3:uid="{26058B69-B8EA-4050-8596-472C99297725}" name="Column4762"/>
    <tableColumn id="4766" xr3:uid="{3DBE9E34-5240-45FA-8824-0EC7973796F7}" name="Column4763"/>
    <tableColumn id="4767" xr3:uid="{4A4AECE4-FF83-479C-A5FD-04C1A955152B}" name="Column4764"/>
    <tableColumn id="4768" xr3:uid="{336D49A6-4A0F-41B4-B7A8-7707660E56A7}" name="Column4765"/>
    <tableColumn id="4769" xr3:uid="{4A2A9C59-1D74-4226-976E-A252AE7F5D70}" name="Column4766"/>
    <tableColumn id="4770" xr3:uid="{F254B885-8207-4F26-B623-4221A023833F}" name="Column4767"/>
    <tableColumn id="4771" xr3:uid="{553DEDB2-5631-4A00-B8BD-EDFB7E2B2507}" name="Column4768"/>
    <tableColumn id="4772" xr3:uid="{D343EE78-1275-4FF7-B585-318FF869DBB0}" name="Column4769"/>
    <tableColumn id="4773" xr3:uid="{F66C0176-6899-499E-B977-CCA0BFCB94C9}" name="Column4770"/>
    <tableColumn id="4774" xr3:uid="{FA1564F3-F474-47AC-B5A7-B915C6EC34F7}" name="Column4771"/>
    <tableColumn id="4775" xr3:uid="{3E905371-214B-4CD0-909E-42AC1A979E98}" name="Column4772"/>
    <tableColumn id="4776" xr3:uid="{BE6920BF-B551-46C4-BE00-92C5E9EFEB4A}" name="Column4773"/>
    <tableColumn id="4777" xr3:uid="{499D8E41-056D-46BF-9444-1CBEAE473879}" name="Column4774"/>
    <tableColumn id="4778" xr3:uid="{E707B2B4-B9EF-4DEE-860A-34A79854C42D}" name="Column4775"/>
    <tableColumn id="4779" xr3:uid="{87C63510-8F18-4C57-9426-F788C48066AF}" name="Column4776"/>
    <tableColumn id="4780" xr3:uid="{53AFC2FF-AD21-488D-A825-B4669EEE706D}" name="Column4777"/>
    <tableColumn id="4781" xr3:uid="{F1A64F44-4936-48DE-A2A7-07ED6C496192}" name="Column4778"/>
    <tableColumn id="4782" xr3:uid="{40E2CDF9-E118-47A0-882F-CA0E6C4BF125}" name="Column4779"/>
    <tableColumn id="4783" xr3:uid="{055E931E-A1C4-4C50-A1E4-AB084F9F44B0}" name="Column4780"/>
    <tableColumn id="4784" xr3:uid="{F7EB37F2-F887-4EE5-84F8-33F4DC262161}" name="Column4781"/>
    <tableColumn id="4785" xr3:uid="{787CF66F-7882-4991-8DEC-C16078C04467}" name="Column4782"/>
    <tableColumn id="4786" xr3:uid="{5AEAF773-27D6-4C2C-B5E7-F32CCEA432BC}" name="Column4783"/>
    <tableColumn id="4787" xr3:uid="{AC2C41F3-FBE2-43A1-98EA-6FF675972396}" name="Column4784"/>
    <tableColumn id="4788" xr3:uid="{BA6B668F-0916-407D-B1E5-727B8D8BEF12}" name="Column4785"/>
    <tableColumn id="4789" xr3:uid="{01A2CFC8-3F75-416D-8A4B-B54F97BC6BB9}" name="Column4786"/>
    <tableColumn id="4790" xr3:uid="{4734C2D8-E330-4963-A696-C289C01A015A}" name="Column4787"/>
    <tableColumn id="4791" xr3:uid="{8F0B7C5F-DEBF-4319-AE81-3B8989C12D06}" name="Column4788"/>
    <tableColumn id="4792" xr3:uid="{97A2B0B7-5285-4E40-B43C-EFD5EBB17DCB}" name="Column4789"/>
    <tableColumn id="4793" xr3:uid="{CA34DE6A-741E-4209-9A06-277F8F48C86E}" name="Column4790"/>
    <tableColumn id="4794" xr3:uid="{3FDCBE23-6B0A-4E58-A12E-169232D358DA}" name="Column4791"/>
    <tableColumn id="4795" xr3:uid="{50CA622B-65CE-4BD0-95E5-EA941B2778D9}" name="Column4792"/>
    <tableColumn id="4796" xr3:uid="{4CEE57B3-A76E-4B53-B09D-07E22237771B}" name="Column4793"/>
    <tableColumn id="4797" xr3:uid="{38438064-DCE0-492E-9B1D-A8918859CE31}" name="Column4794"/>
    <tableColumn id="4798" xr3:uid="{676E5974-7429-4F15-ACF1-DA8C8309D212}" name="Column4795"/>
    <tableColumn id="4799" xr3:uid="{150C0C51-1A10-4AC2-A880-65121C6E4B8D}" name="Column4796"/>
    <tableColumn id="4800" xr3:uid="{BF3BDB6F-C9DC-400E-B129-7DB2FBD5A74E}" name="Column4797"/>
    <tableColumn id="4801" xr3:uid="{174BFDDD-D305-41D8-ADD5-5FCECFBD4690}" name="Column4798"/>
    <tableColumn id="4802" xr3:uid="{805211E9-9584-4C33-AE72-7DA2BFDA979D}" name="Column4799"/>
    <tableColumn id="4803" xr3:uid="{D0563642-73BB-49DC-BCC1-811D6B7AE60B}" name="Column4800"/>
    <tableColumn id="4804" xr3:uid="{1380E1F7-9CF3-44C9-A12B-3CE3248CB858}" name="Column4801"/>
    <tableColumn id="4805" xr3:uid="{D4F0D77C-7A69-4E07-BE0D-FFB3059C61CB}" name="Column4802"/>
    <tableColumn id="4806" xr3:uid="{5DDC908B-5982-47CE-B46F-7491651CA1F1}" name="Column4803"/>
    <tableColumn id="4807" xr3:uid="{20DCB61E-3F7A-45BE-A238-1818889C8EDA}" name="Column4804"/>
    <tableColumn id="4808" xr3:uid="{01BECAF9-54C5-438C-A57F-B66A871228E1}" name="Column4805"/>
    <tableColumn id="4809" xr3:uid="{AB157BF2-5357-4371-9D7C-0F17A52915EB}" name="Column4806"/>
    <tableColumn id="4810" xr3:uid="{A8F305BA-AC42-4B91-80D2-D7B0B7F948E4}" name="Column4807"/>
    <tableColumn id="4811" xr3:uid="{B84E96E6-9D09-4F03-AA00-A27E6D25599B}" name="Column4808"/>
    <tableColumn id="4812" xr3:uid="{344AD0E2-07E2-4B58-9E96-86705480C116}" name="Column4809"/>
    <tableColumn id="4813" xr3:uid="{D861E486-6317-439C-8CE9-5728DCA0659D}" name="Column4810"/>
    <tableColumn id="4814" xr3:uid="{582AF207-07E8-41C3-A00A-1E22E3C42195}" name="Column4811"/>
    <tableColumn id="4815" xr3:uid="{B483E9E7-AA90-4980-AC06-4F60756CC343}" name="Column4812"/>
    <tableColumn id="4816" xr3:uid="{D2EA246F-5721-4428-A0AC-879C4C4C3B05}" name="Column4813"/>
    <tableColumn id="4817" xr3:uid="{A6C0B1EF-D223-48CE-AABE-6BAE73DC0D0F}" name="Column4814"/>
    <tableColumn id="4818" xr3:uid="{517F2020-7A81-4599-A7E1-02D28CA2981B}" name="Column4815"/>
    <tableColumn id="4819" xr3:uid="{9B50CFFA-360E-43FD-B73E-5DA2CF881751}" name="Column4816"/>
    <tableColumn id="4820" xr3:uid="{A799ECCD-D3BE-443F-90DC-B2CB9ED984A8}" name="Column4817"/>
    <tableColumn id="4821" xr3:uid="{13DF8EE4-659C-465D-805F-241CA4ECB5D9}" name="Column4818"/>
    <tableColumn id="4822" xr3:uid="{A595F242-C3EF-4F6D-93F0-51E9DE768C11}" name="Column4819"/>
    <tableColumn id="4823" xr3:uid="{1D8C67A0-3F22-42A1-A4FC-EE092A71F230}" name="Column4820"/>
    <tableColumn id="4824" xr3:uid="{10E5EFF4-325B-49A7-AA90-24A0802DE073}" name="Column4821"/>
    <tableColumn id="4825" xr3:uid="{2BE33727-BFE4-4275-8DA3-265C9E9C30F1}" name="Column4822"/>
    <tableColumn id="4826" xr3:uid="{71E3BD11-6F1E-4CC5-A3E6-E1E1FAEA693B}" name="Column4823"/>
    <tableColumn id="4827" xr3:uid="{56C83CFA-D13B-489D-9735-A1DAC41BBC28}" name="Column4824"/>
    <tableColumn id="4828" xr3:uid="{2DE996B0-66F3-4DE6-A1BC-752B15628B4B}" name="Column4825"/>
    <tableColumn id="4829" xr3:uid="{83945D4A-36A8-46DB-AA31-7A4B31FDEA60}" name="Column4826"/>
    <tableColumn id="4830" xr3:uid="{834FDBA3-F9FA-4E47-B179-03C43698CA46}" name="Column4827"/>
    <tableColumn id="4831" xr3:uid="{F4384FEC-084E-4B3B-BDDF-E4378AE3DE79}" name="Column4828"/>
    <tableColumn id="4832" xr3:uid="{3863B5F9-841B-447F-82FD-C07124B61E39}" name="Column4829"/>
    <tableColumn id="4833" xr3:uid="{76692E52-C9E5-4632-A9EE-040E21C637FA}" name="Column4830"/>
    <tableColumn id="4834" xr3:uid="{FDB64C76-73BC-4613-ADA8-B6E9A977EC5E}" name="Column4831"/>
    <tableColumn id="4835" xr3:uid="{63775145-4EFF-4778-B4FA-94489C273644}" name="Column4832"/>
    <tableColumn id="4836" xr3:uid="{02379286-8B37-4514-88AC-1886C9B71B05}" name="Column4833"/>
    <tableColumn id="4837" xr3:uid="{29468A12-53BC-4737-9720-078008254A0E}" name="Column4834"/>
    <tableColumn id="4838" xr3:uid="{875F2570-35AA-48C8-8030-8A51A1F27ED2}" name="Column4835"/>
    <tableColumn id="4839" xr3:uid="{1CBABB8C-A822-4D27-87BB-C9DD9354CC8D}" name="Column4836"/>
    <tableColumn id="4840" xr3:uid="{C1EEC162-8D59-48FA-BC20-834C82B0D01A}" name="Column4837"/>
    <tableColumn id="4841" xr3:uid="{639EFF6E-CA05-4434-9BDD-0521AF7807E1}" name="Column4838"/>
    <tableColumn id="4842" xr3:uid="{9B8F4256-A42A-4FEE-AACF-6746508169DC}" name="Column4839"/>
    <tableColumn id="4843" xr3:uid="{F28360C5-36D5-46D3-94F9-C469FA06299B}" name="Column4840"/>
    <tableColumn id="4844" xr3:uid="{9537DCC7-0E6E-45FB-BF77-F3DF94A99A9F}" name="Column4841"/>
    <tableColumn id="4845" xr3:uid="{5FC58A9A-888D-43D6-BE9C-3CCC062E145B}" name="Column4842"/>
    <tableColumn id="4846" xr3:uid="{4D179D5D-818A-4B92-800B-E5CFA586D0BE}" name="Column4843"/>
    <tableColumn id="4847" xr3:uid="{EF3A7BCF-B92E-4699-B1F3-AF2B4F869933}" name="Column4844"/>
    <tableColumn id="4848" xr3:uid="{1B382174-0DB2-450D-9225-863ECA1C0F00}" name="Column4845"/>
    <tableColumn id="4849" xr3:uid="{1CFCDE41-EE04-4481-A246-838083C92300}" name="Column4846"/>
    <tableColumn id="4850" xr3:uid="{1E844B96-13B1-4306-8F45-0B2BB018DC86}" name="Column4847"/>
    <tableColumn id="4851" xr3:uid="{3B7E37F3-19B4-48BB-B0B8-F4AE33CA08D6}" name="Column4848"/>
    <tableColumn id="4852" xr3:uid="{4D0F1908-FF9B-4F67-A298-4DBDDF0C0F83}" name="Column4849"/>
    <tableColumn id="4853" xr3:uid="{1A420A39-88B6-43D1-9AAB-F8D6DC5794C2}" name="Column4850"/>
    <tableColumn id="4854" xr3:uid="{47F12204-1DD3-476B-BA22-2A95A3A572B8}" name="Column4851"/>
    <tableColumn id="4855" xr3:uid="{4FA27156-B254-47AF-828F-4A607FB86FA7}" name="Column4852"/>
    <tableColumn id="4856" xr3:uid="{FF3B9759-E33D-4D49-99ED-C3FFC6A7E460}" name="Column4853"/>
    <tableColumn id="4857" xr3:uid="{8C975295-4556-428F-AB2C-B1E8F64BA60A}" name="Column4854"/>
    <tableColumn id="4858" xr3:uid="{6A1B8D67-073E-492C-B0B9-95DC7AC2002C}" name="Column4855"/>
    <tableColumn id="4859" xr3:uid="{80D7AB63-C50E-48A1-82AC-39AED3DCA7D0}" name="Column4856"/>
    <tableColumn id="4860" xr3:uid="{2CBAD4D9-C897-41E2-876B-0491FE36657C}" name="Column4857"/>
    <tableColumn id="4861" xr3:uid="{F3DDA1A3-B165-4DD9-9B6E-75CBB502034C}" name="Column4858"/>
    <tableColumn id="4862" xr3:uid="{DF9338B2-D5BE-46D4-9A54-1FF22793DC98}" name="Column4859"/>
    <tableColumn id="4863" xr3:uid="{133314FC-1EA4-4454-8A8C-F12FD3F34F18}" name="Column4860"/>
    <tableColumn id="4864" xr3:uid="{DF4D8D53-78BF-421B-AD0A-1B9CCDC032AB}" name="Column4861"/>
    <tableColumn id="4865" xr3:uid="{3FF0A145-E4B3-4317-8787-314799CB7FEE}" name="Column4862"/>
    <tableColumn id="4866" xr3:uid="{B5C74522-E24D-4D53-AF6B-82B75CFAE538}" name="Column4863"/>
    <tableColumn id="4867" xr3:uid="{6C1A072C-2ADF-455A-AA43-E833191D61C2}" name="Column4864"/>
    <tableColumn id="4868" xr3:uid="{F8712747-EDB3-4104-8FD5-5CDAC12B6C16}" name="Column4865"/>
    <tableColumn id="4869" xr3:uid="{10BED036-CE76-44B6-AE74-4223A1FB1D1B}" name="Column4866"/>
    <tableColumn id="4870" xr3:uid="{8BAC4791-E239-43A3-AF29-D9E199E85E49}" name="Column4867"/>
    <tableColumn id="4871" xr3:uid="{F9BFB977-F2D3-44C5-9901-B61FA2C0CCD8}" name="Column4868"/>
    <tableColumn id="4872" xr3:uid="{62D0B9FD-B9B4-437A-8568-761887E29A1F}" name="Column4869"/>
    <tableColumn id="4873" xr3:uid="{77936219-8EE4-4B03-9BB7-946C2FE040A2}" name="Column4870"/>
    <tableColumn id="4874" xr3:uid="{A74F1708-D874-48C6-AF16-DF36132BE939}" name="Column4871"/>
    <tableColumn id="4875" xr3:uid="{82A4C026-3512-4E91-B0A8-9219D4EC8869}" name="Column4872"/>
    <tableColumn id="4876" xr3:uid="{42514619-52FD-44C8-98C9-5DD5D9594906}" name="Column4873"/>
    <tableColumn id="4877" xr3:uid="{8283698B-E49F-4357-8D28-758BB831B2C6}" name="Column4874"/>
    <tableColumn id="4878" xr3:uid="{3D4CC5B5-1414-4E6D-87D4-6FC3C873AB90}" name="Column4875"/>
    <tableColumn id="4879" xr3:uid="{44F2A6BD-7743-4FFD-B069-45F48FEEEECE}" name="Column4876"/>
    <tableColumn id="4880" xr3:uid="{6E9BC705-DA5F-4993-B4AD-D20F648DD230}" name="Column4877"/>
    <tableColumn id="4881" xr3:uid="{3087D433-AFCF-4226-85EF-BBB6314A1DA3}" name="Column4878"/>
    <tableColumn id="4882" xr3:uid="{C18E86F4-D17A-444B-AECD-79D77FA0C570}" name="Column4879"/>
    <tableColumn id="4883" xr3:uid="{2652BC69-8B8A-4A7B-AE65-7E879BC1D79C}" name="Column4880"/>
    <tableColumn id="4884" xr3:uid="{E8BB46C8-CAF5-4500-9724-FD36D58C8E5B}" name="Column4881"/>
    <tableColumn id="4885" xr3:uid="{7EDD0253-C12D-443E-9F94-FA5CA3B8855D}" name="Column4882"/>
    <tableColumn id="4886" xr3:uid="{C4045EFD-2949-41F5-BC9C-A804B36ED75A}" name="Column4883"/>
    <tableColumn id="4887" xr3:uid="{6EC52B8A-1699-4BC6-807A-494127FE39DF}" name="Column4884"/>
    <tableColumn id="4888" xr3:uid="{06CF5806-85EC-4F31-9E33-3CA51AC68C40}" name="Column4885"/>
    <tableColumn id="4889" xr3:uid="{E4A6E186-036B-489C-8FAE-E99CF3FCA6DB}" name="Column4886"/>
    <tableColumn id="4890" xr3:uid="{E95C2A0D-8257-4063-B163-932582A7E358}" name="Column4887"/>
    <tableColumn id="4891" xr3:uid="{4190E625-5B3E-483D-86C3-88BC8DA02AB5}" name="Column4888"/>
    <tableColumn id="4892" xr3:uid="{42436934-BC66-4CB0-BBF3-EDBD6E5B1247}" name="Column4889"/>
    <tableColumn id="4893" xr3:uid="{2E8E9F90-F894-4653-9F94-15C7D9AD5B27}" name="Column4890"/>
    <tableColumn id="4894" xr3:uid="{62BE7EC6-1763-4ABE-A547-EE9106FEE407}" name="Column4891"/>
    <tableColumn id="4895" xr3:uid="{9F457E11-CEDC-40BA-96FB-DFF743B5021A}" name="Column4892"/>
    <tableColumn id="4896" xr3:uid="{8E37306C-B3A6-4736-9771-88ED91C33CA6}" name="Column4893"/>
    <tableColumn id="4897" xr3:uid="{3648F1A4-1167-4C1A-B740-CD68D1EDC027}" name="Column4894"/>
    <tableColumn id="4898" xr3:uid="{B9AB013E-BE0E-4F25-913E-04F391B6ACCF}" name="Column4895"/>
    <tableColumn id="4899" xr3:uid="{38FBAD16-0B9C-4D8A-9F97-FB5651CEDC6F}" name="Column4896"/>
    <tableColumn id="4900" xr3:uid="{143DEC27-70ED-4A7B-9AD4-C42061AFC913}" name="Column4897"/>
    <tableColumn id="4901" xr3:uid="{378214DC-D88E-4187-9A3D-B049CAF76260}" name="Column4898"/>
    <tableColumn id="4902" xr3:uid="{E0750C30-B734-4B9C-BDF8-62E6E4C1DCD8}" name="Column4899"/>
    <tableColumn id="4903" xr3:uid="{C0C15497-9F4F-4ABE-ADF9-3E33D348DCD9}" name="Column4900"/>
    <tableColumn id="4904" xr3:uid="{27C506B8-48AA-4E40-9560-E2FCBF61A9BA}" name="Column4901"/>
    <tableColumn id="4905" xr3:uid="{DF051B1C-3FB1-41CD-B022-4B9C8FAF09E0}" name="Column4902"/>
    <tableColumn id="4906" xr3:uid="{75192828-C7FA-490D-BD41-8A10EC9BC7E8}" name="Column4903"/>
    <tableColumn id="4907" xr3:uid="{58752025-0587-4DEA-8CE3-8F4AA4A108A6}" name="Column4904"/>
    <tableColumn id="4908" xr3:uid="{B24E71E4-D643-4635-9B27-AF1A45785F8F}" name="Column4905"/>
    <tableColumn id="4909" xr3:uid="{9BC454BF-BDE8-4ACA-86A3-A999A65E76C1}" name="Column4906"/>
    <tableColumn id="4910" xr3:uid="{BA2C313D-42B5-4A84-9CBE-FD1614726DF8}" name="Column4907"/>
    <tableColumn id="4911" xr3:uid="{BEAD4BB6-94EC-4C3D-ADED-B34B171FDBC7}" name="Column4908"/>
    <tableColumn id="4912" xr3:uid="{8072B32F-28C8-4D63-B109-C505D6A7B673}" name="Column4909"/>
    <tableColumn id="4913" xr3:uid="{AACE9B9E-8D04-4EEF-A2E9-E634D44ED3BE}" name="Column4910"/>
    <tableColumn id="4914" xr3:uid="{D0B9A0BD-55C5-42C2-8608-614DBCEB9827}" name="Column4911"/>
    <tableColumn id="4915" xr3:uid="{3CD56639-67AF-4275-9212-D374DC16A16C}" name="Column4912"/>
    <tableColumn id="4916" xr3:uid="{6272DA3E-643B-4F62-A488-040EF45A3599}" name="Column4913"/>
    <tableColumn id="4917" xr3:uid="{655BD4F8-4B45-4E6B-896F-6B50D454B658}" name="Column4914"/>
    <tableColumn id="4918" xr3:uid="{9B3B33EC-82D4-4554-B4F7-03CA845768B2}" name="Column4915"/>
    <tableColumn id="4919" xr3:uid="{44B1D110-D02D-4B64-B2BE-B1166F0AD2DC}" name="Column4916"/>
    <tableColumn id="4920" xr3:uid="{7FE4E676-87A0-42CA-BB73-5F4560F8E780}" name="Column4917"/>
    <tableColumn id="4921" xr3:uid="{D800ED28-B379-4BBA-951D-6975C71BA95C}" name="Column4918"/>
    <tableColumn id="4922" xr3:uid="{8C03FC5A-7BE4-4B00-9DEF-1A6C75B7A602}" name="Column4919"/>
    <tableColumn id="4923" xr3:uid="{E16A7EB7-A777-4FB0-B9BE-11BB571DE193}" name="Column4920"/>
    <tableColumn id="4924" xr3:uid="{9268F58B-0D1F-4E8A-8A11-4B29F776C199}" name="Column4921"/>
    <tableColumn id="4925" xr3:uid="{FAFC1EE7-5BB2-464E-B327-55A5148ED013}" name="Column4922"/>
    <tableColumn id="4926" xr3:uid="{4552571D-4A64-44CF-98B0-EED6410DD584}" name="Column4923"/>
    <tableColumn id="4927" xr3:uid="{B2B52B76-BC38-469F-8E56-F003B227E91D}" name="Column4924"/>
    <tableColumn id="4928" xr3:uid="{094C554E-F386-4270-9283-88EF77356F37}" name="Column4925"/>
    <tableColumn id="4929" xr3:uid="{D79CE109-5252-4C63-835C-7740B8A37773}" name="Column4926"/>
    <tableColumn id="4930" xr3:uid="{A561C95B-7CFA-46AA-B284-9BEE7A973E4B}" name="Column4927"/>
    <tableColumn id="4931" xr3:uid="{F81D79DF-F6AC-4963-8E9F-FCF74C541677}" name="Column4928"/>
    <tableColumn id="4932" xr3:uid="{44F7AFD5-7610-41DE-BE25-8385233DEEE9}" name="Column4929"/>
    <tableColumn id="4933" xr3:uid="{331488A4-1E7A-4E7C-9B0D-B511BA461722}" name="Column4930"/>
    <tableColumn id="4934" xr3:uid="{BE6636B4-A44A-41AC-A037-BC2BE7B99586}" name="Column4931"/>
    <tableColumn id="4935" xr3:uid="{A765D623-F9A7-495D-87BF-AB8CC269B14E}" name="Column4932"/>
    <tableColumn id="4936" xr3:uid="{1F787072-54F4-4B38-8CCA-B9333012505F}" name="Column4933"/>
    <tableColumn id="4937" xr3:uid="{2D489559-4AA9-4999-9F4D-F6A7DB9C52A5}" name="Column4934"/>
    <tableColumn id="4938" xr3:uid="{FF3B10AD-0E0A-457C-BAD7-F96DEE8CF1E2}" name="Column4935"/>
    <tableColumn id="4939" xr3:uid="{04E3C126-DF0C-4A0F-9272-0B78A5D2A22C}" name="Column4936"/>
    <tableColumn id="4940" xr3:uid="{47BA009B-556C-44F0-ACC8-B9D5E2EB94A2}" name="Column4937"/>
    <tableColumn id="4941" xr3:uid="{BE793411-2287-44A2-82C2-90604CC746B8}" name="Column4938"/>
    <tableColumn id="4942" xr3:uid="{C0CDA0F3-B26C-40A6-8143-301EDBA9592C}" name="Column4939"/>
    <tableColumn id="4943" xr3:uid="{50AB554E-246B-48D2-B68B-311E2C60C9B0}" name="Column4940"/>
    <tableColumn id="4944" xr3:uid="{2177DA7E-4EE0-4168-9F99-32A2FAAD6878}" name="Column4941"/>
    <tableColumn id="4945" xr3:uid="{3FA6300A-FED4-4DF7-8FB7-35845FD6EE55}" name="Column4942"/>
    <tableColumn id="4946" xr3:uid="{3D0F45A0-87B2-4769-9E6C-8D2BD52C4B70}" name="Column4943"/>
    <tableColumn id="4947" xr3:uid="{7F7A05A7-FCB5-4AB4-9736-A5AECD511FFC}" name="Column4944"/>
    <tableColumn id="4948" xr3:uid="{2BEFECB7-1582-4E2E-AE10-88841A5815FC}" name="Column4945"/>
    <tableColumn id="4949" xr3:uid="{4A0328D6-C1E5-4727-B686-572B755449F3}" name="Column4946"/>
    <tableColumn id="4950" xr3:uid="{CDB29A4A-E02E-417E-A380-6C8A2702FA05}" name="Column4947"/>
    <tableColumn id="4951" xr3:uid="{3AD1E529-D379-4F74-ACB1-88722899D2A6}" name="Column4948"/>
    <tableColumn id="4952" xr3:uid="{28E3CF90-F614-4860-8C0C-CBB4448D9735}" name="Column4949"/>
    <tableColumn id="4953" xr3:uid="{055B1C98-4273-44B3-B40E-79E17F192A83}" name="Column4950"/>
    <tableColumn id="4954" xr3:uid="{A90618F4-7A9E-41BA-BA10-23394552332F}" name="Column4951"/>
    <tableColumn id="4955" xr3:uid="{9E63CC47-F664-4FCF-9520-3CFE4BD348B6}" name="Column4952"/>
    <tableColumn id="4956" xr3:uid="{9F0F111B-5556-484A-B578-34D1B2A35F3C}" name="Column4953"/>
    <tableColumn id="4957" xr3:uid="{38B4D36F-7A8D-435C-BDC0-E5291AE69B7D}" name="Column4954"/>
    <tableColumn id="4958" xr3:uid="{30F7017B-6C58-4A50-A2B3-1E382A696BDB}" name="Column4955"/>
    <tableColumn id="4959" xr3:uid="{931FF407-307A-4916-874C-444D7DF4BDFA}" name="Column4956"/>
    <tableColumn id="4960" xr3:uid="{D94CDB7A-3700-4F2E-A183-EF0D6B9BA952}" name="Column4957"/>
    <tableColumn id="4961" xr3:uid="{C7AFAD97-5F2F-4BB9-86DB-2B75795B999D}" name="Column4958"/>
    <tableColumn id="4962" xr3:uid="{E925D0CA-538D-4AED-B369-C3B666277B39}" name="Column4959"/>
    <tableColumn id="4963" xr3:uid="{9781F599-154A-490B-AEA1-51A4393B565E}" name="Column4960"/>
    <tableColumn id="4964" xr3:uid="{451C5D8B-D9F3-4C81-AC05-B57A365A1EA3}" name="Column4961"/>
    <tableColumn id="4965" xr3:uid="{5118B4F2-73FC-44EC-A201-72F8C1EE4FF7}" name="Column4962"/>
    <tableColumn id="4966" xr3:uid="{84A6DC24-E862-4A80-B0E6-6F41E0716F55}" name="Column4963"/>
    <tableColumn id="4967" xr3:uid="{E6A88125-F52C-4990-82B3-1C7A242F2DF6}" name="Column4964"/>
    <tableColumn id="4968" xr3:uid="{077A5B84-9658-42C8-A8D3-E0FF1E0E31EA}" name="Column4965"/>
    <tableColumn id="4969" xr3:uid="{53A7E4D1-4E8D-4A5D-A38D-4BCBA0DD001B}" name="Column4966"/>
    <tableColumn id="4970" xr3:uid="{627906D4-8C67-400A-8A81-710C1B80BF87}" name="Column4967"/>
    <tableColumn id="4971" xr3:uid="{A7E22D6F-13CB-4688-AB99-27432FBA7F55}" name="Column4968"/>
    <tableColumn id="4972" xr3:uid="{B5FDED11-C2F6-4286-BB3D-B3D9DBE16355}" name="Column4969"/>
    <tableColumn id="4973" xr3:uid="{A160BB99-DE7B-4039-A524-DDA259BE560A}" name="Column4970"/>
    <tableColumn id="4974" xr3:uid="{6817CED3-E412-4844-A3A6-CAD4F5926D1A}" name="Column4971"/>
    <tableColumn id="4975" xr3:uid="{8C241A33-9C72-4C70-A38E-84BDC9C1CE42}" name="Column4972"/>
    <tableColumn id="4976" xr3:uid="{BF1EB17A-CA59-4C6E-96FC-D8477754DC1C}" name="Column4973"/>
    <tableColumn id="4977" xr3:uid="{C05444A8-0D11-4F2F-89B7-B7417C62A957}" name="Column4974"/>
    <tableColumn id="4978" xr3:uid="{83D970FB-58A9-45EB-AE24-C8D5DC92674D}" name="Column4975"/>
    <tableColumn id="4979" xr3:uid="{32A9439D-CCB9-4B11-BC64-B06D432B40B3}" name="Column4976"/>
    <tableColumn id="4980" xr3:uid="{1BE6CC7D-3A47-443C-B436-56C302E6A1E8}" name="Column4977"/>
    <tableColumn id="4981" xr3:uid="{FBE72FF6-39FE-47F3-B7D5-3E1082E02899}" name="Column4978"/>
    <tableColumn id="4982" xr3:uid="{EBC4E2C9-0FC7-4461-B8FE-2CF0B13C94CF}" name="Column4979"/>
    <tableColumn id="4983" xr3:uid="{8E7BA277-0D49-49E1-958D-2D7CB1320EAD}" name="Column4980"/>
    <tableColumn id="4984" xr3:uid="{C43141BA-83F8-4E58-8A44-650C3E0A2645}" name="Column4981"/>
    <tableColumn id="4985" xr3:uid="{0A6B105E-4078-44DE-8159-3DD6A7A2F17F}" name="Column4982"/>
    <tableColumn id="4986" xr3:uid="{A6FB0FD9-066B-4CB8-A34F-57D408CE2570}" name="Column4983"/>
    <tableColumn id="4987" xr3:uid="{079C7B68-743B-4B45-862A-A4A52B61ACFE}" name="Column4984"/>
    <tableColumn id="4988" xr3:uid="{9C3000F7-C94B-4CF8-8BDF-39BD105B24E5}" name="Column4985"/>
    <tableColumn id="4989" xr3:uid="{0AD28C64-F820-4162-9A61-7BBE64148BC2}" name="Column4986"/>
    <tableColumn id="4990" xr3:uid="{F3CC5025-0B37-4ECC-BAAA-58A0CBFADBA7}" name="Column4987"/>
    <tableColumn id="4991" xr3:uid="{5B9FA838-76F5-41DE-81C6-48283E6FB0B3}" name="Column4988"/>
    <tableColumn id="4992" xr3:uid="{C6B3E9ED-1748-48B3-8305-13E4815E513E}" name="Column4989"/>
    <tableColumn id="4993" xr3:uid="{0AE1A2CE-A7C5-4F39-B763-94D033DDFF66}" name="Column4990"/>
    <tableColumn id="4994" xr3:uid="{0BF777E3-3A51-4DF1-9F14-92F50006DCF8}" name="Column4991"/>
    <tableColumn id="4995" xr3:uid="{353A16EF-E31D-47BE-BB87-5571AB301B2D}" name="Column4992"/>
    <tableColumn id="4996" xr3:uid="{C2A220BC-8DC9-4263-B06A-E50C4B894E64}" name="Column4993"/>
    <tableColumn id="4997" xr3:uid="{51DDEBB2-8975-41B7-BC54-FD55FC942DD7}" name="Column4994"/>
    <tableColumn id="4998" xr3:uid="{C0E0EFBE-CB1A-43A0-BC02-337A56A4E5C3}" name="Column4995"/>
    <tableColumn id="4999" xr3:uid="{24199B69-A55A-4D99-A90D-D70A2920739A}" name="Column4996"/>
    <tableColumn id="5000" xr3:uid="{5EE51787-B339-450C-A802-F545187E325D}" name="Column4997"/>
    <tableColumn id="5001" xr3:uid="{D79141E3-DB93-4C01-AAE8-C50D6E93FEB6}" name="Column4998"/>
    <tableColumn id="5002" xr3:uid="{81F1EC85-C004-45F6-B37A-00A0AAAA635A}" name="Column4999"/>
    <tableColumn id="5003" xr3:uid="{49F75239-3807-482E-8E5F-FF1233DB6704}" name="Column5000"/>
    <tableColumn id="5004" xr3:uid="{43B489E5-08CE-4D95-9B17-EA3B7E12399F}" name="Column5001"/>
    <tableColumn id="5005" xr3:uid="{261835D4-4AFD-41E3-A2EC-5E10383A4FE2}" name="Column5002"/>
    <tableColumn id="5006" xr3:uid="{1749578B-2111-4A80-AFC9-3B1B5A062BE8}" name="Column5003"/>
    <tableColumn id="5007" xr3:uid="{09C96C21-9A47-496C-A79A-75B14AC445E5}" name="Column5004"/>
    <tableColumn id="5008" xr3:uid="{D199278B-92C8-49C4-86B7-5BA2F242358B}" name="Column5005"/>
    <tableColumn id="5009" xr3:uid="{25285F75-60CB-4800-B167-E82B38F93466}" name="Column5006"/>
    <tableColumn id="5010" xr3:uid="{85512C95-FC31-47BE-953A-59621C7B95F5}" name="Column5007"/>
    <tableColumn id="5011" xr3:uid="{F9AFDC29-166A-4BB0-A55A-D53B01F9A89C}" name="Column5008"/>
    <tableColumn id="5012" xr3:uid="{9B7AE11A-38A1-4041-88B1-371801619501}" name="Column5009"/>
    <tableColumn id="5013" xr3:uid="{255D413C-17AC-481A-BD28-85B0BBB0FF5B}" name="Column5010"/>
    <tableColumn id="5014" xr3:uid="{237F9ACE-0D04-48D3-B86D-8EC31CEB48D5}" name="Column5011"/>
    <tableColumn id="5015" xr3:uid="{79CDF0BB-A1AE-4631-8750-1FEF1B24A553}" name="Column5012"/>
    <tableColumn id="5016" xr3:uid="{87E26501-1972-4E55-ABDF-B017B5F1076B}" name="Column5013"/>
    <tableColumn id="5017" xr3:uid="{C5BF255C-B498-4AE9-9C46-91281E4252DF}" name="Column5014"/>
    <tableColumn id="5018" xr3:uid="{0C5927CE-0506-44BA-9948-6CFE1F070F21}" name="Column5015"/>
    <tableColumn id="5019" xr3:uid="{B8486721-772C-4B73-9650-BAE76A7FE694}" name="Column5016"/>
    <tableColumn id="5020" xr3:uid="{E57DAF49-EFF8-4FBF-BE38-60AFE34A7B96}" name="Column5017"/>
    <tableColumn id="5021" xr3:uid="{0B76F2ED-9045-41AD-820F-71B6CAFA8F80}" name="Column5018"/>
    <tableColumn id="5022" xr3:uid="{B12FE211-2FD9-4F96-9FEF-A6357116B66E}" name="Column5019"/>
    <tableColumn id="5023" xr3:uid="{D50D3807-051E-4287-BA2E-9BCF7D8CC1F6}" name="Column5020"/>
    <tableColumn id="5024" xr3:uid="{DBEFBE17-2A2B-49D8-A0C2-6FF1CF7E17DF}" name="Column5021"/>
    <tableColumn id="5025" xr3:uid="{57D61B78-196A-4350-831A-EF3DD31DA3F7}" name="Column5022"/>
    <tableColumn id="5026" xr3:uid="{7DB397BC-100B-4947-B3CD-E0843C8FC1E9}" name="Column5023"/>
    <tableColumn id="5027" xr3:uid="{B447719A-CE72-4BAD-BD26-EB1C27F53255}" name="Column5024"/>
    <tableColumn id="5028" xr3:uid="{9BB1340C-868C-413E-AC53-CE6056759182}" name="Column5025"/>
    <tableColumn id="5029" xr3:uid="{508ACD75-6D33-439F-992E-0C2D953E477C}" name="Column5026"/>
    <tableColumn id="5030" xr3:uid="{CED44AE3-E549-4B4C-B343-C0658B996265}" name="Column5027"/>
    <tableColumn id="5031" xr3:uid="{CF505499-2107-4DE9-9B31-F550643389A9}" name="Column5028"/>
    <tableColumn id="5032" xr3:uid="{26A7E35A-1694-40EA-A0A5-30FEB32B7226}" name="Column5029"/>
    <tableColumn id="5033" xr3:uid="{32DF883C-FDCB-4328-B6B0-E26A4EDE8ECE}" name="Column5030"/>
    <tableColumn id="5034" xr3:uid="{AC5E0B7C-2CE6-4FB5-BFF2-6C19C0E905CD}" name="Column5031"/>
    <tableColumn id="5035" xr3:uid="{BE50D677-4FD4-4446-890A-C60888E04955}" name="Column5032"/>
    <tableColumn id="5036" xr3:uid="{3F93C74D-585F-489E-B42B-1447A5DAA96A}" name="Column5033"/>
    <tableColumn id="5037" xr3:uid="{CA31E378-18CB-4F19-A826-1691B33445B7}" name="Column5034"/>
    <tableColumn id="5038" xr3:uid="{4468905B-3AA7-4035-9277-CC3788D58F1C}" name="Column5035"/>
    <tableColumn id="5039" xr3:uid="{374D0279-E296-4D5E-88CB-693B138899BD}" name="Column5036"/>
    <tableColumn id="5040" xr3:uid="{A36AEEAB-8B23-44E4-8F36-C8DC7B4CB049}" name="Column5037"/>
    <tableColumn id="5041" xr3:uid="{9EA2740B-DDD0-4147-8322-24899F294B09}" name="Column5038"/>
    <tableColumn id="5042" xr3:uid="{B7C09F07-CACB-4043-941A-095FD6C37755}" name="Column5039"/>
    <tableColumn id="5043" xr3:uid="{467E2E54-8BDA-4739-B8CF-2045E1377F8A}" name="Column5040"/>
    <tableColumn id="5044" xr3:uid="{B4D26A10-1359-4A70-96E3-4F9331317F00}" name="Column5041"/>
    <tableColumn id="5045" xr3:uid="{D568AD5E-781D-479C-BB89-21E70ACF2597}" name="Column5042"/>
    <tableColumn id="5046" xr3:uid="{7BA81ACB-D332-4D2A-8BD3-32975042CFF7}" name="Column5043"/>
    <tableColumn id="5047" xr3:uid="{AC9D077B-8EF7-41F3-B867-4AF351BFAA49}" name="Column5044"/>
    <tableColumn id="5048" xr3:uid="{D3C1B925-7587-4F23-8D37-4837B545A658}" name="Column5045"/>
    <tableColumn id="5049" xr3:uid="{E9EF363F-D4F0-4ADB-96FE-B063825587FB}" name="Column5046"/>
    <tableColumn id="5050" xr3:uid="{9D82D0EA-A2EA-4083-922A-C6C69C135C1F}" name="Column5047"/>
    <tableColumn id="5051" xr3:uid="{B46A0039-F3F0-48A3-85E1-A694657DEA0A}" name="Column5048"/>
    <tableColumn id="5052" xr3:uid="{7A1374D8-C750-4EB4-BC39-A49C2B304FC0}" name="Column5049"/>
    <tableColumn id="5053" xr3:uid="{22095387-5297-4BAC-9273-1C78CA445F01}" name="Column5050"/>
    <tableColumn id="5054" xr3:uid="{0AEF0B93-B563-447B-AE6F-CC2572D55D51}" name="Column5051"/>
    <tableColumn id="5055" xr3:uid="{B45631E2-9DBE-4AF8-8604-84FB3FFBCB98}" name="Column5052"/>
    <tableColumn id="5056" xr3:uid="{852A5A30-EECE-4D99-9A5A-4E8DD67CEBDD}" name="Column5053"/>
    <tableColumn id="5057" xr3:uid="{FFF455E4-0161-40C3-B443-F72A1A255189}" name="Column5054"/>
    <tableColumn id="5058" xr3:uid="{556CFABB-7E8C-4BFC-8F06-BACE0CE470F3}" name="Column5055"/>
    <tableColumn id="5059" xr3:uid="{10A0B379-FB5B-4704-A707-93CEF4A4A29B}" name="Column5056"/>
    <tableColumn id="5060" xr3:uid="{81A27A64-2D85-4A64-9F51-14E877A5A867}" name="Column5057"/>
    <tableColumn id="5061" xr3:uid="{1625FDCF-4152-423E-B0B9-EFAD21C09A99}" name="Column5058"/>
    <tableColumn id="5062" xr3:uid="{5865A279-5990-4452-AFDD-F858D141F5A0}" name="Column5059"/>
    <tableColumn id="5063" xr3:uid="{44F43F12-3CC1-4462-BD9B-266C5B3DE3CB}" name="Column5060"/>
    <tableColumn id="5064" xr3:uid="{A8D8FEB7-BE5D-42E4-BDA6-54821085865D}" name="Column5061"/>
    <tableColumn id="5065" xr3:uid="{D67D37CD-24F2-42EF-AB73-0A4526BE0968}" name="Column5062"/>
    <tableColumn id="5066" xr3:uid="{210440F3-64ED-4C22-BFFE-717002263A7A}" name="Column5063"/>
    <tableColumn id="5067" xr3:uid="{B2AF6C7A-E064-4682-B9C2-520BF6434EC7}" name="Column5064"/>
    <tableColumn id="5068" xr3:uid="{3CCBC10F-8022-49D5-893B-8671B06F0626}" name="Column5065"/>
    <tableColumn id="5069" xr3:uid="{0E0CB588-FE6A-4988-A4FA-59F56A0C90E3}" name="Column5066"/>
    <tableColumn id="5070" xr3:uid="{333D6D01-E923-49CF-B63F-D9747D27C1CD}" name="Column5067"/>
    <tableColumn id="5071" xr3:uid="{72D9683E-46F3-40D3-87B2-E1FDD6B6ED89}" name="Column5068"/>
    <tableColumn id="5072" xr3:uid="{4594564C-1220-4277-8D89-866F82FF2130}" name="Column5069"/>
    <tableColumn id="5073" xr3:uid="{AE8E27C7-5E34-4DC3-8073-08ABA2AA2A91}" name="Column5070"/>
    <tableColumn id="5074" xr3:uid="{7FC9BDDB-B1AE-4AAA-8DE1-3F6A6686EAC2}" name="Column5071"/>
    <tableColumn id="5075" xr3:uid="{0A68092A-0548-4296-8B25-D982B19D43FD}" name="Column5072"/>
    <tableColumn id="5076" xr3:uid="{7D15C211-2BC9-40D0-B777-2C481F6AFA08}" name="Column5073"/>
    <tableColumn id="5077" xr3:uid="{03A641E6-062E-429B-ADC5-ABFCCCCB665A}" name="Column5074"/>
    <tableColumn id="5078" xr3:uid="{290ECF36-C332-4F63-A69E-1664D50E680A}" name="Column5075"/>
    <tableColumn id="5079" xr3:uid="{DF6F3056-F1B8-40DA-BF7C-698DA6F694AE}" name="Column5076"/>
    <tableColumn id="5080" xr3:uid="{ACBDBC59-2996-463D-834A-DC52195B8E8D}" name="Column5077"/>
    <tableColumn id="5081" xr3:uid="{A9054813-1A34-497E-95EA-1DCB72DCCCC8}" name="Column5078"/>
    <tableColumn id="5082" xr3:uid="{4AA41B6C-97F0-4CA5-8C0F-8211D540B323}" name="Column5079"/>
    <tableColumn id="5083" xr3:uid="{3E811E22-677F-43F4-9D76-FAB23942B095}" name="Column5080"/>
    <tableColumn id="5084" xr3:uid="{94C952BE-F439-4E91-A94B-28C9FDD0F78A}" name="Column5081"/>
    <tableColumn id="5085" xr3:uid="{9BC0F5B9-1B01-42FA-B992-E5CE653F5A71}" name="Column5082"/>
    <tableColumn id="5086" xr3:uid="{488DB065-C382-43B4-BC18-6BA55745B52B}" name="Column5083"/>
    <tableColumn id="5087" xr3:uid="{F2AB6037-8892-4DCB-882E-46C5CD92EE9F}" name="Column5084"/>
    <tableColumn id="5088" xr3:uid="{E4916D62-4799-4B72-B786-4CA16154CF66}" name="Column5085"/>
    <tableColumn id="5089" xr3:uid="{70401CE3-5F70-4A1D-A2A4-FEA359E6A9C8}" name="Column5086"/>
    <tableColumn id="5090" xr3:uid="{76D360D7-EA6B-448E-9A63-86DE7C241458}" name="Column5087"/>
    <tableColumn id="5091" xr3:uid="{EE5C1E4C-65A3-4813-ACD3-3A967D15BBBD}" name="Column5088"/>
    <tableColumn id="5092" xr3:uid="{2D54D646-451F-4D67-A523-5F4E5617C5F3}" name="Column5089"/>
    <tableColumn id="5093" xr3:uid="{6179F2EE-95D5-4A9F-BE03-A5A28109969E}" name="Column5090"/>
    <tableColumn id="5094" xr3:uid="{F1A5AB7C-8DD6-4E6A-938B-083BB55A3E20}" name="Column5091"/>
    <tableColumn id="5095" xr3:uid="{62C22174-0B3B-4EFF-BDF4-CAED942742C0}" name="Column5092"/>
    <tableColumn id="5096" xr3:uid="{53BE3016-67E0-49B8-B48E-E6150B40D3D5}" name="Column5093"/>
    <tableColumn id="5097" xr3:uid="{23B189DE-2FD2-4361-801C-64BFE5F34E95}" name="Column5094"/>
    <tableColumn id="5098" xr3:uid="{032BED3C-F110-4F1D-8392-0DEE434814C7}" name="Column5095"/>
    <tableColumn id="5099" xr3:uid="{A55CA653-E85B-46C1-A10D-BF2BA40C6F12}" name="Column5096"/>
    <tableColumn id="5100" xr3:uid="{D9FA66EE-C535-4828-BB77-C10FA9730010}" name="Column5097"/>
    <tableColumn id="5101" xr3:uid="{B74391B9-F7E8-4EE7-A463-1D5EA714AF2F}" name="Column5098"/>
    <tableColumn id="5102" xr3:uid="{1CC0F436-E779-4A89-9742-BB18DEB2DAB3}" name="Column5099"/>
    <tableColumn id="5103" xr3:uid="{E7ED0832-87EB-4796-930C-C83B1862E6DE}" name="Column5100"/>
    <tableColumn id="5104" xr3:uid="{6D1ED329-1159-49F3-9526-0A2F1DBA03D5}" name="Column5101"/>
    <tableColumn id="5105" xr3:uid="{B174074B-E071-4B86-A700-AC3F32A8DB64}" name="Column5102"/>
    <tableColumn id="5106" xr3:uid="{900C4B97-75BD-4C87-8FC0-2793833D4AE2}" name="Column5103"/>
    <tableColumn id="5107" xr3:uid="{592C2ECC-19A3-44D3-9211-72CB80808415}" name="Column5104"/>
    <tableColumn id="5108" xr3:uid="{4FF473D7-FC39-41F4-8D94-92205F9FA2D6}" name="Column5105"/>
    <tableColumn id="5109" xr3:uid="{B05D14BF-7FD4-44B6-8F0A-258C0FB56968}" name="Column5106"/>
    <tableColumn id="5110" xr3:uid="{2E6F07B1-6EC3-4086-B1D7-17CD359D3692}" name="Column5107"/>
    <tableColumn id="5111" xr3:uid="{D620F25B-AE43-4F8B-9063-A2DB2A3FB12F}" name="Column5108"/>
    <tableColumn id="5112" xr3:uid="{BB69EAF6-7FAE-49C9-A46C-A3AB770EC52C}" name="Column5109"/>
    <tableColumn id="5113" xr3:uid="{CE1B1179-D68C-4BCF-8ED5-2ACF40764FEA}" name="Column5110"/>
    <tableColumn id="5114" xr3:uid="{5AC07AAF-1096-43B6-8FC0-CD70C85DA687}" name="Column5111"/>
    <tableColumn id="5115" xr3:uid="{E23294D6-1068-4269-8A41-41127280997C}" name="Column5112"/>
    <tableColumn id="5116" xr3:uid="{AB0B2A83-8C24-4A00-8062-540D9AA082A4}" name="Column5113"/>
    <tableColumn id="5117" xr3:uid="{2265356E-9723-41ED-A09C-FD67261967AD}" name="Column5114"/>
    <tableColumn id="5118" xr3:uid="{1593EFC6-4336-4E3A-93DD-F588D73E7900}" name="Column5115"/>
    <tableColumn id="5119" xr3:uid="{BE70494F-9C01-46E3-B114-9ACF47941FC8}" name="Column5116"/>
    <tableColumn id="5120" xr3:uid="{11D327C6-ACB7-4631-AFF6-88EA7C2B8C0D}" name="Column5117"/>
    <tableColumn id="5121" xr3:uid="{21430AC0-22F3-4350-BAD5-1C027430591A}" name="Column5118"/>
    <tableColumn id="5122" xr3:uid="{80791A61-BCDA-478F-A328-C081C294F4CA}" name="Column5119"/>
    <tableColumn id="5123" xr3:uid="{43A90F7C-C62D-4C45-B86F-A3992330099C}" name="Column5120"/>
    <tableColumn id="5124" xr3:uid="{B25E92B2-EF14-4074-84B8-320767896587}" name="Column5121"/>
    <tableColumn id="5125" xr3:uid="{AE270142-3040-4FE4-8C00-A9452B940019}" name="Column5122"/>
    <tableColumn id="5126" xr3:uid="{B73634E6-4915-437C-A921-F8F7488F057D}" name="Column5123"/>
    <tableColumn id="5127" xr3:uid="{3E6C28E2-9348-4DB4-ACE4-017FBFD6C3FA}" name="Column5124"/>
    <tableColumn id="5128" xr3:uid="{39328656-1AA6-4F10-9343-C74667EEDD79}" name="Column5125"/>
    <tableColumn id="5129" xr3:uid="{305AC114-A6C6-4AC8-A09B-AF7DB02CEF37}" name="Column5126"/>
    <tableColumn id="5130" xr3:uid="{0358DABF-3B24-406B-97BF-AB22BBAB3B69}" name="Column5127"/>
    <tableColumn id="5131" xr3:uid="{472B2C73-D538-43D1-AC45-043EC2290A61}" name="Column5128"/>
    <tableColumn id="5132" xr3:uid="{F0AEF657-CB1E-453D-B8D6-B65599FFF00D}" name="Column5129"/>
    <tableColumn id="5133" xr3:uid="{BD69E541-29FB-4D05-AA13-A292A90F6D20}" name="Column5130"/>
    <tableColumn id="5134" xr3:uid="{275302D0-252B-4F0D-B52B-6BDF065FDE59}" name="Column5131"/>
    <tableColumn id="5135" xr3:uid="{FC9E20D8-3668-4643-8782-5D945C3D0DA9}" name="Column5132"/>
    <tableColumn id="5136" xr3:uid="{ABC722E0-28C2-4643-9F7A-1EB132AE43B7}" name="Column5133"/>
    <tableColumn id="5137" xr3:uid="{8F118C0C-5D0B-48F8-95DF-18F5A2C61998}" name="Column5134"/>
    <tableColumn id="5138" xr3:uid="{A336D9BA-AE7E-4E4E-A8FD-ABEA10BD1F23}" name="Column5135"/>
    <tableColumn id="5139" xr3:uid="{450ED4C9-32C4-4270-A805-6798422113D4}" name="Column5136"/>
    <tableColumn id="5140" xr3:uid="{DF78BFAC-1FCA-42DF-82D9-7356DBFC19E6}" name="Column5137"/>
    <tableColumn id="5141" xr3:uid="{B0515280-F65F-4718-BB62-79DF2E3C1799}" name="Column5138"/>
    <tableColumn id="5142" xr3:uid="{7CF28891-D730-4CFC-BB78-4343BB5F85F5}" name="Column5139"/>
    <tableColumn id="5143" xr3:uid="{7072FB2C-E07D-4884-AC88-E1D7A29DBABF}" name="Column5140"/>
    <tableColumn id="5144" xr3:uid="{2A63A69E-51E4-4934-9ED9-5EA408C420A5}" name="Column5141"/>
    <tableColumn id="5145" xr3:uid="{1520E8F0-8A40-4FCB-B8EA-07FD14837109}" name="Column5142"/>
    <tableColumn id="5146" xr3:uid="{F0EE4FBF-6BEE-4A95-B98F-4A9788E880C2}" name="Column5143"/>
    <tableColumn id="5147" xr3:uid="{367A9826-B9A0-465D-8606-8D6512672239}" name="Column5144"/>
    <tableColumn id="5148" xr3:uid="{708E6197-6705-46B9-AB4D-2A7E347CA024}" name="Column5145"/>
    <tableColumn id="5149" xr3:uid="{C1C3366A-86BC-454C-AD28-314FB7E46BC6}" name="Column5146"/>
    <tableColumn id="5150" xr3:uid="{4E5F7575-0062-4BE0-AB48-B9A63535EB18}" name="Column5147"/>
    <tableColumn id="5151" xr3:uid="{77A30BFC-9D32-484D-8E49-7C70FAC46F75}" name="Column5148"/>
    <tableColumn id="5152" xr3:uid="{2AEE8BD4-3D8D-4AFB-833A-9DAEA898E135}" name="Column5149"/>
    <tableColumn id="5153" xr3:uid="{9CE3E018-2AAC-4BAE-B500-FACBDE48F5C4}" name="Column5150"/>
    <tableColumn id="5154" xr3:uid="{A3D3272F-738B-4679-B5FC-93458DAC3402}" name="Column5151"/>
    <tableColumn id="5155" xr3:uid="{85F87702-0F9F-47B0-B57A-0EA5E19AB631}" name="Column5152"/>
    <tableColumn id="5156" xr3:uid="{F21119F6-7387-4D07-918C-90C6DF3BAC79}" name="Column5153"/>
    <tableColumn id="5157" xr3:uid="{18C75E3E-BEC1-44DE-BEAF-CB1BF0BD22E1}" name="Column5154"/>
    <tableColumn id="5158" xr3:uid="{E07FDB23-39CF-440F-9A04-43C984433F97}" name="Column5155"/>
    <tableColumn id="5159" xr3:uid="{34DC8C25-F089-4384-A237-FB86D4420E30}" name="Column5156"/>
    <tableColumn id="5160" xr3:uid="{0ECB7975-652B-452D-8170-218905C37252}" name="Column5157"/>
    <tableColumn id="5161" xr3:uid="{B3E82A6F-0E63-449A-90F8-8AE2FCDEFFF1}" name="Column5158"/>
    <tableColumn id="5162" xr3:uid="{ADF47791-959A-41C1-94A1-F166AF0300B1}" name="Column5159"/>
    <tableColumn id="5163" xr3:uid="{44540868-0609-4C35-A6DD-62D100EA4F1A}" name="Column5160"/>
    <tableColumn id="5164" xr3:uid="{49535BB9-1C21-4951-84CD-BE8AC99430F2}" name="Column5161"/>
    <tableColumn id="5165" xr3:uid="{92C87131-89F6-44B7-85C7-9F4CEC7DA7D3}" name="Column5162"/>
    <tableColumn id="5166" xr3:uid="{AB193496-06D4-4506-903A-C13B8AC43B38}" name="Column5163"/>
    <tableColumn id="5167" xr3:uid="{C58B2255-1FC5-45AF-BA2D-FE5D1D7A9064}" name="Column5164"/>
    <tableColumn id="5168" xr3:uid="{D67B3681-8CF8-4E62-AE37-DE5133FFA299}" name="Column5165"/>
    <tableColumn id="5169" xr3:uid="{DC4C06A8-D741-4050-973E-67CEC18D1687}" name="Column5166"/>
    <tableColumn id="5170" xr3:uid="{C5154F70-7400-47E7-9BB8-8627781F9615}" name="Column5167"/>
    <tableColumn id="5171" xr3:uid="{93760F85-17D8-4702-9B5B-139A47A1BC30}" name="Column5168"/>
    <tableColumn id="5172" xr3:uid="{D9E05452-1979-4AF1-AC9E-51255E23F962}" name="Column5169"/>
    <tableColumn id="5173" xr3:uid="{B3264838-F58F-4DF0-A47A-FFF9E93C66E1}" name="Column5170"/>
    <tableColumn id="5174" xr3:uid="{132FC2C8-DD2F-4CE1-A482-243AE95A70F2}" name="Column5171"/>
    <tableColumn id="5175" xr3:uid="{B05E8FAA-6C40-41A8-B256-58466F9E194A}" name="Column5172"/>
    <tableColumn id="5176" xr3:uid="{792B1CDE-F9E8-4A60-912B-6C7EE2569ECE}" name="Column5173"/>
    <tableColumn id="5177" xr3:uid="{54F1278A-765E-4D06-BB8E-2489B89F099C}" name="Column5174"/>
    <tableColumn id="5178" xr3:uid="{665DAC05-A0FD-4BD1-B3A7-8C48A0DD9238}" name="Column5175"/>
    <tableColumn id="5179" xr3:uid="{1FD62A85-7254-4AA3-B735-68B77C8FCA63}" name="Column5176"/>
    <tableColumn id="5180" xr3:uid="{A251E503-E8EF-4655-AB54-C839A9FEF7B5}" name="Column5177"/>
    <tableColumn id="5181" xr3:uid="{7210BC1F-5658-4DA2-B72B-8AD4BEFEDE21}" name="Column5178"/>
    <tableColumn id="5182" xr3:uid="{AEC3854F-6B44-4A20-9CF2-1A85CD8D83E6}" name="Column5179"/>
    <tableColumn id="5183" xr3:uid="{4D3DAEE5-972F-46FA-AE27-5955B2A9CBF5}" name="Column5180"/>
    <tableColumn id="5184" xr3:uid="{AEF9DB60-6DD3-43F6-A5CD-527F658C8D5A}" name="Column5181"/>
    <tableColumn id="5185" xr3:uid="{94AC7435-B05D-40DB-B6B8-C786998E5BBC}" name="Column5182"/>
    <tableColumn id="5186" xr3:uid="{15DAF857-775A-4EB9-B4BB-0909CC25DDB2}" name="Column5183"/>
    <tableColumn id="5187" xr3:uid="{B208316C-DCD1-4E40-AF73-A8671175E9BF}" name="Column5184"/>
    <tableColumn id="5188" xr3:uid="{18EDCE6C-D631-40D2-9B27-827BA2A5BD15}" name="Column5185"/>
    <tableColumn id="5189" xr3:uid="{7DC24DA0-BE8B-40F4-AB66-B711D005EEA4}" name="Column5186"/>
    <tableColumn id="5190" xr3:uid="{6792EDD1-067A-46BE-A8BA-67966A2D216C}" name="Column5187"/>
    <tableColumn id="5191" xr3:uid="{96A01875-19F7-4AE9-8AF0-85B00CE9D952}" name="Column5188"/>
    <tableColumn id="5192" xr3:uid="{BF0962CC-B8B1-434C-B1DB-6F5FAC48835D}" name="Column5189"/>
    <tableColumn id="5193" xr3:uid="{780F8570-3F7F-4311-8A59-D7B0C02F8CA6}" name="Column5190"/>
    <tableColumn id="5194" xr3:uid="{91C64063-1E5E-4D8C-AA30-31194DF29F6F}" name="Column5191"/>
    <tableColumn id="5195" xr3:uid="{E37E1E89-C802-450A-B349-F08EF7581C00}" name="Column5192"/>
    <tableColumn id="5196" xr3:uid="{66ED9909-7218-48AB-A7FB-C848931F5895}" name="Column5193"/>
    <tableColumn id="5197" xr3:uid="{3E971B56-2B50-49B7-8C3D-FFD3712DB5C7}" name="Column5194"/>
    <tableColumn id="5198" xr3:uid="{7B5EF8FD-157D-46B2-8874-2EC2379DF799}" name="Column5195"/>
    <tableColumn id="5199" xr3:uid="{3A93BA4B-6A3C-42FA-9A54-23A055A49DD7}" name="Column5196"/>
    <tableColumn id="5200" xr3:uid="{A9CC5257-EAB1-4641-9E69-B34CAEFC79A2}" name="Column5197"/>
    <tableColumn id="5201" xr3:uid="{23D85C84-99CC-41E5-B1AF-4FC8F2300F71}" name="Column5198"/>
    <tableColumn id="5202" xr3:uid="{2E6588D7-6D83-4172-8CD9-F5EE6D110E00}" name="Column5199"/>
    <tableColumn id="5203" xr3:uid="{E748848B-E86B-49FB-9AFF-160D5F4DAB84}" name="Column5200"/>
    <tableColumn id="5204" xr3:uid="{68F5D7FD-AD23-4AE8-9877-3694E6F79226}" name="Column5201"/>
    <tableColumn id="5205" xr3:uid="{578BA850-A189-4C49-9F1A-B24A37EE5D52}" name="Column5202"/>
    <tableColumn id="5206" xr3:uid="{9910AAB1-9AE0-46D4-9526-6D962A1A3175}" name="Column5203"/>
    <tableColumn id="5207" xr3:uid="{1C6E2DA8-499F-40C3-BB5C-E77254552E7A}" name="Column5204"/>
    <tableColumn id="5208" xr3:uid="{784FE8AB-5D81-43CA-A8EF-1332AFD9EB04}" name="Column5205"/>
    <tableColumn id="5209" xr3:uid="{EEE652B7-B767-492E-B99F-E5D3BD4FAA4C}" name="Column5206"/>
    <tableColumn id="5210" xr3:uid="{3C99D685-919A-420F-B8C3-747E7E730579}" name="Column5207"/>
    <tableColumn id="5211" xr3:uid="{E06C8C08-9C8A-4C23-8A9D-86F45170D624}" name="Column5208"/>
    <tableColumn id="5212" xr3:uid="{2F4A8241-A3E0-47BF-A386-A00E0B5C70B5}" name="Column5209"/>
    <tableColumn id="5213" xr3:uid="{373732AD-7E39-47DF-B6F6-E5B5697FAC60}" name="Column5210"/>
    <tableColumn id="5214" xr3:uid="{C0D72748-A866-4694-AF92-160EB04A476C}" name="Column5211"/>
    <tableColumn id="5215" xr3:uid="{AC209E0B-27E0-4528-9F54-0BD08FED867F}" name="Column5212"/>
    <tableColumn id="5216" xr3:uid="{B1769B76-8200-4FE7-96A1-48E2D09FA7D8}" name="Column5213"/>
    <tableColumn id="5217" xr3:uid="{40E72B78-4A37-41E9-B6E0-8F9437AFE118}" name="Column5214"/>
    <tableColumn id="5218" xr3:uid="{CE82C35D-B60E-4FE0-A4EF-DF8466394135}" name="Column5215"/>
    <tableColumn id="5219" xr3:uid="{61BCF5DE-19A8-4A3F-B899-12DBD33B3547}" name="Column5216"/>
    <tableColumn id="5220" xr3:uid="{F802B75F-23D0-40C2-94A0-066722A1241B}" name="Column5217"/>
    <tableColumn id="5221" xr3:uid="{79CE449C-0060-4EFC-B700-A3724DC07E33}" name="Column5218"/>
    <tableColumn id="5222" xr3:uid="{3FCDA4A0-8C4B-451C-82A8-B586159A7C0B}" name="Column5219"/>
    <tableColumn id="5223" xr3:uid="{689EC056-1C3E-481B-AA09-D4DDB2659A43}" name="Column5220"/>
    <tableColumn id="5224" xr3:uid="{71593CAA-CDBA-46A3-BCF8-CC4DBF3B07B7}" name="Column5221"/>
    <tableColumn id="5225" xr3:uid="{3645A028-C875-46E4-9D78-38BD640DA005}" name="Column5222"/>
    <tableColumn id="5226" xr3:uid="{30DA5F58-CF6B-4853-8430-2F58CB447FE6}" name="Column5223"/>
    <tableColumn id="5227" xr3:uid="{56200D36-F585-4798-8F27-290D52B6BD5F}" name="Column5224"/>
    <tableColumn id="5228" xr3:uid="{4F53D51D-B931-4909-AA4F-538CB677BD28}" name="Column5225"/>
    <tableColumn id="5229" xr3:uid="{8B62BC13-C9BB-4FD5-9B0C-DAB62EDAD00C}" name="Column5226"/>
    <tableColumn id="5230" xr3:uid="{E61C82A1-514A-429C-A504-5753A0AD7DC6}" name="Column5227"/>
    <tableColumn id="5231" xr3:uid="{603BC030-ECA0-4D37-9FF4-EBBAB8503860}" name="Column5228"/>
    <tableColumn id="5232" xr3:uid="{B02808A8-E346-4716-81D4-D9A24A37F1DC}" name="Column5229"/>
    <tableColumn id="5233" xr3:uid="{5285E44B-DED2-4B45-B546-6429818227D6}" name="Column5230"/>
    <tableColumn id="5234" xr3:uid="{834FF6E0-6D29-479F-8922-CDA80456A055}" name="Column5231"/>
    <tableColumn id="5235" xr3:uid="{FB8F9C60-5F6B-4DE1-92C1-87EBDE8A7A3D}" name="Column5232"/>
    <tableColumn id="5236" xr3:uid="{C0B4F1AE-2F04-4B07-910E-4C3C65631B95}" name="Column5233"/>
    <tableColumn id="5237" xr3:uid="{C04C74B0-854D-490B-A4D5-875B99CD620B}" name="Column5234"/>
    <tableColumn id="5238" xr3:uid="{03D20C7B-44AE-47F8-9954-39B5584CF16B}" name="Column5235"/>
    <tableColumn id="5239" xr3:uid="{4723E396-2DDF-4996-BD13-F5763DA00E8C}" name="Column5236"/>
    <tableColumn id="5240" xr3:uid="{8F3546B0-1A73-4C5B-A18F-A53F44E6D58C}" name="Column5237"/>
    <tableColumn id="5241" xr3:uid="{E57F40E0-8B7A-4AF6-9314-ED370EC34F38}" name="Column5238"/>
    <tableColumn id="5242" xr3:uid="{E1F9D5BC-75F3-4AF3-BAB9-FB745B568467}" name="Column5239"/>
    <tableColumn id="5243" xr3:uid="{6D5C68FC-B611-41DA-B6C6-BC9183E2060D}" name="Column5240"/>
    <tableColumn id="5244" xr3:uid="{BED7FFBB-BAFF-4457-8C67-0C7AA8104B87}" name="Column5241"/>
    <tableColumn id="5245" xr3:uid="{21CA470E-04E5-4F39-8602-31873755DD8C}" name="Column5242"/>
    <tableColumn id="5246" xr3:uid="{1F237CA3-EC90-4361-BD53-12AEFF2FEB20}" name="Column5243"/>
    <tableColumn id="5247" xr3:uid="{F5F09F17-3A89-476C-A058-86A3ADBFF3D6}" name="Column5244"/>
    <tableColumn id="5248" xr3:uid="{ED4088BF-B1EF-4BF9-8088-859A86BC148A}" name="Column5245"/>
    <tableColumn id="5249" xr3:uid="{69370C2D-4C33-41D6-AA21-C87AF768049B}" name="Column5246"/>
    <tableColumn id="5250" xr3:uid="{9DC4460C-0D8E-455E-ACE2-45D85CDE4DBD}" name="Column5247"/>
    <tableColumn id="5251" xr3:uid="{662A4DB9-DBC0-416D-A2AC-F9D3EAB28B7D}" name="Column5248"/>
    <tableColumn id="5252" xr3:uid="{C6F2EB5E-8D1C-4360-8901-7C91D5CB9B7A}" name="Column5249"/>
    <tableColumn id="5253" xr3:uid="{6B9E1889-61CD-47B3-AE38-BC6F5F84C025}" name="Column5250"/>
    <tableColumn id="5254" xr3:uid="{C74D3105-7725-4123-8186-1AD24FA70D59}" name="Column5251"/>
    <tableColumn id="5255" xr3:uid="{51966394-16C5-4553-8701-96CED4354F5D}" name="Column5252"/>
    <tableColumn id="5256" xr3:uid="{4DFC17B1-8D57-4517-A80F-3F39CD767D9F}" name="Column5253"/>
    <tableColumn id="5257" xr3:uid="{05858F7C-DD45-45AB-8DAD-EEEEBD499D33}" name="Column5254"/>
    <tableColumn id="5258" xr3:uid="{734BAE72-3E4F-49F0-BA39-0D80BC2BC951}" name="Column5255"/>
    <tableColumn id="5259" xr3:uid="{3361A1F5-8DEE-4738-8847-0C24E5083E5D}" name="Column5256"/>
    <tableColumn id="5260" xr3:uid="{5F78781E-12D7-4422-9FCD-33823DB710D3}" name="Column5257"/>
    <tableColumn id="5261" xr3:uid="{AAEB5073-C972-4A57-B5C5-993CD3F6F255}" name="Column5258"/>
    <tableColumn id="5262" xr3:uid="{BD17F259-CF0A-4B6B-80FB-FA58C6F138B8}" name="Column5259"/>
    <tableColumn id="5263" xr3:uid="{479C3423-ABF9-4BA4-8F71-D172DD802C1E}" name="Column5260"/>
    <tableColumn id="5264" xr3:uid="{15ADFE0C-0E90-4105-8B36-A66334EDF4BF}" name="Column5261"/>
    <tableColumn id="5265" xr3:uid="{ABC32CAD-005F-4DF3-8662-5C94CC303E32}" name="Column5262"/>
    <tableColumn id="5266" xr3:uid="{1F78066A-4533-4EC2-8013-9002BE54998B}" name="Column5263"/>
    <tableColumn id="5267" xr3:uid="{80AD9672-9E85-4F25-BE40-824032F730C1}" name="Column5264"/>
    <tableColumn id="5268" xr3:uid="{B890D844-02C4-4C8C-A1DA-6631751AE232}" name="Column5265"/>
    <tableColumn id="5269" xr3:uid="{416234D9-57A1-4522-AC5F-BE554CC36A10}" name="Column5266"/>
    <tableColumn id="5270" xr3:uid="{9F40EC66-3A7F-42E3-8DD6-1117388B6FA2}" name="Column5267"/>
    <tableColumn id="5271" xr3:uid="{134D7A94-082A-497D-917B-0EED0C85F7CB}" name="Column5268"/>
    <tableColumn id="5272" xr3:uid="{D14A1FFD-AA50-4C10-A2E3-788EE64A1423}" name="Column5269"/>
    <tableColumn id="5273" xr3:uid="{17296E27-C809-488D-9AD8-0AC8768D9507}" name="Column5270"/>
    <tableColumn id="5274" xr3:uid="{0F3AFB4B-0910-478D-8624-EEA83C40B2C9}" name="Column5271"/>
    <tableColumn id="5275" xr3:uid="{0C703780-0079-4A91-8517-D829A93AC338}" name="Column5272"/>
    <tableColumn id="5276" xr3:uid="{D417C43B-FA38-49C1-BE12-9763DF5E4DF6}" name="Column5273"/>
    <tableColumn id="5277" xr3:uid="{B2CA2CC9-8D7A-4FF7-AABB-A4E67BA5D41F}" name="Column5274"/>
    <tableColumn id="5278" xr3:uid="{350B0A2A-63B1-400B-A435-416E8ECDD19E}" name="Column5275"/>
    <tableColumn id="5279" xr3:uid="{64C525D4-1273-4768-9352-C01820F2156D}" name="Column5276"/>
    <tableColumn id="5280" xr3:uid="{B65B26FC-64F5-4B9A-9148-131822743D1C}" name="Column5277"/>
    <tableColumn id="5281" xr3:uid="{E97F83CA-5AA2-48C9-BE60-B510F3073255}" name="Column5278"/>
    <tableColumn id="5282" xr3:uid="{AA2573E0-C8D8-4C0A-A819-057B69774836}" name="Column5279"/>
    <tableColumn id="5283" xr3:uid="{7BF53139-EC76-4450-B335-809C4A7A08B0}" name="Column5280"/>
    <tableColumn id="5284" xr3:uid="{38A2A9F7-974F-48C0-BAF8-E997397E3DDE}" name="Column5281"/>
    <tableColumn id="5285" xr3:uid="{E444EE6F-FDD5-4C5C-861A-9D00883F18A0}" name="Column5282"/>
    <tableColumn id="5286" xr3:uid="{1356091D-EBE7-4B1C-BEFC-2CADB3FFF516}" name="Column5283"/>
    <tableColumn id="5287" xr3:uid="{E6F4ECB6-5A5B-447B-9B86-4B76E0DF1569}" name="Column5284"/>
    <tableColumn id="5288" xr3:uid="{DF8EA4B5-B4D9-4617-9002-41D73027E742}" name="Column5285"/>
    <tableColumn id="5289" xr3:uid="{4DD9AA0B-D762-48AE-A6A7-44E707D7819E}" name="Column5286"/>
    <tableColumn id="5290" xr3:uid="{16D52C7E-BD0C-4062-A646-2E4ABB22A881}" name="Column5287"/>
    <tableColumn id="5291" xr3:uid="{E137425B-6E78-40C6-A17B-D0884E56A8AC}" name="Column5288"/>
    <tableColumn id="5292" xr3:uid="{BD99F04E-FFCC-4998-938C-37B16D2A419E}" name="Column5289"/>
    <tableColumn id="5293" xr3:uid="{93230621-1E36-42C2-B3B4-9D0B304F6DD4}" name="Column5290"/>
    <tableColumn id="5294" xr3:uid="{7B56E7CE-DC5E-4F4E-892A-D20324D3D204}" name="Column5291"/>
    <tableColumn id="5295" xr3:uid="{64848921-8B79-46A6-8642-27989C084FCF}" name="Column5292"/>
    <tableColumn id="5296" xr3:uid="{135203D4-6619-4F97-90F4-9ED077B1EDE1}" name="Column5293"/>
    <tableColumn id="5297" xr3:uid="{D8B3027F-55C4-4448-B6A3-4BD5A67B6EAF}" name="Column5294"/>
    <tableColumn id="5298" xr3:uid="{569F20C0-0040-4549-960B-A4C1B3FD8651}" name="Column5295"/>
    <tableColumn id="5299" xr3:uid="{CACF6565-9510-4B41-8DE3-F6F35F4A816A}" name="Column5296"/>
    <tableColumn id="5300" xr3:uid="{5C334AF8-E272-470F-8112-DF379BEF69D2}" name="Column5297"/>
    <tableColumn id="5301" xr3:uid="{2BE3182D-7CD7-4990-838F-9DCCAAF30BB9}" name="Column5298"/>
    <tableColumn id="5302" xr3:uid="{71005859-5308-44D4-8E15-A97E984FE9A3}" name="Column5299"/>
    <tableColumn id="5303" xr3:uid="{4B54D731-F522-4F66-B068-E5EE5AA801A7}" name="Column5300"/>
    <tableColumn id="5304" xr3:uid="{B7C35A24-BF37-42C4-8191-4BDB9993F832}" name="Column5301"/>
    <tableColumn id="5305" xr3:uid="{33264969-BABF-4D8B-B7DD-EB805AEDF986}" name="Column5302"/>
    <tableColumn id="5306" xr3:uid="{F393365A-17F8-445E-92DC-8DE4D3A9B917}" name="Column5303"/>
    <tableColumn id="5307" xr3:uid="{242E68EA-FEA6-44B1-91B3-37649D055E29}" name="Column5304"/>
    <tableColumn id="5308" xr3:uid="{3C2E6F44-44C8-47FD-BAD7-8A466DAA2333}" name="Column5305"/>
    <tableColumn id="5309" xr3:uid="{4AE872F1-29D8-4FF6-A841-47F5ADAF6794}" name="Column5306"/>
    <tableColumn id="5310" xr3:uid="{98E51011-4E94-448B-927D-2C809DC46489}" name="Column5307"/>
    <tableColumn id="5311" xr3:uid="{EEEA79BF-BA8A-44E2-8FE9-4F4C0E0DE64E}" name="Column5308"/>
    <tableColumn id="5312" xr3:uid="{B4BB2176-74CA-4FB1-A854-1D3EE262A77E}" name="Column5309"/>
    <tableColumn id="5313" xr3:uid="{4F25ACF2-1242-49B9-8CFE-786271D6FE52}" name="Column5310"/>
    <tableColumn id="5314" xr3:uid="{5DACF530-9663-46D6-AC42-9625D2880810}" name="Column5311"/>
    <tableColumn id="5315" xr3:uid="{55D44DCE-C9BC-494A-9BCE-634FA2B49CDD}" name="Column5312"/>
    <tableColumn id="5316" xr3:uid="{EC136CE7-243C-4D96-B957-C35E27E72B4A}" name="Column5313"/>
    <tableColumn id="5317" xr3:uid="{982DB90E-2001-48E7-9629-927CEA7CDFFB}" name="Column5314"/>
    <tableColumn id="5318" xr3:uid="{029031C7-212E-4A63-A6D8-346F8D1ADDB2}" name="Column5315"/>
    <tableColumn id="5319" xr3:uid="{AB088E82-36AB-4449-BC48-B2FA5640C7E4}" name="Column5316"/>
    <tableColumn id="5320" xr3:uid="{D7919162-F59C-432F-AFDE-2A509B479606}" name="Column5317"/>
    <tableColumn id="5321" xr3:uid="{7509BCFF-972F-4179-9EEC-37128C5E1DCB}" name="Column5318"/>
    <tableColumn id="5322" xr3:uid="{142A9DAE-40F3-48CE-A13B-9FC5595AD2C3}" name="Column5319"/>
    <tableColumn id="5323" xr3:uid="{C4190B89-DDE6-4230-837F-4A4D32FD5873}" name="Column5320"/>
    <tableColumn id="5324" xr3:uid="{D5FED9E0-85A2-4EF8-9556-5DB080F3F606}" name="Column5321"/>
    <tableColumn id="5325" xr3:uid="{3341F8E6-D525-4DB3-9850-653B8FA75F9A}" name="Column5322"/>
    <tableColumn id="5326" xr3:uid="{22470868-361E-43E4-8E95-586A342886DD}" name="Column5323"/>
    <tableColumn id="5327" xr3:uid="{BF35AB02-C184-4282-A081-F3CF426356C2}" name="Column5324"/>
    <tableColumn id="5328" xr3:uid="{65BEA20C-F0ED-4046-B3AC-1435E3C455C8}" name="Column5325"/>
    <tableColumn id="5329" xr3:uid="{8DE9D8DE-6DC2-4548-8E1E-CA341AD533B8}" name="Column5326"/>
    <tableColumn id="5330" xr3:uid="{48B2DB6B-2DC9-4431-80A4-191E7CA08012}" name="Column5327"/>
    <tableColumn id="5331" xr3:uid="{7ADF872F-A128-4E57-9833-C0080E01D267}" name="Column5328"/>
    <tableColumn id="5332" xr3:uid="{6EF644E1-3055-4EC9-AFC5-B52D3A71E0E1}" name="Column5329"/>
    <tableColumn id="5333" xr3:uid="{C98F5E17-7ADB-48F4-A855-A6D06F96E74A}" name="Column5330"/>
    <tableColumn id="5334" xr3:uid="{52239478-6BCA-4959-BA62-A7C860C632A7}" name="Column5331"/>
    <tableColumn id="5335" xr3:uid="{753B3733-9FC5-4737-BE39-7632D9A1CB54}" name="Column5332"/>
    <tableColumn id="5336" xr3:uid="{7D0738E9-0893-42D7-9B12-D20FF9778A30}" name="Column5333"/>
    <tableColumn id="5337" xr3:uid="{D864D842-88B4-4885-B403-5EAA9A6EDA9E}" name="Column5334"/>
    <tableColumn id="5338" xr3:uid="{96FF4D5F-B93B-4DD4-9E40-18C4DF22B013}" name="Column5335"/>
    <tableColumn id="5339" xr3:uid="{D77442C9-DB86-4014-892C-12D6F6262A10}" name="Column5336"/>
    <tableColumn id="5340" xr3:uid="{206A9BF3-96B8-4E36-B529-DD4A9B0AE582}" name="Column5337"/>
    <tableColumn id="5341" xr3:uid="{69222FA6-FAF3-4C8E-9318-1F1B4BF29A99}" name="Column5338"/>
    <tableColumn id="5342" xr3:uid="{E40FAA92-5641-4C04-9640-6B3645BC47D9}" name="Column5339"/>
    <tableColumn id="5343" xr3:uid="{B46809F8-3E90-48C7-9AD6-C2245943850E}" name="Column5340"/>
    <tableColumn id="5344" xr3:uid="{66DC5A30-AD08-4AF5-A8B7-3F8C5A6D21C1}" name="Column5341"/>
    <tableColumn id="5345" xr3:uid="{0200A0A4-494A-4233-93A6-1F9A4F62E798}" name="Column5342"/>
    <tableColumn id="5346" xr3:uid="{5C517022-266D-4B73-B0A8-63BD7608510F}" name="Column5343"/>
    <tableColumn id="5347" xr3:uid="{FA8EF664-3EC7-4584-83C3-3DF144DEB628}" name="Column5344"/>
    <tableColumn id="5348" xr3:uid="{C7363288-429C-43E7-A01D-746F8CBF0681}" name="Column5345"/>
    <tableColumn id="5349" xr3:uid="{1FC8737C-CEAD-4DC9-A037-39B9204D65FF}" name="Column5346"/>
    <tableColumn id="5350" xr3:uid="{DDB97A08-B3C5-4508-BD1E-11B6F14E7782}" name="Column5347"/>
    <tableColumn id="5351" xr3:uid="{356C957A-ABA3-452D-B0A0-8E90853AA0B7}" name="Column5348"/>
    <tableColumn id="5352" xr3:uid="{AD13C2A4-93B7-47B6-9E94-8348CA506096}" name="Column5349"/>
    <tableColumn id="5353" xr3:uid="{7B346A3D-F618-4F6C-AF63-76B3AAFCA368}" name="Column5350"/>
    <tableColumn id="5354" xr3:uid="{D6B6772E-4201-4549-BFDA-43F694A9F950}" name="Column5351"/>
    <tableColumn id="5355" xr3:uid="{CD354FC7-409C-4FC2-BC21-401D5812CF58}" name="Column5352"/>
    <tableColumn id="5356" xr3:uid="{CF22E41E-D8A9-4EEA-AF1E-03817860182C}" name="Column5353"/>
    <tableColumn id="5357" xr3:uid="{887F40CB-5262-4A09-8431-B7A3766FB9E8}" name="Column5354"/>
    <tableColumn id="5358" xr3:uid="{F14AEC56-3AFF-44D9-A9BF-406E363A531F}" name="Column5355"/>
    <tableColumn id="5359" xr3:uid="{0A0BD11F-1807-4B93-9375-204593EBC805}" name="Column5356"/>
    <tableColumn id="5360" xr3:uid="{2894ABB8-7E08-4020-94DC-BBE39FBA86C3}" name="Column5357"/>
    <tableColumn id="5361" xr3:uid="{72EB5F48-E814-4D45-8530-923039B95091}" name="Column5358"/>
    <tableColumn id="5362" xr3:uid="{F18D356A-0877-44E7-82D5-D8C6B8B82B69}" name="Column5359"/>
    <tableColumn id="5363" xr3:uid="{45291D0D-25DE-45E6-B5EE-C99F7455DADF}" name="Column5360"/>
    <tableColumn id="5364" xr3:uid="{81D79492-A732-4B1E-A354-33009591C0C5}" name="Column5361"/>
    <tableColumn id="5365" xr3:uid="{50283227-C3E3-4F93-A5C2-06263A523BA7}" name="Column5362"/>
    <tableColumn id="5366" xr3:uid="{F73B2086-EC38-4F2A-B091-C54C1FE3ADA5}" name="Column5363"/>
    <tableColumn id="5367" xr3:uid="{892CBDFC-78EC-4621-8BCC-4E5C0165F874}" name="Column5364"/>
    <tableColumn id="5368" xr3:uid="{A6734CFB-B6FB-4E35-9269-37DFFF46960F}" name="Column5365"/>
    <tableColumn id="5369" xr3:uid="{AD9733A0-7E21-4376-9D93-116D9D051DE3}" name="Column5366"/>
    <tableColumn id="5370" xr3:uid="{B7325F01-CA60-44F1-88F8-02F0AA69C8B2}" name="Column5367"/>
    <tableColumn id="5371" xr3:uid="{149F8694-69FC-4D04-80C4-89CBAEB989A4}" name="Column5368"/>
    <tableColumn id="5372" xr3:uid="{7F4BE020-E3E1-4ED7-9781-3458CFEDFD79}" name="Column5369"/>
    <tableColumn id="5373" xr3:uid="{4B755F85-11D7-4053-9226-AC0E509C9B25}" name="Column5370"/>
    <tableColumn id="5374" xr3:uid="{C6D4696F-FB48-4970-A18B-4A24CFF46F86}" name="Column5371"/>
    <tableColumn id="5375" xr3:uid="{067D215D-C285-413E-B0A4-89B00796B47A}" name="Column5372"/>
    <tableColumn id="5376" xr3:uid="{B27F25F8-C436-49F8-B13C-925A560D95A9}" name="Column5373"/>
    <tableColumn id="5377" xr3:uid="{2D376DF8-53F4-4AE0-8BB4-DB0DA5029B39}" name="Column5374"/>
    <tableColumn id="5378" xr3:uid="{6F67461E-6898-42CF-A7CC-F2E7237926FA}" name="Column5375"/>
    <tableColumn id="5379" xr3:uid="{EC74A3A4-0110-435A-8D5E-A564A29CD034}" name="Column5376"/>
    <tableColumn id="5380" xr3:uid="{310688D6-02F5-46CE-AB0C-97344A03E107}" name="Column5377"/>
    <tableColumn id="5381" xr3:uid="{2AA6203B-CA4C-4DE4-A158-67E9920F07CB}" name="Column5378"/>
    <tableColumn id="5382" xr3:uid="{6AA2EC54-137D-4C47-8C4C-A54D4978DAF7}" name="Column5379"/>
    <tableColumn id="5383" xr3:uid="{83D2E268-1A00-4DE0-B300-F847185D59C2}" name="Column5380"/>
    <tableColumn id="5384" xr3:uid="{74009ECE-5289-47B2-A0FF-87CED1AABC4A}" name="Column5381"/>
    <tableColumn id="5385" xr3:uid="{A3B44372-92CE-4EB1-BFC9-82EC682FF155}" name="Column5382"/>
    <tableColumn id="5386" xr3:uid="{E3EB6199-D10A-4D94-8C8B-80F3F408BF66}" name="Column5383"/>
    <tableColumn id="5387" xr3:uid="{0970F550-3D78-4086-AB6F-8EBBCB62835C}" name="Column5384"/>
    <tableColumn id="5388" xr3:uid="{98DF5636-1367-4FAD-A71C-90BF12B2A2ED}" name="Column5385"/>
    <tableColumn id="5389" xr3:uid="{15669710-E23A-4AAC-B9CF-6D4212DEA25F}" name="Column5386"/>
    <tableColumn id="5390" xr3:uid="{8A878266-6250-4D51-B2B3-F37AB76149F3}" name="Column5387"/>
    <tableColumn id="5391" xr3:uid="{35A1F644-3A9E-427F-A2ED-ACD68F7E3BCC}" name="Column5388"/>
    <tableColumn id="5392" xr3:uid="{ECAFF00D-F776-4D09-957D-15F024A8730A}" name="Column5389"/>
    <tableColumn id="5393" xr3:uid="{C8F2DBFF-1E85-4075-9319-EE0080164869}" name="Column5390"/>
    <tableColumn id="5394" xr3:uid="{3F1B25F0-AAA3-4E13-89EE-3F918012DAD7}" name="Column5391"/>
    <tableColumn id="5395" xr3:uid="{998AEEE6-A784-415D-987D-6CAE6247B09B}" name="Column5392"/>
    <tableColumn id="5396" xr3:uid="{87503800-28BE-4A73-B69B-92A3DAD3D501}" name="Column5393"/>
    <tableColumn id="5397" xr3:uid="{CB05CCCB-2537-4621-93A2-7C03D5E41B83}" name="Column5394"/>
    <tableColumn id="5398" xr3:uid="{9BF3C289-74CF-4392-82C8-71259893195D}" name="Column5395"/>
    <tableColumn id="5399" xr3:uid="{459E0D10-674C-4D24-93FA-94608435E66E}" name="Column5396"/>
    <tableColumn id="5400" xr3:uid="{FA1D3081-E0F3-442E-BEE3-597FC129F613}" name="Column5397"/>
    <tableColumn id="5401" xr3:uid="{8E6ABC9E-EFE6-49E4-AB49-22BAD0C30D01}" name="Column5398"/>
    <tableColumn id="5402" xr3:uid="{D0846E3F-08AF-4B92-81A7-D6AB646A99C2}" name="Column5399"/>
    <tableColumn id="5403" xr3:uid="{6DBC13FC-9DD9-4E5D-8DEC-2A181D391EF7}" name="Column5400"/>
    <tableColumn id="5404" xr3:uid="{BB6CD34A-351A-4AED-AB51-BB82819276E2}" name="Column5401"/>
    <tableColumn id="5405" xr3:uid="{77275170-D12C-42F6-A2EC-D2703861FC58}" name="Column5402"/>
    <tableColumn id="5406" xr3:uid="{F819955B-B7C9-4944-811E-E95B0F4C8ACF}" name="Column5403"/>
    <tableColumn id="5407" xr3:uid="{1310C1C1-E108-4CD0-9C7E-2E76568205E3}" name="Column5404"/>
    <tableColumn id="5408" xr3:uid="{CE1DCD9B-FEAA-4175-8B44-523D670597F0}" name="Column5405"/>
    <tableColumn id="5409" xr3:uid="{AB5DA125-C06E-4563-BE85-A561C95C9B5B}" name="Column5406"/>
    <tableColumn id="5410" xr3:uid="{39CDFDAD-C023-4AFD-9FEE-E06E5D890360}" name="Column5407"/>
    <tableColumn id="5411" xr3:uid="{E38440B5-DCED-408A-A662-0F4DC115E79C}" name="Column5408"/>
    <tableColumn id="5412" xr3:uid="{34746C1F-C624-4294-BBBD-87C91F8FA571}" name="Column5409"/>
    <tableColumn id="5413" xr3:uid="{3864B63E-EF11-437D-9C2D-864C40E41FFB}" name="Column5410"/>
    <tableColumn id="5414" xr3:uid="{5D17E8D0-ECC9-4DD1-9379-4AFC58DDA386}" name="Column5411"/>
    <tableColumn id="5415" xr3:uid="{B5D0ED1B-3A73-444E-B0A7-724072F12254}" name="Column5412"/>
    <tableColumn id="5416" xr3:uid="{E6608BEF-F574-44F9-B5EF-720BDEAAEA24}" name="Column5413"/>
    <tableColumn id="5417" xr3:uid="{5129F20E-3424-46C9-946F-1B955E32F5EC}" name="Column5414"/>
    <tableColumn id="5418" xr3:uid="{42AD8901-D59A-4303-BEC5-00D4DC24D6B0}" name="Column5415"/>
    <tableColumn id="5419" xr3:uid="{B7ABA420-687F-460C-9C01-009691813AC9}" name="Column5416"/>
    <tableColumn id="5420" xr3:uid="{AB333880-9204-4F10-BD97-B858227465F0}" name="Column5417"/>
    <tableColumn id="5421" xr3:uid="{A8C68227-C979-4D7C-B4EB-69DA0F6A32A1}" name="Column5418"/>
    <tableColumn id="5422" xr3:uid="{B33F7DF0-0217-43C4-813D-074B101D6DBA}" name="Column5419"/>
    <tableColumn id="5423" xr3:uid="{8A7E2B4E-871B-4304-91E2-7848C0568716}" name="Column5420"/>
    <tableColumn id="5424" xr3:uid="{33DF5582-7BCC-4EF1-A279-9450683CBDEE}" name="Column5421"/>
    <tableColumn id="5425" xr3:uid="{DB3D98BC-62E4-406A-B5B4-01AB5F038DBA}" name="Column5422"/>
    <tableColumn id="5426" xr3:uid="{B508618E-5E3C-4B57-8104-C5787D460111}" name="Column5423"/>
    <tableColumn id="5427" xr3:uid="{3C1F34DA-2F48-45EC-8A63-259A7C14530B}" name="Column5424"/>
    <tableColumn id="5428" xr3:uid="{536C61CA-8653-42BB-8F66-630083A38D2F}" name="Column5425"/>
    <tableColumn id="5429" xr3:uid="{0A173AFB-B8FB-4D8F-894C-1194B3D93C04}" name="Column5426"/>
    <tableColumn id="5430" xr3:uid="{F16202DC-3AA4-4E06-A971-7236A1F79416}" name="Column5427"/>
    <tableColumn id="5431" xr3:uid="{F82C7D4C-F571-4683-8435-4D14B108F1B6}" name="Column5428"/>
    <tableColumn id="5432" xr3:uid="{CD754568-0E27-4C97-A2A6-4B1FD711623F}" name="Column5429"/>
    <tableColumn id="5433" xr3:uid="{778F4A4D-E4E9-4F00-94C9-70A68F100062}" name="Column5430"/>
    <tableColumn id="5434" xr3:uid="{F7AAE644-A7A5-4294-A617-637A6CD25622}" name="Column5431"/>
    <tableColumn id="5435" xr3:uid="{76F508C5-CBD2-4820-9705-8CFECD9717EA}" name="Column5432"/>
    <tableColumn id="5436" xr3:uid="{26FE6D5B-5B39-40CF-9D01-FE30A7E51640}" name="Column5433"/>
    <tableColumn id="5437" xr3:uid="{18CEA755-8F22-4C39-9F6A-67D0A233C941}" name="Column5434"/>
    <tableColumn id="5438" xr3:uid="{E59DB181-F09C-453E-9465-8675229A98BF}" name="Column5435"/>
    <tableColumn id="5439" xr3:uid="{C4D0F770-1417-4273-97AC-7D705A8C6357}" name="Column5436"/>
    <tableColumn id="5440" xr3:uid="{4A9FA489-4265-4526-853C-A9B8DB98C06D}" name="Column5437"/>
    <tableColumn id="5441" xr3:uid="{B2682A99-A7B2-4BF7-B1CC-A0C869D634B0}" name="Column5438"/>
    <tableColumn id="5442" xr3:uid="{EEE30708-1F6A-406E-952A-B480BA8CD261}" name="Column5439"/>
    <tableColumn id="5443" xr3:uid="{DF09BE49-98FF-4C32-BE58-6BE99363C2EA}" name="Column5440"/>
    <tableColumn id="5444" xr3:uid="{15BF6515-A7EB-4D8A-A3D5-8790B5CB9212}" name="Column5441"/>
    <tableColumn id="5445" xr3:uid="{49C6E223-1B26-47C9-8551-90FDE019CF0B}" name="Column5442"/>
    <tableColumn id="5446" xr3:uid="{54D94720-E598-44BC-9548-424AD36FE52C}" name="Column5443"/>
    <tableColumn id="5447" xr3:uid="{612647FE-1803-4956-A4B1-069106240DFA}" name="Column5444"/>
    <tableColumn id="5448" xr3:uid="{C1CAC2F8-6C4C-41C5-8138-CAC7A82D6BF3}" name="Column5445"/>
    <tableColumn id="5449" xr3:uid="{00B25F95-4D26-4FC0-B1EA-4ACF15FC34E5}" name="Column5446"/>
    <tableColumn id="5450" xr3:uid="{6B4D176C-B3AA-496E-9309-D77AFE020911}" name="Column5447"/>
    <tableColumn id="5451" xr3:uid="{8B6A3E62-7286-495D-B46B-60A55E740408}" name="Column5448"/>
    <tableColumn id="5452" xr3:uid="{761A5C59-AB77-4BB3-9006-88580342AC1F}" name="Column5449"/>
    <tableColumn id="5453" xr3:uid="{7C522781-FBB5-46BA-A502-7BDAF351B1F9}" name="Column5450"/>
    <tableColumn id="5454" xr3:uid="{6624A8D2-28B1-44BA-9D72-8EBC258E743A}" name="Column5451"/>
    <tableColumn id="5455" xr3:uid="{B2AAD2D7-FF82-47C5-AB05-CEA63B0F8BB7}" name="Column5452"/>
    <tableColumn id="5456" xr3:uid="{35C739AE-9788-419F-8B05-09888101C7FA}" name="Column5453"/>
    <tableColumn id="5457" xr3:uid="{CDE2FB64-117C-417F-BE43-DD8CB8C9CDE7}" name="Column5454"/>
    <tableColumn id="5458" xr3:uid="{E81A2E48-D1A0-44FC-813C-4237563C2DEC}" name="Column5455"/>
    <tableColumn id="5459" xr3:uid="{5AA72A56-F156-43E9-8396-1767C5DAB651}" name="Column5456"/>
    <tableColumn id="5460" xr3:uid="{652A8B97-AC58-4B9B-9087-A941FFFD5A3E}" name="Column5457"/>
    <tableColumn id="5461" xr3:uid="{904F8FB2-EEB5-4E0F-9BFF-6B37083F3269}" name="Column5458"/>
    <tableColumn id="5462" xr3:uid="{1D927E5B-A797-466A-9A60-E12F51FEA2B4}" name="Column5459"/>
    <tableColumn id="5463" xr3:uid="{13089AC0-A599-41F4-BA1A-B6FB133A13CA}" name="Column5460"/>
    <tableColumn id="5464" xr3:uid="{73134978-A767-4E51-A57F-C7201E60A5D9}" name="Column5461"/>
    <tableColumn id="5465" xr3:uid="{18E945F5-5A72-4F89-8008-795E847D5D94}" name="Column5462"/>
    <tableColumn id="5466" xr3:uid="{F5C2465E-FA89-42A1-81FA-70635B5ED3A7}" name="Column5463"/>
    <tableColumn id="5467" xr3:uid="{A81096CE-25B0-43F3-A190-D9B61E1BF2EF}" name="Column5464"/>
    <tableColumn id="5468" xr3:uid="{0380ADFB-6E28-4B86-8B31-C756E4EF7AE0}" name="Column5465"/>
    <tableColumn id="5469" xr3:uid="{EE988E07-614B-4ECD-A816-BD250592696E}" name="Column5466"/>
    <tableColumn id="5470" xr3:uid="{C1091A72-4641-410A-9D54-D9490F178BA3}" name="Column5467"/>
    <tableColumn id="5471" xr3:uid="{A9F2C725-9E99-4AC7-9C6A-E047BC90A426}" name="Column5468"/>
    <tableColumn id="5472" xr3:uid="{E0172F9F-8A16-41A2-A3C8-E5EC9D883533}" name="Column5469"/>
    <tableColumn id="5473" xr3:uid="{3072C565-67AB-4748-95A6-5491A2B8A126}" name="Column5470"/>
    <tableColumn id="5474" xr3:uid="{3D968DCD-F3B2-4541-8285-FD7F6935DA3C}" name="Column5471"/>
    <tableColumn id="5475" xr3:uid="{4236B5CB-BE9A-45BA-91C5-80BBEE519B68}" name="Column5472"/>
    <tableColumn id="5476" xr3:uid="{6E148662-2030-4B64-A3E3-70F946B0172D}" name="Column5473"/>
    <tableColumn id="5477" xr3:uid="{C30E697A-5865-4C51-8ECD-30679631DC48}" name="Column5474"/>
    <tableColumn id="5478" xr3:uid="{68E90EF1-7E93-40C8-9A55-CD56892C44E0}" name="Column5475"/>
    <tableColumn id="5479" xr3:uid="{C361EE46-373D-4389-BFEB-292FF631F853}" name="Column5476"/>
    <tableColumn id="5480" xr3:uid="{644E0533-BA6B-42E6-9C58-522307C8A3B9}" name="Column5477"/>
    <tableColumn id="5481" xr3:uid="{136897B9-02D7-437D-9172-3D0E808CBF6F}" name="Column5478"/>
    <tableColumn id="5482" xr3:uid="{62F300A0-A28D-48BC-8B6E-B80E43B499BC}" name="Column5479"/>
    <tableColumn id="5483" xr3:uid="{94B89C16-B50E-422F-9A9F-EF5BA11C5D08}" name="Column5480"/>
    <tableColumn id="5484" xr3:uid="{857374A9-2FB0-4792-8D07-9611CCCE58F6}" name="Column5481"/>
    <tableColumn id="5485" xr3:uid="{3BA7A2DC-0B07-4059-9823-13659331CBA5}" name="Column5482"/>
    <tableColumn id="5486" xr3:uid="{26F22113-B392-49FC-8DFE-0170C64C2CB8}" name="Column5483"/>
    <tableColumn id="5487" xr3:uid="{804B3237-CFBF-4D67-A1A6-09C1C802359B}" name="Column5484"/>
    <tableColumn id="5488" xr3:uid="{0D9EF69A-13DE-42A5-9EA5-1F4ECB6DE208}" name="Column5485"/>
    <tableColumn id="5489" xr3:uid="{F26A6B06-FC3D-412A-B281-06CE48DBB6CD}" name="Column5486"/>
    <tableColumn id="5490" xr3:uid="{9A91A66C-5192-4F4A-977F-DB940D3E568D}" name="Column5487"/>
    <tableColumn id="5491" xr3:uid="{BF0C9203-FD84-4121-998F-0FF22FB51962}" name="Column5488"/>
    <tableColumn id="5492" xr3:uid="{18E7B0CB-0687-45EC-AF5F-6638C034F1CE}" name="Column5489"/>
    <tableColumn id="5493" xr3:uid="{615AEE8B-5332-4810-8298-2AB540741E41}" name="Column5490"/>
    <tableColumn id="5494" xr3:uid="{BFEE478D-8BDE-4FCF-9A18-88BA55A8610B}" name="Column5491"/>
    <tableColumn id="5495" xr3:uid="{2A5A9D8A-930D-4FB1-AB1E-DB933F0648C0}" name="Column5492"/>
    <tableColumn id="5496" xr3:uid="{C426AF79-B7BD-4BC1-9E94-1820B8A82168}" name="Column5493"/>
    <tableColumn id="5497" xr3:uid="{C4281CF6-87A4-42F7-9816-0AA5EBF87179}" name="Column5494"/>
    <tableColumn id="5498" xr3:uid="{3192A2F3-E01D-4570-8093-CFFAC495111E}" name="Column5495"/>
    <tableColumn id="5499" xr3:uid="{39DBB16D-F20C-40DC-A2A5-37329D6ECF77}" name="Column5496"/>
    <tableColumn id="5500" xr3:uid="{21711DF6-395A-466A-A90C-8B981A5F95F5}" name="Column5497"/>
    <tableColumn id="5501" xr3:uid="{9CFED68C-A119-46A3-98EA-5481AB2838F9}" name="Column5498"/>
    <tableColumn id="5502" xr3:uid="{3EAE0C43-4F6F-4C6A-AD24-18EC83A1C920}" name="Column5499"/>
    <tableColumn id="5503" xr3:uid="{5EC9B708-879E-44C6-9BA8-897E95CED5C0}" name="Column5500"/>
    <tableColumn id="5504" xr3:uid="{FABCFC05-8160-4171-9E68-F4E0BAE9439A}" name="Column5501"/>
    <tableColumn id="5505" xr3:uid="{2C16606D-4FD0-42EB-AA25-7C4FB2918F19}" name="Column5502"/>
    <tableColumn id="5506" xr3:uid="{6DD18A70-5559-48B8-AC20-29063E8A9657}" name="Column5503"/>
    <tableColumn id="5507" xr3:uid="{1F886734-7A5E-40DC-B744-0A3435B08C53}" name="Column5504"/>
    <tableColumn id="5508" xr3:uid="{C949D771-9780-436D-9E87-6A06188749DF}" name="Column5505"/>
    <tableColumn id="5509" xr3:uid="{04162E4B-61A9-401E-ACF7-C1CB8E8D519E}" name="Column5506"/>
    <tableColumn id="5510" xr3:uid="{0A23DA05-96A0-4CF7-BABA-D44E0A3BC32F}" name="Column5507"/>
    <tableColumn id="5511" xr3:uid="{D6894158-9D84-4B27-B106-A441949BB458}" name="Column5508"/>
    <tableColumn id="5512" xr3:uid="{1A18BE99-0613-4111-AF41-85D9917A8A29}" name="Column5509"/>
    <tableColumn id="5513" xr3:uid="{CAA38703-4D82-4265-B46E-9E1CD7F6B3ED}" name="Column5510"/>
    <tableColumn id="5514" xr3:uid="{8D2036B3-164F-455A-8253-F63762FFDA61}" name="Column5511"/>
    <tableColumn id="5515" xr3:uid="{BF9A3013-3D1D-4D27-AD6E-158840C2D3CC}" name="Column5512"/>
    <tableColumn id="5516" xr3:uid="{A3BF2871-4676-4110-9A62-69845023CC95}" name="Column5513"/>
    <tableColumn id="5517" xr3:uid="{5E026FBD-DA80-431B-A2EA-761B93E0C163}" name="Column5514"/>
    <tableColumn id="5518" xr3:uid="{C653A7C0-3293-4CB1-99D1-DC7FF485B8D0}" name="Column5515"/>
    <tableColumn id="5519" xr3:uid="{E2B1DBD2-7C03-49B9-B639-5D5940CA438A}" name="Column5516"/>
    <tableColumn id="5520" xr3:uid="{F2FEA723-C7D8-47A0-AB5A-5F4DBDF6987A}" name="Column5517"/>
    <tableColumn id="5521" xr3:uid="{88E43D72-E831-4C0D-8155-5AF9B9110325}" name="Column5518"/>
    <tableColumn id="5522" xr3:uid="{5069E65D-08DA-4FD0-B03D-5E307AD8E1EB}" name="Column5519"/>
    <tableColumn id="5523" xr3:uid="{FC25444E-9D1D-489A-8FAF-31CF82C70F70}" name="Column5520"/>
    <tableColumn id="5524" xr3:uid="{3D2D6AEB-F7D6-4AF2-88CB-70D755872714}" name="Column5521"/>
    <tableColumn id="5525" xr3:uid="{F5AF4895-254F-4F73-91A4-6C57B35C699B}" name="Column5522"/>
    <tableColumn id="5526" xr3:uid="{A3DE9246-157D-474C-B990-23532FCBDCE7}" name="Column5523"/>
    <tableColumn id="5527" xr3:uid="{C321AE97-C374-4F98-8501-3CE6FF08671F}" name="Column5524"/>
    <tableColumn id="5528" xr3:uid="{9DF7D4D0-A533-4E00-B0D3-928982C3B5B9}" name="Column5525"/>
    <tableColumn id="5529" xr3:uid="{BAE07A71-FE19-4C9A-B3C0-68BA206BA35A}" name="Column5526"/>
    <tableColumn id="5530" xr3:uid="{A7092E77-C15C-4CF5-9E72-94BD62254D1F}" name="Column5527"/>
    <tableColumn id="5531" xr3:uid="{63DAAAA7-1F91-4BCC-9E49-0EB9192104FC}" name="Column5528"/>
    <tableColumn id="5532" xr3:uid="{98745013-8B3F-487F-93D5-ADD6396B0964}" name="Column5529"/>
    <tableColumn id="5533" xr3:uid="{55525C72-8FF2-4844-8B5F-B71A939C6F37}" name="Column5530"/>
    <tableColumn id="5534" xr3:uid="{5AFA9FF6-8BE2-4AB4-B4CF-419CF5A78088}" name="Column5531"/>
    <tableColumn id="5535" xr3:uid="{865FEEEE-71C4-4F4A-99D8-7967C755382E}" name="Column5532"/>
    <tableColumn id="5536" xr3:uid="{F0EFEAB3-84E3-4523-AA7E-79E6A5245917}" name="Column5533"/>
    <tableColumn id="5537" xr3:uid="{D2EB8AB2-F041-43C2-81ED-ED800A78885B}" name="Column5534"/>
    <tableColumn id="5538" xr3:uid="{105067E1-FE34-4763-A8F6-798EEDC67342}" name="Column5535"/>
    <tableColumn id="5539" xr3:uid="{4BFF0812-D1C0-4667-B458-93919172A49D}" name="Column5536"/>
    <tableColumn id="5540" xr3:uid="{AEFE4E0A-29CB-49C4-BFF6-E2A41CCF71C1}" name="Column5537"/>
    <tableColumn id="5541" xr3:uid="{CCD63804-F50C-4EC5-92DE-A4CF0AC2F788}" name="Column5538"/>
    <tableColumn id="5542" xr3:uid="{6DF3C6DD-EB15-4AE7-A489-1AD58407906F}" name="Column5539"/>
    <tableColumn id="5543" xr3:uid="{69737B94-7049-4836-86D4-9232F936048D}" name="Column5540"/>
    <tableColumn id="5544" xr3:uid="{A3BAD967-C905-481E-99F7-0A089E45CAE3}" name="Column5541"/>
    <tableColumn id="5545" xr3:uid="{23647101-685D-4A4E-A55B-D26365E3D22F}" name="Column5542"/>
    <tableColumn id="5546" xr3:uid="{23E76344-DAB7-4ED3-87B1-BE1297453641}" name="Column5543"/>
    <tableColumn id="5547" xr3:uid="{5C31CB07-D0E2-4CE6-9463-4E9FFD643EC0}" name="Column5544"/>
    <tableColumn id="5548" xr3:uid="{E2B33D64-3FE1-4888-B562-541DC401D784}" name="Column5545"/>
    <tableColumn id="5549" xr3:uid="{11E15EC2-A9EC-41FA-8748-2BBDECD6E82B}" name="Column5546"/>
    <tableColumn id="5550" xr3:uid="{9DF9A307-309D-4DA8-A554-016B9CE1DA39}" name="Column5547"/>
    <tableColumn id="5551" xr3:uid="{BF10A455-F2B4-4326-9E5A-369286FB07B2}" name="Column5548"/>
    <tableColumn id="5552" xr3:uid="{2C250110-3CAE-4452-9609-F6EC2D08421F}" name="Column5549"/>
    <tableColumn id="5553" xr3:uid="{F90BFB43-EBE5-4796-9898-51612F954562}" name="Column5550"/>
    <tableColumn id="5554" xr3:uid="{DB1738F1-B5F6-406A-95D8-EA9F889F29B2}" name="Column5551"/>
    <tableColumn id="5555" xr3:uid="{BB5DA57E-DF8A-4EDD-A250-844F00ACB579}" name="Column5552"/>
    <tableColumn id="5556" xr3:uid="{2A203E59-B34E-4F60-93EC-18EE7DAB4968}" name="Column5553"/>
    <tableColumn id="5557" xr3:uid="{442911AC-202C-449A-AD29-BD4D1E827273}" name="Column5554"/>
    <tableColumn id="5558" xr3:uid="{F272A482-9085-4EAA-92F3-F5AAEEB7D87E}" name="Column5555"/>
    <tableColumn id="5559" xr3:uid="{0F4F187D-43DA-490A-B6AF-80DA64A3E91B}" name="Column5556"/>
    <tableColumn id="5560" xr3:uid="{CEAD7361-FDB4-4384-8F96-19FCEA073AC4}" name="Column5557"/>
    <tableColumn id="5561" xr3:uid="{B7E52849-D40A-4E47-94E5-A4DE65788DAA}" name="Column5558"/>
    <tableColumn id="5562" xr3:uid="{3E94026D-8E27-4CE0-9021-423EBFE21180}" name="Column5559"/>
    <tableColumn id="5563" xr3:uid="{DEC7C001-F220-4816-A166-71BCAC7E0083}" name="Column5560"/>
    <tableColumn id="5564" xr3:uid="{3B89C5A3-A256-48FB-A053-B8075CEF2BE3}" name="Column5561"/>
    <tableColumn id="5565" xr3:uid="{DCB5C1D9-0FE8-4EB8-ADAC-13B225CF4CD2}" name="Column5562"/>
    <tableColumn id="5566" xr3:uid="{D92B995A-8A1A-4E3B-B995-A29A859CFD27}" name="Column5563"/>
    <tableColumn id="5567" xr3:uid="{F8083E82-5A80-44A2-B03D-9EA7D0407279}" name="Column5564"/>
    <tableColumn id="5568" xr3:uid="{591CD258-D3E8-4DE0-BC3D-37CF36631B89}" name="Column5565"/>
    <tableColumn id="5569" xr3:uid="{8B51C111-9A22-4AAF-B52F-4E23172ACCE3}" name="Column5566"/>
    <tableColumn id="5570" xr3:uid="{1206F045-1B6B-49E5-B362-24822412C3F7}" name="Column5567"/>
    <tableColumn id="5571" xr3:uid="{6A36209D-6F56-4416-AE8C-17059A442C73}" name="Column5568"/>
    <tableColumn id="5572" xr3:uid="{15831A9E-8980-43E0-9AFB-775B3AE07DBB}" name="Column5569"/>
    <tableColumn id="5573" xr3:uid="{D5A17926-EDFC-4CAD-8E59-06848DB521D3}" name="Column5570"/>
    <tableColumn id="5574" xr3:uid="{9B9B4522-DB08-40E3-98DE-A1C5FAC4BA56}" name="Column5571"/>
    <tableColumn id="5575" xr3:uid="{35F6FDEB-321D-4E64-A7B6-6790CCA64645}" name="Column5572"/>
    <tableColumn id="5576" xr3:uid="{11C13249-4250-4CE7-9DF0-F1EA8B3732B1}" name="Column5573"/>
    <tableColumn id="5577" xr3:uid="{C792C2AD-62ED-42D2-BE73-D945415F38C3}" name="Column5574"/>
    <tableColumn id="5578" xr3:uid="{60A18232-81A9-4EF8-B0B7-631DF09C948C}" name="Column5575"/>
    <tableColumn id="5579" xr3:uid="{F2720DA4-D284-4D42-837D-E0798A2B9F1E}" name="Column5576"/>
    <tableColumn id="5580" xr3:uid="{C6D2701A-B539-4DB5-BD81-31ECC692A968}" name="Column5577"/>
    <tableColumn id="5581" xr3:uid="{F8B06F7A-DED7-42CC-AE95-32C82419E393}" name="Column5578"/>
    <tableColumn id="5582" xr3:uid="{057EE702-3B18-467F-A925-7F34BC8A315C}" name="Column5579"/>
    <tableColumn id="5583" xr3:uid="{E0488D2F-B51C-42FC-8C2A-814B65E79E86}" name="Column5580"/>
    <tableColumn id="5584" xr3:uid="{9CDDC16F-756E-4B8B-980F-1DEFB9DEBAE4}" name="Column5581"/>
    <tableColumn id="5585" xr3:uid="{C94D8C05-C08B-492D-9766-F6937675F532}" name="Column5582"/>
    <tableColumn id="5586" xr3:uid="{1F08AA9C-B8CF-4859-9CC9-FCFC975FE8E2}" name="Column5583"/>
    <tableColumn id="5587" xr3:uid="{4AB93831-8E83-4270-868A-2F76A22CBA70}" name="Column5584"/>
    <tableColumn id="5588" xr3:uid="{BFB1BCD2-EFD8-402C-8BFB-720313EEDEB5}" name="Column5585"/>
    <tableColumn id="5589" xr3:uid="{E867DD5F-7A7A-40FA-8D6B-CACDDD74C02A}" name="Column5586"/>
    <tableColumn id="5590" xr3:uid="{08C8038D-47EB-48C8-A8AF-D9CB5D3A3741}" name="Column5587"/>
    <tableColumn id="5591" xr3:uid="{FE575D96-7010-4B33-9EAD-A7A6CDF5EB89}" name="Column5588"/>
    <tableColumn id="5592" xr3:uid="{0B93618B-9A8E-4B94-981D-DF24F89A1A20}" name="Column5589"/>
    <tableColumn id="5593" xr3:uid="{EE73C3B9-DA88-4FFB-A227-EC120BD47A4B}" name="Column5590"/>
    <tableColumn id="5594" xr3:uid="{91258282-A6F3-4B44-B7DC-1E14F7EA3BE9}" name="Column5591"/>
    <tableColumn id="5595" xr3:uid="{BB0AAB8F-32EC-4D46-BC5C-B95A46E8AEAC}" name="Column5592"/>
    <tableColumn id="5596" xr3:uid="{2294DA92-41D2-426E-A328-611BDC49076B}" name="Column5593"/>
    <tableColumn id="5597" xr3:uid="{A4B47CAB-DCD0-448B-AD6E-314D87D60E01}" name="Column5594"/>
    <tableColumn id="5598" xr3:uid="{D1DAD80E-9900-416A-AA85-1A50B2EA48F9}" name="Column5595"/>
    <tableColumn id="5599" xr3:uid="{40DF1B0B-4A87-4DEA-BC34-635A09751FD4}" name="Column5596"/>
    <tableColumn id="5600" xr3:uid="{633BB944-7B4C-4F73-B36A-D0592EDEAAB8}" name="Column5597"/>
    <tableColumn id="5601" xr3:uid="{5B9F8985-9273-45D0-BE68-0551830E46E0}" name="Column5598"/>
    <tableColumn id="5602" xr3:uid="{36AE01C3-969D-43CD-B65E-59049EDA7A15}" name="Column5599"/>
    <tableColumn id="5603" xr3:uid="{C76966AE-73CB-4AA2-844E-A639CD8550CD}" name="Column5600"/>
    <tableColumn id="5604" xr3:uid="{94852748-4D0E-4CAE-9141-2F032BEEA1AF}" name="Column5601"/>
    <tableColumn id="5605" xr3:uid="{5B54272F-EA45-4551-BC33-1D1C234A4F23}" name="Column5602"/>
    <tableColumn id="5606" xr3:uid="{A7B22AFC-D42D-4920-AEFB-6049C9A1383A}" name="Column5603"/>
    <tableColumn id="5607" xr3:uid="{77A65462-0407-4845-B3BA-A1830D8658F3}" name="Column5604"/>
    <tableColumn id="5608" xr3:uid="{5BC320A4-F456-4552-85F0-7DDA59FC3116}" name="Column5605"/>
    <tableColumn id="5609" xr3:uid="{E308650A-DBEF-4109-B706-DBAD7ACE1F7A}" name="Column5606"/>
    <tableColumn id="5610" xr3:uid="{4E6626CD-46B3-4E72-9283-43BBACAFF06C}" name="Column5607"/>
    <tableColumn id="5611" xr3:uid="{00E7EFF9-019D-4B29-B806-8AF622CED6E0}" name="Column5608"/>
    <tableColumn id="5612" xr3:uid="{B78E4030-C7EC-46F4-9772-12501014342F}" name="Column5609"/>
    <tableColumn id="5613" xr3:uid="{A0662D84-BFFA-47AF-B43E-D8BACF7989C7}" name="Column5610"/>
    <tableColumn id="5614" xr3:uid="{0D83FC43-A9FA-4170-B364-C244F06B7AF4}" name="Column5611"/>
    <tableColumn id="5615" xr3:uid="{E3925AE4-25D4-45BE-9EEA-D5FB262B473F}" name="Column5612"/>
    <tableColumn id="5616" xr3:uid="{730ADF06-417B-4E20-97A9-0239870FEBAF}" name="Column5613"/>
    <tableColumn id="5617" xr3:uid="{1ED57B0A-6255-4DFA-9FED-9583F95A60D9}" name="Column5614"/>
    <tableColumn id="5618" xr3:uid="{E38ADFFC-68F0-469D-8009-EBAFE5391F6A}" name="Column5615"/>
    <tableColumn id="5619" xr3:uid="{057145D3-D6F0-4C8D-AD07-8561C4E1A58E}" name="Column5616"/>
    <tableColumn id="5620" xr3:uid="{9512DA0C-ED5E-463D-8870-4759C2AD27A0}" name="Column5617"/>
    <tableColumn id="5621" xr3:uid="{431A11E6-9EDE-4BA2-839B-930087240FD0}" name="Column5618"/>
    <tableColumn id="5622" xr3:uid="{EF3B79EE-0B29-4E8A-8488-940A17EE05FB}" name="Column5619"/>
    <tableColumn id="5623" xr3:uid="{922D0EA3-AAB0-4086-9D94-651D34D111A7}" name="Column5620"/>
    <tableColumn id="5624" xr3:uid="{A1BC5DC4-214A-4896-AE76-B6F6D41351EC}" name="Column5621"/>
    <tableColumn id="5625" xr3:uid="{A4E77376-BF69-4380-B9CC-F06753DFA8F8}" name="Column5622"/>
    <tableColumn id="5626" xr3:uid="{8AFDC0F5-5FF4-4BEE-85E4-55630D3A8FAE}" name="Column5623"/>
    <tableColumn id="5627" xr3:uid="{36E9FA07-D95F-4DD1-8B3C-304322ECB9CA}" name="Column5624"/>
    <tableColumn id="5628" xr3:uid="{3825F9F9-7026-4246-A98D-F36F29CFB09D}" name="Column5625"/>
    <tableColumn id="5629" xr3:uid="{AF7C4DDF-77D2-4B79-9BC9-24847EF093F5}" name="Column5626"/>
    <tableColumn id="5630" xr3:uid="{BDC27D1E-64FE-4899-A38D-781C3FBCA34E}" name="Column5627"/>
    <tableColumn id="5631" xr3:uid="{F8626A42-E695-4E58-8FE5-1C3F538CD6EF}" name="Column5628"/>
    <tableColumn id="5632" xr3:uid="{4DD80FDF-8CF2-4D28-B4C0-CC7A5BF8C537}" name="Column5629"/>
    <tableColumn id="5633" xr3:uid="{040D767E-6F2B-408E-9FD4-D079A34D8514}" name="Column5630"/>
    <tableColumn id="5634" xr3:uid="{8D6F5D62-09C2-4C68-847C-24328A6EB7E1}" name="Column5631"/>
    <tableColumn id="5635" xr3:uid="{C36BE863-4EE3-4346-9F88-5FF4DAAAC96B}" name="Column5632"/>
    <tableColumn id="5636" xr3:uid="{89113D1D-0A3F-4B02-B541-445E23B18A5C}" name="Column5633"/>
    <tableColumn id="5637" xr3:uid="{A4BDC362-A776-4765-995F-B22F3F8C7A33}" name="Column5634"/>
    <tableColumn id="5638" xr3:uid="{CF8C923B-A59E-48E2-9AA3-95C737ACA44E}" name="Column5635"/>
    <tableColumn id="5639" xr3:uid="{2A91FC36-6C77-41EA-8629-CD103D9141A2}" name="Column5636"/>
    <tableColumn id="5640" xr3:uid="{FF7F0BF9-4BB2-432F-973C-6E66FCC0FBE3}" name="Column5637"/>
    <tableColumn id="5641" xr3:uid="{3015C988-70C2-48A6-94BC-82109493B55D}" name="Column5638"/>
    <tableColumn id="5642" xr3:uid="{4A12C218-1264-4D93-A22A-41374D5A44EC}" name="Column5639"/>
    <tableColumn id="5643" xr3:uid="{B6F98FC9-086F-4F27-8010-E7B48B9C57F3}" name="Column5640"/>
    <tableColumn id="5644" xr3:uid="{67467D15-6E62-4AD5-BC03-558FB5CECD47}" name="Column5641"/>
    <tableColumn id="5645" xr3:uid="{1F272E11-DC05-4E71-9C53-878BDE6D0B79}" name="Column5642"/>
    <tableColumn id="5646" xr3:uid="{ECDA76A7-EAFD-4A49-88E4-3B304C1B02FD}" name="Column5643"/>
    <tableColumn id="5647" xr3:uid="{78F2DD03-8EE6-465B-9C38-3660F581A191}" name="Column5644"/>
    <tableColumn id="5648" xr3:uid="{2B3ACAD9-CCD3-4D77-BCB3-81B850265D95}" name="Column5645"/>
    <tableColumn id="5649" xr3:uid="{D705BE11-1574-448E-9006-2D3D48AAFFAA}" name="Column5646"/>
    <tableColumn id="5650" xr3:uid="{A2F005E8-3B3B-4883-AB8B-A8A5D1EB2D22}" name="Column5647"/>
    <tableColumn id="5651" xr3:uid="{D9DA96A4-9BA5-4CBD-98E4-47941F9382FE}" name="Column5648"/>
    <tableColumn id="5652" xr3:uid="{5E856FBD-A827-40B6-A8BB-5E6FE801E328}" name="Column5649"/>
    <tableColumn id="5653" xr3:uid="{FDCEF3B0-70A2-470D-BAAC-B46A6C9E4171}" name="Column5650"/>
    <tableColumn id="5654" xr3:uid="{E68C3E75-7B01-48BA-B89D-9279CD029B29}" name="Column5651"/>
    <tableColumn id="5655" xr3:uid="{9EB05B06-899D-42B7-A9B6-50F8FBD56290}" name="Column5652"/>
    <tableColumn id="5656" xr3:uid="{03C14F0C-2BDB-4F43-82E1-055E5461029D}" name="Column5653"/>
    <tableColumn id="5657" xr3:uid="{DA158081-0655-4238-B505-1A344D878B52}" name="Column5654"/>
    <tableColumn id="5658" xr3:uid="{C02166A2-82C0-4D81-83F8-4071A142219B}" name="Column5655"/>
    <tableColumn id="5659" xr3:uid="{650AE01D-176E-408B-BF0D-655FA5344381}" name="Column5656"/>
    <tableColumn id="5660" xr3:uid="{1CD4AD19-9C36-43A9-A96D-4371852C5F6D}" name="Column5657"/>
    <tableColumn id="5661" xr3:uid="{BE8EC385-3FBB-4038-BAF5-627855DA040E}" name="Column5658"/>
    <tableColumn id="5662" xr3:uid="{BC19E3A9-5E08-4BE8-A110-F331430263FF}" name="Column5659"/>
    <tableColumn id="5663" xr3:uid="{73B0EBBC-81FC-46CA-94E6-867CE838889B}" name="Column5660"/>
    <tableColumn id="5664" xr3:uid="{27D0AB28-17F9-4B49-94B9-01B465A2FA41}" name="Column5661"/>
    <tableColumn id="5665" xr3:uid="{86D405E1-D0AD-4987-ADC2-D8E3A7ECEA2E}" name="Column5662"/>
    <tableColumn id="5666" xr3:uid="{14D3A8C9-D944-484E-8875-303DF28A2477}" name="Column5663"/>
    <tableColumn id="5667" xr3:uid="{E0943815-C30B-49C4-AAD1-65AEA40E045E}" name="Column5664"/>
    <tableColumn id="5668" xr3:uid="{30BC06DE-85BD-4092-BDE4-0F40F1CDC14A}" name="Column5665"/>
    <tableColumn id="5669" xr3:uid="{E03ED792-764F-4198-8AA4-9EC2EC68B48B}" name="Column5666"/>
    <tableColumn id="5670" xr3:uid="{BB358B99-E177-4610-9A46-02459788C77E}" name="Column5667"/>
    <tableColumn id="5671" xr3:uid="{0B03389E-AFDD-45B6-9490-20184D65C0A1}" name="Column5668"/>
    <tableColumn id="5672" xr3:uid="{196F7088-0D0E-4AB0-885B-DB77BCED8E3B}" name="Column5669"/>
    <tableColumn id="5673" xr3:uid="{9D823BBA-783B-4462-94C2-1D20F90BFDA5}" name="Column5670"/>
    <tableColumn id="5674" xr3:uid="{CA3AACF8-47FA-4FB2-94DF-4088DB4BC6EF}" name="Column5671"/>
    <tableColumn id="5675" xr3:uid="{C276BCDA-D1ED-4EE5-B393-C70B9E8C4A53}" name="Column5672"/>
    <tableColumn id="5676" xr3:uid="{4E38D0B2-50FD-4D90-A238-47252457EB98}" name="Column5673"/>
    <tableColumn id="5677" xr3:uid="{738FFA79-FC94-40F5-9490-6B1E01DB23AB}" name="Column5674"/>
    <tableColumn id="5678" xr3:uid="{15B4B3E3-0B4F-4019-B4F1-BB77646EC40B}" name="Column5675"/>
    <tableColumn id="5679" xr3:uid="{54BC92D8-59BE-4CCE-93B6-ECC57C0E6997}" name="Column5676"/>
    <tableColumn id="5680" xr3:uid="{FB75FA89-C97E-4E7A-B471-0AE1C5CF412E}" name="Column5677"/>
    <tableColumn id="5681" xr3:uid="{A2A2DF16-C878-4FBA-AA5E-547AAD5FE5D8}" name="Column5678"/>
    <tableColumn id="5682" xr3:uid="{D75AFAC7-13EC-4079-8A15-E7375720BD67}" name="Column5679"/>
    <tableColumn id="5683" xr3:uid="{E8906C69-30B4-43DA-BB6F-C2D1CC712333}" name="Column5680"/>
    <tableColumn id="5684" xr3:uid="{4A6F686F-2D7D-41D6-836A-82B6532D2289}" name="Column5681"/>
    <tableColumn id="5685" xr3:uid="{142E5EDE-1679-4821-83C9-9FE6BEFD0DAE}" name="Column5682"/>
    <tableColumn id="5686" xr3:uid="{E3650E94-9E72-44AD-BFCB-B153E6260D0E}" name="Column5683"/>
    <tableColumn id="5687" xr3:uid="{3248E83F-2ED3-47F5-A205-C0EBC31E2435}" name="Column5684"/>
    <tableColumn id="5688" xr3:uid="{B7F5A8FA-DA4F-43E0-93AD-13C0D5A39C2C}" name="Column5685"/>
    <tableColumn id="5689" xr3:uid="{07654516-9D73-4340-A526-53D550D22329}" name="Column5686"/>
    <tableColumn id="5690" xr3:uid="{14A83CD7-352B-416A-9B60-4CBEC41578DF}" name="Column5687"/>
    <tableColumn id="5691" xr3:uid="{EA514342-5581-415C-A37C-6493F84F6CCB}" name="Column5688"/>
    <tableColumn id="5692" xr3:uid="{21E9EDCB-5C48-4A9F-A686-D83E65D05939}" name="Column5689"/>
    <tableColumn id="5693" xr3:uid="{DD9CF74C-0FF5-4461-B2E1-A0696DADAD54}" name="Column5690"/>
    <tableColumn id="5694" xr3:uid="{23861A18-5E12-4F13-8EA2-F1A190023E89}" name="Column5691"/>
    <tableColumn id="5695" xr3:uid="{145D6B9F-3EA8-445E-AF6B-758E283FB024}" name="Column5692"/>
    <tableColumn id="5696" xr3:uid="{B9202D59-69C6-470D-866D-25C72D953F58}" name="Column5693"/>
    <tableColumn id="5697" xr3:uid="{8587C5AE-CA30-4708-B345-05749FC9EBE1}" name="Column5694"/>
    <tableColumn id="5698" xr3:uid="{5246F095-C5B4-4B66-9D12-F3CAC1D52232}" name="Column5695"/>
    <tableColumn id="5699" xr3:uid="{DCDF323F-AA29-4BFE-A911-33352A821164}" name="Column5696"/>
    <tableColumn id="5700" xr3:uid="{5B15B062-786B-44E4-BAE7-E19A859979F1}" name="Column5697"/>
    <tableColumn id="5701" xr3:uid="{0BF1CF8F-D836-4F0A-AD98-DBADA51BE467}" name="Column5698"/>
    <tableColumn id="5702" xr3:uid="{9581C2E4-08CB-4E8B-B610-2F95810F9B10}" name="Column5699"/>
    <tableColumn id="5703" xr3:uid="{4B5A6198-5548-4F4D-B57C-75433700130F}" name="Column5700"/>
    <tableColumn id="5704" xr3:uid="{B774F111-A264-4B3C-9CE6-1DF1EE2978FD}" name="Column5701"/>
    <tableColumn id="5705" xr3:uid="{18493DD1-0F93-475A-B10C-5545C66D954A}" name="Column5702"/>
    <tableColumn id="5706" xr3:uid="{12D9BDF8-4BB1-4F1C-B377-3BF37A74F976}" name="Column5703"/>
    <tableColumn id="5707" xr3:uid="{E420E268-8074-41CC-911D-05C65D97BD1C}" name="Column5704"/>
    <tableColumn id="5708" xr3:uid="{1DBC5FFC-4C3C-4AA7-A066-CDC8BE0F831E}" name="Column5705"/>
    <tableColumn id="5709" xr3:uid="{CC6924F6-55A4-4F43-816B-35DD2C86E9BB}" name="Column5706"/>
    <tableColumn id="5710" xr3:uid="{C7904FA4-FE86-48EF-89D5-5B4C55F84DB6}" name="Column5707"/>
    <tableColumn id="5711" xr3:uid="{5292D2AA-A5BC-4ABA-B178-8CDFA4089EC9}" name="Column5708"/>
    <tableColumn id="5712" xr3:uid="{ABBA6806-0C37-41B3-B797-CF6532B5933D}" name="Column5709"/>
    <tableColumn id="5713" xr3:uid="{F766690C-E275-4BDF-AF7B-7650B3BBB74C}" name="Column5710"/>
    <tableColumn id="5714" xr3:uid="{B6749949-BB15-420C-8C8F-1B71CCDC6276}" name="Column5711"/>
    <tableColumn id="5715" xr3:uid="{8DCCB726-2831-43A6-82EB-23C9E62626B2}" name="Column5712"/>
    <tableColumn id="5716" xr3:uid="{B638F68B-64BB-4ED4-B6FC-C4C962A92EE0}" name="Column5713"/>
    <tableColumn id="5717" xr3:uid="{489A56A3-00DC-4BED-B98A-97419B4306D5}" name="Column5714"/>
    <tableColumn id="5718" xr3:uid="{EFABF340-661E-406D-866C-EA33423EBF4E}" name="Column5715"/>
    <tableColumn id="5719" xr3:uid="{4AC8800F-2BDA-4744-B6DC-7E9B144913CC}" name="Column5716"/>
    <tableColumn id="5720" xr3:uid="{D469AAC1-932E-449F-9F23-CE4965DBF7AC}" name="Column5717"/>
    <tableColumn id="5721" xr3:uid="{6775997D-B49B-40CF-AA03-54B740ECE9EB}" name="Column5718"/>
    <tableColumn id="5722" xr3:uid="{65C153FF-7A4A-43F1-B2AC-85B73E5D234D}" name="Column5719"/>
    <tableColumn id="5723" xr3:uid="{46E1B7B7-26DD-40A8-B4EB-05F3E12044A3}" name="Column5720"/>
    <tableColumn id="5724" xr3:uid="{6CAEB143-4F48-48C8-8F09-63322ED6C66D}" name="Column5721"/>
    <tableColumn id="5725" xr3:uid="{E67DC36D-EA81-4FCE-BD1C-2EBDCA2CEAEA}" name="Column5722"/>
    <tableColumn id="5726" xr3:uid="{FD28DABC-244A-4286-A528-AFD63E263D0F}" name="Column5723"/>
    <tableColumn id="5727" xr3:uid="{E2A29774-8AC3-4526-A07F-74758DB7DE45}" name="Column5724"/>
    <tableColumn id="5728" xr3:uid="{DE63FEFB-A234-4D4A-952B-D006FB90D90D}" name="Column5725"/>
    <tableColumn id="5729" xr3:uid="{5320C506-D8FE-4B4C-960F-4631349C23AF}" name="Column5726"/>
    <tableColumn id="5730" xr3:uid="{8F9A10CE-3C71-49AD-81D7-ECDAFF7452A9}" name="Column5727"/>
    <tableColumn id="5731" xr3:uid="{C882D051-B537-4366-BAF2-228293C7E4DD}" name="Column5728"/>
    <tableColumn id="5732" xr3:uid="{67A1F70B-AB7D-47FB-B659-BA80070F6CCA}" name="Column5729"/>
    <tableColumn id="5733" xr3:uid="{4F4FBCE2-114B-4A0A-817D-5F23D502B91E}" name="Column5730"/>
    <tableColumn id="5734" xr3:uid="{097395B8-E352-4EF0-BCF1-AF5E124C2F60}" name="Column5731"/>
    <tableColumn id="5735" xr3:uid="{6BABFE02-2173-4D1B-A3A8-D3DF9D9649D1}" name="Column5732"/>
    <tableColumn id="5736" xr3:uid="{4CBE6E06-1248-4C17-960D-9A3ACB61B4F4}" name="Column5733"/>
    <tableColumn id="5737" xr3:uid="{7AAAAEAD-4FDC-45D9-8DFC-65306BDF1B95}" name="Column5734"/>
    <tableColumn id="5738" xr3:uid="{A4514AEF-8FFC-49A1-84FB-C37BB5114D68}" name="Column5735"/>
    <tableColumn id="5739" xr3:uid="{F4C5B65B-7F51-4B9C-9E3A-A2114E759911}" name="Column5736"/>
    <tableColumn id="5740" xr3:uid="{18862621-669F-4417-B557-F8D90F6F55B0}" name="Column5737"/>
    <tableColumn id="5741" xr3:uid="{43B7525B-F8A5-4EB9-8EA8-DEE3DE531877}" name="Column5738"/>
    <tableColumn id="5742" xr3:uid="{C2D3D6B1-8AA8-4BB3-B958-F2F9E53230EF}" name="Column5739"/>
    <tableColumn id="5743" xr3:uid="{A2536A44-716E-4961-A269-D5B515DCA703}" name="Column5740"/>
    <tableColumn id="5744" xr3:uid="{A0C99C6E-9C39-4CC5-A69A-9245D774C5E5}" name="Column5741"/>
    <tableColumn id="5745" xr3:uid="{FBBC0830-C3E7-40C2-BE2E-200A256B8669}" name="Column5742"/>
    <tableColumn id="5746" xr3:uid="{1CE1E08D-B747-4CE3-AE92-9599B4B95AD6}" name="Column5743"/>
    <tableColumn id="5747" xr3:uid="{E05B6861-A5D6-457E-8EF8-C801772223C7}" name="Column5744"/>
    <tableColumn id="5748" xr3:uid="{E73043E2-EFE8-4AE1-8794-7F34B90197B5}" name="Column5745"/>
    <tableColumn id="5749" xr3:uid="{2CBD0723-9E14-45A2-9F0A-A645B369F6A2}" name="Column5746"/>
    <tableColumn id="5750" xr3:uid="{309563A1-FD47-4488-942F-59EA833A4E35}" name="Column5747"/>
    <tableColumn id="5751" xr3:uid="{553959F3-8E6A-4A64-9EF4-350DF37DB691}" name="Column5748"/>
    <tableColumn id="5752" xr3:uid="{D28DEEF5-D4DC-4914-9663-83DDA3D18B11}" name="Column5749"/>
    <tableColumn id="5753" xr3:uid="{1EC0CCF1-8867-467A-B2FB-C091BE41E471}" name="Column5750"/>
    <tableColumn id="5754" xr3:uid="{8A7F3198-E03A-4454-9E1E-084A07FDC88C}" name="Column5751"/>
    <tableColumn id="5755" xr3:uid="{AC544479-C222-4CCF-A4AE-A6EC7FC5FDD8}" name="Column5752"/>
    <tableColumn id="5756" xr3:uid="{15E72800-6464-4E02-938B-FAF91AA9EFD9}" name="Column5753"/>
    <tableColumn id="5757" xr3:uid="{BB51440A-8442-4D8C-9F18-54C89472203F}" name="Column5754"/>
    <tableColumn id="5758" xr3:uid="{82F2D50B-F92C-4847-A474-F24A35DACEA7}" name="Column5755"/>
    <tableColumn id="5759" xr3:uid="{8C5B55C3-E1FF-41E1-BEC3-CCB5781CAA3E}" name="Column5756"/>
    <tableColumn id="5760" xr3:uid="{254A8721-13FB-4A85-82B7-ED1650E2DEB0}" name="Column5757"/>
    <tableColumn id="5761" xr3:uid="{2357A35C-39D0-4A6B-961D-C3821E734FB5}" name="Column5758"/>
    <tableColumn id="5762" xr3:uid="{092DE733-3A19-4DD2-8131-A868CC418760}" name="Column5759"/>
    <tableColumn id="5763" xr3:uid="{FC9D0D77-FAF1-430A-AF60-84F6568D54AB}" name="Column5760"/>
    <tableColumn id="5764" xr3:uid="{6E2F8819-A742-4AFB-9EF7-62F5F7A02F68}" name="Column5761"/>
    <tableColumn id="5765" xr3:uid="{E06D69D9-E3A2-4DC3-8048-CE4B651C33C9}" name="Column5762"/>
    <tableColumn id="5766" xr3:uid="{5AC1BAC7-72F9-4864-B410-A33501669266}" name="Column5763"/>
    <tableColumn id="5767" xr3:uid="{7578A900-2710-4ABD-AC6B-C88FB929DBD1}" name="Column5764"/>
    <tableColumn id="5768" xr3:uid="{21889263-898A-4BCA-A6E1-E27662326036}" name="Column5765"/>
    <tableColumn id="5769" xr3:uid="{5E675828-7DB3-4031-A6F6-DD1148BC662D}" name="Column5766"/>
    <tableColumn id="5770" xr3:uid="{DEC68BE5-5431-460D-9137-8A9A890159AD}" name="Column5767"/>
    <tableColumn id="5771" xr3:uid="{B3BAF234-DF54-4C28-89FE-9910C0982C6E}" name="Column5768"/>
    <tableColumn id="5772" xr3:uid="{EDAD4E6A-22D0-4F7C-800D-C8D2542ED875}" name="Column5769"/>
    <tableColumn id="5773" xr3:uid="{9BD7AD59-5F5D-4CEF-A997-3562918703AC}" name="Column5770"/>
    <tableColumn id="5774" xr3:uid="{4BBEF149-7479-4BC2-9D92-FBBCB35C5963}" name="Column5771"/>
    <tableColumn id="5775" xr3:uid="{8653D64C-4F46-472F-A9F6-795DFAF2D2DC}" name="Column5772"/>
    <tableColumn id="5776" xr3:uid="{7B02F0E6-7C2F-44E3-A063-A0C826C5C56C}" name="Column5773"/>
    <tableColumn id="5777" xr3:uid="{8D1E7FE7-8B4E-42BC-A21C-73DF2F8D10DB}" name="Column5774"/>
    <tableColumn id="5778" xr3:uid="{7F9F5AC1-BA1C-4439-A155-A3F35D0B3684}" name="Column5775"/>
    <tableColumn id="5779" xr3:uid="{AA477F6B-60B4-4FBB-89D1-675EEC01FD1B}" name="Column5776"/>
    <tableColumn id="5780" xr3:uid="{DCEAC953-CEE4-42D6-889D-25D34711968E}" name="Column5777"/>
    <tableColumn id="5781" xr3:uid="{58DF5755-BD2B-4AC2-A672-06AAA2FDD1D9}" name="Column5778"/>
    <tableColumn id="5782" xr3:uid="{7697CE45-C23D-4512-B688-0BBC90C74A65}" name="Column5779"/>
    <tableColumn id="5783" xr3:uid="{8BBE4E6A-9719-44BB-AA61-E0F05BF9CC38}" name="Column5780"/>
    <tableColumn id="5784" xr3:uid="{E1886E72-7AF9-4B3A-B916-207C189D84FF}" name="Column5781"/>
    <tableColumn id="5785" xr3:uid="{EB1AEF90-CCE2-40FD-B427-8D3290EFDF57}" name="Column5782"/>
    <tableColumn id="5786" xr3:uid="{844E419E-27D0-40A3-B8C1-B25E9FD333CA}" name="Column5783"/>
    <tableColumn id="5787" xr3:uid="{1314CB85-FCE4-488E-9884-BCF840654F7E}" name="Column5784"/>
    <tableColumn id="5788" xr3:uid="{BCFB95AF-AD57-44EC-BA53-812012BE4AD4}" name="Column5785"/>
    <tableColumn id="5789" xr3:uid="{BC87105D-936E-4FBF-B7B2-CE80ACEA7D0A}" name="Column5786"/>
    <tableColumn id="5790" xr3:uid="{ABEC153A-7AB4-4E68-A045-36DC5A964BFD}" name="Column5787"/>
    <tableColumn id="5791" xr3:uid="{F894EE91-8932-42A3-9275-FCF0264821F4}" name="Column5788"/>
    <tableColumn id="5792" xr3:uid="{1A4F5FA9-E009-4076-80C0-3F9DC1B27C5C}" name="Column5789"/>
    <tableColumn id="5793" xr3:uid="{1EC1C595-0B50-46C5-91F6-39876C46CFE3}" name="Column5790"/>
    <tableColumn id="5794" xr3:uid="{5DAA2B05-653B-4949-8907-2679DA76BE9A}" name="Column5791"/>
    <tableColumn id="5795" xr3:uid="{907B114C-84DB-4708-92AA-F6ECDB2EC931}" name="Column5792"/>
    <tableColumn id="5796" xr3:uid="{4BC17EBF-1B10-4AB3-B4AE-F22C015F4548}" name="Column5793"/>
    <tableColumn id="5797" xr3:uid="{5D6117F6-2DBB-4CD0-BE62-28B33FC0755F}" name="Column5794"/>
    <tableColumn id="5798" xr3:uid="{03465FE9-B163-40A0-A0B7-7BC31846313F}" name="Column5795"/>
    <tableColumn id="5799" xr3:uid="{F387DFC7-4648-4794-B6CF-922C348746DB}" name="Column5796"/>
    <tableColumn id="5800" xr3:uid="{E7CBCA8D-65C0-45E1-9CE0-6F0A7AF24373}" name="Column5797"/>
    <tableColumn id="5801" xr3:uid="{5A0C1851-1710-43DA-ACF3-DB38FD0BC7F2}" name="Column5798"/>
    <tableColumn id="5802" xr3:uid="{D7778F50-B1CD-42CE-8969-3CE9C947BE9C}" name="Column5799"/>
    <tableColumn id="5803" xr3:uid="{58CB463D-9883-4905-B95D-8CE111928FDE}" name="Column5800"/>
    <tableColumn id="5804" xr3:uid="{C2C3613B-7860-4238-BD36-633F72F0645E}" name="Column5801"/>
    <tableColumn id="5805" xr3:uid="{8645DCA0-F7B4-430E-A894-A3FC30524880}" name="Column5802"/>
    <tableColumn id="5806" xr3:uid="{5E220EF1-3906-4533-A023-E6C663A14349}" name="Column5803"/>
    <tableColumn id="5807" xr3:uid="{39CBCC4D-9BA1-452E-8B98-87332DFF4967}" name="Column5804"/>
    <tableColumn id="5808" xr3:uid="{9D1E7CB5-755C-4358-BA74-AB6CB144DC97}" name="Column5805"/>
    <tableColumn id="5809" xr3:uid="{56036D39-BDB6-41CF-A337-0A53250D0B4A}" name="Column5806"/>
    <tableColumn id="5810" xr3:uid="{675D3749-046F-44F5-B2BE-71084F163635}" name="Column5807"/>
    <tableColumn id="5811" xr3:uid="{4FC30E53-F3A3-425B-99BC-E0CA93355D9E}" name="Column5808"/>
    <tableColumn id="5812" xr3:uid="{89509D4B-14F3-4627-8D20-95F698F7B850}" name="Column5809"/>
    <tableColumn id="5813" xr3:uid="{7AB832A9-7E44-4FF8-9E64-4C9282A6CC19}" name="Column5810"/>
    <tableColumn id="5814" xr3:uid="{5967B746-47A3-41AF-AED2-6940FB87D134}" name="Column5811"/>
    <tableColumn id="5815" xr3:uid="{F213E98D-F4B1-4763-B116-72AAFE31F6C6}" name="Column5812"/>
    <tableColumn id="5816" xr3:uid="{AB10F2D7-1753-42F4-AFFD-4D45BD52C975}" name="Column5813"/>
    <tableColumn id="5817" xr3:uid="{26E06C7F-3AD9-4E85-80CF-9842B6B41464}" name="Column5814"/>
    <tableColumn id="5818" xr3:uid="{7EBF4B8A-D572-4E04-9E6A-3BD1AFBEEE7A}" name="Column5815"/>
    <tableColumn id="5819" xr3:uid="{A28E7000-D832-4607-B015-6EECFF15109F}" name="Column5816"/>
    <tableColumn id="5820" xr3:uid="{CD0E546B-4E5C-453E-967A-AA89719FBBF7}" name="Column5817"/>
    <tableColumn id="5821" xr3:uid="{6FE2D5F9-0CC5-4401-BD99-DE4EA805B5C6}" name="Column5818"/>
    <tableColumn id="5822" xr3:uid="{8715E8FE-7E8E-48C6-8E78-63698EE7C3BF}" name="Column5819"/>
    <tableColumn id="5823" xr3:uid="{4E93ADCA-DDA6-407A-96E0-FDC5DFFCC46D}" name="Column5820"/>
    <tableColumn id="5824" xr3:uid="{97915E5F-032A-4163-8024-51BAD33DD486}" name="Column5821"/>
    <tableColumn id="5825" xr3:uid="{2A1FBB18-F961-4457-9331-FF3679E37CDE}" name="Column5822"/>
    <tableColumn id="5826" xr3:uid="{3BCA5CBB-7762-4333-94D2-028BDD051CAA}" name="Column5823"/>
    <tableColumn id="5827" xr3:uid="{A2553491-F643-4627-8272-A8B342E43181}" name="Column5824"/>
    <tableColumn id="5828" xr3:uid="{925F270C-C5EC-4664-A3B4-B5A41231791C}" name="Column5825"/>
    <tableColumn id="5829" xr3:uid="{76A6767D-D8C8-4F0E-8454-6F0DD67F0964}" name="Column5826"/>
    <tableColumn id="5830" xr3:uid="{E83117BB-3290-4560-BEE6-A784A58D1244}" name="Column5827"/>
    <tableColumn id="5831" xr3:uid="{EAFCDA4B-5DF8-4C0B-988F-B0D87532B53E}" name="Column5828"/>
    <tableColumn id="5832" xr3:uid="{840C2ACA-9576-463E-B548-99E62EBEF90C}" name="Column5829"/>
    <tableColumn id="5833" xr3:uid="{892D976A-8C62-4E23-80E9-746E4C3710EC}" name="Column5830"/>
    <tableColumn id="5834" xr3:uid="{F0779DE0-C865-4B1C-BA0D-3E1E711A9702}" name="Column5831"/>
    <tableColumn id="5835" xr3:uid="{02D67192-BD54-47A0-A748-A2470464377F}" name="Column5832"/>
    <tableColumn id="5836" xr3:uid="{116DD26D-9238-4883-8DB4-F1B17ACFC61F}" name="Column5833"/>
    <tableColumn id="5837" xr3:uid="{45F51FCC-63C9-4CEA-9D81-41281D582544}" name="Column5834"/>
    <tableColumn id="5838" xr3:uid="{4A6A0B72-C63D-4C83-A465-9296FDD29FCB}" name="Column5835"/>
    <tableColumn id="5839" xr3:uid="{D268867E-2C6F-4417-873F-4B1795A809B0}" name="Column5836"/>
    <tableColumn id="5840" xr3:uid="{A20A1C2D-4404-4177-B704-6420E409A44C}" name="Column5837"/>
    <tableColumn id="5841" xr3:uid="{FD5430A4-9FC5-473F-A085-B746A70EF10E}" name="Column5838"/>
    <tableColumn id="5842" xr3:uid="{415BCBA4-758F-4998-975B-19BFD1160287}" name="Column5839"/>
    <tableColumn id="5843" xr3:uid="{23E07C26-F638-4F16-9E35-CF95D3B4E564}" name="Column5840"/>
    <tableColumn id="5844" xr3:uid="{E5500226-5B27-43A4-BB39-7CEC1D055181}" name="Column5841"/>
    <tableColumn id="5845" xr3:uid="{FC36FFCD-ACE8-494E-BE68-4B84EA3DE864}" name="Column5842"/>
    <tableColumn id="5846" xr3:uid="{D1EC988D-6562-4F2F-BF7A-620FCC04B0BB}" name="Column5843"/>
    <tableColumn id="5847" xr3:uid="{F2388B45-A5DB-479E-B2EF-8194B9ABE73F}" name="Column5844"/>
    <tableColumn id="5848" xr3:uid="{D09C4D8D-9988-42A3-8CAA-DEB0CAE1262C}" name="Column5845"/>
    <tableColumn id="5849" xr3:uid="{94071D39-38F0-4270-81EB-B3D31099DD3B}" name="Column5846"/>
    <tableColumn id="5850" xr3:uid="{C3CB8AA3-754A-4AF8-9D28-81E56BF11FF6}" name="Column5847"/>
    <tableColumn id="5851" xr3:uid="{75220BE3-2408-4F42-98B4-75C28A03CCB9}" name="Column5848"/>
    <tableColumn id="5852" xr3:uid="{F4C82C86-1992-48F6-A613-E62CA413455E}" name="Column5849"/>
    <tableColumn id="5853" xr3:uid="{52BE0A7A-A5A3-4447-9BF8-B07B12119FF3}" name="Column5850"/>
    <tableColumn id="5854" xr3:uid="{86494349-B701-4E4E-BCA6-DC21A6E7D199}" name="Column5851"/>
    <tableColumn id="5855" xr3:uid="{2A27BFEC-9BF0-4E9F-8C28-628CB10FBBCD}" name="Column5852"/>
    <tableColumn id="5856" xr3:uid="{660AFD82-8DEA-4006-8B30-0E6900911E69}" name="Column5853"/>
    <tableColumn id="5857" xr3:uid="{0DBB5B5C-1474-4ACF-9E73-768243B19846}" name="Column5854"/>
    <tableColumn id="5858" xr3:uid="{6B3CD60C-D9BB-4644-AA64-D08510DFD629}" name="Column5855"/>
    <tableColumn id="5859" xr3:uid="{508FD4B8-68EF-4592-ABB7-07AF7C858D36}" name="Column5856"/>
    <tableColumn id="5860" xr3:uid="{1248BE06-BD37-4920-BA69-F27F55BB8230}" name="Column5857"/>
    <tableColumn id="5861" xr3:uid="{7A21C830-5244-4549-BEC7-BB0BE0635379}" name="Column5858"/>
    <tableColumn id="5862" xr3:uid="{72225342-1B26-4E64-B1AD-60D2A98E043D}" name="Column5859"/>
    <tableColumn id="5863" xr3:uid="{1B45A26F-2B04-4B74-9748-5F92BBCD1C14}" name="Column5860"/>
    <tableColumn id="5864" xr3:uid="{717D263E-398A-48C3-A9A6-EAD5755CE639}" name="Column5861"/>
    <tableColumn id="5865" xr3:uid="{7C0053B8-4A4F-4C7A-B9DD-3DA449A2CC71}" name="Column5862"/>
    <tableColumn id="5866" xr3:uid="{A82DE128-C0FE-4E67-9021-D39A5CDD421B}" name="Column5863"/>
    <tableColumn id="5867" xr3:uid="{5C225A1B-D1F5-4C57-84AD-1B6CF9C061EE}" name="Column5864"/>
    <tableColumn id="5868" xr3:uid="{0A10BBB8-F72D-4BA5-8728-5A6BB5894B59}" name="Column5865"/>
    <tableColumn id="5869" xr3:uid="{E7DDE9CE-751A-4D71-B77F-67E0CD0B89E1}" name="Column5866"/>
    <tableColumn id="5870" xr3:uid="{DF717ECC-F8A2-45FA-8F73-A9E142A349B8}" name="Column5867"/>
    <tableColumn id="5871" xr3:uid="{8AC4E098-8AC4-4A61-A260-42031A5CA07F}" name="Column5868"/>
    <tableColumn id="5872" xr3:uid="{5BE661C2-9BA6-4611-92E6-0334E4C7C22D}" name="Column5869"/>
    <tableColumn id="5873" xr3:uid="{522719EB-D322-488D-8C27-BEF5DD710BCF}" name="Column5870"/>
    <tableColumn id="5874" xr3:uid="{70B93614-D709-45E3-AAA2-2A2B0F5CB4D8}" name="Column5871"/>
    <tableColumn id="5875" xr3:uid="{1EF8750F-C971-4FE8-894C-F90F5EADB165}" name="Column5872"/>
    <tableColumn id="5876" xr3:uid="{2E3601CB-2A09-478A-90F9-6DAFE7372478}" name="Column5873"/>
    <tableColumn id="5877" xr3:uid="{83CF0274-6075-4EDB-8B93-1D48E99413ED}" name="Column5874"/>
    <tableColumn id="5878" xr3:uid="{9C19D7F1-AFC5-47B0-A9B6-D991E4F998C2}" name="Column5875"/>
    <tableColumn id="5879" xr3:uid="{D5A8CFEA-C11A-4981-9873-17523E844692}" name="Column5876"/>
    <tableColumn id="5880" xr3:uid="{DEB9D550-5F63-4B3C-8D74-9FF33CD0E327}" name="Column5877"/>
    <tableColumn id="5881" xr3:uid="{93406D58-5B50-4228-ADB8-C42CC1AAD944}" name="Column5878"/>
    <tableColumn id="5882" xr3:uid="{F47AC2AD-4C94-42AD-B75B-311A27DEE6E0}" name="Column5879"/>
    <tableColumn id="5883" xr3:uid="{8E7C3A28-3A15-4091-AE66-AFC48A9A3FDD}" name="Column5880"/>
    <tableColumn id="5884" xr3:uid="{2F74C83B-B463-40D6-91E8-0FBC4280F90B}" name="Column5881"/>
    <tableColumn id="5885" xr3:uid="{259FAB25-9E8A-4EE6-B93A-8369C3BACE45}" name="Column5882"/>
    <tableColumn id="5886" xr3:uid="{ED93B4E8-5882-48D0-8F4E-21B578FFFDF1}" name="Column5883"/>
    <tableColumn id="5887" xr3:uid="{BFD6D2D1-F9CD-4C1A-9378-C7F45A47738B}" name="Column5884"/>
    <tableColumn id="5888" xr3:uid="{8086102B-4FC0-4283-AC45-E4634FC31D19}" name="Column5885"/>
    <tableColumn id="5889" xr3:uid="{E32F409E-9098-4EA9-9FF1-694D973D0BBC}" name="Column5886"/>
    <tableColumn id="5890" xr3:uid="{4FDCF8F2-B876-4F1A-9795-4E379A1B20D9}" name="Column5887"/>
    <tableColumn id="5891" xr3:uid="{E8A38014-4AA6-4C12-8E02-2D0CA1A5BA5B}" name="Column5888"/>
    <tableColumn id="5892" xr3:uid="{A174273D-D69A-4AD9-A719-6FDED5ECFDCD}" name="Column5889"/>
    <tableColumn id="5893" xr3:uid="{E485F847-FD62-4EFD-AF1F-20DAABB35FCB}" name="Column5890"/>
    <tableColumn id="5894" xr3:uid="{182DBB61-57B0-4A3D-B85D-31816121549F}" name="Column5891"/>
    <tableColumn id="5895" xr3:uid="{050DE77B-7D8B-435E-8B51-6DBC5DB69474}" name="Column5892"/>
    <tableColumn id="5896" xr3:uid="{EEA7DFFD-BFC2-43B7-AB67-D9AEBDC51E06}" name="Column5893"/>
    <tableColumn id="5897" xr3:uid="{0FD08A55-156F-461A-9C1A-C890A866FE75}" name="Column5894"/>
    <tableColumn id="5898" xr3:uid="{28F2F9EC-6416-44BF-898E-7921590C5DA3}" name="Column5895"/>
    <tableColumn id="5899" xr3:uid="{A436D93C-216D-4E70-A210-E44FD2084C08}" name="Column5896"/>
    <tableColumn id="5900" xr3:uid="{CAEF40B0-D593-451F-A31C-3CC68BA2599C}" name="Column5897"/>
    <tableColumn id="5901" xr3:uid="{91E8C458-2763-4B08-9969-9289044A49DA}" name="Column5898"/>
    <tableColumn id="5902" xr3:uid="{CACC61A5-25D8-4C10-9D9A-67B01161FA54}" name="Column5899"/>
    <tableColumn id="5903" xr3:uid="{CB136E2D-F958-4FC6-8F86-344D1BF08DD6}" name="Column5900"/>
    <tableColumn id="5904" xr3:uid="{4DF2F397-D8FC-4EE3-8F83-7608C14E97B6}" name="Column5901"/>
    <tableColumn id="5905" xr3:uid="{AECA5384-F8FA-4E90-90EF-76F6085E7598}" name="Column5902"/>
    <tableColumn id="5906" xr3:uid="{5EC737CC-D517-41CD-8F79-04EA3230AB56}" name="Column5903"/>
    <tableColumn id="5907" xr3:uid="{3518C79E-B3CF-44DA-9898-232DFD116C33}" name="Column5904"/>
    <tableColumn id="5908" xr3:uid="{4265D494-BFB1-4553-8E4C-3487E630FA23}" name="Column5905"/>
    <tableColumn id="5909" xr3:uid="{AAB96230-C9CD-44EC-BD11-EC69FB8E6FD0}" name="Column5906"/>
    <tableColumn id="5910" xr3:uid="{CD5BEA48-3D76-4F4D-997A-A35725DBE3E8}" name="Column5907"/>
    <tableColumn id="5911" xr3:uid="{EE654740-640E-423C-A9DD-1E9C2AD4CB5D}" name="Column5908"/>
    <tableColumn id="5912" xr3:uid="{975B319E-E8EA-482E-8D1E-7B08DEA29BD8}" name="Column5909"/>
    <tableColumn id="5913" xr3:uid="{23C3477E-A351-4638-B506-F70FE3712E2D}" name="Column5910"/>
    <tableColumn id="5914" xr3:uid="{F425AF95-82C0-4912-BE4D-A60FC547DD3A}" name="Column5911"/>
    <tableColumn id="5915" xr3:uid="{30651E10-4167-408B-8AF6-17B37C1B2BBA}" name="Column5912"/>
    <tableColumn id="5916" xr3:uid="{C14A1672-4AA4-439C-9677-B816B6E173E7}" name="Column5913"/>
    <tableColumn id="5917" xr3:uid="{D22C1E3F-8F56-4D3C-9634-3A7C732FF473}" name="Column5914"/>
    <tableColumn id="5918" xr3:uid="{19ED1822-641F-4800-88F9-D4F9B8370460}" name="Column5915"/>
    <tableColumn id="5919" xr3:uid="{862160E8-6316-481E-99AF-3D50E5923815}" name="Column5916"/>
    <tableColumn id="5920" xr3:uid="{DF8D7AE5-0488-4750-BCF6-F2675FC65327}" name="Column5917"/>
    <tableColumn id="5921" xr3:uid="{AD34C2AC-1D53-4566-9133-828640062063}" name="Column5918"/>
    <tableColumn id="5922" xr3:uid="{6CF32335-01A4-43A4-98D8-D32B794E24FE}" name="Column5919"/>
    <tableColumn id="5923" xr3:uid="{A152FC5A-64DD-4E4D-AAC9-75CD0DC71BB9}" name="Column5920"/>
    <tableColumn id="5924" xr3:uid="{9841C734-55CC-4F5B-A1A4-70B4474945D3}" name="Column5921"/>
    <tableColumn id="5925" xr3:uid="{887357A8-8FD8-4E00-9A7A-A1D25E88D909}" name="Column5922"/>
    <tableColumn id="5926" xr3:uid="{E5EC2A5D-17AC-417B-A471-9694F2657FD0}" name="Column5923"/>
    <tableColumn id="5927" xr3:uid="{9606D5CD-6E8B-4DE2-9E05-AD1D16615507}" name="Column5924"/>
    <tableColumn id="5928" xr3:uid="{93AC0E9A-8111-4D2E-BEE0-0808B4498E07}" name="Column5925"/>
    <tableColumn id="5929" xr3:uid="{C632ECCC-05FB-4E15-AB0F-C3D1177850A6}" name="Column5926"/>
    <tableColumn id="5930" xr3:uid="{8F9A6F37-D993-46D2-AB13-843186A25284}" name="Column5927"/>
    <tableColumn id="5931" xr3:uid="{CE3653E2-AB66-4FF7-B7C8-11863BF37085}" name="Column5928"/>
    <tableColumn id="5932" xr3:uid="{C3213A07-76DE-413C-9E57-FD3A5F32CCE9}" name="Column5929"/>
    <tableColumn id="5933" xr3:uid="{487AACAD-C08B-45AB-BF7E-53DCDD5D2904}" name="Column5930"/>
    <tableColumn id="5934" xr3:uid="{F61B645A-23AF-46D0-BE59-E6081B3852F6}" name="Column5931"/>
    <tableColumn id="5935" xr3:uid="{C3ADA81C-13E7-4B69-B825-650FF3F900DE}" name="Column5932"/>
    <tableColumn id="5936" xr3:uid="{8378921F-7663-450A-B74F-20857514B211}" name="Column5933"/>
    <tableColumn id="5937" xr3:uid="{7505E97C-A74D-4EEE-8E71-7CCE5F0C15E2}" name="Column5934"/>
    <tableColumn id="5938" xr3:uid="{E594A5C9-71A9-4D8D-B785-8E234CD63AE4}" name="Column5935"/>
    <tableColumn id="5939" xr3:uid="{A7C72117-8E00-4EDE-85DC-3CB3044AC105}" name="Column5936"/>
    <tableColumn id="5940" xr3:uid="{8BA59300-FA95-4A90-8CA1-4D741F5D3ACA}" name="Column5937"/>
    <tableColumn id="5941" xr3:uid="{ED097EE6-F4A0-4A65-93B2-AD0690272A4F}" name="Column5938"/>
    <tableColumn id="5942" xr3:uid="{3A97D6B7-1E56-49CD-A94E-C65CF2BB395E}" name="Column5939"/>
    <tableColumn id="5943" xr3:uid="{0C6D7CA0-A0DD-43E8-9A7B-B6A009280E66}" name="Column5940"/>
    <tableColumn id="5944" xr3:uid="{E7FB5172-959B-4C19-92D3-2F17EDBA00F7}" name="Column5941"/>
    <tableColumn id="5945" xr3:uid="{6EAF1984-3144-4266-AF4C-74C5DA3BF3E7}" name="Column5942"/>
    <tableColumn id="5946" xr3:uid="{578A475A-B2C7-4A04-BDE0-B819B9AF723C}" name="Column5943"/>
    <tableColumn id="5947" xr3:uid="{AC4E4EF3-C88D-4982-BE0D-5EA367B0EC10}" name="Column5944"/>
    <tableColumn id="5948" xr3:uid="{02ECF22D-858F-4ED4-9668-B0C16396D577}" name="Column5945"/>
    <tableColumn id="5949" xr3:uid="{48F12470-59B1-4474-94EB-0A8DE7B18BDA}" name="Column5946"/>
    <tableColumn id="5950" xr3:uid="{6912EA0B-2968-4536-B9F8-E50735DF8086}" name="Column5947"/>
    <tableColumn id="5951" xr3:uid="{FEBCFEA2-5C52-43E8-A652-2AA291F296B1}" name="Column5948"/>
    <tableColumn id="5952" xr3:uid="{A726615B-D3A2-41FC-8E44-A08B43983271}" name="Column5949"/>
    <tableColumn id="5953" xr3:uid="{4C9F8499-A555-43BE-B843-264761004E4B}" name="Column5950"/>
    <tableColumn id="5954" xr3:uid="{19DC7352-334A-4BD3-8189-3E8AE22FA328}" name="Column5951"/>
    <tableColumn id="5955" xr3:uid="{8141A9C7-146E-470C-ABB5-E138E22BFCE9}" name="Column5952"/>
    <tableColumn id="5956" xr3:uid="{5EC7EBE0-73BF-4B7D-A71C-4D51B24229BB}" name="Column5953"/>
    <tableColumn id="5957" xr3:uid="{22BD8FD0-236B-4CAA-9036-DBD82887E995}" name="Column5954"/>
    <tableColumn id="5958" xr3:uid="{EDB2BB6E-AD2F-47A9-84D7-90AF4BD0A8C4}" name="Column5955"/>
    <tableColumn id="5959" xr3:uid="{BCC4F613-14E7-4454-ADC3-7EA77AF36F5B}" name="Column5956"/>
    <tableColumn id="5960" xr3:uid="{46B5B070-0669-4A04-92C4-2684B14826A4}" name="Column5957"/>
    <tableColumn id="5961" xr3:uid="{62ABE64E-959E-4223-804D-212A8AA762A3}" name="Column5958"/>
    <tableColumn id="5962" xr3:uid="{77649433-A971-49DC-8537-10CD16009C6C}" name="Column5959"/>
    <tableColumn id="5963" xr3:uid="{25A1002F-476F-4425-849C-8FB0719FC673}" name="Column5960"/>
    <tableColumn id="5964" xr3:uid="{2D77EF65-0D04-4851-8715-BC86AE2BFF83}" name="Column5961"/>
    <tableColumn id="5965" xr3:uid="{7E370E76-B50D-4D64-B534-1201B33EB8CE}" name="Column5962"/>
    <tableColumn id="5966" xr3:uid="{F353DC6B-B3E9-49DC-ACDA-B69CE6DDFF58}" name="Column5963"/>
    <tableColumn id="5967" xr3:uid="{7CDA416F-F6F6-4FDB-BA02-C731C53815D4}" name="Column5964"/>
    <tableColumn id="5968" xr3:uid="{F4BF49C0-D34C-448C-88AE-7F5EDC4C9CA3}" name="Column5965"/>
    <tableColumn id="5969" xr3:uid="{E8C20F05-143D-4334-A563-E7BED8ABC817}" name="Column5966"/>
    <tableColumn id="5970" xr3:uid="{9241DE36-35F9-4990-BA17-3FEC45C06B13}" name="Column5967"/>
    <tableColumn id="5971" xr3:uid="{E080F60D-1CF4-4736-B19D-442B83B93394}" name="Column5968"/>
    <tableColumn id="5972" xr3:uid="{387E4B6C-4F22-4454-B7CC-0596A250C436}" name="Column5969"/>
    <tableColumn id="5973" xr3:uid="{D6A456FF-0254-4291-8F4B-698685E8314B}" name="Column5970"/>
    <tableColumn id="5974" xr3:uid="{7C1B051D-D239-4F30-A8E5-7C4446E09DDC}" name="Column5971"/>
    <tableColumn id="5975" xr3:uid="{40E74C59-39FE-4D06-B0DE-B8B515024C10}" name="Column5972"/>
    <tableColumn id="5976" xr3:uid="{7E8DAB94-885F-4E2E-B74F-EF7719A69474}" name="Column5973"/>
    <tableColumn id="5977" xr3:uid="{1941CC9D-C7AF-4625-BC11-8C81F2B38463}" name="Column5974"/>
    <tableColumn id="5978" xr3:uid="{6C36A8D3-FD82-4E2A-8B02-F58F5FB59137}" name="Column5975"/>
    <tableColumn id="5979" xr3:uid="{272D3711-E062-4E51-B25B-033451F811EB}" name="Column5976"/>
    <tableColumn id="5980" xr3:uid="{3F7E1C44-65FD-42C0-BACF-FA0B53E5D2F0}" name="Column5977"/>
    <tableColumn id="5981" xr3:uid="{46AACF9D-C913-49C2-B9B1-D32894E5042A}" name="Column5978"/>
    <tableColumn id="5982" xr3:uid="{A05B4FB1-3B3B-4DF6-8B85-D801F92DFC02}" name="Column5979"/>
    <tableColumn id="5983" xr3:uid="{9898B4C5-048B-491E-9768-0D8A95BAFBF7}" name="Column5980"/>
    <tableColumn id="5984" xr3:uid="{05447BCC-B576-4B86-A23A-00C9F95A7EB1}" name="Column5981"/>
    <tableColumn id="5985" xr3:uid="{7EBAD6DD-8539-4B2A-A862-5A0AD13F2B1C}" name="Column5982"/>
    <tableColumn id="5986" xr3:uid="{FE01FD6F-B112-4136-B82C-51999B0A6F72}" name="Column5983"/>
    <tableColumn id="5987" xr3:uid="{A43A43CB-57BC-4988-8067-3602DC59E5BD}" name="Column5984"/>
    <tableColumn id="5988" xr3:uid="{157E767C-F6BD-4971-8115-FF4E5F43529A}" name="Column5985"/>
    <tableColumn id="5989" xr3:uid="{9F131A8A-86E3-450B-9573-19A0019A07D3}" name="Column5986"/>
    <tableColumn id="5990" xr3:uid="{1487A39A-7ACC-48F6-9A4D-DEF20BBD8548}" name="Column5987"/>
    <tableColumn id="5991" xr3:uid="{59E0AC59-8AE5-4EC5-B39F-8E41BA8263B8}" name="Column5988"/>
    <tableColumn id="5992" xr3:uid="{5CA88D60-972E-403D-B4C1-C11CE118D67C}" name="Column5989"/>
    <tableColumn id="5993" xr3:uid="{327A1879-E6E7-4B25-A17C-2477CCB81676}" name="Column5990"/>
    <tableColumn id="5994" xr3:uid="{29D6FFE6-1337-4186-89C6-692247DE1004}" name="Column5991"/>
    <tableColumn id="5995" xr3:uid="{8DBFC186-DF84-4A98-B3B6-2CDF3E6E4474}" name="Column5992"/>
    <tableColumn id="5996" xr3:uid="{01E93078-06F8-4E23-BEDE-071C561EAE30}" name="Column5993"/>
    <tableColumn id="5997" xr3:uid="{1C81B95E-8613-4BA6-9855-AD33DFABB0D7}" name="Column5994"/>
    <tableColumn id="5998" xr3:uid="{369361F2-BF46-4BE6-AF41-DB90C375605B}" name="Column5995"/>
    <tableColumn id="5999" xr3:uid="{FAD6CB7A-1987-46C7-8831-78B8D31228DE}" name="Column5996"/>
    <tableColumn id="6000" xr3:uid="{A9470BB1-60C2-4087-BC5D-5DB7A6BAB3AC}" name="Column5997"/>
    <tableColumn id="6001" xr3:uid="{987A73D7-4B92-4C94-AE8A-E97962DE859D}" name="Column5998"/>
    <tableColumn id="6002" xr3:uid="{C0152F65-4143-4BAE-9D73-B2C00293C54C}" name="Column5999"/>
    <tableColumn id="6003" xr3:uid="{5F144A18-D1BC-454A-A091-643CA7C4C15D}" name="Column6000"/>
    <tableColumn id="6004" xr3:uid="{05151F5F-6C73-49F7-AD70-866B9900A1D4}" name="Column6001"/>
    <tableColumn id="6005" xr3:uid="{EACA9895-FC20-4F4A-827D-33B63E9920C2}" name="Column6002"/>
    <tableColumn id="6006" xr3:uid="{212DE928-7C4B-4FD2-84A9-1D2D8056E747}" name="Column6003"/>
    <tableColumn id="6007" xr3:uid="{CAD8A90F-E71B-4712-B0EF-5F6063C8CCDA}" name="Column6004"/>
    <tableColumn id="6008" xr3:uid="{AFCC6908-6686-421C-918D-4164A0717D05}" name="Column6005"/>
    <tableColumn id="6009" xr3:uid="{95F69837-7E67-4A45-99BF-8C7D8CA9AE7E}" name="Column6006"/>
    <tableColumn id="6010" xr3:uid="{B5DE1D11-38BE-4022-9E0E-BDCDE358040F}" name="Column6007"/>
    <tableColumn id="6011" xr3:uid="{3FC5EC2C-449B-4C9A-B84E-1D01E6BD25CD}" name="Column6008"/>
    <tableColumn id="6012" xr3:uid="{7F62993A-EC13-4EAA-92FA-A54AB4A049A8}" name="Column6009"/>
    <tableColumn id="6013" xr3:uid="{F612FC49-6002-487D-A888-C8D5C05D837F}" name="Column6010"/>
    <tableColumn id="6014" xr3:uid="{A579F6D1-F57A-4A5C-8028-55BB6FCF2D43}" name="Column6011"/>
    <tableColumn id="6015" xr3:uid="{77D51F1D-4387-4BAC-8D8D-BEB4A90EEFBC}" name="Column6012"/>
    <tableColumn id="6016" xr3:uid="{15002D24-86CE-4E04-92A2-80823E16E468}" name="Column6013"/>
    <tableColumn id="6017" xr3:uid="{373D9346-DF25-4432-AEEF-A82AA7B7B5E1}" name="Column6014"/>
    <tableColumn id="6018" xr3:uid="{1573E777-DEF2-4F89-A391-8CB2FAE3060B}" name="Column6015"/>
    <tableColumn id="6019" xr3:uid="{10FADB45-870B-4E26-ABCE-DB2CDA0A1DA4}" name="Column6016"/>
    <tableColumn id="6020" xr3:uid="{D164361E-E78C-4B54-902B-DAEF7AD445A1}" name="Column6017"/>
    <tableColumn id="6021" xr3:uid="{07ABA345-2822-439B-B737-AD477F0BC1C5}" name="Column6018"/>
    <tableColumn id="6022" xr3:uid="{24603038-E9DF-42FE-8070-277D7B9CB979}" name="Column6019"/>
    <tableColumn id="6023" xr3:uid="{7E72E037-2675-42F1-A9CA-9E69305C2D97}" name="Column6020"/>
    <tableColumn id="6024" xr3:uid="{3AD8137C-503E-4FA7-B50B-F779B328E214}" name="Column6021"/>
    <tableColumn id="6025" xr3:uid="{4226EC03-3DEC-40D3-8076-B01B9D45590D}" name="Column6022"/>
    <tableColumn id="6026" xr3:uid="{B71F3CE5-6769-49B4-9EE2-5D9AD910D5EA}" name="Column6023"/>
    <tableColumn id="6027" xr3:uid="{88901985-7876-43D9-9DCF-F09A1FB924E3}" name="Column6024"/>
    <tableColumn id="6028" xr3:uid="{259D418D-1868-4341-81FE-A81A7797514E}" name="Column6025"/>
    <tableColumn id="6029" xr3:uid="{EFB271B5-00BA-4551-8F8D-FD1B6FE915D7}" name="Column6026"/>
    <tableColumn id="6030" xr3:uid="{71AEF4E9-9EA8-4772-B7D3-935CBBA08AE0}" name="Column6027"/>
    <tableColumn id="6031" xr3:uid="{44835C38-1400-43BB-84AA-C3EE0DE07A43}" name="Column6028"/>
    <tableColumn id="6032" xr3:uid="{15F99DE9-47DB-44F7-8A44-362FFF8F0959}" name="Column6029"/>
    <tableColumn id="6033" xr3:uid="{A0BF9B4F-6918-478E-BAFC-C4D3A511664A}" name="Column6030"/>
    <tableColumn id="6034" xr3:uid="{F4FE0426-2FAE-4614-9842-FB1B48374C14}" name="Column6031"/>
    <tableColumn id="6035" xr3:uid="{36309DEA-0325-4B1C-AE04-473442F867D1}" name="Column6032"/>
    <tableColumn id="6036" xr3:uid="{2CEFB6D6-4623-4DF1-A3BE-D9B7F960E053}" name="Column6033"/>
    <tableColumn id="6037" xr3:uid="{50EF1344-B39C-47FA-80E3-325E2FE3D506}" name="Column6034"/>
    <tableColumn id="6038" xr3:uid="{97137957-29EE-48D2-8755-C084ED9A105F}" name="Column6035"/>
    <tableColumn id="6039" xr3:uid="{2D155332-E9CD-4923-B4C9-756CAD60F260}" name="Column6036"/>
    <tableColumn id="6040" xr3:uid="{7C12199F-4C63-4C4E-BBCF-643721282B7B}" name="Column6037"/>
    <tableColumn id="6041" xr3:uid="{9FBF7FD4-C3EE-43C3-AA1F-6F1B5F47FB07}" name="Column6038"/>
    <tableColumn id="6042" xr3:uid="{C86E9764-4836-4E23-8606-E22A1FE0AA47}" name="Column6039"/>
    <tableColumn id="6043" xr3:uid="{CADB6B89-8C24-4F37-BD5F-87A719C86B0F}" name="Column6040"/>
    <tableColumn id="6044" xr3:uid="{5316C0B7-DA58-4335-ABFF-887F3D3B8F60}" name="Column6041"/>
    <tableColumn id="6045" xr3:uid="{0B2A1222-DEBF-4799-93DC-4842F43BCC73}" name="Column6042"/>
    <tableColumn id="6046" xr3:uid="{54A8DD73-6C6F-47A6-B420-83A715C5DAAF}" name="Column6043"/>
    <tableColumn id="6047" xr3:uid="{E5B9AD17-AAAB-4FF5-86E4-095287C1E276}" name="Column6044"/>
    <tableColumn id="6048" xr3:uid="{77C3D189-1F8A-4077-B80B-0799BF43277C}" name="Column6045"/>
    <tableColumn id="6049" xr3:uid="{20909402-96F7-4CBD-B7AD-6F44E56C506F}" name="Column6046"/>
    <tableColumn id="6050" xr3:uid="{7BBFF962-AC40-4457-9686-BB647F6DEBD4}" name="Column6047"/>
    <tableColumn id="6051" xr3:uid="{C9FCD009-5C1F-4D31-B3DE-0F5BA82BAA3F}" name="Column6048"/>
    <tableColumn id="6052" xr3:uid="{7742CBF3-FE2A-4160-9D17-1C4245212E12}" name="Column6049"/>
    <tableColumn id="6053" xr3:uid="{9D1FB8A5-B2B2-496C-AD5E-41B9E27E18B0}" name="Column6050"/>
    <tableColumn id="6054" xr3:uid="{4D458758-9C2D-42C9-B29E-ADD1E58B2770}" name="Column6051"/>
    <tableColumn id="6055" xr3:uid="{44AA8F67-5B31-4559-B2D6-1E06C6D6A6C0}" name="Column6052"/>
    <tableColumn id="6056" xr3:uid="{2A0CDBBB-9665-4B3A-92B3-B19EAC237B31}" name="Column6053"/>
    <tableColumn id="6057" xr3:uid="{6AC193BC-EC75-4010-A929-8E47EB871D64}" name="Column6054"/>
    <tableColumn id="6058" xr3:uid="{F075B882-38C0-42C1-BE3A-87C684F9EED6}" name="Column6055"/>
    <tableColumn id="6059" xr3:uid="{9A1A5CF1-2C16-4B10-B165-DA95AD2F8A90}" name="Column6056"/>
    <tableColumn id="6060" xr3:uid="{E2663DCB-CDFB-4EC4-98F7-EAC26CA454E9}" name="Column6057"/>
    <tableColumn id="6061" xr3:uid="{C120446E-AC9C-47DF-B4D6-997E3EC9F026}" name="Column6058"/>
    <tableColumn id="6062" xr3:uid="{17D3A07D-3CDD-4C6B-8A5C-267193447090}" name="Column6059"/>
    <tableColumn id="6063" xr3:uid="{B4EBC0A8-D085-44F9-B34A-0B0C367FFBC1}" name="Column6060"/>
    <tableColumn id="6064" xr3:uid="{894FA9B0-4687-4903-9FEF-6957D814862F}" name="Column6061"/>
    <tableColumn id="6065" xr3:uid="{59F9E17D-03EF-4584-857D-9E8CC7E1A1A1}" name="Column6062"/>
    <tableColumn id="6066" xr3:uid="{FF5FC913-48B0-452D-9566-1702B628F456}" name="Column6063"/>
    <tableColumn id="6067" xr3:uid="{5A3308CC-067A-4050-B771-1AD8CD2BE4C1}" name="Column6064"/>
    <tableColumn id="6068" xr3:uid="{880A3F1E-1FFD-4151-A711-C65A81B2CD00}" name="Column6065"/>
    <tableColumn id="6069" xr3:uid="{5FEFAD9B-B72F-4EFA-911A-AB301BE55AC3}" name="Column6066"/>
    <tableColumn id="6070" xr3:uid="{770AA3A2-30BF-42CE-A4C9-91E5BAD57B15}" name="Column6067"/>
    <tableColumn id="6071" xr3:uid="{073D5F93-F177-4D1F-B9D1-D21AB0EE7B7D}" name="Column6068"/>
    <tableColumn id="6072" xr3:uid="{3E6BF5AA-CC31-4054-ABF0-E02308E8053C}" name="Column6069"/>
    <tableColumn id="6073" xr3:uid="{914B807B-ABB3-4B81-ABDC-46195D9F42E0}" name="Column6070"/>
    <tableColumn id="6074" xr3:uid="{CD27077A-7E61-4E05-AA75-0C995BD56FD7}" name="Column6071"/>
    <tableColumn id="6075" xr3:uid="{47A3AFE8-2127-49E7-B155-3BF98A6037E9}" name="Column6072"/>
    <tableColumn id="6076" xr3:uid="{A71BA187-A3B3-4DE7-AE90-F4AEC66C87F3}" name="Column6073"/>
    <tableColumn id="6077" xr3:uid="{63329B37-3A1D-4E2A-A276-CD423580EA4D}" name="Column6074"/>
    <tableColumn id="6078" xr3:uid="{25938207-7125-4E12-9D99-F91437155ED6}" name="Column6075"/>
    <tableColumn id="6079" xr3:uid="{B821C6C8-35A7-4A29-9639-CFAC30B66E73}" name="Column6076"/>
    <tableColumn id="6080" xr3:uid="{AA16ECED-C622-4167-929B-BFCDB07D1C4E}" name="Column6077"/>
    <tableColumn id="6081" xr3:uid="{C7A76034-92AD-4D55-938D-D05A95D48BE6}" name="Column6078"/>
    <tableColumn id="6082" xr3:uid="{24D3CB31-14F6-4029-B845-78CA100E35FD}" name="Column6079"/>
    <tableColumn id="6083" xr3:uid="{EC346624-E41E-41A4-A3A5-DFC4325AFDA7}" name="Column6080"/>
    <tableColumn id="6084" xr3:uid="{757EFB1E-0469-4B2C-80EC-8771CECAB37B}" name="Column6081"/>
    <tableColumn id="6085" xr3:uid="{12FC0A8B-13B2-4E12-8089-4B00B49DFCFB}" name="Column6082"/>
    <tableColumn id="6086" xr3:uid="{CB8916CB-E60E-49ED-B3A2-A08DE93FD360}" name="Column6083"/>
    <tableColumn id="6087" xr3:uid="{7EF36285-0A94-4EBC-B79B-C35793D5E9C5}" name="Column6084"/>
    <tableColumn id="6088" xr3:uid="{5651D6CE-EEBF-486F-8079-E1BAC20E87D3}" name="Column6085"/>
    <tableColumn id="6089" xr3:uid="{16537585-008C-427A-8D66-7A0EF5E44B28}" name="Column6086"/>
    <tableColumn id="6090" xr3:uid="{CC5F0E85-A337-45A7-9C57-9161EFB33493}" name="Column6087"/>
    <tableColumn id="6091" xr3:uid="{3577D252-21A9-4596-8C86-055B3235969F}" name="Column6088"/>
    <tableColumn id="6092" xr3:uid="{DD631C98-8F51-4245-97BC-BFA7CD304DBE}" name="Column6089"/>
    <tableColumn id="6093" xr3:uid="{18A29CCA-F523-432E-89DA-01C0A54D0274}" name="Column6090"/>
    <tableColumn id="6094" xr3:uid="{1728096D-37C8-4651-9B82-8A677E55AE39}" name="Column6091"/>
    <tableColumn id="6095" xr3:uid="{91EB0E1A-9F05-4E30-B2E5-913402C67687}" name="Column6092"/>
    <tableColumn id="6096" xr3:uid="{7DA74DFA-F807-4CC8-A5BB-2D7A6F42C158}" name="Column6093"/>
    <tableColumn id="6097" xr3:uid="{ABFD357A-08E9-4376-9254-ACB608CE36D9}" name="Column6094"/>
    <tableColumn id="6098" xr3:uid="{6BD755C5-774C-47C3-AA3B-503D836334DD}" name="Column6095"/>
    <tableColumn id="6099" xr3:uid="{43E9B876-D84B-418F-9E21-E0162B4059C2}" name="Column6096"/>
    <tableColumn id="6100" xr3:uid="{8034C9EC-9AFA-40B5-995D-55180FBE7308}" name="Column6097"/>
    <tableColumn id="6101" xr3:uid="{FF0AC857-2681-46CB-9C22-07752E25635D}" name="Column6098"/>
    <tableColumn id="6102" xr3:uid="{0B679EDE-1A44-423B-AF7C-324E7B4DCFA0}" name="Column6099"/>
    <tableColumn id="6103" xr3:uid="{1349A6EC-C52E-4D80-A9F3-E72B5DB22D21}" name="Column6100"/>
    <tableColumn id="6104" xr3:uid="{AF88D9AA-6FCD-4DDA-AE5C-82B4C190B682}" name="Column6101"/>
    <tableColumn id="6105" xr3:uid="{665C2BE2-1A32-4920-9892-11B9199F5EEA}" name="Column6102"/>
    <tableColumn id="6106" xr3:uid="{CE94E04F-D625-4898-AFB6-A2FB3CB0B3DA}" name="Column6103"/>
    <tableColumn id="6107" xr3:uid="{E3A76CFC-5F85-42AF-A8F6-9BA5F199AF58}" name="Column6104"/>
    <tableColumn id="6108" xr3:uid="{A36F83D6-9BA6-4EA1-9F8F-8F7A7BACA24D}" name="Column6105"/>
    <tableColumn id="6109" xr3:uid="{E0C291F2-9B76-41FD-980C-D8CC952F117E}" name="Column6106"/>
    <tableColumn id="6110" xr3:uid="{0EE59BAD-3E1F-4C6B-9F34-5CA8B9EE457B}" name="Column6107"/>
    <tableColumn id="6111" xr3:uid="{4B365B7C-BB58-48FE-88A9-30DFBF3310FD}" name="Column6108"/>
    <tableColumn id="6112" xr3:uid="{E1C27423-73AE-41FB-88D6-3FDAB70147CF}" name="Column6109"/>
    <tableColumn id="6113" xr3:uid="{A515C440-F044-4D7A-9228-6534204FF9E2}" name="Column6110"/>
    <tableColumn id="6114" xr3:uid="{FB0B3347-C0AC-4B21-91DF-0EA9C98420A4}" name="Column6111"/>
    <tableColumn id="6115" xr3:uid="{8C148963-AFE1-4D14-AEB7-71F5EFC7B3EA}" name="Column6112"/>
    <tableColumn id="6116" xr3:uid="{61998FFE-E0EA-4F85-88B0-C510768C4E91}" name="Column6113"/>
    <tableColumn id="6117" xr3:uid="{5806D416-8053-4FA8-87D1-D96BA2EA114B}" name="Column6114"/>
    <tableColumn id="6118" xr3:uid="{CEE4B1CE-143A-4014-BE6B-E09A97183159}" name="Column6115"/>
    <tableColumn id="6119" xr3:uid="{1DC4FDFE-2455-4B66-BCEE-27FA21ECD361}" name="Column6116"/>
    <tableColumn id="6120" xr3:uid="{30918EA7-24A6-4D39-B6FA-B26CB431DE1F}" name="Column6117"/>
    <tableColumn id="6121" xr3:uid="{429AA339-72B7-4FCE-9762-9BAFC3C6E720}" name="Column6118"/>
    <tableColumn id="6122" xr3:uid="{BE77FD53-44F2-4951-8A42-0EC3F135E57C}" name="Column6119"/>
    <tableColumn id="6123" xr3:uid="{D3842FBB-E46C-436C-9B1A-39F6C91E7EBA}" name="Column6120"/>
    <tableColumn id="6124" xr3:uid="{48682148-55F0-48C5-8A34-5560BDDE78DC}" name="Column6121"/>
    <tableColumn id="6125" xr3:uid="{FA496CA7-464A-4A11-A01F-FEB3E260FC7E}" name="Column6122"/>
    <tableColumn id="6126" xr3:uid="{3DF4B085-6C73-4A37-A2B9-48253E19EC4F}" name="Column6123"/>
    <tableColumn id="6127" xr3:uid="{0280605C-B44B-4380-87FE-C8A3D31C4334}" name="Column6124"/>
    <tableColumn id="6128" xr3:uid="{6981D662-48AF-4819-91AC-CD14918D6FD3}" name="Column6125"/>
    <tableColumn id="6129" xr3:uid="{D9083B63-7917-4361-B234-F93734796330}" name="Column6126"/>
    <tableColumn id="6130" xr3:uid="{2838E7A0-DD23-4525-9D93-75E2E2A32D30}" name="Column6127"/>
    <tableColumn id="6131" xr3:uid="{0CCCA045-715E-4487-B9F4-647CA0F3145A}" name="Column6128"/>
    <tableColumn id="6132" xr3:uid="{7FFD6B45-56BF-47A8-85EA-3A3CE59B044A}" name="Column6129"/>
    <tableColumn id="6133" xr3:uid="{28E03762-DF7F-4092-AA67-E6E16ED70A4E}" name="Column6130"/>
    <tableColumn id="6134" xr3:uid="{B27198F2-BFF1-4B09-A254-857C58D97D1A}" name="Column6131"/>
    <tableColumn id="6135" xr3:uid="{F35D6B41-B069-465C-BBE9-8F956675A784}" name="Column6132"/>
    <tableColumn id="6136" xr3:uid="{80D88EBE-9074-4B47-977A-F2A7DFD2B301}" name="Column6133"/>
    <tableColumn id="6137" xr3:uid="{033D5CC8-BD7F-49A5-AE43-B9D5EB01B9DF}" name="Column6134"/>
    <tableColumn id="6138" xr3:uid="{24F658EF-2743-4F13-B71B-DB75A388D22D}" name="Column6135"/>
    <tableColumn id="6139" xr3:uid="{92903670-44A2-49D5-A965-5B0B9652310A}" name="Column6136"/>
    <tableColumn id="6140" xr3:uid="{CB571237-D7D3-46E2-B3F5-79F8CDBA4741}" name="Column6137"/>
    <tableColumn id="6141" xr3:uid="{E97BAED5-A369-4719-BB0C-A9F541963169}" name="Column6138"/>
    <tableColumn id="6142" xr3:uid="{157E0718-385F-4915-BBC2-39810C1A3566}" name="Column6139"/>
    <tableColumn id="6143" xr3:uid="{25E33BC1-37DF-465D-A95D-B91A4BB6E829}" name="Column6140"/>
    <tableColumn id="6144" xr3:uid="{D752C169-C94B-4FBC-AC3A-FC8AA8DA22E5}" name="Column6141"/>
    <tableColumn id="6145" xr3:uid="{43F4B70F-B7AC-4B2D-8FAF-78E36C1C0D62}" name="Column6142"/>
    <tableColumn id="6146" xr3:uid="{61E25FC7-2B75-4E44-BB81-548FBA395E7D}" name="Column6143"/>
    <tableColumn id="6147" xr3:uid="{5CFD220C-B3BB-4E93-93A4-380288782462}" name="Column6144"/>
    <tableColumn id="6148" xr3:uid="{37DBE7A3-A5BD-4E76-8A27-70CFE7E22B26}" name="Column6145"/>
    <tableColumn id="6149" xr3:uid="{73D12EED-82C1-4033-81A1-76257A5CD7EE}" name="Column6146"/>
    <tableColumn id="6150" xr3:uid="{2D10575D-A58F-4BFE-A0C4-38C6A87D53C7}" name="Column6147"/>
    <tableColumn id="6151" xr3:uid="{5A0AE6AF-A5F9-4CD8-B942-F49CB1473868}" name="Column6148"/>
    <tableColumn id="6152" xr3:uid="{2F312DEC-B576-4B00-A406-95E14B578084}" name="Column6149"/>
    <tableColumn id="6153" xr3:uid="{B10EE2E4-70C5-419E-83D2-DF8C1CEE751D}" name="Column6150"/>
    <tableColumn id="6154" xr3:uid="{5F37295B-A5B2-4339-9D04-997B5892F606}" name="Column6151"/>
    <tableColumn id="6155" xr3:uid="{571C49D9-C2EF-4195-8D71-B892827E7773}" name="Column6152"/>
    <tableColumn id="6156" xr3:uid="{8CCE52B4-FD9F-4BA0-93D4-02063C6787A9}" name="Column6153"/>
    <tableColumn id="6157" xr3:uid="{023F6995-390F-4687-BABF-C0730557B9B1}" name="Column6154"/>
    <tableColumn id="6158" xr3:uid="{E24A30CD-EC44-4C33-AD47-E520531E4168}" name="Column6155"/>
    <tableColumn id="6159" xr3:uid="{9166C18F-C24C-4BA1-91DC-DB9F518A6DA3}" name="Column6156"/>
    <tableColumn id="6160" xr3:uid="{84949D09-D23F-4AE5-942E-F620A3F9E541}" name="Column6157"/>
    <tableColumn id="6161" xr3:uid="{31022FDC-4970-4DFC-8CAA-E9E16D6B0DA0}" name="Column6158"/>
    <tableColumn id="6162" xr3:uid="{1D8FC05A-F0E9-46EA-9B37-F4B4FA68C13C}" name="Column6159"/>
    <tableColumn id="6163" xr3:uid="{0CF279BC-BC5B-49AF-A323-4FFECAC46812}" name="Column6160"/>
    <tableColumn id="6164" xr3:uid="{8F78D0FA-81D6-4D6A-997A-5B914A3BC90A}" name="Column6161"/>
    <tableColumn id="6165" xr3:uid="{C614B7C0-EAC2-4DA2-9A89-259BE7763C0C}" name="Column6162"/>
    <tableColumn id="6166" xr3:uid="{678071A4-6477-4FE6-9DAC-A45FADCDF89B}" name="Column6163"/>
    <tableColumn id="6167" xr3:uid="{F6036011-59DC-4063-A95A-132A42AF87BD}" name="Column6164"/>
    <tableColumn id="6168" xr3:uid="{1A4470E0-2C5C-455C-A6DA-682492F39A6F}" name="Column6165"/>
    <tableColumn id="6169" xr3:uid="{26D64590-89EA-47CE-A033-D5036E592FB2}" name="Column6166"/>
    <tableColumn id="6170" xr3:uid="{450931EC-2889-44F2-96E0-7E7C0D447508}" name="Column6167"/>
    <tableColumn id="6171" xr3:uid="{3A984CB1-661C-4FB2-BC1A-2679EB8816B7}" name="Column6168"/>
    <tableColumn id="6172" xr3:uid="{99567750-1D62-4C67-B0D6-7583CB7E66CC}" name="Column6169"/>
    <tableColumn id="6173" xr3:uid="{54A92ABB-B75B-443F-B27E-DA371FCCA46C}" name="Column6170"/>
    <tableColumn id="6174" xr3:uid="{D31B781A-3D47-4043-83A9-50310DF48FDD}" name="Column6171"/>
    <tableColumn id="6175" xr3:uid="{4A4CA497-2A52-4ADD-8584-964AFC6FF208}" name="Column6172"/>
    <tableColumn id="6176" xr3:uid="{B459E053-EAE9-48F1-AE9F-E2A2AF6CAA56}" name="Column6173"/>
    <tableColumn id="6177" xr3:uid="{D0F3743D-0E24-4EF4-9129-F4FAEF6D9F8B}" name="Column6174"/>
    <tableColumn id="6178" xr3:uid="{6073C370-9944-4428-97F0-FF8C06364CCC}" name="Column6175"/>
    <tableColumn id="6179" xr3:uid="{676CEA6F-FB4E-46BD-A879-042878185BD7}" name="Column6176"/>
    <tableColumn id="6180" xr3:uid="{77BEAE25-1453-4904-A4F8-7DBF8D19934E}" name="Column6177"/>
    <tableColumn id="6181" xr3:uid="{840059BC-4FB5-4055-A381-29CD2978A20D}" name="Column6178"/>
    <tableColumn id="6182" xr3:uid="{47C9116C-54DB-4A50-9629-B22149F527B8}" name="Column6179"/>
    <tableColumn id="6183" xr3:uid="{2340E9B2-DDF5-4DF6-A74A-47536352A24F}" name="Column6180"/>
    <tableColumn id="6184" xr3:uid="{B8CE015A-8972-4D80-8740-A5710F0ED20A}" name="Column6181"/>
    <tableColumn id="6185" xr3:uid="{6A5A5DE2-1958-4AD1-93A9-9E1DB635FE2E}" name="Column6182"/>
    <tableColumn id="6186" xr3:uid="{68C9EC2E-8388-46AD-88E8-83FB8A6FDDC5}" name="Column6183"/>
    <tableColumn id="6187" xr3:uid="{13513F21-699B-4978-8DB6-C2F775CD1783}" name="Column6184"/>
    <tableColumn id="6188" xr3:uid="{041C7B02-7FDC-48C3-BDE6-F6A75A2DFB34}" name="Column6185"/>
    <tableColumn id="6189" xr3:uid="{DECA4254-3D19-4D8A-8697-4EC8B25D44A7}" name="Column6186"/>
    <tableColumn id="6190" xr3:uid="{DC89A6B7-42E9-47DC-9FDF-F9C598A424F2}" name="Column6187"/>
    <tableColumn id="6191" xr3:uid="{A3BF7BE9-303A-4ED6-AF23-E39D6EE29FB1}" name="Column6188"/>
    <tableColumn id="6192" xr3:uid="{5DCF87DA-B475-4ABC-B073-59D8CA6D6D67}" name="Column6189"/>
    <tableColumn id="6193" xr3:uid="{B3CEBDE4-2ED3-46DD-BD3E-9FD23DA713CD}" name="Column6190"/>
    <tableColumn id="6194" xr3:uid="{67905E11-B282-4E8C-9B93-75324EA1A8BA}" name="Column6191"/>
    <tableColumn id="6195" xr3:uid="{C53EDE62-A0CC-4F71-A678-FE664CF75D3A}" name="Column6192"/>
    <tableColumn id="6196" xr3:uid="{6515DDFC-714B-4683-BC94-A9323A2BCAA9}" name="Column6193"/>
    <tableColumn id="6197" xr3:uid="{2E309C06-19BB-48B8-A8E6-B6647F4E3D78}" name="Column6194"/>
    <tableColumn id="6198" xr3:uid="{F9AA2CAA-4973-4278-A2BB-6BA28A6DD618}" name="Column6195"/>
    <tableColumn id="6199" xr3:uid="{DA65CD04-14A7-4224-9EC7-C88FE20801E8}" name="Column6196"/>
    <tableColumn id="6200" xr3:uid="{9132CAE0-C0A9-498F-8F14-022A72E87F3D}" name="Column6197"/>
    <tableColumn id="6201" xr3:uid="{D6E30258-F151-4BA3-A10A-01CB16D58FA7}" name="Column6198"/>
    <tableColumn id="6202" xr3:uid="{CAAD2656-404B-4FBC-AC38-58E02DA35797}" name="Column6199"/>
    <tableColumn id="6203" xr3:uid="{DDD06ACC-DF45-4A1F-A5C1-7746306F2153}" name="Column6200"/>
    <tableColumn id="6204" xr3:uid="{D89AF0A6-F9E8-40CE-935C-85172B278CE7}" name="Column6201"/>
    <tableColumn id="6205" xr3:uid="{0C76EA5C-DF74-4150-AA42-D44473F9507A}" name="Column6202"/>
    <tableColumn id="6206" xr3:uid="{ABD89359-BCF4-4DAD-AAE8-0A9BD3E9508D}" name="Column6203"/>
    <tableColumn id="6207" xr3:uid="{BC7EB232-2983-407C-B554-AAE17AB86198}" name="Column6204"/>
    <tableColumn id="6208" xr3:uid="{14FF9772-14BD-4744-BD3F-9730AB8EB49D}" name="Column6205"/>
    <tableColumn id="6209" xr3:uid="{B53BE33C-4EC5-44CB-AC21-C2B861D49695}" name="Column6206"/>
    <tableColumn id="6210" xr3:uid="{F6C54024-E004-40DE-999F-2451273129B7}" name="Column6207"/>
    <tableColumn id="6211" xr3:uid="{03941E35-7CAF-4361-B4A2-BF8E39AE6A67}" name="Column6208"/>
    <tableColumn id="6212" xr3:uid="{AE4C6533-95B8-4B51-9C62-D623DB2DE993}" name="Column6209"/>
    <tableColumn id="6213" xr3:uid="{D36B9BB8-A846-4E3D-813C-AD1B6F639E32}" name="Column6210"/>
    <tableColumn id="6214" xr3:uid="{498A8123-F24C-480A-94DE-3885CDA75957}" name="Column6211"/>
    <tableColumn id="6215" xr3:uid="{1E8A8651-D68E-41F6-92EA-9F3A0553BD1A}" name="Column6212"/>
    <tableColumn id="6216" xr3:uid="{A2266DA2-48B0-4DE7-A9C9-44DB8ED6C3BC}" name="Column6213"/>
    <tableColumn id="6217" xr3:uid="{CCA8B90B-923B-439C-ACA6-E525E8447B80}" name="Column6214"/>
    <tableColumn id="6218" xr3:uid="{415DAEC6-AABB-41D4-9698-8DE509D17554}" name="Column6215"/>
    <tableColumn id="6219" xr3:uid="{643249B5-B6F1-4239-B74D-41F3DB31B24D}" name="Column6216"/>
    <tableColumn id="6220" xr3:uid="{D038A77C-A74F-44DE-A8DC-CAF6E424ABF1}" name="Column6217"/>
    <tableColumn id="6221" xr3:uid="{9E6EA336-A0FA-41D6-ADB2-722F3C04BA97}" name="Column6218"/>
    <tableColumn id="6222" xr3:uid="{3A1F8540-098B-4446-98EC-6EDCD2F71BC9}" name="Column6219"/>
    <tableColumn id="6223" xr3:uid="{58D83249-1162-4B09-AEBB-1C05BB97EB9C}" name="Column6220"/>
    <tableColumn id="6224" xr3:uid="{DFFC0DAF-FA31-42D2-B9D3-2A07D057FB4C}" name="Column6221"/>
    <tableColumn id="6225" xr3:uid="{F1142DF4-C723-4DF1-A112-E9B5371930DD}" name="Column6222"/>
    <tableColumn id="6226" xr3:uid="{1D21259E-58B3-4931-8E31-16EA6C41C3FC}" name="Column6223"/>
    <tableColumn id="6227" xr3:uid="{BF68B724-63C5-4521-9F3A-2A31FF8211FC}" name="Column6224"/>
    <tableColumn id="6228" xr3:uid="{4804EE47-9177-414B-B967-CAC865E4228F}" name="Column6225"/>
    <tableColumn id="6229" xr3:uid="{13628BBA-C343-4F77-8CC3-C3F8549663FA}" name="Column6226"/>
    <tableColumn id="6230" xr3:uid="{6EAFCBA8-C808-4402-A10E-90DEA3120CCE}" name="Column6227"/>
    <tableColumn id="6231" xr3:uid="{3A9C0170-3BB8-4B80-AF25-A376E1C4FCA3}" name="Column6228"/>
    <tableColumn id="6232" xr3:uid="{AAF29B60-5BAF-4B6A-AC2D-E088ED93AEA0}" name="Column6229"/>
    <tableColumn id="6233" xr3:uid="{46487F32-12C1-4B1A-A563-5DE7F062027A}" name="Column6230"/>
    <tableColumn id="6234" xr3:uid="{42A9CF79-DB93-4BB1-B930-2778E128FC07}" name="Column6231"/>
    <tableColumn id="6235" xr3:uid="{D6D9D8FF-0ED7-4D22-95E2-6A1B01348842}" name="Column6232"/>
    <tableColumn id="6236" xr3:uid="{1BD6FD51-870E-4124-ABAB-D592A35BD18E}" name="Column6233"/>
    <tableColumn id="6237" xr3:uid="{ED7B8B5C-13A7-41F0-A8EC-71E60634BBE7}" name="Column6234"/>
    <tableColumn id="6238" xr3:uid="{3617F50D-64CB-4305-B48F-ACD33901103C}" name="Column6235"/>
    <tableColumn id="6239" xr3:uid="{173A7878-B77B-43B8-9E93-9886200C01BF}" name="Column6236"/>
    <tableColumn id="6240" xr3:uid="{94B52D2B-9C22-47CB-9781-7059D83D3EE7}" name="Column6237"/>
    <tableColumn id="6241" xr3:uid="{90FF6FDB-C5F3-42E0-A068-9984F21EB9F0}" name="Column6238"/>
    <tableColumn id="6242" xr3:uid="{CE0A04F9-7CB1-409B-BE63-D622BCE83630}" name="Column6239"/>
    <tableColumn id="6243" xr3:uid="{F01917D6-8FF0-4315-BA42-339E8E9F1E7C}" name="Column6240"/>
    <tableColumn id="6244" xr3:uid="{33D927A8-C7FD-4EBE-9509-529ACB5E42C4}" name="Column6241"/>
    <tableColumn id="6245" xr3:uid="{8FA91FC1-D3F9-43B1-8A98-2305597F0222}" name="Column6242"/>
    <tableColumn id="6246" xr3:uid="{F3BAAA59-B28D-4728-91F7-BB01B2886FC8}" name="Column6243"/>
    <tableColumn id="6247" xr3:uid="{226E0914-F128-47DD-BA4D-E9E5DC6EAF44}" name="Column6244"/>
    <tableColumn id="6248" xr3:uid="{A324FC5D-9756-48BF-B9A8-913A49992ED8}" name="Column6245"/>
    <tableColumn id="6249" xr3:uid="{54CF3731-9208-426E-9EB1-A4440801732B}" name="Column6246"/>
    <tableColumn id="6250" xr3:uid="{4F3D2A77-70BF-44B8-9422-A004F2C0FC28}" name="Column6247"/>
    <tableColumn id="6251" xr3:uid="{96F8A319-1CA8-4EB9-A7AA-4B4E219439D1}" name="Column6248"/>
    <tableColumn id="6252" xr3:uid="{5D2A4519-2E42-45B8-8C70-46AFB349E77C}" name="Column6249"/>
    <tableColumn id="6253" xr3:uid="{4BCF4623-B757-4046-B1C9-D4E31197CF74}" name="Column6250"/>
    <tableColumn id="6254" xr3:uid="{791591AC-7A35-4A02-8BD2-B6EA0D2BAB74}" name="Column6251"/>
    <tableColumn id="6255" xr3:uid="{CB53597E-15A2-402D-991B-5D2558A69B13}" name="Column6252"/>
    <tableColumn id="6256" xr3:uid="{2241CFC7-C693-4219-BEB2-F29E52384758}" name="Column6253"/>
    <tableColumn id="6257" xr3:uid="{F0F5131C-663F-49D0-98D1-989C272B94A6}" name="Column6254"/>
    <tableColumn id="6258" xr3:uid="{C6FCEC73-2E32-4A60-8EBC-6D6BDEC8BA97}" name="Column6255"/>
    <tableColumn id="6259" xr3:uid="{C47DB20B-C25C-4522-8657-6BC298EC89AE}" name="Column6256"/>
    <tableColumn id="6260" xr3:uid="{B1182017-C6C3-46EF-9526-0410B4B5AB29}" name="Column6257"/>
    <tableColumn id="6261" xr3:uid="{601035D3-8862-4192-BCE1-13358A0FE5FD}" name="Column6258"/>
    <tableColumn id="6262" xr3:uid="{F770A32C-7F12-48A3-A14D-EDB9A935EFB8}" name="Column6259"/>
    <tableColumn id="6263" xr3:uid="{9D59A6AF-079C-445B-9165-36973AE3C473}" name="Column6260"/>
    <tableColumn id="6264" xr3:uid="{578C3C01-C1F5-40D0-B7B1-61D0591FCCAE}" name="Column6261"/>
    <tableColumn id="6265" xr3:uid="{24DE84FD-5709-494C-AEB9-FF8B6EB0B165}" name="Column6262"/>
    <tableColumn id="6266" xr3:uid="{B170D104-62D4-4224-AB0C-EBDB3846A221}" name="Column6263"/>
    <tableColumn id="6267" xr3:uid="{87654702-56C5-4F60-8C5E-171206725EDE}" name="Column6264"/>
    <tableColumn id="6268" xr3:uid="{CC283612-ED07-4BDF-A3A7-97249550E853}" name="Column6265"/>
    <tableColumn id="6269" xr3:uid="{7225A7C1-5452-43D6-A2A2-B33D21D18B7B}" name="Column6266"/>
    <tableColumn id="6270" xr3:uid="{E697DD13-D6C7-49A6-8F05-74ED1997CFF7}" name="Column6267"/>
    <tableColumn id="6271" xr3:uid="{4270DF6D-0695-407E-A1F6-4390D6B140F4}" name="Column6268"/>
    <tableColumn id="6272" xr3:uid="{699A27D1-8847-48E9-AAB4-9F950AB06D16}" name="Column6269"/>
    <tableColumn id="6273" xr3:uid="{76080273-5BFC-44F8-8320-365C88B89AFF}" name="Column6270"/>
    <tableColumn id="6274" xr3:uid="{70637523-0848-4CE9-8142-074B788F8C13}" name="Column6271"/>
    <tableColumn id="6275" xr3:uid="{9520AAA4-B5FB-4E8D-845B-416DBB838D28}" name="Column6272"/>
    <tableColumn id="6276" xr3:uid="{48A24626-29A8-4CD7-A68B-9E523D62A49D}" name="Column6273"/>
    <tableColumn id="6277" xr3:uid="{1D5BBD76-CD3A-430C-A09E-3D6B646E55C3}" name="Column6274"/>
    <tableColumn id="6278" xr3:uid="{EC3041AD-16DF-4D2A-9CE0-C4F57C841DB0}" name="Column6275"/>
    <tableColumn id="6279" xr3:uid="{580C7D2F-979A-457D-98BE-895575E6CEF2}" name="Column6276"/>
    <tableColumn id="6280" xr3:uid="{CF5AECC0-37D3-4643-8CD3-9CA45F923AA8}" name="Column6277"/>
    <tableColumn id="6281" xr3:uid="{DFEE0906-47BD-4CEB-AD99-679A3DBE3C38}" name="Column6278"/>
    <tableColumn id="6282" xr3:uid="{FAC3127A-F395-4063-83A6-8DD5E6F9E5FA}" name="Column6279"/>
    <tableColumn id="6283" xr3:uid="{CE7AF432-7AAE-4197-8DAA-4F0DFBB0977F}" name="Column6280"/>
    <tableColumn id="6284" xr3:uid="{C934A8BB-A266-45A7-B18F-F02F35B2F4C8}" name="Column6281"/>
    <tableColumn id="6285" xr3:uid="{5793FF2E-7B8D-41E4-8C13-517D46B84AA4}" name="Column6282"/>
    <tableColumn id="6286" xr3:uid="{277D66DE-DFC9-4322-BF51-2BB2C8BAB450}" name="Column6283"/>
    <tableColumn id="6287" xr3:uid="{5295159F-214F-47FC-933C-BD79A471997F}" name="Column6284"/>
    <tableColumn id="6288" xr3:uid="{9475E2AB-29CC-4413-93F9-7C76AD13C8DC}" name="Column6285"/>
    <tableColumn id="6289" xr3:uid="{695F46E9-8724-4C4F-8594-A293BC195C32}" name="Column6286"/>
    <tableColumn id="6290" xr3:uid="{C7170008-BD6C-43FF-BFAB-AFE9B7977E5C}" name="Column6287"/>
    <tableColumn id="6291" xr3:uid="{C08AA9E8-6709-49CF-8514-E57B31CA499B}" name="Column6288"/>
    <tableColumn id="6292" xr3:uid="{05C770EF-CBF4-49FD-B133-6ED72A2B381B}" name="Column6289"/>
    <tableColumn id="6293" xr3:uid="{BDD979C9-D70C-451B-8453-7DEEA58CA8D2}" name="Column6290"/>
    <tableColumn id="6294" xr3:uid="{B46B7DF6-4FAB-4466-8576-0C99EBB68E7C}" name="Column6291"/>
    <tableColumn id="6295" xr3:uid="{409F4344-7CF5-4EE5-93AC-3DC0AD017C63}" name="Column6292"/>
    <tableColumn id="6296" xr3:uid="{C34622FE-22B2-481D-97D6-7D958F5E7616}" name="Column6293"/>
    <tableColumn id="6297" xr3:uid="{2C164594-BA51-426A-BA50-638EC4E6BA0B}" name="Column6294"/>
    <tableColumn id="6298" xr3:uid="{5D117388-2B53-4732-BA24-2657C39D47BF}" name="Column6295"/>
    <tableColumn id="6299" xr3:uid="{41AD512B-4E98-4ABF-9B1C-1B1A8A3FFE8E}" name="Column6296"/>
    <tableColumn id="6300" xr3:uid="{7B92BA0B-B209-4319-AD82-959BD2683AF6}" name="Column6297"/>
    <tableColumn id="6301" xr3:uid="{2A1AED1E-C32D-41CD-B958-BD4B5C809731}" name="Column6298"/>
    <tableColumn id="6302" xr3:uid="{613C86EE-E9E5-4DA4-91E2-0E9C60F8A058}" name="Column6299"/>
    <tableColumn id="6303" xr3:uid="{B6E21CF1-044E-4F9D-8F71-CD5C537A564F}" name="Column6300"/>
    <tableColumn id="6304" xr3:uid="{B8BFFC97-5C17-42B0-B0FF-CE1AEBC5DEB2}" name="Column6301"/>
    <tableColumn id="6305" xr3:uid="{D4ED9805-9A68-417E-9C3A-96B11C5E8E11}" name="Column6302"/>
    <tableColumn id="6306" xr3:uid="{A714F374-860C-404A-BC73-A21AF34C2FBA}" name="Column6303"/>
    <tableColumn id="6307" xr3:uid="{BAE13EEA-B622-4239-B34D-6B81F94B1FB3}" name="Column6304"/>
    <tableColumn id="6308" xr3:uid="{70C597C2-B523-47DC-8B2F-6D2F16260F60}" name="Column6305"/>
    <tableColumn id="6309" xr3:uid="{E8458016-8A32-429B-AD4E-F7E4B27291C7}" name="Column6306"/>
    <tableColumn id="6310" xr3:uid="{0E72A1B0-7B17-486B-BA09-B81A17E5AF4C}" name="Column6307"/>
    <tableColumn id="6311" xr3:uid="{18DF7315-AA12-41AA-84FD-EA1E7061A524}" name="Column6308"/>
    <tableColumn id="6312" xr3:uid="{4D713F9E-D619-417E-8979-70EBB96842D5}" name="Column6309"/>
    <tableColumn id="6313" xr3:uid="{9D1E261B-C9F9-4C32-86C9-17FB220BCF79}" name="Column6310"/>
    <tableColumn id="6314" xr3:uid="{737526F2-5BD8-4384-9837-C63690378C8D}" name="Column6311"/>
    <tableColumn id="6315" xr3:uid="{533F8F87-2206-4938-BA06-B3BBC53C6705}" name="Column6312"/>
    <tableColumn id="6316" xr3:uid="{3BF6B318-151F-4C67-93D7-4D0E76B3BCD8}" name="Column6313"/>
    <tableColumn id="6317" xr3:uid="{F68A9350-0C3D-4361-AF88-B5ED07AC6D8F}" name="Column6314"/>
    <tableColumn id="6318" xr3:uid="{C046F433-1C6D-4548-BF47-366A9886DDF9}" name="Column6315"/>
    <tableColumn id="6319" xr3:uid="{F4761CCB-3C18-429C-B450-14F144CDCED6}" name="Column6316"/>
    <tableColumn id="6320" xr3:uid="{DDC1DEB2-7006-455E-96D5-15E9FD23E1F1}" name="Column6317"/>
    <tableColumn id="6321" xr3:uid="{00EE73E7-48FD-49D8-9540-A842389576F1}" name="Column6318"/>
    <tableColumn id="6322" xr3:uid="{F146F61C-ECBD-4163-A153-82D2905B7FB2}" name="Column6319"/>
    <tableColumn id="6323" xr3:uid="{AC94F439-2659-4935-A160-B085546CAE00}" name="Column6320"/>
    <tableColumn id="6324" xr3:uid="{122B2361-B808-4924-8460-A547ED9A11F0}" name="Column6321"/>
    <tableColumn id="6325" xr3:uid="{6D0A3394-53E2-4DC8-B712-6CA073A9FD43}" name="Column6322"/>
    <tableColumn id="6326" xr3:uid="{F26F968B-622E-4817-A67C-7BE2F0717B2A}" name="Column6323"/>
    <tableColumn id="6327" xr3:uid="{748162E6-90FD-4A52-BA59-50A541AE48B3}" name="Column6324"/>
    <tableColumn id="6328" xr3:uid="{45B87E5E-9655-40EB-B7A0-B8E41697B460}" name="Column6325"/>
    <tableColumn id="6329" xr3:uid="{3208E8E6-22E2-4BC3-9B3F-7DEA443E377F}" name="Column6326"/>
    <tableColumn id="6330" xr3:uid="{36F653BC-C9FC-47A8-A9DF-21F4D6920070}" name="Column6327"/>
    <tableColumn id="6331" xr3:uid="{03E035E8-6ECE-4D05-BF88-02AD99A42DFA}" name="Column6328"/>
    <tableColumn id="6332" xr3:uid="{3314AFED-53BC-4CF8-ACBF-7A1B65F90C0C}" name="Column6329"/>
    <tableColumn id="6333" xr3:uid="{2700A419-706E-48D8-86A7-669EED449E89}" name="Column6330"/>
    <tableColumn id="6334" xr3:uid="{A5172F8C-A6A2-491C-919B-BC0BAB504445}" name="Column6331"/>
    <tableColumn id="6335" xr3:uid="{2BC0F1DC-52E0-4C26-BB03-D35377B5105C}" name="Column6332"/>
    <tableColumn id="6336" xr3:uid="{184C70F5-6208-49AD-BAE7-723217DE4002}" name="Column6333"/>
    <tableColumn id="6337" xr3:uid="{01A4D5B8-41AA-4C1E-964C-8D4B7946590F}" name="Column6334"/>
    <tableColumn id="6338" xr3:uid="{4F89D52E-0888-4D05-A89C-C9E08FEDB3DA}" name="Column6335"/>
    <tableColumn id="6339" xr3:uid="{03BD1F63-96FA-40AE-9450-6C22F215513C}" name="Column6336"/>
    <tableColumn id="6340" xr3:uid="{7E79C7DA-78CC-4675-B4F2-C18C20FC9D43}" name="Column6337"/>
    <tableColumn id="6341" xr3:uid="{7C11D0CD-6200-4CAB-8B3E-3C7F1F697C48}" name="Column6338"/>
    <tableColumn id="6342" xr3:uid="{C045A4C4-2E0D-4B6F-B3B4-B6C93C95BCD7}" name="Column6339"/>
    <tableColumn id="6343" xr3:uid="{FB199592-796D-4154-83C0-9CBA9704844A}" name="Column6340"/>
    <tableColumn id="6344" xr3:uid="{C911C851-94B5-4483-B0F1-DDEB02C16DC5}" name="Column6341"/>
    <tableColumn id="6345" xr3:uid="{60895CDE-446C-4715-A728-52B63CBED893}" name="Column6342"/>
    <tableColumn id="6346" xr3:uid="{39930643-1DCC-4DF5-8F8C-22D30441553F}" name="Column6343"/>
    <tableColumn id="6347" xr3:uid="{00F20C40-E256-4545-9064-01FA2AC27457}" name="Column6344"/>
    <tableColumn id="6348" xr3:uid="{7452C259-508C-4AE2-82ED-AF79E6C964A3}" name="Column6345"/>
    <tableColumn id="6349" xr3:uid="{FC4708AA-9D69-49BA-A3B2-D1202DFF156C}" name="Column6346"/>
    <tableColumn id="6350" xr3:uid="{3C1BE1A7-994D-466E-92EA-1D4B0FCC5D14}" name="Column6347"/>
    <tableColumn id="6351" xr3:uid="{3E640F6C-6A5C-4098-8F9E-7EE7623EA9D6}" name="Column6348"/>
    <tableColumn id="6352" xr3:uid="{ECDA08D5-2B46-48E6-B9B8-E48272D2233F}" name="Column6349"/>
    <tableColumn id="6353" xr3:uid="{734B776D-D15C-41C8-97B7-4FE4624A0FF3}" name="Column6350"/>
    <tableColumn id="6354" xr3:uid="{1582CBDC-6DAB-4F95-84E8-843D871DA8CD}" name="Column6351"/>
    <tableColumn id="6355" xr3:uid="{12CD17BD-546B-47BC-9623-6451FC2AA442}" name="Column6352"/>
    <tableColumn id="6356" xr3:uid="{2483C887-CCBE-4B7B-BBE3-4D4ECC6165B2}" name="Column6353"/>
    <tableColumn id="6357" xr3:uid="{8D2A77B3-4505-484C-B142-85DE169A9101}" name="Column6354"/>
    <tableColumn id="6358" xr3:uid="{CBE97671-55FD-495E-AE65-D18B3F7DCED5}" name="Column6355"/>
    <tableColumn id="6359" xr3:uid="{326237B8-9AA2-4141-9C18-5F34F38D90F7}" name="Column6356"/>
    <tableColumn id="6360" xr3:uid="{D177EA61-1FE5-4C40-9FE0-55DFCC2EF58A}" name="Column6357"/>
    <tableColumn id="6361" xr3:uid="{769B3767-329B-44A3-AEE0-A8DA1E68FD63}" name="Column6358"/>
    <tableColumn id="6362" xr3:uid="{2955D8F2-1F60-413C-ACDA-57927C386100}" name="Column6359"/>
    <tableColumn id="6363" xr3:uid="{8171A3EB-5851-41E6-88B1-C7A73A907423}" name="Column6360"/>
    <tableColumn id="6364" xr3:uid="{9998C501-377A-43A6-A407-C4F643BAB274}" name="Column6361"/>
    <tableColumn id="6365" xr3:uid="{CD213918-3C04-434B-B800-9F9CCEE5A12E}" name="Column6362"/>
    <tableColumn id="6366" xr3:uid="{E898F923-40AC-4A0C-9FAC-B9F20CD2F673}" name="Column6363"/>
    <tableColumn id="6367" xr3:uid="{A8BE2DF0-C3E1-46D7-BB46-6EEACFA39A72}" name="Column6364"/>
    <tableColumn id="6368" xr3:uid="{8CDA23B1-32AC-44B3-B776-0439B0ECEC92}" name="Column6365"/>
    <tableColumn id="6369" xr3:uid="{40901F70-C234-4968-AC8F-51E0840AC5E1}" name="Column6366"/>
    <tableColumn id="6370" xr3:uid="{FD6FB597-E5CE-4215-8B0E-26576CCAB09E}" name="Column6367"/>
    <tableColumn id="6371" xr3:uid="{5672D3F0-CD7D-44C6-896D-794ECFEA7407}" name="Column6368"/>
    <tableColumn id="6372" xr3:uid="{75408090-6D40-4FA7-B6E9-CB0866CAA5EE}" name="Column6369"/>
    <tableColumn id="6373" xr3:uid="{A5DA4632-AF93-4F8A-B789-2EBF6A65E8D2}" name="Column6370"/>
    <tableColumn id="6374" xr3:uid="{94BD2F5E-8F6F-4850-8ABA-67C9E172D0E6}" name="Column6371"/>
    <tableColumn id="6375" xr3:uid="{082E8A8E-518E-4DAD-95C8-ED04D6A7B913}" name="Column6372"/>
    <tableColumn id="6376" xr3:uid="{8D5D0CBC-136D-42A6-93B9-868BF7706F57}" name="Column6373"/>
    <tableColumn id="6377" xr3:uid="{539A36C8-D54B-46E5-8224-CCE50C3FFDC3}" name="Column6374"/>
    <tableColumn id="6378" xr3:uid="{FA934A17-8FBC-4C56-B950-FDDFEEFC6348}" name="Column6375"/>
    <tableColumn id="6379" xr3:uid="{B4CD9925-0701-44FC-BC28-61DE2C01A11F}" name="Column6376"/>
    <tableColumn id="6380" xr3:uid="{ABB40D47-4E1F-4405-82B2-DB8B3DFF1721}" name="Column6377"/>
    <tableColumn id="6381" xr3:uid="{EBE822C7-E91C-4681-9374-1827C3D3F8B0}" name="Column6378"/>
    <tableColumn id="6382" xr3:uid="{16ACA6EC-82B1-43B3-AB42-95E690A98D44}" name="Column6379"/>
    <tableColumn id="6383" xr3:uid="{C9A9F5CA-6B80-4448-9EA2-1D9D75CD84A3}" name="Column6380"/>
    <tableColumn id="6384" xr3:uid="{1CD42AB6-48E7-4E52-8A96-F2DF86F708D2}" name="Column6381"/>
    <tableColumn id="6385" xr3:uid="{8AF81BAD-2D6D-4EBF-9F95-E7C0D2136996}" name="Column6382"/>
    <tableColumn id="6386" xr3:uid="{31F3036F-1BC6-4802-B432-BE5A8A99230A}" name="Column6383"/>
    <tableColumn id="6387" xr3:uid="{5B28AA82-4743-4702-ADDF-6797D7712477}" name="Column6384"/>
    <tableColumn id="6388" xr3:uid="{D86C00B3-0A64-43C2-BA1A-96C60DD12065}" name="Column6385"/>
    <tableColumn id="6389" xr3:uid="{C5A96578-C1C2-4A01-8628-ACAA92A758A5}" name="Column6386"/>
    <tableColumn id="6390" xr3:uid="{94ECF7AB-664A-4E57-84E0-EB8D96BA59F3}" name="Column6387"/>
    <tableColumn id="6391" xr3:uid="{AE7E9128-519B-43C7-B021-2140A15CED9F}" name="Column6388"/>
    <tableColumn id="6392" xr3:uid="{C4C558FE-B07C-477C-8A09-CFD11ACD8A41}" name="Column6389"/>
    <tableColumn id="6393" xr3:uid="{7A4AD706-E4CF-4DF1-8A1D-C38CFE33ED50}" name="Column6390"/>
    <tableColumn id="6394" xr3:uid="{0EE2F6E3-A32C-4438-ADF5-4DC532367630}" name="Column6391"/>
    <tableColumn id="6395" xr3:uid="{65ADC70F-8B18-4854-8CC9-06482E639DF6}" name="Column6392"/>
    <tableColumn id="6396" xr3:uid="{230D1B97-3952-471E-B140-01883AB1154A}" name="Column6393"/>
    <tableColumn id="6397" xr3:uid="{CBC781A5-189B-4823-BC3A-0458AF11E6D7}" name="Column6394"/>
    <tableColumn id="6398" xr3:uid="{03845B0C-CB97-405C-9DEF-2621F01D85AE}" name="Column6395"/>
    <tableColumn id="6399" xr3:uid="{055FA5FD-2EAD-4526-877D-5041B60CD7FB}" name="Column6396"/>
    <tableColumn id="6400" xr3:uid="{67FD8F0E-5A9F-44AB-9783-133E97DAC58A}" name="Column6397"/>
    <tableColumn id="6401" xr3:uid="{3C29033B-2466-4354-ADA0-05D76E87051D}" name="Column6398"/>
    <tableColumn id="6402" xr3:uid="{2F7C6939-E2ED-4F75-80BB-79601E0EFB4C}" name="Column6399"/>
    <tableColumn id="6403" xr3:uid="{0E0FC105-6F19-4F05-8DD8-EA2C34D4D2E0}" name="Column6400"/>
    <tableColumn id="6404" xr3:uid="{163DDA84-B7B3-4976-A3F8-606AAD44086F}" name="Column6401"/>
    <tableColumn id="6405" xr3:uid="{C4708FDF-A925-43FD-9789-F4738CD651EC}" name="Column6402"/>
    <tableColumn id="6406" xr3:uid="{387F5613-4BAE-4ECB-B50D-4DE0C4769934}" name="Column6403"/>
    <tableColumn id="6407" xr3:uid="{1E3CC0CF-9842-443A-84CC-32113EA121FF}" name="Column6404"/>
    <tableColumn id="6408" xr3:uid="{5D21A3D2-69E4-40C5-9B6A-AB3D1F02AFE3}" name="Column6405"/>
    <tableColumn id="6409" xr3:uid="{0A362652-364C-4201-9031-C3F4B4423CB8}" name="Column6406"/>
    <tableColumn id="6410" xr3:uid="{268463BE-E5E6-4FE0-A6BB-54071920E54A}" name="Column6407"/>
    <tableColumn id="6411" xr3:uid="{3FB4A7C0-EF88-4102-B1CF-523FAFFE4FBB}" name="Column6408"/>
    <tableColumn id="6412" xr3:uid="{B51901BD-0D1B-4F04-BA47-FB5BE6F2D832}" name="Column6409"/>
    <tableColumn id="6413" xr3:uid="{82A7E7E0-B8E9-4489-8609-FAE250005D52}" name="Column6410"/>
    <tableColumn id="6414" xr3:uid="{C5705C29-81F7-42B8-A11B-03C09564416A}" name="Column6411"/>
    <tableColumn id="6415" xr3:uid="{46D23581-E009-4FF9-AFA5-236F10682EA5}" name="Column6412"/>
    <tableColumn id="6416" xr3:uid="{001D2089-59AF-4B52-981E-56E52743CEB4}" name="Column6413"/>
    <tableColumn id="6417" xr3:uid="{768C0F7D-1B12-4A15-AA16-F132ABA8F374}" name="Column6414"/>
    <tableColumn id="6418" xr3:uid="{1C1DC3EF-D8EE-42D3-93CE-B0254003BCE8}" name="Column6415"/>
    <tableColumn id="6419" xr3:uid="{BBA332A8-87AF-4C59-BBE8-A7A1647E7C38}" name="Column6416"/>
    <tableColumn id="6420" xr3:uid="{B5118935-9E27-44F5-8878-818F2CC2D93C}" name="Column6417"/>
    <tableColumn id="6421" xr3:uid="{C8651235-AB6C-4F81-BDBF-1A92D52AC009}" name="Column6418"/>
    <tableColumn id="6422" xr3:uid="{71DD1BEB-03C0-4B4F-A401-DC8DD75CEA79}" name="Column6419"/>
    <tableColumn id="6423" xr3:uid="{4DF8469B-A6A5-4FBE-A1D2-8A5EF658927B}" name="Column6420"/>
    <tableColumn id="6424" xr3:uid="{02EA92DC-544B-4419-B05A-520396EDE990}" name="Column6421"/>
    <tableColumn id="6425" xr3:uid="{56CCD646-A593-4CE2-BA8A-71F77A8F4347}" name="Column6422"/>
    <tableColumn id="6426" xr3:uid="{BD071754-5682-40D1-87FE-8785D91F71A0}" name="Column6423"/>
    <tableColumn id="6427" xr3:uid="{F27AE33E-05F7-4CAB-A092-EBEB79E130CE}" name="Column6424"/>
    <tableColumn id="6428" xr3:uid="{7B486BB9-F1BE-40CC-BB2B-77261081F212}" name="Column6425"/>
    <tableColumn id="6429" xr3:uid="{B961949A-D15D-47B5-8A40-0A87B5F5B771}" name="Column6426"/>
    <tableColumn id="6430" xr3:uid="{3577102B-C661-4AE9-93D4-48856C6B7E44}" name="Column6427"/>
    <tableColumn id="6431" xr3:uid="{1826DFE1-8733-4C26-9CC0-FD69C1E9DCA4}" name="Column6428"/>
    <tableColumn id="6432" xr3:uid="{F533652A-9611-43BC-B5CB-B1FF90C5B62A}" name="Column6429"/>
    <tableColumn id="6433" xr3:uid="{8A3EABD7-64AB-4EA0-8F7E-E3A7B4DDF48D}" name="Column6430"/>
    <tableColumn id="6434" xr3:uid="{F4CADE7A-67A5-44E2-8BA3-AA275A4502E7}" name="Column6431"/>
    <tableColumn id="6435" xr3:uid="{E78658FF-50CA-4C0E-9ED2-A4BE7BE3B253}" name="Column6432"/>
    <tableColumn id="6436" xr3:uid="{B7B77A4C-FFFE-4D8A-B76D-876090D0C374}" name="Column6433"/>
    <tableColumn id="6437" xr3:uid="{D128A7F4-171F-436B-97B8-79A0898349FF}" name="Column6434"/>
    <tableColumn id="6438" xr3:uid="{C7A66923-A690-47FB-A009-FC48F777ECB7}" name="Column6435"/>
    <tableColumn id="6439" xr3:uid="{05587355-5BD0-4FB8-AC11-A96F976CAC38}" name="Column6436"/>
    <tableColumn id="6440" xr3:uid="{4568F85A-3A51-4576-81AA-4F88D11BFCA1}" name="Column6437"/>
    <tableColumn id="6441" xr3:uid="{82CE9239-E3A5-4C7B-AB1F-080242A4E92F}" name="Column6438"/>
    <tableColumn id="6442" xr3:uid="{55976E42-1799-45E3-8050-F82EF4EDC469}" name="Column6439"/>
    <tableColumn id="6443" xr3:uid="{132589B3-F5C5-4AC9-B12A-BAD026C0E210}" name="Column6440"/>
    <tableColumn id="6444" xr3:uid="{D825741D-3D6B-4CCE-994B-E24EFB0EEB81}" name="Column6441"/>
    <tableColumn id="6445" xr3:uid="{A8BE69A1-1AEE-4A76-B484-AF0AA6459915}" name="Column6442"/>
    <tableColumn id="6446" xr3:uid="{C90B5AA6-3BA3-4C08-BB6B-C5E7EBED79B5}" name="Column6443"/>
    <tableColumn id="6447" xr3:uid="{883C7ED0-B76F-4318-BA52-F40945F782DF}" name="Column6444"/>
    <tableColumn id="6448" xr3:uid="{2F6FE22F-D76F-4CAE-A92E-13159E42F284}" name="Column6445"/>
    <tableColumn id="6449" xr3:uid="{76B670AC-5E89-4BC2-AA73-2252426A443F}" name="Column6446"/>
    <tableColumn id="6450" xr3:uid="{CF62FEF7-9696-4541-91D7-DA4B8F216D21}" name="Column6447"/>
    <tableColumn id="6451" xr3:uid="{29EF65EB-D4DC-4224-BCE7-DEA7843CA21B}" name="Column6448"/>
    <tableColumn id="6452" xr3:uid="{0A1D9896-8A70-4BA4-8F12-B7CE17461CC5}" name="Column6449"/>
    <tableColumn id="6453" xr3:uid="{E39E2B0C-0E63-4B06-976A-176B2272B433}" name="Column6450"/>
    <tableColumn id="6454" xr3:uid="{C988EB0C-3106-4D39-AAFF-7546E8173166}" name="Column6451"/>
    <tableColumn id="6455" xr3:uid="{C4262657-03C2-4D61-B18A-1525E1271F0A}" name="Column6452"/>
    <tableColumn id="6456" xr3:uid="{F6A29029-76DC-4F06-8DC5-1215ECB15771}" name="Column6453"/>
    <tableColumn id="6457" xr3:uid="{5F2B7FDC-B979-4E3A-8ED0-69BC7E138F20}" name="Column6454"/>
    <tableColumn id="6458" xr3:uid="{9C5BD43B-112F-4B71-8B2C-94DD894F0599}" name="Column6455"/>
    <tableColumn id="6459" xr3:uid="{3F600B95-E0B3-40CD-8EFC-A3144C9A8E2A}" name="Column6456"/>
    <tableColumn id="6460" xr3:uid="{6A0B1561-828A-40F1-AD35-4603B14773C0}" name="Column6457"/>
    <tableColumn id="6461" xr3:uid="{C486DECA-DE15-4512-B38F-BD86191EB195}" name="Column6458"/>
    <tableColumn id="6462" xr3:uid="{3CD4B628-32F1-4555-AEDB-8105251100EB}" name="Column6459"/>
    <tableColumn id="6463" xr3:uid="{E50AB71B-3B52-4C03-93C5-D2773AFE0424}" name="Column6460"/>
    <tableColumn id="6464" xr3:uid="{B022F711-937F-47C9-A463-1A18DAEAC2BA}" name="Column6461"/>
    <tableColumn id="6465" xr3:uid="{85720D98-B850-444C-B1B7-B18F2F6F5A9F}" name="Column6462"/>
    <tableColumn id="6466" xr3:uid="{3FFAC267-A8AE-442E-8B28-2E345E4C9151}" name="Column6463"/>
    <tableColumn id="6467" xr3:uid="{C1EF177C-59E2-48A8-BBDE-38A3494BD0E0}" name="Column6464"/>
    <tableColumn id="6468" xr3:uid="{39A563F5-84D6-4956-91D5-4EE3C013EAFF}" name="Column6465"/>
    <tableColumn id="6469" xr3:uid="{5D3CB959-047E-4248-93FB-EF46C699DF44}" name="Column6466"/>
    <tableColumn id="6470" xr3:uid="{B4AE5FA8-71CC-4573-9B13-BD5846AB03E7}" name="Column6467"/>
    <tableColumn id="6471" xr3:uid="{DEDE8565-1380-48FA-A09E-5C9913198AB5}" name="Column6468"/>
    <tableColumn id="6472" xr3:uid="{BF60B5B4-4AC5-43F9-B72B-FACF0DECBCEE}" name="Column6469"/>
    <tableColumn id="6473" xr3:uid="{0F81F158-C28D-447F-BF99-DEA37ABF750D}" name="Column6470"/>
    <tableColumn id="6474" xr3:uid="{C8644860-B20E-4C81-8497-C5264D5A898F}" name="Column6471"/>
    <tableColumn id="6475" xr3:uid="{FA60D48D-9413-4602-BC78-94800A1958A4}" name="Column6472"/>
    <tableColumn id="6476" xr3:uid="{793168A7-08F5-4B02-9B6D-2640A9EC2D83}" name="Column6473"/>
    <tableColumn id="6477" xr3:uid="{494562B4-5567-487D-A75C-674DFBF7E376}" name="Column6474"/>
    <tableColumn id="6478" xr3:uid="{9ABEA7FA-6583-43F9-AF15-7829EB54DF7E}" name="Column6475"/>
    <tableColumn id="6479" xr3:uid="{C663AF4D-7712-4D5F-9AF4-E9582039C815}" name="Column6476"/>
    <tableColumn id="6480" xr3:uid="{6CEB1C27-5C2C-427A-A5AE-5A7911522B2B}" name="Column6477"/>
    <tableColumn id="6481" xr3:uid="{539FEF9D-B658-40E8-BD80-D2D8BFF7B38E}" name="Column6478"/>
    <tableColumn id="6482" xr3:uid="{DE4E48D9-D062-499A-B1DC-4BE98EC94D47}" name="Column6479"/>
    <tableColumn id="6483" xr3:uid="{13FACF6E-0C1A-4E9A-B143-539C7F25863E}" name="Column6480"/>
    <tableColumn id="6484" xr3:uid="{498C8CB2-2D55-4AE9-8A1A-B211092DF0EB}" name="Column6481"/>
    <tableColumn id="6485" xr3:uid="{8A61E255-B79B-4CE4-A244-CDD804BBBC88}" name="Column6482"/>
    <tableColumn id="6486" xr3:uid="{4CE46A37-B99B-49CE-AF5B-A520A83D135D}" name="Column6483"/>
    <tableColumn id="6487" xr3:uid="{6B789535-F9C0-49C1-AD77-07F2EED70FFF}" name="Column6484"/>
    <tableColumn id="6488" xr3:uid="{FEF03AC3-E74D-4723-A00D-F9CB3488C7F6}" name="Column6485"/>
    <tableColumn id="6489" xr3:uid="{D29C095C-745A-4EBD-A3CC-3AC3021AA11A}" name="Column6486"/>
    <tableColumn id="6490" xr3:uid="{DBCBFE33-4407-4E1B-BFB6-272CC6E405A2}" name="Column6487"/>
    <tableColumn id="6491" xr3:uid="{FDAB2438-E8AC-45E1-A6DD-3276A965AE75}" name="Column6488"/>
    <tableColumn id="6492" xr3:uid="{7077800B-EDA6-4DC6-B5B0-05BF9AA9A68D}" name="Column6489"/>
    <tableColumn id="6493" xr3:uid="{7C8A4E95-DFAF-4D2A-8C26-5671BC5C4094}" name="Column6490"/>
    <tableColumn id="6494" xr3:uid="{4E30BED5-78A9-4AC3-8716-8D94750EC613}" name="Column6491"/>
    <tableColumn id="6495" xr3:uid="{E2C67AE1-831B-46DD-A677-B2A203E102B9}" name="Column6492"/>
    <tableColumn id="6496" xr3:uid="{E86E6585-C7D9-41A1-8CA6-20587F9358C9}" name="Column6493"/>
    <tableColumn id="6497" xr3:uid="{A5FC8207-0541-4A83-8D9F-4C0A54A0E1E1}" name="Column6494"/>
    <tableColumn id="6498" xr3:uid="{A48E552A-AC5B-45BF-9655-F499A1E00194}" name="Column6495"/>
    <tableColumn id="6499" xr3:uid="{BD03D79F-B068-46D9-9676-F3F26F9561A6}" name="Column6496"/>
    <tableColumn id="6500" xr3:uid="{66199F2C-9972-4C80-A1CB-1CF1144CAA13}" name="Column6497"/>
    <tableColumn id="6501" xr3:uid="{ED69B956-A152-4481-91CB-5FB7A0A5C301}" name="Column6498"/>
    <tableColumn id="6502" xr3:uid="{71540440-7687-457A-BBFA-6F94B74BB0E1}" name="Column6499"/>
    <tableColumn id="6503" xr3:uid="{7A574EF0-DB62-4037-98B8-B436425D58B2}" name="Column6500"/>
    <tableColumn id="6504" xr3:uid="{2E36F82C-E35C-471E-A6BC-8C05C0F57306}" name="Column6501"/>
    <tableColumn id="6505" xr3:uid="{FC5E1094-4ABE-4E08-A124-1A9ACA56FD13}" name="Column6502"/>
    <tableColumn id="6506" xr3:uid="{9A2BA134-A98F-4CF9-9360-6CF704390B26}" name="Column6503"/>
    <tableColumn id="6507" xr3:uid="{98B841F2-890C-4776-B79C-6A75FAB3D883}" name="Column6504"/>
    <tableColumn id="6508" xr3:uid="{45BC6945-5D79-4786-BF84-16CCA01EDE26}" name="Column6505"/>
    <tableColumn id="6509" xr3:uid="{0B430234-88F8-49AA-94F1-D7371E5BBF73}" name="Column6506"/>
    <tableColumn id="6510" xr3:uid="{9DE5F489-7DD2-4AE5-8F55-96F4D337179D}" name="Column6507"/>
    <tableColumn id="6511" xr3:uid="{EB883F81-EA43-4492-A6D6-6B9CBAF2F754}" name="Column6508"/>
    <tableColumn id="6512" xr3:uid="{7C502D8F-3CD5-40A5-9614-44CA948AA4D6}" name="Column6509"/>
    <tableColumn id="6513" xr3:uid="{DF3B006A-D9F1-4755-B853-27A94375F55D}" name="Column6510"/>
    <tableColumn id="6514" xr3:uid="{BF740A1D-4736-4D98-A9A4-19988BE13BD3}" name="Column6511"/>
    <tableColumn id="6515" xr3:uid="{389C8C8C-1CB5-414C-9B10-A9B94E84CCE1}" name="Column6512"/>
    <tableColumn id="6516" xr3:uid="{13111DD3-D4E0-47B5-AF58-9F3C127A8351}" name="Column6513"/>
    <tableColumn id="6517" xr3:uid="{9F1B316C-6793-4EC1-BFF3-368AA19DF109}" name="Column6514"/>
    <tableColumn id="6518" xr3:uid="{1AE3CE20-4366-48EA-8FB5-0504EFB97281}" name="Column6515"/>
    <tableColumn id="6519" xr3:uid="{C0D107D4-668D-4EAA-A9B7-1ECC28705801}" name="Column6516"/>
    <tableColumn id="6520" xr3:uid="{F833A577-BF97-4B2C-AF82-D68EA8F4B088}" name="Column6517"/>
    <tableColumn id="6521" xr3:uid="{91DF7D87-AAD9-432F-AA4A-84AF2463D7CA}" name="Column6518"/>
    <tableColumn id="6522" xr3:uid="{B1460FB7-7E2C-46F5-801C-180D4D915676}" name="Column6519"/>
    <tableColumn id="6523" xr3:uid="{EF51DE44-CA40-4EDD-B6CE-96575168EDBE}" name="Column6520"/>
    <tableColumn id="6524" xr3:uid="{FEE1EBC2-93C0-4198-A421-2C7AA8213616}" name="Column6521"/>
    <tableColumn id="6525" xr3:uid="{C5EA9861-407B-410A-8449-64C3340BFBFB}" name="Column6522"/>
    <tableColumn id="6526" xr3:uid="{577E7502-C95A-418C-A76A-8FE074663F55}" name="Column6523"/>
    <tableColumn id="6527" xr3:uid="{25B15BC7-2594-4048-97D4-C5788778C28F}" name="Column6524"/>
    <tableColumn id="6528" xr3:uid="{C28F40DB-FB32-423F-BC0A-D9180DD41113}" name="Column6525"/>
    <tableColumn id="6529" xr3:uid="{E77AC27F-7DA6-4AFE-9D9C-E04A67D05404}" name="Column6526"/>
    <tableColumn id="6530" xr3:uid="{64049B26-F77A-43C7-8323-A46D58FD39AC}" name="Column6527"/>
    <tableColumn id="6531" xr3:uid="{8239415E-CB8B-4911-9532-5CE2E1827950}" name="Column6528"/>
    <tableColumn id="6532" xr3:uid="{4552E760-D3F8-46E7-A359-9AFCCA911BC2}" name="Column6529"/>
    <tableColumn id="6533" xr3:uid="{39C6BD12-AF29-4B29-92F8-BE3440FC2A1A}" name="Column6530"/>
    <tableColumn id="6534" xr3:uid="{7654278D-EB83-4AD5-B3B3-C61E7B02F441}" name="Column6531"/>
    <tableColumn id="6535" xr3:uid="{8966786D-2C30-49D5-8C7D-571336DD4921}" name="Column6532"/>
    <tableColumn id="6536" xr3:uid="{9FD501C4-824A-493B-AD09-11DEBD8E0F3F}" name="Column6533"/>
    <tableColumn id="6537" xr3:uid="{48DFACD1-EA32-4C74-AB2F-A7588EE0D9E0}" name="Column6534"/>
    <tableColumn id="6538" xr3:uid="{C41F5FC6-D5FB-4202-B88E-19560883924D}" name="Column6535"/>
    <tableColumn id="6539" xr3:uid="{E7C425E9-9413-40D3-B446-08D99F0C2CD0}" name="Column6536"/>
    <tableColumn id="6540" xr3:uid="{BDB43B92-A750-4C5D-9E74-22BBBB7267F8}" name="Column6537"/>
    <tableColumn id="6541" xr3:uid="{C1747055-C451-4967-94F1-5D4289D39998}" name="Column6538"/>
    <tableColumn id="6542" xr3:uid="{5658286A-BA58-43FB-BECC-20D99AD81C12}" name="Column6539"/>
    <tableColumn id="6543" xr3:uid="{66239884-B050-4A91-B9EB-D56C13F856B6}" name="Column6540"/>
    <tableColumn id="6544" xr3:uid="{A93ABD19-A49A-4EB3-A742-FE383AD2A27A}" name="Column6541"/>
    <tableColumn id="6545" xr3:uid="{83C7EEAD-E222-4E86-A746-0608DAB06590}" name="Column6542"/>
    <tableColumn id="6546" xr3:uid="{4C9D10DC-C2E0-44F9-9422-2D10171AB00E}" name="Column6543"/>
    <tableColumn id="6547" xr3:uid="{01F689AD-AB7D-4396-8943-A693ECC4F017}" name="Column6544"/>
    <tableColumn id="6548" xr3:uid="{3C897582-3F1E-49A0-8511-F9988B4E8304}" name="Column6545"/>
    <tableColumn id="6549" xr3:uid="{5FA04DC9-59F5-4582-AAF6-9882A9924A83}" name="Column6546"/>
    <tableColumn id="6550" xr3:uid="{2E0D5FD8-2F10-4B67-9F87-01287D949DB0}" name="Column6547"/>
    <tableColumn id="6551" xr3:uid="{0E1CD4FA-1F29-40CB-9D97-8C8DAC44B467}" name="Column6548"/>
    <tableColumn id="6552" xr3:uid="{5047BC29-6400-4EF7-8964-81510BC2EF33}" name="Column6549"/>
    <tableColumn id="6553" xr3:uid="{2611E8F1-CB50-4C09-99E4-A708389C523A}" name="Column6550"/>
    <tableColumn id="6554" xr3:uid="{3F8A5F89-B9EA-4E12-9BDD-26C9139C8B75}" name="Column6551"/>
    <tableColumn id="6555" xr3:uid="{7B6108D6-0F23-4A5A-9B62-E9D7F675293A}" name="Column6552"/>
    <tableColumn id="6556" xr3:uid="{2DB68F5C-E085-40B2-A2FD-48BD0B031BF1}" name="Column6553"/>
    <tableColumn id="6557" xr3:uid="{58A8AC12-C895-45B1-8580-576E5D952EE8}" name="Column6554"/>
    <tableColumn id="6558" xr3:uid="{35D6DED0-97A7-458D-9E22-5E687831C292}" name="Column6555"/>
    <tableColumn id="6559" xr3:uid="{65A2F4B4-5D72-48F4-893D-F70139F2D7C0}" name="Column6556"/>
    <tableColumn id="6560" xr3:uid="{EDB60301-93D6-404E-B6CF-649FADE711A7}" name="Column6557"/>
    <tableColumn id="6561" xr3:uid="{27AC5D8F-1A61-4BCB-A778-0C287039EBD7}" name="Column6558"/>
    <tableColumn id="6562" xr3:uid="{582632EC-AFFD-427E-957F-0599191CB8F5}" name="Column6559"/>
    <tableColumn id="6563" xr3:uid="{C1D08E7D-73E7-4783-B2CE-E9D381A1B01F}" name="Column6560"/>
    <tableColumn id="6564" xr3:uid="{CBBD16E5-9464-41DB-A53A-446F26ED5323}" name="Column6561"/>
    <tableColumn id="6565" xr3:uid="{81AE149D-0B92-4E9F-A8ED-B0E883129EE0}" name="Column6562"/>
    <tableColumn id="6566" xr3:uid="{BDB1EF7D-3175-465E-8E12-87ABE8523504}" name="Column6563"/>
    <tableColumn id="6567" xr3:uid="{2EC6FC7D-58B9-4560-86D4-D17996DD06CD}" name="Column6564"/>
    <tableColumn id="6568" xr3:uid="{D0E04E55-786E-4286-B2E0-9ED4F7691736}" name="Column6565"/>
    <tableColumn id="6569" xr3:uid="{96B3FB6C-0C20-4C9B-A08C-5381F18699A3}" name="Column6566"/>
    <tableColumn id="6570" xr3:uid="{5E77010A-A922-4531-B0AC-708DAF647534}" name="Column6567"/>
    <tableColumn id="6571" xr3:uid="{572A9BAE-E8F5-4B09-9E5C-4C7DDC23E72C}" name="Column6568"/>
    <tableColumn id="6572" xr3:uid="{1EB27ABE-3B74-49F9-8C5C-00099D2BF3BF}" name="Column6569"/>
    <tableColumn id="6573" xr3:uid="{7E300B6B-BA26-4BD8-8F99-6C9DD4CBFE58}" name="Column6570"/>
    <tableColumn id="6574" xr3:uid="{52E5EA5F-B7C1-44F0-BC7B-A117A293B9C9}" name="Column6571"/>
    <tableColumn id="6575" xr3:uid="{CF2CE647-FBC4-46C2-8061-7F64812DB648}" name="Column6572"/>
    <tableColumn id="6576" xr3:uid="{141BB388-6B1C-4A5D-BE05-C875F1C31A1B}" name="Column6573"/>
    <tableColumn id="6577" xr3:uid="{8D690CFA-3004-4350-A2B5-351F42E329D7}" name="Column6574"/>
    <tableColumn id="6578" xr3:uid="{E7DD1E41-F493-4FEA-989A-2A5F237BB631}" name="Column6575"/>
    <tableColumn id="6579" xr3:uid="{35FA87F6-308C-4986-BCDE-94D6C37A3D54}" name="Column6576"/>
    <tableColumn id="6580" xr3:uid="{B88D7D73-3AD7-467C-8705-FC99F7020D34}" name="Column6577"/>
    <tableColumn id="6581" xr3:uid="{2078B4A9-A70B-4E93-BA0D-1AF7AFC0017B}" name="Column6578"/>
    <tableColumn id="6582" xr3:uid="{1D1761EE-BB8C-4C88-BD28-7335271FD374}" name="Column6579"/>
    <tableColumn id="6583" xr3:uid="{02652B1E-AF43-4271-95E5-C0758A79D097}" name="Column6580"/>
    <tableColumn id="6584" xr3:uid="{E21356EE-D4D4-4077-918F-06F4167566DC}" name="Column6581"/>
    <tableColumn id="6585" xr3:uid="{1D7C1931-48A4-4566-AE43-A079AB3BB0A8}" name="Column6582"/>
    <tableColumn id="6586" xr3:uid="{FFEB2270-3779-4B11-8F38-9247CDD7492E}" name="Column6583"/>
    <tableColumn id="6587" xr3:uid="{ED0531C9-94ED-49B9-B2D2-4B5179675F99}" name="Column6584"/>
    <tableColumn id="6588" xr3:uid="{16AF6288-64E6-40AE-9CA9-B006515A0755}" name="Column6585"/>
    <tableColumn id="6589" xr3:uid="{5BE306E6-DDA6-4CB5-9BC7-1238FA8DE305}" name="Column6586"/>
    <tableColumn id="6590" xr3:uid="{94274D87-3FF8-438C-A3B0-CFBC88ED257F}" name="Column6587"/>
    <tableColumn id="6591" xr3:uid="{97BAD0EA-520A-438C-9241-E7139C453510}" name="Column6588"/>
    <tableColumn id="6592" xr3:uid="{04A14EB8-04AE-496B-9FD8-C10A42BFDE4C}" name="Column6589"/>
    <tableColumn id="6593" xr3:uid="{9DFBCFB3-79F6-4225-82ED-B84295BCCF3E}" name="Column6590"/>
    <tableColumn id="6594" xr3:uid="{0E2EFCD8-F2D5-4A63-9D51-0EA882F923F0}" name="Column6591"/>
    <tableColumn id="6595" xr3:uid="{CA96B677-7652-4119-B781-F96DE87145E8}" name="Column6592"/>
    <tableColumn id="6596" xr3:uid="{148D30EC-8565-4442-84F7-6888D85C2302}" name="Column6593"/>
    <tableColumn id="6597" xr3:uid="{506D5F51-5E00-4AC5-A2B6-32FF522FB758}" name="Column6594"/>
    <tableColumn id="6598" xr3:uid="{7244CCCF-D057-4C85-8C25-323CB1765A70}" name="Column6595"/>
    <tableColumn id="6599" xr3:uid="{8DCA58A3-1016-4F24-B8E3-A20F866204BB}" name="Column6596"/>
    <tableColumn id="6600" xr3:uid="{F9B6D45E-4502-48AE-9773-9B05A59FB8DB}" name="Column6597"/>
    <tableColumn id="6601" xr3:uid="{2AD98A9F-EF20-4FF7-AE41-1C387706DD23}" name="Column6598"/>
    <tableColumn id="6602" xr3:uid="{53B0268B-94B5-43F2-9226-B813A89D1A5C}" name="Column6599"/>
    <tableColumn id="6603" xr3:uid="{5F2956C3-D4F6-43EA-BF10-407C56E4A6AF}" name="Column6600"/>
    <tableColumn id="6604" xr3:uid="{BD7D9FE9-F62D-47F8-9192-A2BCD9637F96}" name="Column6601"/>
    <tableColumn id="6605" xr3:uid="{7C23BC4C-9869-4DCC-AE9B-1BAA8037D70F}" name="Column6602"/>
    <tableColumn id="6606" xr3:uid="{C9B06F0B-E3E6-4BD3-AC45-E75CDF5A9F28}" name="Column6603"/>
    <tableColumn id="6607" xr3:uid="{0D3EFA68-62C9-49B2-868C-2CC352652F9E}" name="Column6604"/>
    <tableColumn id="6608" xr3:uid="{B11BB58C-F463-4BBB-B70C-F2F67AED7E3B}" name="Column6605"/>
    <tableColumn id="6609" xr3:uid="{1A2B7236-538F-4C7E-8D0F-40C240F02F11}" name="Column6606"/>
    <tableColumn id="6610" xr3:uid="{28EAFBAF-9875-4EFD-A1BC-C1C49FA1E7DA}" name="Column6607"/>
    <tableColumn id="6611" xr3:uid="{06FDCEAB-2C86-4C12-9DE0-2A7795A5EB90}" name="Column6608"/>
    <tableColumn id="6612" xr3:uid="{91C9F032-1E86-4312-9230-2A16D5619024}" name="Column6609"/>
    <tableColumn id="6613" xr3:uid="{BF06F308-01B8-427A-9238-476EF2321A91}" name="Column6610"/>
    <tableColumn id="6614" xr3:uid="{37D782B7-1185-4E35-ADE1-D9327690A06A}" name="Column6611"/>
    <tableColumn id="6615" xr3:uid="{213FFA0D-719A-4CF9-9BB8-FF64F20C4FBA}" name="Column6612"/>
    <tableColumn id="6616" xr3:uid="{AE974084-789D-485E-9426-C9F0503F8A10}" name="Column6613"/>
    <tableColumn id="6617" xr3:uid="{572DD035-6884-4ADC-AEFB-631EDBE73782}" name="Column6614"/>
    <tableColumn id="6618" xr3:uid="{334C9CB5-D48A-4324-A1B0-08FC7FC6AC79}" name="Column6615"/>
    <tableColumn id="6619" xr3:uid="{FC9119FB-E885-4790-BEE1-4B7B851241E9}" name="Column6616"/>
    <tableColumn id="6620" xr3:uid="{2EBA436C-FAD5-4632-8557-2DFA4D30D089}" name="Column6617"/>
    <tableColumn id="6621" xr3:uid="{3774789C-E3B3-4FDA-BDCA-86FADBBD0838}" name="Column6618"/>
    <tableColumn id="6622" xr3:uid="{4BFE92F2-1C5E-498E-AB0D-0BB761DBCF00}" name="Column6619"/>
    <tableColumn id="6623" xr3:uid="{9211A372-1FA1-424A-A4C7-E7640392AB32}" name="Column6620"/>
    <tableColumn id="6624" xr3:uid="{FFF1E90F-FAAB-4118-B7F3-D8FAC0F87356}" name="Column6621"/>
    <tableColumn id="6625" xr3:uid="{605C4141-6C57-447A-8DC7-7DAC060B9962}" name="Column6622"/>
    <tableColumn id="6626" xr3:uid="{9CD489EE-5840-4328-91A5-6AF0F52E4295}" name="Column6623"/>
    <tableColumn id="6627" xr3:uid="{DEC8E24F-C4B4-4D50-B25A-E79A3CC8AC1B}" name="Column6624"/>
    <tableColumn id="6628" xr3:uid="{50746523-6064-425C-8AC1-53CDD1C8249A}" name="Column6625"/>
    <tableColumn id="6629" xr3:uid="{7B8BA9F0-DA99-4C74-BBF0-24C514FBCC93}" name="Column6626"/>
    <tableColumn id="6630" xr3:uid="{9E8EE975-FF03-4117-B523-868E1FD359C0}" name="Column6627"/>
    <tableColumn id="6631" xr3:uid="{428EA6CF-2211-4A0F-A95D-1459EF8ECFB6}" name="Column6628"/>
    <tableColumn id="6632" xr3:uid="{764A74A4-ACEC-4596-AF14-5452AAF1BC96}" name="Column6629"/>
    <tableColumn id="6633" xr3:uid="{5A859DE7-7939-43FA-AC23-B73EE53F28F4}" name="Column6630"/>
    <tableColumn id="6634" xr3:uid="{5F93AD76-5F65-4D48-A8E3-14267CD491D7}" name="Column6631"/>
    <tableColumn id="6635" xr3:uid="{E6135A76-3E61-415A-8257-049A2D617621}" name="Column6632"/>
    <tableColumn id="6636" xr3:uid="{1AAA9D33-F210-405E-A6D0-45418AA5A075}" name="Column6633"/>
    <tableColumn id="6637" xr3:uid="{B0E85F42-A4E8-4120-85FD-4875E2FF7491}" name="Column6634"/>
    <tableColumn id="6638" xr3:uid="{32730DC9-7790-4E92-8F3B-265D285A3238}" name="Column6635"/>
    <tableColumn id="6639" xr3:uid="{64EB91AE-8264-4B5F-B6F8-58959F5C7698}" name="Column6636"/>
    <tableColumn id="6640" xr3:uid="{3537D175-6222-4D9A-8D7C-25AFB13DC04F}" name="Column6637"/>
    <tableColumn id="6641" xr3:uid="{0F7956D0-747A-4C59-A4FB-C6350984B39B}" name="Column6638"/>
    <tableColumn id="6642" xr3:uid="{0FBE5037-7F96-4E0C-8D49-A7613D7E8C74}" name="Column6639"/>
    <tableColumn id="6643" xr3:uid="{CD12D97E-FBFA-4E0D-9789-F2F8C5DA91AB}" name="Column6640"/>
    <tableColumn id="6644" xr3:uid="{D8FDCA14-DD59-4907-9840-C5FCDFCCCCAA}" name="Column6641"/>
    <tableColumn id="6645" xr3:uid="{CB9D20F0-5928-4E1C-B50C-7EFC60DA9F8C}" name="Column6642"/>
    <tableColumn id="6646" xr3:uid="{EF5C14A8-1EAE-412A-B4EC-49CD7C58C8D2}" name="Column6643"/>
    <tableColumn id="6647" xr3:uid="{C18D63EA-E211-4AA2-8C22-8AB82FECEC04}" name="Column6644"/>
    <tableColumn id="6648" xr3:uid="{C057CFC2-8AC2-485F-A4D0-F7DB3F25CC40}" name="Column6645"/>
    <tableColumn id="6649" xr3:uid="{875C6FFC-53A0-4B74-AA64-A8F8B935216E}" name="Column6646"/>
    <tableColumn id="6650" xr3:uid="{DBCB084A-E7D9-4C50-82EE-06A27F151CBF}" name="Column6647"/>
    <tableColumn id="6651" xr3:uid="{4CEB8C9C-83DE-4CDA-B517-31B083502B7E}" name="Column6648"/>
    <tableColumn id="6652" xr3:uid="{0B665679-8F84-4455-92C5-97E568B892DE}" name="Column6649"/>
    <tableColumn id="6653" xr3:uid="{1A8FDE93-A4E1-465C-8A82-4CFE695595F1}" name="Column6650"/>
    <tableColumn id="6654" xr3:uid="{1A61729C-10FF-4204-BC52-F97DFD6B93E4}" name="Column6651"/>
    <tableColumn id="6655" xr3:uid="{6F0AD440-248D-434C-BF78-5F2CC41A7528}" name="Column6652"/>
    <tableColumn id="6656" xr3:uid="{857C94E4-0237-4274-A26D-05CA491DC13A}" name="Column6653"/>
    <tableColumn id="6657" xr3:uid="{BC3D18FF-E414-4D8D-B65D-5BC5C6901181}" name="Column6654"/>
    <tableColumn id="6658" xr3:uid="{232E1BBB-D12D-497C-941B-DF95FF736FD7}" name="Column6655"/>
    <tableColumn id="6659" xr3:uid="{1AB40544-3EDF-4E1C-9FC9-CBF58B29BDFC}" name="Column6656"/>
    <tableColumn id="6660" xr3:uid="{1C982A51-2C24-40F2-9A43-EF17181CEE4E}" name="Column6657"/>
    <tableColumn id="6661" xr3:uid="{635A5C00-1CE2-45B2-B81C-E51EAA28FA0D}" name="Column6658"/>
    <tableColumn id="6662" xr3:uid="{9FF6C467-112C-4679-993A-4DEDAEE73A5C}" name="Column6659"/>
    <tableColumn id="6663" xr3:uid="{2F8E6C5F-DD1F-4E48-9C11-ACB6CAD244BA}" name="Column6660"/>
    <tableColumn id="6664" xr3:uid="{F07704B6-C22A-4674-83FB-5569A4CE2E2C}" name="Column6661"/>
    <tableColumn id="6665" xr3:uid="{67F4DFFE-26DA-40EA-AA22-DA16AFB18973}" name="Column6662"/>
    <tableColumn id="6666" xr3:uid="{F7C83E08-E147-4D1A-BC57-E8158D2DE613}" name="Column6663"/>
    <tableColumn id="6667" xr3:uid="{8F0A285C-CABA-4D23-AAE8-ADD985D45461}" name="Column6664"/>
    <tableColumn id="6668" xr3:uid="{2D1AFDBD-9C49-4DED-9BA3-B0D3760B2707}" name="Column6665"/>
    <tableColumn id="6669" xr3:uid="{2EC68936-E174-422E-926E-8FB1633FF97B}" name="Column6666"/>
    <tableColumn id="6670" xr3:uid="{0E152C66-D78A-46D2-82DC-D2E55B0E0B34}" name="Column6667"/>
    <tableColumn id="6671" xr3:uid="{FA940590-6DC1-43F5-A692-8C2B4B3AF2DD}" name="Column6668"/>
    <tableColumn id="6672" xr3:uid="{B574C202-DCA6-41D0-8AD9-268E6DF572DD}" name="Column6669"/>
    <tableColumn id="6673" xr3:uid="{67F522BE-F9B6-4449-8E28-0B630BB41610}" name="Column6670"/>
    <tableColumn id="6674" xr3:uid="{CCF5740A-13DD-4C21-A4A9-EB3D550572FB}" name="Column6671"/>
    <tableColumn id="6675" xr3:uid="{FD7ED7CC-A203-40F6-A140-4E63A4EA1D33}" name="Column6672"/>
    <tableColumn id="6676" xr3:uid="{7AAA45B1-3C6A-47B9-8695-F9C76ADDA4DB}" name="Column6673"/>
    <tableColumn id="6677" xr3:uid="{327D06F8-A4BA-42DC-8815-7D97429022D4}" name="Column6674"/>
    <tableColumn id="6678" xr3:uid="{FC048604-DBDB-44CD-B33E-C14379C922D8}" name="Column6675"/>
    <tableColumn id="6679" xr3:uid="{ECF96829-3007-43C9-8F44-98B8914DA052}" name="Column6676"/>
    <tableColumn id="6680" xr3:uid="{426D1AF5-C3FB-46C9-8064-453454496423}" name="Column6677"/>
    <tableColumn id="6681" xr3:uid="{3E2980F4-D0EA-40C9-82BF-F80503847CCD}" name="Column6678"/>
    <tableColumn id="6682" xr3:uid="{6A24E925-B833-4B7C-87B4-5975A0C5E394}" name="Column6679"/>
    <tableColumn id="6683" xr3:uid="{8A36FD57-E4B4-4D70-8797-F6D3B562B97F}" name="Column6680"/>
    <tableColumn id="6684" xr3:uid="{71FB5EF3-5088-44D3-AF42-C12275EF8864}" name="Column6681"/>
    <tableColumn id="6685" xr3:uid="{E764CAF3-4C25-48B5-B4F4-DDEE37FDA3EC}" name="Column6682"/>
    <tableColumn id="6686" xr3:uid="{06374EF6-D243-4CBE-B907-1E39875CA752}" name="Column6683"/>
    <tableColumn id="6687" xr3:uid="{2EC803E9-6F8A-4380-8818-0393238F9486}" name="Column6684"/>
    <tableColumn id="6688" xr3:uid="{83E867C5-C066-4595-9ADA-D69C073BAFEB}" name="Column6685"/>
    <tableColumn id="6689" xr3:uid="{69BD8AC2-5487-4B3D-A2F5-CDA7D4C00549}" name="Column6686"/>
    <tableColumn id="6690" xr3:uid="{D9E74E27-444F-4EF8-B85C-A0D429A01814}" name="Column6687"/>
    <tableColumn id="6691" xr3:uid="{1EBED20D-A9FF-48C8-99F8-31B4EACFE8F6}" name="Column6688"/>
    <tableColumn id="6692" xr3:uid="{528900C5-3FC7-4B3A-8DE3-21F07B5F78D5}" name="Column6689"/>
    <tableColumn id="6693" xr3:uid="{B1AD74AB-C404-4699-9653-2ECB1FDEE77E}" name="Column6690"/>
    <tableColumn id="6694" xr3:uid="{EA65ED68-6C18-4BE0-BD77-B33DF664C64A}" name="Column6691"/>
    <tableColumn id="6695" xr3:uid="{AEFA452C-B45E-4788-8749-4FFBED82033A}" name="Column6692"/>
    <tableColumn id="6696" xr3:uid="{340D61FA-75DF-43C5-81F0-71F82A1834EF}" name="Column6693"/>
    <tableColumn id="6697" xr3:uid="{1FC8A3D1-6077-403D-9AF7-269890CEDBE1}" name="Column6694"/>
    <tableColumn id="6698" xr3:uid="{3498F52D-4191-48C1-A2FA-FF2715A92CB3}" name="Column6695"/>
    <tableColumn id="6699" xr3:uid="{19AC367C-914C-4B2F-9F4E-73E8177B7D03}" name="Column6696"/>
    <tableColumn id="6700" xr3:uid="{E3952FBB-7DEE-42B0-8760-22D9BCEFBE0F}" name="Column6697"/>
    <tableColumn id="6701" xr3:uid="{DB083642-9110-4BA0-ACB5-08F99E757D17}" name="Column6698"/>
    <tableColumn id="6702" xr3:uid="{85763801-277B-4FDE-9173-2B120F34CE7E}" name="Column6699"/>
    <tableColumn id="6703" xr3:uid="{94C575BC-FD5C-4018-AEB4-651EC1EAF640}" name="Column6700"/>
    <tableColumn id="6704" xr3:uid="{CA616368-097E-4254-88FC-4F68EC4B5558}" name="Column6701"/>
    <tableColumn id="6705" xr3:uid="{0AC9DBED-4676-4892-B645-E241F7ACA499}" name="Column6702"/>
    <tableColumn id="6706" xr3:uid="{95F67FCE-CA0F-4B5F-A153-01DFDEC3E06B}" name="Column6703"/>
    <tableColumn id="6707" xr3:uid="{D1E19264-3455-42C5-8BE5-58D9858EE91A}" name="Column6704"/>
    <tableColumn id="6708" xr3:uid="{E1063D8E-A6F3-4EAA-A6DE-B32B0D5AB219}" name="Column6705"/>
    <tableColumn id="6709" xr3:uid="{D5405E06-9A08-4A2C-BCCA-829A1E259C52}" name="Column6706"/>
    <tableColumn id="6710" xr3:uid="{9FF21956-9DD2-41F4-9292-001EB68B263E}" name="Column6707"/>
    <tableColumn id="6711" xr3:uid="{9A5E4F2E-7F61-48A0-9918-99BF572B95CA}" name="Column6708"/>
    <tableColumn id="6712" xr3:uid="{590AEBE3-84AA-4019-95D0-25F7ED6C1F69}" name="Column6709"/>
    <tableColumn id="6713" xr3:uid="{F6DB6056-BAAE-4CAE-9087-5703AADE8105}" name="Column6710"/>
    <tableColumn id="6714" xr3:uid="{0D9A7A01-F698-45F8-A4C1-9936631E0A1D}" name="Column6711"/>
    <tableColumn id="6715" xr3:uid="{20CE4153-B4CD-4F06-AC75-A4495E9B27AE}" name="Column6712"/>
    <tableColumn id="6716" xr3:uid="{83470148-717F-48A4-97E7-A2D3F842B92E}" name="Column6713"/>
    <tableColumn id="6717" xr3:uid="{DEBC26AD-BF1C-4886-9BB0-2C249BE0CD8F}" name="Column6714"/>
    <tableColumn id="6718" xr3:uid="{B2B13567-02D9-4424-A226-66F666615CAA}" name="Column6715"/>
    <tableColumn id="6719" xr3:uid="{1EEF8095-1244-4EB7-B6F7-0B20781ACB71}" name="Column6716"/>
    <tableColumn id="6720" xr3:uid="{BE57DCA2-BAEA-41AE-8123-1B465DEEE240}" name="Column6717"/>
    <tableColumn id="6721" xr3:uid="{17F81284-C680-43FA-A98A-314A93D26F70}" name="Column6718"/>
    <tableColumn id="6722" xr3:uid="{DF728869-D0FA-402E-947F-40958DA64B27}" name="Column6719"/>
    <tableColumn id="6723" xr3:uid="{B43C730B-A780-4E15-9025-D14F798C2B9B}" name="Column6720"/>
    <tableColumn id="6724" xr3:uid="{F646DD02-86DF-46FA-B6CB-9C5A157D0D7B}" name="Column6721"/>
    <tableColumn id="6725" xr3:uid="{DB6589C9-E56D-4A34-883F-2514ED044B64}" name="Column6722"/>
    <tableColumn id="6726" xr3:uid="{30B47D27-A42A-4DE7-A02A-3F40E035F609}" name="Column6723"/>
    <tableColumn id="6727" xr3:uid="{76D6515F-CBE0-4730-84B8-9BCB8D70F72D}" name="Column6724"/>
    <tableColumn id="6728" xr3:uid="{3671F73D-8C1D-4DCD-9142-54DC211E6AE4}" name="Column6725"/>
    <tableColumn id="6729" xr3:uid="{FBF18CBC-8EDA-4ADC-860C-1F2FECAD480D}" name="Column6726"/>
    <tableColumn id="6730" xr3:uid="{A74D177D-1681-4DF4-BB18-0A3231E2D669}" name="Column6727"/>
    <tableColumn id="6731" xr3:uid="{249576AF-6B05-4865-9FF0-8E2C42E702D8}" name="Column6728"/>
    <tableColumn id="6732" xr3:uid="{4E9EC93F-6338-4E7D-B353-069651630753}" name="Column6729"/>
    <tableColumn id="6733" xr3:uid="{3E11C62F-0700-43EE-8696-0EA3174B22FC}" name="Column6730"/>
    <tableColumn id="6734" xr3:uid="{B51AFF99-7CFA-4D27-9FC0-CCC24B5583DC}" name="Column6731"/>
    <tableColumn id="6735" xr3:uid="{DB8DE4C8-2600-45D5-A158-474951C441DE}" name="Column6732"/>
    <tableColumn id="6736" xr3:uid="{BA95009F-63F2-4CEA-8772-06786D8AD69E}" name="Column6733"/>
    <tableColumn id="6737" xr3:uid="{18F8191A-8680-415D-AE99-BA15B983A5DD}" name="Column6734"/>
    <tableColumn id="6738" xr3:uid="{32FC499D-600C-467C-8865-0DF074D2C175}" name="Column6735"/>
    <tableColumn id="6739" xr3:uid="{E101C7E7-0C7D-4C38-8B8E-934E042AA260}" name="Column6736"/>
    <tableColumn id="6740" xr3:uid="{55BFA301-63FF-4573-9601-4898624246A4}" name="Column6737"/>
    <tableColumn id="6741" xr3:uid="{BF7AEB12-8F31-474F-9C87-D7444BC9ECD1}" name="Column6738"/>
    <tableColumn id="6742" xr3:uid="{A85489EF-7862-4EE7-B2A7-F0D1A38F57BB}" name="Column6739"/>
    <tableColumn id="6743" xr3:uid="{789A4CFD-0A4A-45C5-93DB-B5AF2D7949BC}" name="Column6740"/>
    <tableColumn id="6744" xr3:uid="{B6ED9B55-B3E2-45F6-94B2-C64BA52497AD}" name="Column6741"/>
    <tableColumn id="6745" xr3:uid="{5ED25A3B-B210-47AE-B2A0-EFB56C410D28}" name="Column6742"/>
    <tableColumn id="6746" xr3:uid="{E94FF888-D5F1-4D26-ADE3-958E5A0FCF33}" name="Column6743"/>
    <tableColumn id="6747" xr3:uid="{68369EA6-30A9-4275-8EA5-CC04E698D586}" name="Column6744"/>
    <tableColumn id="6748" xr3:uid="{87D30F11-CFA0-4DC6-A600-824B9866A80D}" name="Column6745"/>
    <tableColumn id="6749" xr3:uid="{41BDD72A-9847-47BD-96A2-D2CB7F58E3AE}" name="Column6746"/>
    <tableColumn id="6750" xr3:uid="{8B5ED01E-7193-4B4F-B0FE-2B1AD1CD3BBC}" name="Column6747"/>
    <tableColumn id="6751" xr3:uid="{65F0B902-6150-4F96-9C22-BFFAF9912A80}" name="Column6748"/>
    <tableColumn id="6752" xr3:uid="{CD734602-CD28-4975-A0AE-0D33A4E6B91E}" name="Column6749"/>
    <tableColumn id="6753" xr3:uid="{1604280E-6F24-4F8D-BDD6-8033E8E8C74F}" name="Column6750"/>
    <tableColumn id="6754" xr3:uid="{C24240FC-447F-4B02-964C-B26576BA0445}" name="Column6751"/>
    <tableColumn id="6755" xr3:uid="{786303A8-230D-4299-88FB-4FB0092CC68D}" name="Column6752"/>
    <tableColumn id="6756" xr3:uid="{632F6D5A-A223-416F-84A4-DC5C77CAEAC6}" name="Column6753"/>
    <tableColumn id="6757" xr3:uid="{43B99016-4974-46A0-830D-77D822B9C4CC}" name="Column6754"/>
    <tableColumn id="6758" xr3:uid="{2B73F7DA-4751-47EC-A39D-AAEAA9828182}" name="Column6755"/>
    <tableColumn id="6759" xr3:uid="{1A9F84A6-0AD0-40E9-963A-1249AF61FBC6}" name="Column6756"/>
    <tableColumn id="6760" xr3:uid="{81526E22-181D-43D1-A76D-8D68350C9144}" name="Column6757"/>
    <tableColumn id="6761" xr3:uid="{DF64EB0C-7CDD-4E9D-B725-837A4CF487B3}" name="Column6758"/>
    <tableColumn id="6762" xr3:uid="{2A3CAD36-D7DD-4F96-A5DA-8C0D7DD74411}" name="Column6759"/>
    <tableColumn id="6763" xr3:uid="{E228E8E6-5BAD-447B-BD9A-07A61525085F}" name="Column6760"/>
    <tableColumn id="6764" xr3:uid="{EB2C9F7F-D4F7-4B29-BEC7-2052D03459E9}" name="Column6761"/>
    <tableColumn id="6765" xr3:uid="{691984BA-1851-4E16-867F-48819116B44B}" name="Column6762"/>
    <tableColumn id="6766" xr3:uid="{0D33F778-0D3C-445D-AD46-9F9C99E1159C}" name="Column6763"/>
    <tableColumn id="6767" xr3:uid="{2C6B8017-34D2-4AFA-8431-DADCC796775C}" name="Column6764"/>
    <tableColumn id="6768" xr3:uid="{832C1F3C-A428-4781-9241-F35A802743CC}" name="Column6765"/>
    <tableColumn id="6769" xr3:uid="{6BEC7691-A6B2-429E-979B-61C23490E67D}" name="Column6766"/>
    <tableColumn id="6770" xr3:uid="{7704D3EF-A2CC-4500-A813-DE40AFD21F9B}" name="Column6767"/>
    <tableColumn id="6771" xr3:uid="{829D2CAF-5104-4E13-817A-9F9E9A5727BB}" name="Column6768"/>
    <tableColumn id="6772" xr3:uid="{2476E017-72FC-4D71-894B-4BC4F83DCB0E}" name="Column6769"/>
    <tableColumn id="6773" xr3:uid="{0D973A26-59E4-495C-98D4-BC7147BA8921}" name="Column6770"/>
    <tableColumn id="6774" xr3:uid="{4DFA4FF2-F65E-47C7-BB6E-50D781F46992}" name="Column6771"/>
    <tableColumn id="6775" xr3:uid="{4353FA56-F7D1-46A4-8589-F57384A78982}" name="Column6772"/>
    <tableColumn id="6776" xr3:uid="{27DEF53C-CC4C-4A83-BE29-46CBF9B8511F}" name="Column6773"/>
    <tableColumn id="6777" xr3:uid="{25252ABC-AC0D-40A2-957F-D05C12AFA0F9}" name="Column6774"/>
    <tableColumn id="6778" xr3:uid="{6DB7E8E4-56A5-4243-A0F2-6A094A8EA197}" name="Column6775"/>
    <tableColumn id="6779" xr3:uid="{A8073B17-254B-4750-BCE4-5488FA9EE1B4}" name="Column6776"/>
    <tableColumn id="6780" xr3:uid="{4760968C-53EF-4290-A28E-F6FB2D77B052}" name="Column6777"/>
    <tableColumn id="6781" xr3:uid="{4725E12C-55F6-4452-BFAC-CE89ECCEFD96}" name="Column6778"/>
    <tableColumn id="6782" xr3:uid="{0D203A2D-594C-4A1D-A249-477FBED82F59}" name="Column6779"/>
    <tableColumn id="6783" xr3:uid="{5DFAC4D8-5459-4722-9785-0F3F2F436AC6}" name="Column6780"/>
    <tableColumn id="6784" xr3:uid="{F3A3A792-CA91-4F81-95CD-E84D4585F9DA}" name="Column6781"/>
    <tableColumn id="6785" xr3:uid="{F6FA55DC-FC76-4879-9CF2-D24517B48D4F}" name="Column6782"/>
    <tableColumn id="6786" xr3:uid="{79DA4578-5521-4158-AF81-07A13C5CD7D9}" name="Column6783"/>
    <tableColumn id="6787" xr3:uid="{A15947AB-0378-4911-B078-162B58BCA75D}" name="Column6784"/>
    <tableColumn id="6788" xr3:uid="{4F54DE2E-1326-49CC-8B07-F79045020270}" name="Column6785"/>
    <tableColumn id="6789" xr3:uid="{D3702EE0-F325-430D-9F4A-9DBFFAF04FF3}" name="Column6786"/>
    <tableColumn id="6790" xr3:uid="{3088B5F3-D424-4CBA-843A-D6AC597C53BF}" name="Column6787"/>
    <tableColumn id="6791" xr3:uid="{13D03543-5D3B-4A22-ACC8-393D4669F344}" name="Column6788"/>
    <tableColumn id="6792" xr3:uid="{4ED6FB98-6AF0-42D8-A46E-9701116B9148}" name="Column6789"/>
    <tableColumn id="6793" xr3:uid="{C10DE4AB-3D0F-4CF0-A69D-8F3CE17238B9}" name="Column6790"/>
    <tableColumn id="6794" xr3:uid="{F05107CC-891A-4BF1-842E-89648477F4B9}" name="Column6791"/>
    <tableColumn id="6795" xr3:uid="{822363E4-5CE9-4D5A-B10A-CE5A089041CB}" name="Column6792"/>
    <tableColumn id="6796" xr3:uid="{F63C8906-5D44-46B9-8EA4-FBFD18AC0D6C}" name="Column6793"/>
    <tableColumn id="6797" xr3:uid="{FD6FB06D-A453-493E-ADA9-124AF24A8343}" name="Column6794"/>
    <tableColumn id="6798" xr3:uid="{F67F71F6-EC66-4486-9548-AC34BA952563}" name="Column6795"/>
    <tableColumn id="6799" xr3:uid="{F8E00F5A-B5CC-483B-809E-A3F02F74BCBF}" name="Column6796"/>
    <tableColumn id="6800" xr3:uid="{9897451C-F068-4E79-A0AC-CAF1942EA858}" name="Column6797"/>
    <tableColumn id="6801" xr3:uid="{DBA2ABD5-18D0-4173-BCB3-64BE4C52EB80}" name="Column6798"/>
    <tableColumn id="6802" xr3:uid="{D143458D-2D96-43F8-963F-B4194E7742AF}" name="Column6799"/>
    <tableColumn id="6803" xr3:uid="{C9CD9C51-2FD9-4C8A-8916-4EB5FE8743D3}" name="Column6800"/>
    <tableColumn id="6804" xr3:uid="{2EC252E0-FB9D-4E04-BDFD-A1A61656FDCF}" name="Column6801"/>
    <tableColumn id="6805" xr3:uid="{A048DAAB-8347-4686-AE33-77325AD74B2B}" name="Column6802"/>
    <tableColumn id="6806" xr3:uid="{5360F242-67AC-4C63-ACA4-BE9ED72E3D6E}" name="Column6803"/>
    <tableColumn id="6807" xr3:uid="{67C56F55-2D99-4C50-9D9A-880AECEBB53C}" name="Column6804"/>
    <tableColumn id="6808" xr3:uid="{63E7EEDB-A809-44F6-B944-B4E68D02711C}" name="Column6805"/>
    <tableColumn id="6809" xr3:uid="{2F657C30-DD9D-4172-94A4-3F00C44E418A}" name="Column6806"/>
    <tableColumn id="6810" xr3:uid="{9933DC02-3DB4-4D5C-B4AF-781128C1782E}" name="Column6807"/>
    <tableColumn id="6811" xr3:uid="{0E57799D-DDC1-4331-B02F-84A227D319AA}" name="Column6808"/>
    <tableColumn id="6812" xr3:uid="{135776A3-6BB5-4E65-BD81-7C0B59B18D1B}" name="Column6809"/>
    <tableColumn id="6813" xr3:uid="{65B45BBB-170C-4BB8-A2CF-CBFB353CBC68}" name="Column6810"/>
    <tableColumn id="6814" xr3:uid="{AC6234D0-0235-4824-BED6-028FE85BC422}" name="Column6811"/>
    <tableColumn id="6815" xr3:uid="{1A2B651F-8AC2-4560-8EF1-8DBDFC3FDED6}" name="Column6812"/>
    <tableColumn id="6816" xr3:uid="{A16CEE90-C100-427D-B573-869D7ED22EDB}" name="Column6813"/>
    <tableColumn id="6817" xr3:uid="{D162D29D-E1FD-4137-9681-7963746D0A49}" name="Column6814"/>
    <tableColumn id="6818" xr3:uid="{35B1820D-54A2-4B75-9F8A-1CE27F80659E}" name="Column6815"/>
    <tableColumn id="6819" xr3:uid="{5F3E274B-B79D-4F11-8CA1-8C6024990339}" name="Column6816"/>
    <tableColumn id="6820" xr3:uid="{78DCA8DA-1BA0-4282-A493-A7B8567A87F5}" name="Column6817"/>
    <tableColumn id="6821" xr3:uid="{3A596AA0-B3DB-4F46-AD12-A9042A996A34}" name="Column6818"/>
    <tableColumn id="6822" xr3:uid="{127F76F7-5DE0-4E3D-B158-1A0CD734DD2F}" name="Column6819"/>
    <tableColumn id="6823" xr3:uid="{F545D406-300B-467D-B271-BA9ABF43C59C}" name="Column6820"/>
    <tableColumn id="6824" xr3:uid="{D4BCFD5A-77EB-45BE-9E4E-8DC4EB2C1D72}" name="Column6821"/>
    <tableColumn id="6825" xr3:uid="{7E0C633B-D3F7-4A2D-9749-DBB4C00CE196}" name="Column6822"/>
    <tableColumn id="6826" xr3:uid="{33DAE4F6-2BB6-4685-AC2C-CA3193033159}" name="Column6823"/>
    <tableColumn id="6827" xr3:uid="{125AE156-FBF8-4899-83EC-2A2229047D53}" name="Column6824"/>
    <tableColumn id="6828" xr3:uid="{8852744F-1C53-4073-978E-8ECC9DC600AB}" name="Column6825"/>
    <tableColumn id="6829" xr3:uid="{C7DF5783-4B62-4526-9B13-AF01878B5202}" name="Column6826"/>
    <tableColumn id="6830" xr3:uid="{49D2CB77-5773-4D37-A535-482FEB4219E8}" name="Column6827"/>
    <tableColumn id="6831" xr3:uid="{793BD626-054F-4E3F-92DE-B57E45B610B6}" name="Column6828"/>
    <tableColumn id="6832" xr3:uid="{79C5F0EE-4885-4170-A6D0-FA99722AC148}" name="Column6829"/>
    <tableColumn id="6833" xr3:uid="{D8693107-AFCD-4D84-8B85-1E46E521C9FE}" name="Column6830"/>
    <tableColumn id="6834" xr3:uid="{962D18A3-5199-46A8-AB56-DA4967D3CD1F}" name="Column6831"/>
    <tableColumn id="6835" xr3:uid="{8AC0A4C9-41F4-41B2-B6AB-8891CE198BC9}" name="Column6832"/>
    <tableColumn id="6836" xr3:uid="{DCED37FA-9AAD-487B-95AB-BB72A47A8085}" name="Column6833"/>
    <tableColumn id="6837" xr3:uid="{4A5E96BA-CE7D-4C70-953D-A39221CD862E}" name="Column6834"/>
    <tableColumn id="6838" xr3:uid="{E312F042-6E11-4102-B7FD-2A9060AF36B3}" name="Column6835"/>
    <tableColumn id="6839" xr3:uid="{CEC5ED62-1D90-46C0-B96F-91562F2F0958}" name="Column6836"/>
    <tableColumn id="6840" xr3:uid="{8823D047-3FD4-466D-85F1-6B1B73DEA8ED}" name="Column6837"/>
    <tableColumn id="6841" xr3:uid="{482EF27B-B717-4C2F-9B7C-F1F416F13A19}" name="Column6838"/>
    <tableColumn id="6842" xr3:uid="{E0D4E2A8-2D45-4427-BF1B-FFA45AE0536F}" name="Column6839"/>
    <tableColumn id="6843" xr3:uid="{30265A40-F3A8-46E5-A4D8-F98E34484946}" name="Column6840"/>
    <tableColumn id="6844" xr3:uid="{B4863F75-9CED-4846-967D-624DB90D3CB9}" name="Column6841"/>
    <tableColumn id="6845" xr3:uid="{1A793E8F-A007-4171-B95E-2A7FEF197F9F}" name="Column6842"/>
    <tableColumn id="6846" xr3:uid="{101ADA64-AF20-4704-BEB6-12E7317CF950}" name="Column6843"/>
    <tableColumn id="6847" xr3:uid="{5DAB319F-DCA7-431E-93FB-4B63B95FE6AF}" name="Column6844"/>
    <tableColumn id="6848" xr3:uid="{B7E45BA4-FD04-4D88-94BA-0D688580DE1E}" name="Column6845"/>
    <tableColumn id="6849" xr3:uid="{99BF33CD-74DD-4FA9-B48F-C1B39DD52387}" name="Column6846"/>
    <tableColumn id="6850" xr3:uid="{0B25BD89-1BF3-4F0F-B50A-9E3807B9E3BB}" name="Column6847"/>
    <tableColumn id="6851" xr3:uid="{B1834C9A-F1B9-4371-B73C-DD3EF491CB25}" name="Column6848"/>
    <tableColumn id="6852" xr3:uid="{3F4F6BD1-BBE7-40EC-B365-C49FF8FCD7C6}" name="Column6849"/>
    <tableColumn id="6853" xr3:uid="{DFF0B9F7-91E1-47B8-B3D7-1D9CCBB8792B}" name="Column6850"/>
    <tableColumn id="6854" xr3:uid="{74A1513A-A0D2-429B-B5FE-5BA89518F44D}" name="Column6851"/>
    <tableColumn id="6855" xr3:uid="{CF42A1C2-C3AC-4B9C-917A-9A776E7AC7E8}" name="Column6852"/>
    <tableColumn id="6856" xr3:uid="{F77120BF-B42E-49DA-9D8E-EFE0AF1807BC}" name="Column6853"/>
    <tableColumn id="6857" xr3:uid="{31A723B2-3DFD-4E57-A6CE-0597806880DD}" name="Column6854"/>
    <tableColumn id="6858" xr3:uid="{56549C0F-F735-4C86-824F-C1BAE7591DC0}" name="Column6855"/>
    <tableColumn id="6859" xr3:uid="{BB50BC5F-955A-4EE6-833E-9140FB00E93D}" name="Column6856"/>
    <tableColumn id="6860" xr3:uid="{9F4BFB94-70EA-4D71-A299-16664C730432}" name="Column6857"/>
    <tableColumn id="6861" xr3:uid="{6E04AB05-F9E4-4030-AB10-247CD1906D74}" name="Column6858"/>
    <tableColumn id="6862" xr3:uid="{9EB13444-19B5-4EDA-B1EB-BEB22D3833B5}" name="Column6859"/>
    <tableColumn id="6863" xr3:uid="{108AB98B-DCA8-41C3-BB03-0B93EB645369}" name="Column6860"/>
    <tableColumn id="6864" xr3:uid="{82DE3F3C-583D-49D1-B364-5BECEAABFD33}" name="Column6861"/>
    <tableColumn id="6865" xr3:uid="{457AA69C-B751-47C6-AAF2-74E6F5D1C782}" name="Column6862"/>
    <tableColumn id="6866" xr3:uid="{3F9A4DE7-A634-4333-A6A8-703BAB30E29C}" name="Column6863"/>
    <tableColumn id="6867" xr3:uid="{D2E5B9C9-AF23-45B9-BDB9-FD89BE6E2DF2}" name="Column6864"/>
    <tableColumn id="6868" xr3:uid="{6EAA287F-1DAC-4AA4-9E2E-04B1743CC863}" name="Column6865"/>
    <tableColumn id="6869" xr3:uid="{8C5BE1D4-6EEB-4BBC-BFED-2542D44F7877}" name="Column6866"/>
    <tableColumn id="6870" xr3:uid="{1B7A6A7B-E3B6-406F-B0E1-FEF08ED21950}" name="Column6867"/>
    <tableColumn id="6871" xr3:uid="{1A81396F-8A62-467D-ABF3-957185F628B7}" name="Column6868"/>
    <tableColumn id="6872" xr3:uid="{0F1FCF4F-7093-4240-8097-080E6951CE82}" name="Column6869"/>
    <tableColumn id="6873" xr3:uid="{765E9A75-71E9-4464-BF19-2D248DDEA0FA}" name="Column6870"/>
    <tableColumn id="6874" xr3:uid="{B4A50E19-3ED6-4B48-ACAF-7B44BA9ACCC2}" name="Column6871"/>
    <tableColumn id="6875" xr3:uid="{D13B8E30-5C0F-4E18-9B63-3417E689B0A8}" name="Column6872"/>
    <tableColumn id="6876" xr3:uid="{04576F77-18AF-4B41-A67E-20E80C890A6A}" name="Column6873"/>
    <tableColumn id="6877" xr3:uid="{B75761B2-9516-4522-864D-A20BB2CAA1BD}" name="Column6874"/>
    <tableColumn id="6878" xr3:uid="{D8494F43-9E95-470E-8A7D-4E7FC06585F2}" name="Column6875"/>
    <tableColumn id="6879" xr3:uid="{9EB326D4-1B35-41CF-9052-1523972532F1}" name="Column6876"/>
    <tableColumn id="6880" xr3:uid="{E2ACC4CB-7685-41F5-AAF2-8FF84FC3F8C7}" name="Column6877"/>
    <tableColumn id="6881" xr3:uid="{D1F202D3-F939-4233-98B8-7625C2C099F0}" name="Column6878"/>
    <tableColumn id="6882" xr3:uid="{95089B03-52DE-4AD6-9C9A-F12479740323}" name="Column6879"/>
    <tableColumn id="6883" xr3:uid="{E4C4C147-0D5C-49A7-804B-BFC546783175}" name="Column6880"/>
    <tableColumn id="6884" xr3:uid="{18C45DE7-EF8E-41E3-B780-C7F2872095BC}" name="Column6881"/>
    <tableColumn id="6885" xr3:uid="{2098BD6D-0DBC-4151-A419-949897025D7D}" name="Column6882"/>
    <tableColumn id="6886" xr3:uid="{3D0C14C0-E0AA-4389-94C7-8E5F0865EE24}" name="Column6883"/>
    <tableColumn id="6887" xr3:uid="{6B044643-CAAE-485D-BF78-EA45096EA354}" name="Column6884"/>
    <tableColumn id="6888" xr3:uid="{30E28D45-2878-4C67-95C4-EBC1AC75E0F7}" name="Column6885"/>
    <tableColumn id="6889" xr3:uid="{F9BA50FB-0067-4DBB-8CAC-E8ABB0D47F8D}" name="Column6886"/>
    <tableColumn id="6890" xr3:uid="{EC9B4B49-2318-42B2-AA7B-67E0DA3DF87C}" name="Column6887"/>
    <tableColumn id="6891" xr3:uid="{BDC5C18E-476A-4129-B6FB-5E0CC2CA3236}" name="Column6888"/>
    <tableColumn id="6892" xr3:uid="{ADE2F944-C581-4381-A5FF-77CDB434ABEA}" name="Column6889"/>
    <tableColumn id="6893" xr3:uid="{F93F09CB-63DE-438D-A7C3-2CFEC6D8E419}" name="Column6890"/>
    <tableColumn id="6894" xr3:uid="{F9DC790B-33AE-4DC3-89D2-34FB88AA4A76}" name="Column6891"/>
    <tableColumn id="6895" xr3:uid="{5917F894-9A04-46AA-8523-A42B2E8E70A7}" name="Column6892"/>
    <tableColumn id="6896" xr3:uid="{09E6775A-C3F1-4A52-BF14-7F8A58CBAFE3}" name="Column6893"/>
    <tableColumn id="6897" xr3:uid="{0FE7A19E-C223-4BD5-B951-21476CC29BAD}" name="Column6894"/>
    <tableColumn id="6898" xr3:uid="{98C0D958-5556-48DD-B9C0-11A66F7B7AA9}" name="Column6895"/>
    <tableColumn id="6899" xr3:uid="{D276A32B-A4C3-4F7A-9706-69A68B3E8791}" name="Column6896"/>
    <tableColumn id="6900" xr3:uid="{31293F0D-00B8-47A9-A8B4-BA65FAC7618C}" name="Column6897"/>
    <tableColumn id="6901" xr3:uid="{06D9E470-044E-413A-9904-60954585594B}" name="Column6898"/>
    <tableColumn id="6902" xr3:uid="{1652CD71-4F73-4318-A5C1-BC39CA9F762D}" name="Column6899"/>
    <tableColumn id="6903" xr3:uid="{4D30C0D1-553F-4076-A88F-4A2D434BD029}" name="Column6900"/>
    <tableColumn id="6904" xr3:uid="{4CD385A5-6003-40A6-8531-D31850614439}" name="Column6901"/>
    <tableColumn id="6905" xr3:uid="{84DF430E-2C89-49EC-87D3-CA94697E081D}" name="Column6902"/>
    <tableColumn id="6906" xr3:uid="{2509668A-DE47-4B69-B16E-D1B7F638628C}" name="Column6903"/>
    <tableColumn id="6907" xr3:uid="{6258D1C0-65E3-4271-B14E-BACB0FE2B3A4}" name="Column6904"/>
    <tableColumn id="6908" xr3:uid="{0A713225-D981-4C1A-80A4-771ABA8B4CC7}" name="Column6905"/>
    <tableColumn id="6909" xr3:uid="{E694A95A-076A-49D6-A435-4A8E0215F4DD}" name="Column6906"/>
    <tableColumn id="6910" xr3:uid="{3218B58C-A4B6-4904-8C2A-EC4D71C877A5}" name="Column6907"/>
    <tableColumn id="6911" xr3:uid="{518C6D22-AF27-4975-B201-8C52E18E01AF}" name="Column6908"/>
    <tableColumn id="6912" xr3:uid="{D9E881A3-F453-4AD2-B610-8A3C561D3065}" name="Column6909"/>
    <tableColumn id="6913" xr3:uid="{ADA53B0C-C550-4AFD-BE8B-EE21FEDF5719}" name="Column6910"/>
    <tableColumn id="6914" xr3:uid="{3039898F-B3FC-403E-811D-C25FD2CBB9C1}" name="Column6911"/>
    <tableColumn id="6915" xr3:uid="{DF61B8F3-BCDB-4F74-8DF1-1822AAAFC2FD}" name="Column6912"/>
    <tableColumn id="6916" xr3:uid="{D56F3599-244E-481B-8CDE-B2854AC8FA8D}" name="Column6913"/>
    <tableColumn id="6917" xr3:uid="{EFC3EEB3-3FED-4679-B6CF-E3EF041CBCB6}" name="Column6914"/>
    <tableColumn id="6918" xr3:uid="{AF2DE60A-EE1D-4589-B0B7-CF81A63E3FED}" name="Column6915"/>
    <tableColumn id="6919" xr3:uid="{39F6279C-2792-4287-BB0B-F6C880E71120}" name="Column6916"/>
    <tableColumn id="6920" xr3:uid="{522D78BC-AE61-44FC-B5BD-A205A63D4D92}" name="Column6917"/>
    <tableColumn id="6921" xr3:uid="{D436E5E5-2885-47E0-B3B4-895F192C6AC7}" name="Column6918"/>
    <tableColumn id="6922" xr3:uid="{6B8AFCD3-710C-4658-B06C-D5CECAB156C3}" name="Column6919"/>
    <tableColumn id="6923" xr3:uid="{F436C5B9-9EAA-41A5-83E6-29F7F2B43CCD}" name="Column6920"/>
    <tableColumn id="6924" xr3:uid="{17DA51A9-AA64-4A4B-A1E2-A6824E793E30}" name="Column6921"/>
    <tableColumn id="6925" xr3:uid="{ACF8FF6D-1974-446F-8B89-1B68A4BD0C51}" name="Column6922"/>
    <tableColumn id="6926" xr3:uid="{CBE23261-CEE4-4190-BDF1-9C2B0D396452}" name="Column6923"/>
    <tableColumn id="6927" xr3:uid="{2626D7B5-2236-40D5-814D-8613FFE8A9BC}" name="Column6924"/>
    <tableColumn id="6928" xr3:uid="{32ACE626-72D6-45FF-A8C3-D19A87119D04}" name="Column6925"/>
    <tableColumn id="6929" xr3:uid="{A5E1119A-FB36-416D-B20A-198A356CCECD}" name="Column6926"/>
    <tableColumn id="6930" xr3:uid="{AE3A2DF3-29F1-461C-884D-1E6528749170}" name="Column6927"/>
    <tableColumn id="6931" xr3:uid="{1B758973-CA93-4300-807A-F118E44C6FFD}" name="Column6928"/>
    <tableColumn id="6932" xr3:uid="{638882EB-E2E2-4CEA-8E96-1974C37389B8}" name="Column6929"/>
    <tableColumn id="6933" xr3:uid="{0906FCF9-E0F8-4FCA-858A-3684A0CCC48E}" name="Column6930"/>
    <tableColumn id="6934" xr3:uid="{0E879FB5-E96C-4B7F-B266-44BBBF4BE5F5}" name="Column6931"/>
    <tableColumn id="6935" xr3:uid="{19A06CDF-4FED-4B02-938B-CEFBAA612640}" name="Column6932"/>
    <tableColumn id="6936" xr3:uid="{8B756178-02DF-4D95-811F-B23857A73D64}" name="Column6933"/>
    <tableColumn id="6937" xr3:uid="{E74459AF-A81F-4555-9634-70DE9EC8F109}" name="Column6934"/>
    <tableColumn id="6938" xr3:uid="{D090DC97-DD05-4DE3-8CC7-2BA9269360F9}" name="Column6935"/>
    <tableColumn id="6939" xr3:uid="{D95273E2-03D1-413E-B2AC-39CA4D5963A0}" name="Column6936"/>
    <tableColumn id="6940" xr3:uid="{5C139C3B-5884-4D13-ABBE-92C45F5A98B1}" name="Column6937"/>
    <tableColumn id="6941" xr3:uid="{01B52408-204C-475C-9E0F-AAB0A9CBD453}" name="Column6938"/>
    <tableColumn id="6942" xr3:uid="{6B49F40D-DC91-41FB-A1A3-6DF0B4A98432}" name="Column6939"/>
    <tableColumn id="6943" xr3:uid="{181A6B3F-0FF4-4B09-B997-243C6D031F65}" name="Column6940"/>
    <tableColumn id="6944" xr3:uid="{DF79F936-4F3C-4336-BF4A-EAA9053C2F10}" name="Column6941"/>
    <tableColumn id="6945" xr3:uid="{8DB9F902-8212-4C97-B977-BAA292109463}" name="Column6942"/>
    <tableColumn id="6946" xr3:uid="{5C4FC828-6BEB-4F75-A3FA-5F28CF52A04B}" name="Column6943"/>
    <tableColumn id="6947" xr3:uid="{28AEBA1E-EB1A-449E-9E92-0674E3ECDB5C}" name="Column6944"/>
    <tableColumn id="6948" xr3:uid="{5882E698-6F07-4139-996F-412F5FA1625D}" name="Column6945"/>
    <tableColumn id="6949" xr3:uid="{43DC154F-006B-4FB6-BF25-63E1CBDF5DD9}" name="Column6946"/>
    <tableColumn id="6950" xr3:uid="{F6AB283E-EC64-4278-A51F-55AB165FECC2}" name="Column6947"/>
    <tableColumn id="6951" xr3:uid="{31825E56-4637-4547-BEAD-066F61988A68}" name="Column6948"/>
    <tableColumn id="6952" xr3:uid="{1DFBE352-41F4-40E8-B21B-899474C033D2}" name="Column6949"/>
    <tableColumn id="6953" xr3:uid="{FEA1FE5B-DB28-46D8-8D3F-A00EF8BDB818}" name="Column6950"/>
    <tableColumn id="6954" xr3:uid="{0BC845C6-723F-49AE-BAC2-3B5B4D0457C8}" name="Column6951"/>
    <tableColumn id="6955" xr3:uid="{F15CBA5F-2AA4-4C75-BC54-B60D9FCB975A}" name="Column6952"/>
    <tableColumn id="6956" xr3:uid="{9EBBB8B2-1D14-489D-A2FC-6209868536BC}" name="Column6953"/>
    <tableColumn id="6957" xr3:uid="{7DD2E2F7-DF58-4B03-8DB5-343BFBCE06A0}" name="Column6954"/>
    <tableColumn id="6958" xr3:uid="{EBE096F1-D00B-4324-8575-76FE25D79395}" name="Column6955"/>
    <tableColumn id="6959" xr3:uid="{A0096A62-2D27-4400-85C5-D310B76E317A}" name="Column6956"/>
    <tableColumn id="6960" xr3:uid="{0052C42B-1A04-4CCE-B15B-EF5025482018}" name="Column6957"/>
    <tableColumn id="6961" xr3:uid="{611F3133-B2DC-416D-A019-F4AA1F6DC04B}" name="Column6958"/>
    <tableColumn id="6962" xr3:uid="{52FC64BF-790D-47B4-8C10-AAB3D790A990}" name="Column6959"/>
    <tableColumn id="6963" xr3:uid="{4D797DF9-01E2-40CE-A4EA-44E665F225C8}" name="Column6960"/>
    <tableColumn id="6964" xr3:uid="{BF7D8F03-E7D7-4C9B-AC47-E851EE2CA00E}" name="Column6961"/>
    <tableColumn id="6965" xr3:uid="{3D9FF12A-8083-4C2D-80DB-7C631761FBCB}" name="Column6962"/>
    <tableColumn id="6966" xr3:uid="{813E4224-63AA-40A1-BE9F-E46DCBAC3F48}" name="Column6963"/>
    <tableColumn id="6967" xr3:uid="{58EFD950-32D6-4BBE-A2D5-E860B4BC5A89}" name="Column6964"/>
    <tableColumn id="6968" xr3:uid="{540F335D-570C-4921-90D8-AC553E6C7745}" name="Column6965"/>
    <tableColumn id="6969" xr3:uid="{2A4A0228-F876-4C49-8561-0D9CA5B9BA99}" name="Column6966"/>
    <tableColumn id="6970" xr3:uid="{626F6AAD-977C-45BC-8EBE-74BE50C45C65}" name="Column6967"/>
    <tableColumn id="6971" xr3:uid="{46C1727B-7D6B-4E36-99C3-6EEB12005E6D}" name="Column6968"/>
    <tableColumn id="6972" xr3:uid="{B2C6639A-1962-4838-AB15-78B94A202B3E}" name="Column6969"/>
    <tableColumn id="6973" xr3:uid="{4BFCD5FB-DB81-428E-8A0A-EF74EC48DAA4}" name="Column6970"/>
    <tableColumn id="6974" xr3:uid="{94FB5819-499C-4A7B-BF96-DC8CEA17127B}" name="Column6971"/>
    <tableColumn id="6975" xr3:uid="{17613CFC-4CDC-4B36-99F6-6AB088517DBA}" name="Column6972"/>
    <tableColumn id="6976" xr3:uid="{89AE98E1-DE91-432A-B337-1EDB49260159}" name="Column6973"/>
    <tableColumn id="6977" xr3:uid="{92AF2E5C-B363-4707-A8D4-F8B092502C51}" name="Column6974"/>
    <tableColumn id="6978" xr3:uid="{F423E864-3DB8-479A-8719-ECB0CD2AB072}" name="Column6975"/>
    <tableColumn id="6979" xr3:uid="{66510621-2FF8-46DD-9B74-3BB4D437FDC7}" name="Column6976"/>
    <tableColumn id="6980" xr3:uid="{65BBE5DD-1F39-438D-9D10-08153B4E3D36}" name="Column6977"/>
    <tableColumn id="6981" xr3:uid="{E205812E-921A-4EAA-BC07-52DFE67292CF}" name="Column6978"/>
    <tableColumn id="6982" xr3:uid="{196FB594-BF6B-4BF0-AE01-613BB11EA4C8}" name="Column6979"/>
    <tableColumn id="6983" xr3:uid="{08D6E9F5-629A-4518-9938-F01C1C21C10F}" name="Column6980"/>
    <tableColumn id="6984" xr3:uid="{2CB94C5D-6BCC-4116-BDB2-78458C3BFD51}" name="Column6981"/>
    <tableColumn id="6985" xr3:uid="{DB6FF4D7-D765-4D4E-9C9B-AD4612A1554D}" name="Column6982"/>
    <tableColumn id="6986" xr3:uid="{448F068C-C490-4733-9E3E-D9D59159FBC2}" name="Column6983"/>
    <tableColumn id="6987" xr3:uid="{760DBB54-773C-4C01-B863-A7F87DDBC3E9}" name="Column6984"/>
    <tableColumn id="6988" xr3:uid="{A388C027-D91B-45AD-8A88-25B96D04621A}" name="Column6985"/>
    <tableColumn id="6989" xr3:uid="{D5D79275-2A7B-464E-930E-FE1EE495FC14}" name="Column6986"/>
    <tableColumn id="6990" xr3:uid="{E21BDDF6-1750-4E4D-9777-EF7E9E7EEFAD}" name="Column6987"/>
    <tableColumn id="6991" xr3:uid="{3DFFB592-49DC-47E8-9508-1C182A35A2C6}" name="Column6988"/>
    <tableColumn id="6992" xr3:uid="{0DE18D93-CF9A-45E5-A360-A87329567486}" name="Column6989"/>
    <tableColumn id="6993" xr3:uid="{7AC53CD3-D56A-449C-A5DB-FB2C42BB2D86}" name="Column6990"/>
    <tableColumn id="6994" xr3:uid="{730A6689-C630-4AA6-BF6E-EBCD38B25749}" name="Column6991"/>
    <tableColumn id="6995" xr3:uid="{041C9F8C-EB88-4D15-B479-9B478ACE7F89}" name="Column6992"/>
    <tableColumn id="6996" xr3:uid="{7B9484CC-7F5B-4ABE-9B55-7D9349FDA894}" name="Column6993"/>
    <tableColumn id="6997" xr3:uid="{C06630D3-5311-47FE-939D-49549719E4DE}" name="Column6994"/>
    <tableColumn id="6998" xr3:uid="{527907EF-617A-4519-BB6D-1FE524C77D8F}" name="Column6995"/>
    <tableColumn id="6999" xr3:uid="{2BDA0B22-FD2C-4965-B7F6-748F3DC16C12}" name="Column6996"/>
    <tableColumn id="7000" xr3:uid="{AAF656CD-843F-4CC9-A789-1EEFCC4420C9}" name="Column6997"/>
    <tableColumn id="7001" xr3:uid="{552BE844-B232-4810-A3FD-7E00BDEAC0C8}" name="Column6998"/>
    <tableColumn id="7002" xr3:uid="{68691544-C2FC-413B-B0DD-FC580D4365B4}" name="Column6999"/>
    <tableColumn id="7003" xr3:uid="{0E68BB20-D8CE-4560-88C9-914C72E76810}" name="Column7000"/>
    <tableColumn id="7004" xr3:uid="{C6821E00-7CC0-4E4C-B033-5C69316D9BCB}" name="Column7001"/>
    <tableColumn id="7005" xr3:uid="{EF433A6A-E396-4B9E-9F88-86D702291FFB}" name="Column7002"/>
    <tableColumn id="7006" xr3:uid="{AEA88BB0-FE0D-4133-902A-3997FAF72A72}" name="Column7003"/>
    <tableColumn id="7007" xr3:uid="{0358F7D4-127C-47B5-A6E8-BF2EB732E52F}" name="Column7004"/>
    <tableColumn id="7008" xr3:uid="{846A770E-2DBF-4ACC-9741-FBE9C617612C}" name="Column7005"/>
    <tableColumn id="7009" xr3:uid="{030FBE6B-3599-4B13-B3A4-761BB5DAD792}" name="Column7006"/>
    <tableColumn id="7010" xr3:uid="{6A1F0F9E-BBB8-4A32-BD1D-4A86D8576F30}" name="Column7007"/>
    <tableColumn id="7011" xr3:uid="{5637F3EA-35A1-43EC-A9C7-5105617B1798}" name="Column7008"/>
    <tableColumn id="7012" xr3:uid="{84C0938A-4C18-414A-8390-4C18B1C9208A}" name="Column7009"/>
    <tableColumn id="7013" xr3:uid="{FE97CFC1-49FD-4BA8-AA9D-77129C9FE69C}" name="Column7010"/>
    <tableColumn id="7014" xr3:uid="{6C6B97A4-81DD-433F-865B-E6FD9E24E89C}" name="Column7011"/>
    <tableColumn id="7015" xr3:uid="{93406BEE-6AD3-443A-A216-48C8081FBF69}" name="Column7012"/>
    <tableColumn id="7016" xr3:uid="{155DE73F-9E4A-4373-A3B9-C8547FB08DC7}" name="Column7013"/>
    <tableColumn id="7017" xr3:uid="{4039A55F-3B37-4834-9DF7-A9BFCE009A24}" name="Column7014"/>
    <tableColumn id="7018" xr3:uid="{A923E69A-AC7C-443E-BDB6-A29EDB6A1838}" name="Column7015"/>
    <tableColumn id="7019" xr3:uid="{6FF9D7DC-A9E0-4B82-8E67-D3797F3BE1C1}" name="Column7016"/>
    <tableColumn id="7020" xr3:uid="{0BF64BDA-F24E-4622-BAEF-8E8F3C6C6B36}" name="Column7017"/>
    <tableColumn id="7021" xr3:uid="{60627679-68C4-4521-9DD8-326C61E08BDD}" name="Column7018"/>
    <tableColumn id="7022" xr3:uid="{C75A95F6-A7D3-4CD1-8078-0E6343E87E14}" name="Column7019"/>
    <tableColumn id="7023" xr3:uid="{DE994B00-9AA0-477F-9A8D-8ECA09B0E795}" name="Column7020"/>
    <tableColumn id="7024" xr3:uid="{0255EDC4-0027-4A18-A690-201A80ACB8A8}" name="Column7021"/>
    <tableColumn id="7025" xr3:uid="{DFF72710-DCB2-4A6A-980C-F195B65996A3}" name="Column7022"/>
    <tableColumn id="7026" xr3:uid="{A0CC07F7-7E5B-44A5-9E22-EDF91968EC05}" name="Column7023"/>
    <tableColumn id="7027" xr3:uid="{6C31A03C-0E78-4B4A-9403-4EAE203A59B6}" name="Column7024"/>
    <tableColumn id="7028" xr3:uid="{14F1668A-3807-4437-BE49-225C7283D847}" name="Column7025"/>
    <tableColumn id="7029" xr3:uid="{D32F653C-4C21-4066-BA25-70AD3C09A267}" name="Column7026"/>
    <tableColumn id="7030" xr3:uid="{1284805E-C4E8-4CA7-BB69-B8E6453F93D5}" name="Column7027"/>
    <tableColumn id="7031" xr3:uid="{E6F349F3-CBF4-43EE-87B3-A1C20F6BA9A2}" name="Column7028"/>
    <tableColumn id="7032" xr3:uid="{979768CF-D48B-4AD6-85E8-61BA2A3E1552}" name="Column7029"/>
    <tableColumn id="7033" xr3:uid="{50622679-2488-4384-8EF0-DC939A26C5BF}" name="Column7030"/>
    <tableColumn id="7034" xr3:uid="{FE3A984E-758E-4161-A1CF-7B06209C3258}" name="Column7031"/>
    <tableColumn id="7035" xr3:uid="{969C0321-080F-419F-BCE9-4FBD9D710C3F}" name="Column7032"/>
    <tableColumn id="7036" xr3:uid="{EF255471-B7C7-4F88-8C7E-DA4970B45A50}" name="Column7033"/>
    <tableColumn id="7037" xr3:uid="{9105494F-DE4C-49C0-B306-6D13EE74EA3E}" name="Column7034"/>
    <tableColumn id="7038" xr3:uid="{C2DDAF0B-3C3C-4539-9BCD-1C9780E207C6}" name="Column7035"/>
    <tableColumn id="7039" xr3:uid="{CB41BA18-7FD2-4A0D-971F-98BD64A8DE4F}" name="Column7036"/>
    <tableColumn id="7040" xr3:uid="{29B41B34-A744-470B-A15C-EE97650CC2A6}" name="Column7037"/>
    <tableColumn id="7041" xr3:uid="{276FBFAB-B668-41F3-8836-0395F1941647}" name="Column7038"/>
    <tableColumn id="7042" xr3:uid="{E3B675FB-2FF4-4168-96C7-5F31939D2CB6}" name="Column7039"/>
    <tableColumn id="7043" xr3:uid="{A997CFC2-C1CF-461E-8CE8-767CF9EFB814}" name="Column7040"/>
    <tableColumn id="7044" xr3:uid="{66F79651-53B6-483B-92FD-E4EA673AA353}" name="Column7041"/>
    <tableColumn id="7045" xr3:uid="{BA16260A-E57C-4A4B-81E9-AFE9445FE232}" name="Column7042"/>
    <tableColumn id="7046" xr3:uid="{82082FEB-034F-49D8-BF06-927E808E2FF7}" name="Column7043"/>
    <tableColumn id="7047" xr3:uid="{A169DC26-EB06-4FE2-AE15-CB406253E4A9}" name="Column7044"/>
    <tableColumn id="7048" xr3:uid="{D355A617-442F-4537-8BCC-EE5D4C6E94ED}" name="Column7045"/>
    <tableColumn id="7049" xr3:uid="{BD74FDA8-61B9-4722-A6E4-5BA1AC9E11C9}" name="Column7046"/>
    <tableColumn id="7050" xr3:uid="{F5DB859F-7061-4F9F-AE57-B34276ADE729}" name="Column7047"/>
    <tableColumn id="7051" xr3:uid="{20B382CF-7040-4A5B-B353-812F1D611B1B}" name="Column7048"/>
    <tableColumn id="7052" xr3:uid="{08F1649E-6143-4FE5-AC77-1B3D6E6D4545}" name="Column7049"/>
    <tableColumn id="7053" xr3:uid="{84C3F084-ED4A-4F0B-8010-6FBC30FF09F3}" name="Column7050"/>
    <tableColumn id="7054" xr3:uid="{E60CF799-25D4-4006-A08E-4439525C45E9}" name="Column7051"/>
    <tableColumn id="7055" xr3:uid="{9574AE8B-3642-4A53-9812-5615C88ECED2}" name="Column7052"/>
    <tableColumn id="7056" xr3:uid="{4BB67329-FE0F-4315-9DE7-3424502D2282}" name="Column7053"/>
    <tableColumn id="7057" xr3:uid="{3C4AE406-3F38-4073-B750-5E0D2B54755C}" name="Column7054"/>
    <tableColumn id="7058" xr3:uid="{58E1EADB-8EB3-4527-BCCC-8D9A9D2067E8}" name="Column7055"/>
    <tableColumn id="7059" xr3:uid="{F6D54B73-DF90-4241-944F-1BEAE3622265}" name="Column7056"/>
    <tableColumn id="7060" xr3:uid="{71E2E918-128F-46A0-AA12-5A646A43877E}" name="Column7057"/>
    <tableColumn id="7061" xr3:uid="{1F7A8AC8-4A24-4149-91BE-819AC1648EB6}" name="Column7058"/>
    <tableColumn id="7062" xr3:uid="{971EE71C-4253-43D1-B193-1FF5BF949EB5}" name="Column7059"/>
    <tableColumn id="7063" xr3:uid="{04DB9769-4442-4B36-8AB9-F00D4F2F8D10}" name="Column7060"/>
    <tableColumn id="7064" xr3:uid="{48AA1144-A9D7-42F1-81AC-D6A2FB589D7F}" name="Column7061"/>
    <tableColumn id="7065" xr3:uid="{C90B9506-1037-4267-A209-FB56BC55F48D}" name="Column7062"/>
    <tableColumn id="7066" xr3:uid="{CA89AF5E-6C67-461B-9C2E-D973FCDC6031}" name="Column7063"/>
    <tableColumn id="7067" xr3:uid="{4325FC6A-8355-42DB-8D51-423F9723102C}" name="Column7064"/>
    <tableColumn id="7068" xr3:uid="{FEF7A16A-3721-47EF-825F-57DEAAC5CB95}" name="Column7065"/>
    <tableColumn id="7069" xr3:uid="{34794D8C-DD17-4091-B6E6-9B61F10BD16B}" name="Column7066"/>
    <tableColumn id="7070" xr3:uid="{E94A8103-FA3A-44EF-837E-A31C1AC40D54}" name="Column7067"/>
    <tableColumn id="7071" xr3:uid="{0DBAD4DA-F39F-4EC1-9C6E-F25313AC4C4D}" name="Column7068"/>
    <tableColumn id="7072" xr3:uid="{7541AE82-A86B-4F59-A7C7-F77BC2DC8922}" name="Column7069"/>
    <tableColumn id="7073" xr3:uid="{C6EE13E2-849B-43F2-A1EB-F04C0712F129}" name="Column7070"/>
    <tableColumn id="7074" xr3:uid="{344A5774-CFDB-447B-A81B-98CCED552481}" name="Column7071"/>
    <tableColumn id="7075" xr3:uid="{6FFF936D-786A-4CD6-954B-A7DB43D69B32}" name="Column7072"/>
    <tableColumn id="7076" xr3:uid="{75A7E47F-DA5A-4281-A6D2-C67A0C3A7429}" name="Column7073"/>
    <tableColumn id="7077" xr3:uid="{22D8DF03-B2C5-4EAE-8512-C648E10C5C4F}" name="Column7074"/>
    <tableColumn id="7078" xr3:uid="{A4D5B343-9139-4EB9-97BE-61755AAD5C3B}" name="Column7075"/>
    <tableColumn id="7079" xr3:uid="{5E4C2486-EC54-49A5-9B59-AA1A92D6D1DF}" name="Column7076"/>
    <tableColumn id="7080" xr3:uid="{2C7B99A3-0A23-49BF-B68D-869638E50EA3}" name="Column7077"/>
    <tableColumn id="7081" xr3:uid="{D07F5664-6356-4F8C-9B83-9B3B1F3A950E}" name="Column7078"/>
    <tableColumn id="7082" xr3:uid="{AB4D76D5-1635-4678-88FC-441752D451E5}" name="Column7079"/>
    <tableColumn id="7083" xr3:uid="{D24ECED1-7BA8-475A-81D6-D5D9A291FEDF}" name="Column7080"/>
    <tableColumn id="7084" xr3:uid="{CB4FD615-A162-4154-BE4D-28368D3C19FC}" name="Column7081"/>
    <tableColumn id="7085" xr3:uid="{0FC5FC76-1475-4228-9972-7E897DB31B37}" name="Column7082"/>
    <tableColumn id="7086" xr3:uid="{DB1CE0AB-DA90-4DB0-9471-4C6C4A74E69C}" name="Column7083"/>
    <tableColumn id="7087" xr3:uid="{9A6E7AD1-59DF-4D70-AAFF-479409446E8F}" name="Column7084"/>
    <tableColumn id="7088" xr3:uid="{C3041392-6386-440C-A242-1FDC346FA40E}" name="Column7085"/>
    <tableColumn id="7089" xr3:uid="{952C244B-D4E0-4EC4-8676-8DF5AF24A282}" name="Column7086"/>
    <tableColumn id="7090" xr3:uid="{996CC889-732C-4DD6-B863-478BF5364ADD}" name="Column7087"/>
    <tableColumn id="7091" xr3:uid="{759714EB-035C-48D7-9D01-D7D5E49B2FA5}" name="Column7088"/>
    <tableColumn id="7092" xr3:uid="{B46CF772-DB9A-4153-BC05-29EB71930AA5}" name="Column7089"/>
    <tableColumn id="7093" xr3:uid="{14AA1A64-84B0-4F04-BDFD-57BA33E87553}" name="Column7090"/>
    <tableColumn id="7094" xr3:uid="{079A6270-29BF-438B-97B2-B149DF050AE1}" name="Column7091"/>
    <tableColumn id="7095" xr3:uid="{E8FCBF22-8976-48F6-9F73-A087697DB3A9}" name="Column7092"/>
    <tableColumn id="7096" xr3:uid="{405EB286-5E70-497A-B506-279FD5CAEF13}" name="Column7093"/>
    <tableColumn id="7097" xr3:uid="{2B5E61CC-307D-402F-9CD3-8472219960A5}" name="Column7094"/>
    <tableColumn id="7098" xr3:uid="{E2E5AEFD-0E36-4642-BD2E-F485672FCFAB}" name="Column7095"/>
    <tableColumn id="7099" xr3:uid="{A9AE167F-5535-4F85-BDEF-ECD736B2E8B2}" name="Column7096"/>
    <tableColumn id="7100" xr3:uid="{6986D95E-A051-43C0-9A88-30F6D98B8CC3}" name="Column7097"/>
    <tableColumn id="7101" xr3:uid="{7F00DB53-FE80-49A6-B910-312E11EF58FB}" name="Column7098"/>
    <tableColumn id="7102" xr3:uid="{6C87A066-71A3-4D0B-8C0A-BDCF29D0D09A}" name="Column7099"/>
    <tableColumn id="7103" xr3:uid="{EA5DAAA0-948C-442C-B68E-8EB34A494F88}" name="Column7100"/>
    <tableColumn id="7104" xr3:uid="{4C608DB0-B5CC-444A-8386-683ED3CB985F}" name="Column7101"/>
    <tableColumn id="7105" xr3:uid="{0AE61C80-4D91-4312-B0DF-55341957F8B2}" name="Column7102"/>
    <tableColumn id="7106" xr3:uid="{8B2F9BCF-34C2-4971-8FD7-E6A52D50C8D4}" name="Column7103"/>
    <tableColumn id="7107" xr3:uid="{D1A7BD79-B9F4-402E-AC87-EEEB4FA3715E}" name="Column7104"/>
    <tableColumn id="7108" xr3:uid="{1B2631D3-6FC0-47C9-B926-A1A88B6EFAD9}" name="Column7105"/>
    <tableColumn id="7109" xr3:uid="{B9DA45D5-1CAE-4D02-B807-236E3AB4665D}" name="Column7106"/>
    <tableColumn id="7110" xr3:uid="{DD6034E8-C8C7-4EFB-8022-96B045F0249F}" name="Column7107"/>
    <tableColumn id="7111" xr3:uid="{12E28BD5-1322-4AB3-88B2-7961FB99DC47}" name="Column7108"/>
    <tableColumn id="7112" xr3:uid="{D8119D57-9A2B-4672-8070-8C5EDE43B2A8}" name="Column7109"/>
    <tableColumn id="7113" xr3:uid="{2AD3FEA5-A1DE-44AA-AF98-0DD59DA62F24}" name="Column7110"/>
    <tableColumn id="7114" xr3:uid="{4A38CB9E-C85B-47CF-81BA-402D5C883304}" name="Column7111"/>
    <tableColumn id="7115" xr3:uid="{9BE6001E-2273-48EB-9273-156CD46FA1E3}" name="Column7112"/>
    <tableColumn id="7116" xr3:uid="{6F7D7CB6-5365-44E8-B1A1-BEEBE93A91D4}" name="Column7113"/>
    <tableColumn id="7117" xr3:uid="{E0200472-E9D9-4CAC-A6A8-9FB5A3BDF6A3}" name="Column7114"/>
    <tableColumn id="7118" xr3:uid="{7EA4D442-0848-4999-A7CA-9A5CBCBB5161}" name="Column7115"/>
    <tableColumn id="7119" xr3:uid="{362A10AC-75A1-4791-A1E5-329B4FD1433F}" name="Column7116"/>
    <tableColumn id="7120" xr3:uid="{25769CAB-8FD0-4ADD-B054-87C0B99DB51F}" name="Column7117"/>
    <tableColumn id="7121" xr3:uid="{797BE024-32C2-44B3-9790-92FD75238101}" name="Column7118"/>
    <tableColumn id="7122" xr3:uid="{4F2D6787-2187-4219-97B0-3B17872BAB26}" name="Column7119"/>
    <tableColumn id="7123" xr3:uid="{5261ECCB-2984-4C65-B73E-99600CA6253F}" name="Column7120"/>
    <tableColumn id="7124" xr3:uid="{BAD2E320-4DB1-4C48-867B-EE5B3B18D6AA}" name="Column7121"/>
    <tableColumn id="7125" xr3:uid="{A52B1B2D-4C2B-4EA5-8F7C-CAAB00DD4DFC}" name="Column7122"/>
    <tableColumn id="7126" xr3:uid="{64F03940-694C-49B9-A426-A3E8249B1F4E}" name="Column7123"/>
    <tableColumn id="7127" xr3:uid="{EF6D23ED-8135-4E3F-A2CF-26E905877235}" name="Column7124"/>
    <tableColumn id="7128" xr3:uid="{1AB77133-0B76-40B5-8C9D-40D2BE1A78E1}" name="Column7125"/>
    <tableColumn id="7129" xr3:uid="{22C35CDC-7B34-4234-9528-162D68033A39}" name="Column7126"/>
    <tableColumn id="7130" xr3:uid="{68067D61-FE7A-41F9-A8FA-85DA279B927A}" name="Column7127"/>
    <tableColumn id="7131" xr3:uid="{7F1C5897-76A8-4EF1-8060-0BFFD0C215E4}" name="Column7128"/>
    <tableColumn id="7132" xr3:uid="{D00382D3-6AB8-458B-89F8-6AC04497F069}" name="Column7129"/>
    <tableColumn id="7133" xr3:uid="{B4AA67B2-389D-493D-A8A5-362B5F27867E}" name="Column7130"/>
    <tableColumn id="7134" xr3:uid="{7993B694-5E4F-4CAB-8A2F-16E4420CA5C6}" name="Column7131"/>
    <tableColumn id="7135" xr3:uid="{36052C14-24C2-40F8-9BF9-6A483E86AE1C}" name="Column7132"/>
    <tableColumn id="7136" xr3:uid="{ECEE580C-7641-4443-9F6A-6775C207E52E}" name="Column7133"/>
    <tableColumn id="7137" xr3:uid="{BEEFAF0E-3B9A-4949-BB59-34BD47654555}" name="Column7134"/>
    <tableColumn id="7138" xr3:uid="{31D1CF71-ABA7-42F1-AFBF-F177F2855DAF}" name="Column7135"/>
    <tableColumn id="7139" xr3:uid="{1FE8A73A-10F8-4DC6-94D9-C37A51043290}" name="Column7136"/>
    <tableColumn id="7140" xr3:uid="{280AA570-C9DC-408D-85B5-4FD9514C2092}" name="Column7137"/>
    <tableColumn id="7141" xr3:uid="{8EC2D9A1-E9B9-465E-B8F2-B98F9CA81DE2}" name="Column7138"/>
    <tableColumn id="7142" xr3:uid="{B272B115-4A77-4131-98D9-B8BA8AE98819}" name="Column7139"/>
    <tableColumn id="7143" xr3:uid="{6C47AFDA-910A-4DF9-95B4-B46D2EA02AE1}" name="Column7140"/>
    <tableColumn id="7144" xr3:uid="{D01F37E8-4D34-4A32-9940-B974CF1556BE}" name="Column7141"/>
    <tableColumn id="7145" xr3:uid="{0B7D76E7-1CF1-4A91-9C49-BFAABD13EFA7}" name="Column7142"/>
    <tableColumn id="7146" xr3:uid="{8663B095-FF05-42D4-8970-381F5E082EFF}" name="Column7143"/>
    <tableColumn id="7147" xr3:uid="{75869C97-65AA-4F80-85FA-16F7ECB4A8CE}" name="Column7144"/>
    <tableColumn id="7148" xr3:uid="{BE794E4A-1C51-4BCC-9980-D1F95F585C91}" name="Column7145"/>
    <tableColumn id="7149" xr3:uid="{35FBC320-29C7-4D83-A844-798726BF195C}" name="Column7146"/>
    <tableColumn id="7150" xr3:uid="{906A9F29-CFA9-4BC8-8000-E5DE9DF4B1B4}" name="Column7147"/>
    <tableColumn id="7151" xr3:uid="{DF122518-6415-4DB8-8E75-C07ECC7ADDB3}" name="Column7148"/>
    <tableColumn id="7152" xr3:uid="{8D397B40-AF2E-4C35-B7AD-573459F7C4D7}" name="Column7149"/>
    <tableColumn id="7153" xr3:uid="{B8E8AD53-EAF1-4AE6-84C8-EB46B5BDD98A}" name="Column7150"/>
    <tableColumn id="7154" xr3:uid="{8685E2EA-D0D6-4BF5-8D74-77E6528DD96B}" name="Column7151"/>
    <tableColumn id="7155" xr3:uid="{D0B8B389-DE13-4E96-B5AE-D424E9554ECC}" name="Column7152"/>
    <tableColumn id="7156" xr3:uid="{EB21AA16-93F2-418E-89DA-BFF7087F8AC1}" name="Column7153"/>
    <tableColumn id="7157" xr3:uid="{00966367-BD65-4FF4-925D-184FEEEC249C}" name="Column7154"/>
    <tableColumn id="7158" xr3:uid="{2D69E01F-CB71-4FFA-BAA0-534415A24152}" name="Column7155"/>
    <tableColumn id="7159" xr3:uid="{7B4157FA-A7BA-412C-91D3-32505374F773}" name="Column7156"/>
    <tableColumn id="7160" xr3:uid="{AB6BD0C0-02E5-41F6-B873-96E7EC113548}" name="Column7157"/>
    <tableColumn id="7161" xr3:uid="{0950BCB7-844D-4194-B168-324B36E22A24}" name="Column7158"/>
    <tableColumn id="7162" xr3:uid="{BA929BD7-823A-48AD-8D58-33187B45528C}" name="Column7159"/>
    <tableColumn id="7163" xr3:uid="{21F5E4C2-54C1-4390-962B-7F7337ECEC10}" name="Column7160"/>
    <tableColumn id="7164" xr3:uid="{DB967501-9C5D-400E-89D5-03F3C1204325}" name="Column7161"/>
    <tableColumn id="7165" xr3:uid="{3337D461-7C13-4F7D-BB11-CCAF562162DC}" name="Column7162"/>
    <tableColumn id="7166" xr3:uid="{FAF767A5-3B4B-4783-BB4A-1991AFEE42C1}" name="Column7163"/>
    <tableColumn id="7167" xr3:uid="{85218722-64EB-48A8-BB73-BC4930A36C43}" name="Column7164"/>
    <tableColumn id="7168" xr3:uid="{DF27201E-12C9-43EA-88C8-84373415E167}" name="Column7165"/>
    <tableColumn id="7169" xr3:uid="{7D1997CA-1BE9-4E2A-B8C5-886A28559C7A}" name="Column7166"/>
    <tableColumn id="7170" xr3:uid="{6724957A-D147-4202-B01F-6E477F436638}" name="Column7167"/>
    <tableColumn id="7171" xr3:uid="{419E961B-2A14-4C9F-A900-683F9F1E164A}" name="Column7168"/>
    <tableColumn id="7172" xr3:uid="{D1F4617C-6F2C-4EC2-82A8-5502216F47B9}" name="Column7169"/>
    <tableColumn id="7173" xr3:uid="{73A16649-6B3E-4083-BC3F-8CEF2A7EFA44}" name="Column7170"/>
    <tableColumn id="7174" xr3:uid="{FCFC9A30-DCD1-4D0A-BDCB-11E215C1FFA4}" name="Column7171"/>
    <tableColumn id="7175" xr3:uid="{5A85A5C4-DE8D-4FF6-B786-7643671CAA46}" name="Column7172"/>
    <tableColumn id="7176" xr3:uid="{F1801506-319D-48EC-B15B-FD709ED55EA3}" name="Column7173"/>
    <tableColumn id="7177" xr3:uid="{FCD63117-912A-433C-BC77-73C418BEFC8B}" name="Column7174"/>
    <tableColumn id="7178" xr3:uid="{B754AA85-34CD-4944-93B6-99BBB0C01CF0}" name="Column7175"/>
    <tableColumn id="7179" xr3:uid="{50BF09F9-5188-453C-A060-D178EDBC597C}" name="Column7176"/>
    <tableColumn id="7180" xr3:uid="{47E4EFCD-B98F-489C-A8DF-0180E590E690}" name="Column7177"/>
    <tableColumn id="7181" xr3:uid="{96A9C68D-094C-430C-B776-ABB65D9F55DC}" name="Column7178"/>
    <tableColumn id="7182" xr3:uid="{F5A53103-4EBD-405E-8E18-B6DCE32E746B}" name="Column7179"/>
    <tableColumn id="7183" xr3:uid="{3354CEE8-948A-4A54-9C35-2AF52E8ADF99}" name="Column7180"/>
    <tableColumn id="7184" xr3:uid="{B6A6A522-F948-4C53-9DF1-DA6739D11B12}" name="Column7181"/>
    <tableColumn id="7185" xr3:uid="{4F608B61-78EE-4F7F-9714-DECD23E918BD}" name="Column7182"/>
    <tableColumn id="7186" xr3:uid="{D8D6F846-0D7D-4EDD-8448-6D2FA03FDCC6}" name="Column7183"/>
    <tableColumn id="7187" xr3:uid="{473EA19E-8D4E-4AF5-B9C8-40CB307FAEBC}" name="Column7184"/>
    <tableColumn id="7188" xr3:uid="{4A6CCD6A-5109-4862-B739-1C07707D1C0A}" name="Column7185"/>
    <tableColumn id="7189" xr3:uid="{C9BEBA0B-0785-44E9-BEDE-BF87AA495815}" name="Column7186"/>
    <tableColumn id="7190" xr3:uid="{D8C3B31D-312E-4529-B3E5-5CC4672FEEC2}" name="Column7187"/>
    <tableColumn id="7191" xr3:uid="{6895B39C-2A34-4D41-B5EA-86D0D0677C89}" name="Column7188"/>
    <tableColumn id="7192" xr3:uid="{87CEB0AB-1CAF-4FA8-B06A-99EDEC668694}" name="Column7189"/>
    <tableColumn id="7193" xr3:uid="{4D515230-BF09-4FAC-8E44-782DD42EC8EF}" name="Column7190"/>
    <tableColumn id="7194" xr3:uid="{E7A06F2B-3D35-4F22-B310-D81C5A9EA051}" name="Column7191"/>
    <tableColumn id="7195" xr3:uid="{ED58C0DB-BE93-426F-A6D6-E7B286F94C1B}" name="Column7192"/>
    <tableColumn id="7196" xr3:uid="{111588C0-9DA2-48FC-8D76-01F7E661AE5C}" name="Column7193"/>
    <tableColumn id="7197" xr3:uid="{DF4F83BC-A8C1-41FA-8F22-B7BC932657BF}" name="Column7194"/>
    <tableColumn id="7198" xr3:uid="{EE3FD250-62CF-4B62-ACC9-6F6DB156D7C7}" name="Column7195"/>
    <tableColumn id="7199" xr3:uid="{51EFEFD1-6D75-4A0D-A586-FCDA353874E1}" name="Column7196"/>
    <tableColumn id="7200" xr3:uid="{37B8ED70-E235-47CD-861F-BBDC0504EC8E}" name="Column7197"/>
    <tableColumn id="7201" xr3:uid="{210A02F4-5684-4915-9286-676CDA87545C}" name="Column7198"/>
    <tableColumn id="7202" xr3:uid="{AE8D7006-247B-44DC-B74F-D389EE4223A1}" name="Column7199"/>
    <tableColumn id="7203" xr3:uid="{3B9F3075-3CD2-4E39-ABBC-520D2DD99D73}" name="Column7200"/>
    <tableColumn id="7204" xr3:uid="{23BE6AD7-3B0B-4BA0-86D2-110B573F0ADE}" name="Column7201"/>
    <tableColumn id="7205" xr3:uid="{9C99F2DF-13CF-4055-93C5-35C8F6C4DCA3}" name="Column7202"/>
    <tableColumn id="7206" xr3:uid="{931DA834-9DE5-4338-9BF5-DEDFB56A90F4}" name="Column7203"/>
    <tableColumn id="7207" xr3:uid="{A205333C-DB80-4CF5-9C60-B7FA4353FD2F}" name="Column7204"/>
    <tableColumn id="7208" xr3:uid="{4A8C48EC-8EF7-4ECE-BFBD-DFACF9F89672}" name="Column7205"/>
    <tableColumn id="7209" xr3:uid="{30972F85-D5E7-4318-9F99-F72E29955295}" name="Column7206"/>
    <tableColumn id="7210" xr3:uid="{183FA79B-919F-47EC-A404-4B0350091B8A}" name="Column7207"/>
    <tableColumn id="7211" xr3:uid="{97428CCE-8C9C-48D3-ABCE-C44EBA7BA762}" name="Column7208"/>
    <tableColumn id="7212" xr3:uid="{7B18F9DE-63ED-4EF7-9073-EBD2B995F5D2}" name="Column7209"/>
    <tableColumn id="7213" xr3:uid="{74C5A182-3F94-47E3-A4CA-CB17B15945F0}" name="Column7210"/>
    <tableColumn id="7214" xr3:uid="{EE639D35-B383-4440-8063-06DF7DD95607}" name="Column7211"/>
    <tableColumn id="7215" xr3:uid="{D04B1C9F-1CF9-4C63-B5A3-ABEA2FBF2741}" name="Column7212"/>
    <tableColumn id="7216" xr3:uid="{8955C746-358C-4464-B3DA-1F0D65B5CD3A}" name="Column7213"/>
    <tableColumn id="7217" xr3:uid="{D07B7145-F5BA-4624-A598-265ED8AB1D61}" name="Column7214"/>
    <tableColumn id="7218" xr3:uid="{FD6BC11F-8681-4DA9-956A-4973C087DD99}" name="Column7215"/>
    <tableColumn id="7219" xr3:uid="{B57674FE-E20B-4B09-8310-F42907D5D289}" name="Column7216"/>
    <tableColumn id="7220" xr3:uid="{9B99C75A-FC33-48EF-AF44-7DA8240DB492}" name="Column7217"/>
    <tableColumn id="7221" xr3:uid="{DC375D7F-E894-4378-800B-EDB9E1BC9E17}" name="Column7218"/>
    <tableColumn id="7222" xr3:uid="{1615AABE-0197-4506-A50F-38A27F05A404}" name="Column7219"/>
    <tableColumn id="7223" xr3:uid="{A05CE7F2-7748-470C-ACEC-E1D162EC36C0}" name="Column7220"/>
    <tableColumn id="7224" xr3:uid="{5482192B-1F1E-4A3C-B3DE-CF9598015962}" name="Column7221"/>
    <tableColumn id="7225" xr3:uid="{F2C196B4-DF69-4F39-9058-88A3E3C296A8}" name="Column7222"/>
    <tableColumn id="7226" xr3:uid="{E959F030-AAA5-453D-91E9-DD1A9B7A2589}" name="Column7223"/>
    <tableColumn id="7227" xr3:uid="{DC186185-51F7-4F0F-AF9D-AC4091E37A29}" name="Column7224"/>
    <tableColumn id="7228" xr3:uid="{AA1014D3-ED15-4967-8CE7-556E7B7FAFC3}" name="Column7225"/>
    <tableColumn id="7229" xr3:uid="{418DAFEB-067E-48D6-A55D-4C7AD9B00508}" name="Column7226"/>
    <tableColumn id="7230" xr3:uid="{F33F1A4C-CFB2-4526-B0FA-CBFF7132CF15}" name="Column7227"/>
    <tableColumn id="7231" xr3:uid="{DE82F1A3-E917-450B-A295-43288FAEB5AF}" name="Column7228"/>
    <tableColumn id="7232" xr3:uid="{66260DEF-D097-4EA1-97AE-63187794D911}" name="Column7229"/>
    <tableColumn id="7233" xr3:uid="{951FB206-4577-4537-8268-C28DBFB895FD}" name="Column7230"/>
    <tableColumn id="7234" xr3:uid="{2C4809F3-3BE5-4015-960F-4BDE4770CD32}" name="Column7231"/>
    <tableColumn id="7235" xr3:uid="{A580F5D3-928F-47EF-85F0-C995C579D309}" name="Column7232"/>
    <tableColumn id="7236" xr3:uid="{783A231C-4FE5-4D6F-A569-818E3442ED19}" name="Column7233"/>
    <tableColumn id="7237" xr3:uid="{E1C8927A-3C3B-4F55-BED4-94F1502096FD}" name="Column7234"/>
    <tableColumn id="7238" xr3:uid="{7E9992C3-4F99-4F33-AA33-262C99B891D5}" name="Column7235"/>
    <tableColumn id="7239" xr3:uid="{08B3167F-9566-4F30-8C8B-18CE95E030E3}" name="Column7236"/>
    <tableColumn id="7240" xr3:uid="{9EBFA359-C357-41C8-AAF3-B51ABB4A480A}" name="Column7237"/>
    <tableColumn id="7241" xr3:uid="{3441F77C-69CE-4B6D-855F-835B42C52FFC}" name="Column7238"/>
    <tableColumn id="7242" xr3:uid="{2BB50DD7-1A82-4860-899E-AE76DEF26E46}" name="Column7239"/>
    <tableColumn id="7243" xr3:uid="{D7184E55-10B2-456A-867F-45A0F46DC9A0}" name="Column7240"/>
    <tableColumn id="7244" xr3:uid="{83F0F589-F3EE-444F-9EA5-08527AF1740A}" name="Column7241"/>
    <tableColumn id="7245" xr3:uid="{707F1B73-93FC-45E8-A04F-345990F167F3}" name="Column7242"/>
    <tableColumn id="7246" xr3:uid="{92642A46-8A1A-43C4-A66F-9822179C28F9}" name="Column7243"/>
    <tableColumn id="7247" xr3:uid="{545D5220-5768-42FE-9446-0D4C6E995DAF}" name="Column7244"/>
    <tableColumn id="7248" xr3:uid="{BDD9C350-4FC4-47F1-AA69-7C4D62026E75}" name="Column7245"/>
    <tableColumn id="7249" xr3:uid="{836A1E05-C37F-4A4F-AA18-E4A199D5E7AB}" name="Column7246"/>
    <tableColumn id="7250" xr3:uid="{ED50E637-F467-48A3-BBF1-61E1A9B07AC8}" name="Column7247"/>
    <tableColumn id="7251" xr3:uid="{5E45A8F0-5EB4-4E1C-9D52-7A5334754E47}" name="Column7248"/>
    <tableColumn id="7252" xr3:uid="{C3E4B66E-4B39-4D45-9645-A99D5095ED1E}" name="Column7249"/>
    <tableColumn id="7253" xr3:uid="{4E38EDA7-EAE3-43A6-9BCF-D99C44999CD8}" name="Column7250"/>
    <tableColumn id="7254" xr3:uid="{481F6A90-B8A3-45BF-AD63-CC15BB7441E8}" name="Column7251"/>
    <tableColumn id="7255" xr3:uid="{D2CA0493-915F-4012-B86F-09AEBE2D07FB}" name="Column7252"/>
    <tableColumn id="7256" xr3:uid="{F7FA264D-1F98-436A-84F7-043CD8522048}" name="Column7253"/>
    <tableColumn id="7257" xr3:uid="{AB7A0CDD-BA12-4B9F-83BB-027C5384B1F4}" name="Column7254"/>
    <tableColumn id="7258" xr3:uid="{D2F8037E-32B5-4E6E-9D33-1789FE261AEB}" name="Column7255"/>
    <tableColumn id="7259" xr3:uid="{2F346704-A70B-497A-B72C-41E36E3169AB}" name="Column7256"/>
    <tableColumn id="7260" xr3:uid="{5BCBD42E-5AFA-481E-98BD-6161CC3D9A35}" name="Column7257"/>
    <tableColumn id="7261" xr3:uid="{D7D0C531-CB90-48DB-96EE-B3FFB4DF6CE6}" name="Column7258"/>
    <tableColumn id="7262" xr3:uid="{2C02CA33-3C65-4DE5-B0B7-51A34759572D}" name="Column7259"/>
    <tableColumn id="7263" xr3:uid="{A2EC4D19-3017-47F9-B1FC-7D9C9CA46920}" name="Column7260"/>
    <tableColumn id="7264" xr3:uid="{FA246704-C8DD-4D5F-8D7A-E8AF57D0D869}" name="Column7261"/>
    <tableColumn id="7265" xr3:uid="{508B3468-D48F-4C6E-85BF-2395E9CF1A44}" name="Column7262"/>
    <tableColumn id="7266" xr3:uid="{FA1726A1-C885-494E-AD95-F127C968477B}" name="Column7263"/>
    <tableColumn id="7267" xr3:uid="{597D5E93-08EA-4D68-AC59-A17B91D3E020}" name="Column7264"/>
    <tableColumn id="7268" xr3:uid="{A194880A-D130-41C1-8E21-428F9CB0E906}" name="Column7265"/>
    <tableColumn id="7269" xr3:uid="{19AA6E74-D926-4335-AC86-85B2EDC93761}" name="Column7266"/>
    <tableColumn id="7270" xr3:uid="{0B739E3F-B696-41E0-B178-7A7E4F615581}" name="Column7267"/>
    <tableColumn id="7271" xr3:uid="{F8E848B2-C4A9-43BC-A25B-4C2F79EAF73F}" name="Column7268"/>
    <tableColumn id="7272" xr3:uid="{1CDFE4C5-6B4E-4B32-8024-C7D1A654A7FB}" name="Column7269"/>
    <tableColumn id="7273" xr3:uid="{8F7F9D1A-366B-4D08-9284-6592ECC4185A}" name="Column7270"/>
    <tableColumn id="7274" xr3:uid="{0C1E5C90-CB9A-4789-B24C-62C0681B213E}" name="Column7271"/>
    <tableColumn id="7275" xr3:uid="{DBED5318-84E5-477E-869F-1AF99FA4117C}" name="Column7272"/>
    <tableColumn id="7276" xr3:uid="{7398B9AF-6334-4010-938D-771140F2AAD4}" name="Column7273"/>
    <tableColumn id="7277" xr3:uid="{B6B2B3A4-2306-4259-BE56-AEECD3608F9A}" name="Column7274"/>
    <tableColumn id="7278" xr3:uid="{17A34301-40C2-4C36-91D3-E2BFADC3E384}" name="Column7275"/>
    <tableColumn id="7279" xr3:uid="{6910A783-69D1-44C7-A096-0AEA2110919A}" name="Column7276"/>
    <tableColumn id="7280" xr3:uid="{919B4BDD-BB16-4852-899F-2E012DDB5417}" name="Column7277"/>
    <tableColumn id="7281" xr3:uid="{A9657B77-1D1A-49C1-BCB4-D546E6D168AC}" name="Column7278"/>
    <tableColumn id="7282" xr3:uid="{C66F4D28-4674-4609-9E84-8E7FA41F53F0}" name="Column7279"/>
    <tableColumn id="7283" xr3:uid="{FE286BC7-3F83-487C-99DA-CCB965C0A32C}" name="Column7280"/>
    <tableColumn id="7284" xr3:uid="{D5003B20-B470-4644-8D42-EDEBFF14331D}" name="Column7281"/>
    <tableColumn id="7285" xr3:uid="{6E4EF2B9-FEF9-4458-89F1-B3F21BE018FA}" name="Column7282"/>
    <tableColumn id="7286" xr3:uid="{80F40805-3857-46EE-804C-6199ECE1681E}" name="Column7283"/>
    <tableColumn id="7287" xr3:uid="{3470D6BA-F6C0-4DA9-ADA0-1DD2A7E0F79A}" name="Column7284"/>
    <tableColumn id="7288" xr3:uid="{99A8159B-06AF-497A-9508-9C8A8811CAB2}" name="Column7285"/>
    <tableColumn id="7289" xr3:uid="{56F93EEF-44B3-4CCC-87DA-C59F878F2FDA}" name="Column7286"/>
    <tableColumn id="7290" xr3:uid="{DE2F2DAB-928A-41B6-8F08-89CA6FE8EF74}" name="Column7287"/>
    <tableColumn id="7291" xr3:uid="{7B672FA6-1F97-4718-A771-2BD2DFF6BE41}" name="Column7288"/>
    <tableColumn id="7292" xr3:uid="{8BD5E924-27C4-468A-A7EF-1D6762C4314E}" name="Column7289"/>
    <tableColumn id="7293" xr3:uid="{D0D79272-1BDF-49F3-A351-D4301F55B23D}" name="Column7290"/>
    <tableColumn id="7294" xr3:uid="{8DD41378-65AF-459E-BE73-A3D141B3A5E3}" name="Column7291"/>
    <tableColumn id="7295" xr3:uid="{43524562-A5F6-4668-80C5-2D3883BA8FC2}" name="Column7292"/>
    <tableColumn id="7296" xr3:uid="{3A810A9A-DDEC-48A1-8C08-5016DC9686BC}" name="Column7293"/>
    <tableColumn id="7297" xr3:uid="{CB1DAE69-AC5D-49B6-9BBE-CA8E46DA39CC}" name="Column7294"/>
    <tableColumn id="7298" xr3:uid="{BCDE83D5-EF91-4F4C-86AD-AB4385E11D0E}" name="Column7295"/>
    <tableColumn id="7299" xr3:uid="{6D1FE346-88A3-4B4D-9507-BE28E87E84C8}" name="Column7296"/>
    <tableColumn id="7300" xr3:uid="{454C916D-527B-43BE-B077-450824AF7432}" name="Column7297"/>
    <tableColumn id="7301" xr3:uid="{0B901E77-EADD-4CE8-B6CB-20725207E460}" name="Column7298"/>
    <tableColumn id="7302" xr3:uid="{DF908FD2-4E7F-4E4E-B1C2-001178C74226}" name="Column7299"/>
    <tableColumn id="7303" xr3:uid="{027CD102-BDB9-44FC-A0DE-41B5D0EE4E8E}" name="Column7300"/>
    <tableColumn id="7304" xr3:uid="{81BA76E1-BCDA-490C-B1D7-C6AFA70AB1F2}" name="Column7301"/>
    <tableColumn id="7305" xr3:uid="{999E0C46-065C-45A6-841E-94105EB08DA9}" name="Column7302"/>
    <tableColumn id="7306" xr3:uid="{1AC8285F-DE44-4039-B43C-F3C896002C54}" name="Column7303"/>
    <tableColumn id="7307" xr3:uid="{A7EAD0E0-450F-4BD8-81F0-ED29A0B0BBBD}" name="Column7304"/>
    <tableColumn id="7308" xr3:uid="{FD4D1A56-54F6-441A-A013-CB38B30DE43A}" name="Column7305"/>
    <tableColumn id="7309" xr3:uid="{F1C29008-AC3D-43C2-8B21-072CF45BE113}" name="Column7306"/>
    <tableColumn id="7310" xr3:uid="{4FD4F4A6-4ABF-4808-8AA7-D8831080F1DC}" name="Column7307"/>
    <tableColumn id="7311" xr3:uid="{C5DE7E61-4E31-4D86-989E-CCE224544514}" name="Column7308"/>
    <tableColumn id="7312" xr3:uid="{3FB7904E-9D8F-418E-A722-2D3C6855F63B}" name="Column7309"/>
    <tableColumn id="7313" xr3:uid="{EB5D422C-A50C-43DD-AD4F-F1440025F77D}" name="Column7310"/>
    <tableColumn id="7314" xr3:uid="{7B10EFA0-704E-4949-B183-09C73E027281}" name="Column7311"/>
    <tableColumn id="7315" xr3:uid="{BEE08A8E-14F4-40DF-B515-9475A625AD49}" name="Column7312"/>
    <tableColumn id="7316" xr3:uid="{937129E6-58FA-4E8D-9F1D-27F632C23F8C}" name="Column7313"/>
    <tableColumn id="7317" xr3:uid="{4ECC00D1-2F22-4921-B50F-03B540209A37}" name="Column7314"/>
    <tableColumn id="7318" xr3:uid="{5F3CFBFB-695E-4120-AFF7-A4787D60B3E9}" name="Column7315"/>
    <tableColumn id="7319" xr3:uid="{AAA46190-5339-40D6-A932-513D63D15892}" name="Column7316"/>
    <tableColumn id="7320" xr3:uid="{44DE2FD5-92DA-4506-9EF6-6DD219BFD557}" name="Column7317"/>
    <tableColumn id="7321" xr3:uid="{390E2A14-C09C-4F77-A53D-575CCEDD3913}" name="Column7318"/>
    <tableColumn id="7322" xr3:uid="{7165E25F-6190-446B-B25C-8A77B3647C3A}" name="Column7319"/>
    <tableColumn id="7323" xr3:uid="{E96A3C2A-1E47-4457-A93C-4E756BBE7A08}" name="Column7320"/>
    <tableColumn id="7324" xr3:uid="{453FEB7F-96C6-4936-953A-A9F4A516A5FA}" name="Column7321"/>
    <tableColumn id="7325" xr3:uid="{29F97DF1-D166-4513-933D-2B126CACE0CB}" name="Column7322"/>
    <tableColumn id="7326" xr3:uid="{1D3D8B1E-2899-4777-ABF3-CCEA63117A92}" name="Column7323"/>
    <tableColumn id="7327" xr3:uid="{D4546BCA-F4A8-42D4-9F75-CA9680E5739D}" name="Column7324"/>
    <tableColumn id="7328" xr3:uid="{E713C41B-6B02-47B1-AD7A-975E4FC93294}" name="Column7325"/>
    <tableColumn id="7329" xr3:uid="{7B7B8561-9603-409C-A45A-91C50AAB775F}" name="Column7326"/>
    <tableColumn id="7330" xr3:uid="{DF27DF92-60CE-4082-B786-90B243337797}" name="Column7327"/>
    <tableColumn id="7331" xr3:uid="{5EB87847-1E62-47BC-9EC0-22EE9BB2AA56}" name="Column7328"/>
    <tableColumn id="7332" xr3:uid="{9FCC62FC-05B0-4C1C-9ADF-A9813B4E17D6}" name="Column7329"/>
    <tableColumn id="7333" xr3:uid="{79C1FD82-DAE5-4C5C-999C-6A98A04BCB35}" name="Column7330"/>
    <tableColumn id="7334" xr3:uid="{F2E6C59C-B849-4E26-B046-26581686DF5A}" name="Column7331"/>
    <tableColumn id="7335" xr3:uid="{7ACC505D-96CE-4500-868D-F9D0D8B87ABB}" name="Column7332"/>
    <tableColumn id="7336" xr3:uid="{78080AE6-4E7B-40EF-BACC-7B5F7701558D}" name="Column7333"/>
    <tableColumn id="7337" xr3:uid="{FF96AA1D-2A8B-43A3-A80F-72ED240E4CDF}" name="Column7334"/>
    <tableColumn id="7338" xr3:uid="{DAEB6669-722B-41BB-AC7A-1A49ED9CCF28}" name="Column7335"/>
    <tableColumn id="7339" xr3:uid="{0B21FC12-8522-4934-B097-D8969816536A}" name="Column7336"/>
    <tableColumn id="7340" xr3:uid="{7FD876B1-A60A-49C1-955F-EDF776632965}" name="Column7337"/>
    <tableColumn id="7341" xr3:uid="{B5E5529D-72F4-496D-A6C2-D5299EBCCD71}" name="Column7338"/>
    <tableColumn id="7342" xr3:uid="{5B33DC25-4AB7-428F-9FD8-472032D27A75}" name="Column7339"/>
    <tableColumn id="7343" xr3:uid="{1209480D-A410-4B72-A4FF-3D4F48A647DC}" name="Column7340"/>
    <tableColumn id="7344" xr3:uid="{0572FBB0-D1DC-4093-9F37-B2EA3FADB2DF}" name="Column7341"/>
    <tableColumn id="7345" xr3:uid="{A7FA1F21-B1C4-4BC1-9A26-A5EF14D217CC}" name="Column7342"/>
    <tableColumn id="7346" xr3:uid="{09974106-03FB-4BF6-AC7E-9EC597F5387B}" name="Column7343"/>
    <tableColumn id="7347" xr3:uid="{A8309002-2CE4-4AAE-B757-140DDD8136A5}" name="Column7344"/>
    <tableColumn id="7348" xr3:uid="{042C5C55-E78F-43C3-8902-8B7DA21E587C}" name="Column7345"/>
    <tableColumn id="7349" xr3:uid="{79999FBB-77E2-4A62-93D4-D8D6157CDC98}" name="Column7346"/>
    <tableColumn id="7350" xr3:uid="{0F686194-3E2A-4F5B-B27F-E8DD4FD2F5CE}" name="Column7347"/>
    <tableColumn id="7351" xr3:uid="{6431AEEB-C261-4F17-A0A1-A14144D720FD}" name="Column7348"/>
    <tableColumn id="7352" xr3:uid="{6E1FD448-27FF-417F-8FB1-2744B3381067}" name="Column7349"/>
    <tableColumn id="7353" xr3:uid="{8A756640-50E6-42C9-BFAF-4E8B9639DE24}" name="Column7350"/>
    <tableColumn id="7354" xr3:uid="{7A8B71D2-74D4-4102-85BD-0384B0882BEB}" name="Column7351"/>
    <tableColumn id="7355" xr3:uid="{AA418ABA-A013-4301-8CAD-ACEE08C1112B}" name="Column7352"/>
    <tableColumn id="7356" xr3:uid="{C97939B5-F203-4DB0-BF77-DB3FCF8C67FE}" name="Column7353"/>
    <tableColumn id="7357" xr3:uid="{7D3B4AFA-4E6F-4BA6-A0C7-F33D0A9F19BD}" name="Column7354"/>
    <tableColumn id="7358" xr3:uid="{68C85528-F5FC-47DA-A06F-EF14EB3D1974}" name="Column7355"/>
    <tableColumn id="7359" xr3:uid="{068C984A-0680-4EBD-91AB-11DA82DA68F1}" name="Column7356"/>
    <tableColumn id="7360" xr3:uid="{7A9BBEA3-5CF7-42F7-99E4-6315FA1975B6}" name="Column7357"/>
    <tableColumn id="7361" xr3:uid="{55AF678F-0288-43FB-85F0-ED5E2FBB22B6}" name="Column7358"/>
    <tableColumn id="7362" xr3:uid="{ABA58C62-42AB-42D7-BE5F-B10E90002AE8}" name="Column7359"/>
    <tableColumn id="7363" xr3:uid="{46DAB80C-FEA8-463C-B793-682D3D61839A}" name="Column7360"/>
    <tableColumn id="7364" xr3:uid="{635C2C25-07C7-4426-953C-504086AA8DB0}" name="Column7361"/>
    <tableColumn id="7365" xr3:uid="{7D471468-4482-419B-B32D-3B31EA739601}" name="Column7362"/>
    <tableColumn id="7366" xr3:uid="{412E99EE-183F-4913-BDC1-D4C34A5B5F83}" name="Column7363"/>
    <tableColumn id="7367" xr3:uid="{13E32491-96C1-4C7B-86BF-41755C859C7D}" name="Column7364"/>
    <tableColumn id="7368" xr3:uid="{89CBFD11-C520-402A-B907-3B675327D627}" name="Column7365"/>
    <tableColumn id="7369" xr3:uid="{A023049D-90DB-4C12-8D15-993277A06ADB}" name="Column7366"/>
    <tableColumn id="7370" xr3:uid="{11A00A1E-E36D-4FD2-82C2-A0C06871845F}" name="Column7367"/>
    <tableColumn id="7371" xr3:uid="{FDFBB727-8D8E-4855-981E-7C73E9A05B48}" name="Column7368"/>
    <tableColumn id="7372" xr3:uid="{E63023A2-2A47-4E6F-A7CA-D08AA7299B55}" name="Column7369"/>
    <tableColumn id="7373" xr3:uid="{E0D4CAC3-4B1F-436F-8310-60B84672E808}" name="Column7370"/>
    <tableColumn id="7374" xr3:uid="{87D9B2FF-B03E-41F1-87B4-9C0DBD1C903E}" name="Column7371"/>
    <tableColumn id="7375" xr3:uid="{AFC81834-BDA5-4881-87DA-5FCF7C34F60E}" name="Column7372"/>
    <tableColumn id="7376" xr3:uid="{EBEEEFA3-9BB0-4300-AE80-0652B2B21A52}" name="Column7373"/>
    <tableColumn id="7377" xr3:uid="{4507FD0F-0C10-41A8-8A17-FDB651AACF8F}" name="Column7374"/>
    <tableColumn id="7378" xr3:uid="{479F6A3E-DF75-453D-BE5A-D6C8B2DE219A}" name="Column7375"/>
    <tableColumn id="7379" xr3:uid="{56256FDA-93AF-4CCA-8105-A5252F135F14}" name="Column7376"/>
    <tableColumn id="7380" xr3:uid="{885E08BF-71CF-4578-B8CD-7B55C1B6F37C}" name="Column7377"/>
    <tableColumn id="7381" xr3:uid="{382D4DF3-3319-44F7-802A-860AE3C8C3F9}" name="Column7378"/>
    <tableColumn id="7382" xr3:uid="{629E0402-20C6-42DD-A50D-D4C251193F6F}" name="Column7379"/>
    <tableColumn id="7383" xr3:uid="{35F76BE6-5B4E-45EA-978F-6846B8B2F8C2}" name="Column7380"/>
    <tableColumn id="7384" xr3:uid="{DEA41593-1A93-4653-97C1-AF09C8D36D48}" name="Column7381"/>
    <tableColumn id="7385" xr3:uid="{7A24E4BD-18E0-4481-BF69-BA8B7860E83E}" name="Column7382"/>
    <tableColumn id="7386" xr3:uid="{971DDAB0-C414-45F6-A75E-173413ED4CA1}" name="Column7383"/>
    <tableColumn id="7387" xr3:uid="{8BAA5B9F-4661-4047-A1B7-43A8552C4CA6}" name="Column7384"/>
    <tableColumn id="7388" xr3:uid="{54C92A13-8A0F-4909-BE6E-E36B7B9AD675}" name="Column7385"/>
    <tableColumn id="7389" xr3:uid="{CCB688AF-A053-417D-BEA8-EB8569E01FFB}" name="Column7386"/>
    <tableColumn id="7390" xr3:uid="{8EBE2424-5E29-4EAC-ACA9-0CE4A20DB2B7}" name="Column7387"/>
    <tableColumn id="7391" xr3:uid="{797A5B74-A266-4C7D-9A1B-68131A5EF0E7}" name="Column7388"/>
    <tableColumn id="7392" xr3:uid="{6A624C72-E478-45A0-ADA6-1BEE47992007}" name="Column7389"/>
    <tableColumn id="7393" xr3:uid="{DF0CE5D5-769C-4245-9971-674DC9FDFDE8}" name="Column7390"/>
    <tableColumn id="7394" xr3:uid="{2D9DCAE0-85DF-4F3E-81EE-3D0069C856B0}" name="Column7391"/>
    <tableColumn id="7395" xr3:uid="{7C7E7F6F-07D8-4EFF-B0BB-6400ABDDF806}" name="Column7392"/>
    <tableColumn id="7396" xr3:uid="{9BA94747-D7E3-4196-80F7-53B879B1EDE1}" name="Column7393"/>
    <tableColumn id="7397" xr3:uid="{D2E31477-6C17-42AA-B6FB-B941F34151EA}" name="Column7394"/>
    <tableColumn id="7398" xr3:uid="{66E8A68A-E37D-438A-BE81-1D849147C51C}" name="Column7395"/>
    <tableColumn id="7399" xr3:uid="{E04DF155-98C5-4C1C-906A-D045403F2239}" name="Column7396"/>
    <tableColumn id="7400" xr3:uid="{3A54DBDB-D93A-401B-B8E4-3C6449F68BBC}" name="Column7397"/>
    <tableColumn id="7401" xr3:uid="{1865C8C6-C7D9-4791-8DBB-1BC525D66A82}" name="Column7398"/>
    <tableColumn id="7402" xr3:uid="{C3D33D63-E038-4AA4-932F-B1CDBCD775F3}" name="Column7399"/>
    <tableColumn id="7403" xr3:uid="{49E83568-CD9D-4C51-A061-A3276E0C1B23}" name="Column7400"/>
    <tableColumn id="7404" xr3:uid="{50CBC350-69AF-4908-AD29-86ACE944DA61}" name="Column7401"/>
    <tableColumn id="7405" xr3:uid="{E01F2535-705B-4E97-808B-88E042BE0E15}" name="Column7402"/>
    <tableColumn id="7406" xr3:uid="{AF7F4028-FDD3-4E78-BBBC-0CDD206CFA3A}" name="Column7403"/>
    <tableColumn id="7407" xr3:uid="{252BFC4B-FB99-4DFA-9857-05693ED62084}" name="Column7404"/>
    <tableColumn id="7408" xr3:uid="{4B1C179E-4B50-4FA3-888B-17DF375AE1D7}" name="Column7405"/>
    <tableColumn id="7409" xr3:uid="{E9620A41-5611-4840-B6C0-F31F22DE10B2}" name="Column7406"/>
    <tableColumn id="7410" xr3:uid="{F0F0E264-A475-4488-816F-5F49731787C2}" name="Column7407"/>
    <tableColumn id="7411" xr3:uid="{0013E980-C785-424C-9706-A5AD08F2D9F6}" name="Column7408"/>
    <tableColumn id="7412" xr3:uid="{15A03FF7-5896-49E0-A0EA-08F06B5F2C4D}" name="Column7409"/>
    <tableColumn id="7413" xr3:uid="{B216A5D3-3464-4665-BEF4-75CDCBCF98C2}" name="Column7410"/>
    <tableColumn id="7414" xr3:uid="{C3060E9E-8D99-4BA2-B1A9-92E739AD87BD}" name="Column7411"/>
    <tableColumn id="7415" xr3:uid="{624704BC-84AE-4779-8975-E7E634ADF026}" name="Column7412"/>
    <tableColumn id="7416" xr3:uid="{31A3EB2A-41DE-4E05-87FF-3420FF7FAAC6}" name="Column7413"/>
    <tableColumn id="7417" xr3:uid="{558275F8-E458-45AD-8322-4F748DEE2174}" name="Column7414"/>
    <tableColumn id="7418" xr3:uid="{32618D83-B6AD-4436-B0CA-B3E3FC9C5DC0}" name="Column7415"/>
    <tableColumn id="7419" xr3:uid="{BF5DDFC6-95E9-468E-9275-C4D43815084F}" name="Column7416"/>
    <tableColumn id="7420" xr3:uid="{377C4AE3-D3F9-4ED5-8117-634F072DCB46}" name="Column7417"/>
    <tableColumn id="7421" xr3:uid="{1EC16F9D-5868-4010-9C20-21FAD918FDA9}" name="Column7418"/>
    <tableColumn id="7422" xr3:uid="{451D2D0E-C46D-49D8-B78C-E302C08ABCCD}" name="Column7419"/>
    <tableColumn id="7423" xr3:uid="{B18FFC6D-F4E2-4106-88EA-85EC29EDD4ED}" name="Column7420"/>
    <tableColumn id="7424" xr3:uid="{36C2DF1A-E321-4A49-ADFE-3F8DC8B21292}" name="Column7421"/>
    <tableColumn id="7425" xr3:uid="{D8E72D66-25E1-4CC6-B874-6837DB1BDC15}" name="Column7422"/>
    <tableColumn id="7426" xr3:uid="{B602CAF1-57CF-4C52-844A-5D20141D88DC}" name="Column7423"/>
    <tableColumn id="7427" xr3:uid="{0FC719D3-7A06-41D2-9D15-29DD01363F25}" name="Column7424"/>
    <tableColumn id="7428" xr3:uid="{43CA2273-96C6-4944-9953-33DC981AFC7C}" name="Column7425"/>
    <tableColumn id="7429" xr3:uid="{9D8CD4CA-EA6A-437D-9A63-434CFE4752B7}" name="Column7426"/>
    <tableColumn id="7430" xr3:uid="{FA9C16E6-E3B6-40D1-9959-3C0B7D05B88B}" name="Column7427"/>
    <tableColumn id="7431" xr3:uid="{6968CEFC-C98A-4F5F-814F-9040DD390088}" name="Column7428"/>
    <tableColumn id="7432" xr3:uid="{EB36B6B5-3FEF-43E9-AF9A-08EC5F80BB79}" name="Column7429"/>
    <tableColumn id="7433" xr3:uid="{A33E4A44-1939-4162-AF7E-6D4E0394CF9E}" name="Column7430"/>
    <tableColumn id="7434" xr3:uid="{C382F3D2-7133-4D89-92C6-095BBEFACEEC}" name="Column7431"/>
    <tableColumn id="7435" xr3:uid="{075B1DDF-ADE9-41C2-989D-E9D3A470569D}" name="Column7432"/>
    <tableColumn id="7436" xr3:uid="{06F41C73-DAC4-4B8A-8BDB-F0907DE1E744}" name="Column7433"/>
    <tableColumn id="7437" xr3:uid="{3B1EB0BD-C3FA-4413-AB76-B49F23B7FDDD}" name="Column7434"/>
    <tableColumn id="7438" xr3:uid="{12C58673-84FB-47D0-B5E8-BC92049BBB18}" name="Column7435"/>
    <tableColumn id="7439" xr3:uid="{0E4E3D45-20B4-45D4-841B-58D0B4A6E9AF}" name="Column7436"/>
    <tableColumn id="7440" xr3:uid="{0333B296-EE9C-4124-B32C-F4C06026D02C}" name="Column7437"/>
    <tableColumn id="7441" xr3:uid="{6043193B-6C35-48CB-B046-479B83EF97C8}" name="Column7438"/>
    <tableColumn id="7442" xr3:uid="{3C1DE0C7-0AFC-4A2C-9B63-0DB8A89758A2}" name="Column7439"/>
    <tableColumn id="7443" xr3:uid="{02AAF670-1591-4CF0-879D-FA5E5A23B8F5}" name="Column7440"/>
    <tableColumn id="7444" xr3:uid="{6694B9EF-2CC4-4E95-A41C-5246631B4F45}" name="Column7441"/>
    <tableColumn id="7445" xr3:uid="{7EA09B92-89F5-407D-ACFE-00921AD8ADA7}" name="Column7442"/>
    <tableColumn id="7446" xr3:uid="{9B211D83-07B0-4CE6-8477-5F10286555DE}" name="Column7443"/>
    <tableColumn id="7447" xr3:uid="{8D4A15E4-7C6C-40AB-9FE7-B40B9E0395FD}" name="Column7444"/>
    <tableColumn id="7448" xr3:uid="{9753975C-D05C-49A0-AC94-E1077B63D49A}" name="Column7445"/>
    <tableColumn id="7449" xr3:uid="{37513C1C-002C-446A-8505-70F81044EC70}" name="Column7446"/>
    <tableColumn id="7450" xr3:uid="{02FEB63A-AF98-4659-8BFA-0B8988A0B9C2}" name="Column7447"/>
    <tableColumn id="7451" xr3:uid="{5021A0D4-3E1F-4994-8167-9DD7CB04D6FA}" name="Column7448"/>
    <tableColumn id="7452" xr3:uid="{B5574DA5-E21C-4A43-9788-20ABDCA2BAC6}" name="Column7449"/>
    <tableColumn id="7453" xr3:uid="{68DC3EFE-56FB-4416-8693-0249C9C8D67C}" name="Column7450"/>
    <tableColumn id="7454" xr3:uid="{00E0FB25-9766-4471-923F-CD28040850B6}" name="Column7451"/>
    <tableColumn id="7455" xr3:uid="{7952DDF7-AF5B-48C3-96A8-4B2676C03C64}" name="Column7452"/>
    <tableColumn id="7456" xr3:uid="{F80F1423-1A60-466C-816C-01F135321715}" name="Column7453"/>
    <tableColumn id="7457" xr3:uid="{41DC7492-6D0F-4A4D-A261-E4142D5E2588}" name="Column7454"/>
    <tableColumn id="7458" xr3:uid="{7812F7B0-D623-4B3C-A7AF-C9845DD3112E}" name="Column7455"/>
    <tableColumn id="7459" xr3:uid="{D6515220-4B74-4A8F-A900-33A102E00A29}" name="Column7456"/>
    <tableColumn id="7460" xr3:uid="{E09958EE-B420-4428-8421-852971ED9873}" name="Column7457"/>
    <tableColumn id="7461" xr3:uid="{F0B61827-91B0-4D17-A5F0-F4F26E1EBA5D}" name="Column7458"/>
    <tableColumn id="7462" xr3:uid="{6E0DBE86-06AD-43C1-998E-639AC901AFAA}" name="Column7459"/>
    <tableColumn id="7463" xr3:uid="{90770A35-1FA4-475E-B5E6-5EB9F85AEF7B}" name="Column7460"/>
    <tableColumn id="7464" xr3:uid="{D097B135-EC47-4615-B6AB-962A647CBD66}" name="Column7461"/>
    <tableColumn id="7465" xr3:uid="{A7A0B6D2-4647-4590-8AE8-BB6991F65A0F}" name="Column7462"/>
    <tableColumn id="7466" xr3:uid="{B7ACCA9E-C6CC-47A8-A6C0-08971EB99FF3}" name="Column7463"/>
    <tableColumn id="7467" xr3:uid="{33B73A93-0AC8-4442-A5B4-108C3745E68C}" name="Column7464"/>
    <tableColumn id="7468" xr3:uid="{CCD9A1E4-DD65-4646-82FC-21A870C88A0E}" name="Column7465"/>
    <tableColumn id="7469" xr3:uid="{07103178-FD2F-456C-A3DF-429D52E49DC8}" name="Column7466"/>
    <tableColumn id="7470" xr3:uid="{59F3E3BA-CCEC-4AB8-AD86-D199078713B4}" name="Column7467"/>
    <tableColumn id="7471" xr3:uid="{8F750208-E2B9-44A8-B3F1-CB52488821E7}" name="Column7468"/>
    <tableColumn id="7472" xr3:uid="{94BB36D0-057B-4A37-8A73-AA2FAE23BD05}" name="Column7469"/>
    <tableColumn id="7473" xr3:uid="{243CD7C0-1A4D-49EC-A94B-340CF2708415}" name="Column7470"/>
    <tableColumn id="7474" xr3:uid="{BB86A2D6-BED6-413C-9C7A-B0FB649D14F0}" name="Column7471"/>
    <tableColumn id="7475" xr3:uid="{313F034B-1BA9-4974-93CD-F8AFE3F747E8}" name="Column7472"/>
    <tableColumn id="7476" xr3:uid="{654D7182-CF56-42BD-9DC5-93520F9E0427}" name="Column7473"/>
    <tableColumn id="7477" xr3:uid="{0D4AE046-715B-48CE-B07C-A1AAF0C64978}" name="Column7474"/>
    <tableColumn id="7478" xr3:uid="{D267D5FA-374E-406D-8286-68B52555C2A1}" name="Column7475"/>
    <tableColumn id="7479" xr3:uid="{EDD41B41-7914-403E-A4E2-F3546AA4C1D9}" name="Column7476"/>
    <tableColumn id="7480" xr3:uid="{009D8ADC-A821-49E0-8B7E-961873C8EC81}" name="Column7477"/>
    <tableColumn id="7481" xr3:uid="{82EA4757-3100-47E1-B5D1-1A1C6015C825}" name="Column7478"/>
    <tableColumn id="7482" xr3:uid="{7BF8F3FE-13C9-49A7-A3A2-85D3A4012B2F}" name="Column7479"/>
    <tableColumn id="7483" xr3:uid="{060E745E-DC59-4AE5-9A91-FA697135485B}" name="Column7480"/>
    <tableColumn id="7484" xr3:uid="{18F89969-A7D2-421E-9808-5822AB9CB48E}" name="Column7481"/>
    <tableColumn id="7485" xr3:uid="{1D819E9F-DF96-4410-A270-CB69796FE854}" name="Column7482"/>
    <tableColumn id="7486" xr3:uid="{3F8C7BAE-A4F1-458D-98DE-ADD3BBB37E28}" name="Column7483"/>
    <tableColumn id="7487" xr3:uid="{A96AF29E-6B8A-4983-89F7-4A7668C486CB}" name="Column7484"/>
    <tableColumn id="7488" xr3:uid="{959A82EE-8B34-43A4-AB01-200E007C45C3}" name="Column7485"/>
    <tableColumn id="7489" xr3:uid="{749ECE14-E8E0-4B50-9917-1027E64311FA}" name="Column7486"/>
    <tableColumn id="7490" xr3:uid="{776CB885-5CDF-4158-B0C6-E3D14FDBD9EB}" name="Column7487"/>
    <tableColumn id="7491" xr3:uid="{32411EA3-AD82-42BD-BDC5-9E11BF5FBBD5}" name="Column7488"/>
    <tableColumn id="7492" xr3:uid="{9FFC4EB1-E19A-4308-89F5-0282FDB405B8}" name="Column7489"/>
    <tableColumn id="7493" xr3:uid="{E88E2602-936A-4173-9DF0-FF743DAA04A9}" name="Column7490"/>
    <tableColumn id="7494" xr3:uid="{7157233A-438D-4FC2-95A7-0970FA286838}" name="Column7491"/>
    <tableColumn id="7495" xr3:uid="{0AC9EFAD-D3EC-4F7A-B40F-77DE0E2A67F7}" name="Column7492"/>
    <tableColumn id="7496" xr3:uid="{924D4F4D-5BEC-4EBD-818C-57D8D49794E2}" name="Column7493"/>
    <tableColumn id="7497" xr3:uid="{34B72C1E-9363-46E9-A7A2-6B26BFFB2926}" name="Column7494"/>
    <tableColumn id="7498" xr3:uid="{A3C7CB30-C8B4-4AE1-ABDC-54B6BA3D5CCA}" name="Column7495"/>
    <tableColumn id="7499" xr3:uid="{80F3057D-A9D1-4EEE-8D7E-871AD1BCA023}" name="Column7496"/>
    <tableColumn id="7500" xr3:uid="{7835A0C0-4B03-4FEF-B0E2-9B58E97B6CAD}" name="Column7497"/>
    <tableColumn id="7501" xr3:uid="{BDDADB49-0A76-484E-B6AD-E69CF168B1EE}" name="Column7498"/>
    <tableColumn id="7502" xr3:uid="{A2608D4A-BD47-4D04-A1C2-28448E2B4705}" name="Column7499"/>
    <tableColumn id="7503" xr3:uid="{5376B186-C0BC-4F0D-A97A-E50F3295880B}" name="Column7500"/>
    <tableColumn id="7504" xr3:uid="{7753434E-B2ED-4A62-9E13-F5463614F59A}" name="Column7501"/>
    <tableColumn id="7505" xr3:uid="{BA797592-451E-4BBC-8B49-35BBF37E4092}" name="Column7502"/>
    <tableColumn id="7506" xr3:uid="{E53F23D9-80BF-4F01-9CE3-92D42D7B3718}" name="Column7503"/>
    <tableColumn id="7507" xr3:uid="{519B6F98-F93D-4B67-BB62-C1BFC7F7503A}" name="Column7504"/>
    <tableColumn id="7508" xr3:uid="{680FCFC3-CAFC-489B-98A1-B558E0844FA3}" name="Column7505"/>
    <tableColumn id="7509" xr3:uid="{CACC6D73-C6C3-492C-9328-2FD688398EBA}" name="Column7506"/>
    <tableColumn id="7510" xr3:uid="{2D3EB05A-BC34-448A-9DE3-7DB56EECE062}" name="Column7507"/>
    <tableColumn id="7511" xr3:uid="{DBC981CF-CF75-4E28-8A97-A22E5DBA9E0F}" name="Column7508"/>
    <tableColumn id="7512" xr3:uid="{F91C475F-7FD1-4AB2-8202-2F98187DF647}" name="Column7509"/>
    <tableColumn id="7513" xr3:uid="{6C72BC50-8D68-4413-9527-007D07B53DB3}" name="Column7510"/>
    <tableColumn id="7514" xr3:uid="{42835E72-1FC7-45F3-A008-DCE9FC83CED4}" name="Column7511"/>
    <tableColumn id="7515" xr3:uid="{B65856A9-3185-47E9-B3A6-218659388A67}" name="Column7512"/>
    <tableColumn id="7516" xr3:uid="{DBF2F42A-340F-4CE8-A3E4-3A7FD70EA1E9}" name="Column7513"/>
    <tableColumn id="7517" xr3:uid="{D9AED7A6-EDBE-47AC-B543-17A712577F4A}" name="Column7514"/>
    <tableColumn id="7518" xr3:uid="{7B77D78F-60FF-4827-9A2D-DFD3577EE618}" name="Column7515"/>
    <tableColumn id="7519" xr3:uid="{843668A5-5086-4DBD-9D5D-1F5DDF9A7B65}" name="Column7516"/>
    <tableColumn id="7520" xr3:uid="{750DE25C-61C2-4A47-967E-CCB3CD723FE6}" name="Column7517"/>
    <tableColumn id="7521" xr3:uid="{F1E824E5-DF72-48B7-8555-F95E2DE65C44}" name="Column7518"/>
    <tableColumn id="7522" xr3:uid="{4EA33E9A-99F6-4A9A-9770-9669F1E6C469}" name="Column7519"/>
    <tableColumn id="7523" xr3:uid="{DB0EF3CC-80A5-49CA-B6E1-9F67830A534A}" name="Column7520"/>
    <tableColumn id="7524" xr3:uid="{666FD9E9-4AF1-45A8-A630-E7AB360AE2EF}" name="Column7521"/>
    <tableColumn id="7525" xr3:uid="{9FA365AA-C303-4757-A012-ED53230B3BF9}" name="Column7522"/>
    <tableColumn id="7526" xr3:uid="{F3A86099-78A7-4BA9-AF28-57EEBC280062}" name="Column7523"/>
    <tableColumn id="7527" xr3:uid="{335BD046-B78D-4F93-BF9A-3BE9B14297A1}" name="Column7524"/>
    <tableColumn id="7528" xr3:uid="{3675F2BA-6C4C-41BF-94B5-9FB038D81A43}" name="Column7525"/>
    <tableColumn id="7529" xr3:uid="{16FDF5EE-7070-4634-A9C4-903E04B14087}" name="Column7526"/>
    <tableColumn id="7530" xr3:uid="{A21A0B31-B9C0-489E-AA20-9035D2B7C62C}" name="Column7527"/>
    <tableColumn id="7531" xr3:uid="{245489BE-0C42-4985-9BD1-DA7C4852A522}" name="Column7528"/>
    <tableColumn id="7532" xr3:uid="{7212B25F-F7D2-4F3C-9E18-D79D3E2DF469}" name="Column7529"/>
    <tableColumn id="7533" xr3:uid="{61A59BF5-A15A-4F14-8A40-F8F3AB310489}" name="Column7530"/>
    <tableColumn id="7534" xr3:uid="{FF8EDC68-4DC3-4381-8B1D-707B8AA8802E}" name="Column7531"/>
    <tableColumn id="7535" xr3:uid="{BA40715D-DEFD-49C4-8E13-8D7AE7B28FCA}" name="Column7532"/>
    <tableColumn id="7536" xr3:uid="{0FF77D3A-8729-4D29-8D82-6E899154FBE2}" name="Column7533"/>
    <tableColumn id="7537" xr3:uid="{678AFF88-F826-4376-9B25-EC3E02F41BBA}" name="Column7534"/>
    <tableColumn id="7538" xr3:uid="{ACEFF6E8-A168-4AA1-BA48-C18F502AA2C9}" name="Column7535"/>
    <tableColumn id="7539" xr3:uid="{3CC0F92A-0490-488D-9D99-50B19049C123}" name="Column7536"/>
    <tableColumn id="7540" xr3:uid="{FFD9AAE6-CAC0-434A-B007-F6E7AA1A5E37}" name="Column7537"/>
    <tableColumn id="7541" xr3:uid="{C2DEFE8E-568A-4A45-8598-1B5D4A7851E0}" name="Column7538"/>
    <tableColumn id="7542" xr3:uid="{69CBE29B-7C2F-4356-A95E-FFBBC513D43E}" name="Column7539"/>
    <tableColumn id="7543" xr3:uid="{1AF93A36-EA2E-4AE1-AAAA-35E9AF515297}" name="Column7540"/>
    <tableColumn id="7544" xr3:uid="{733B4325-3DCC-4AA3-BAD3-876029DCCCD8}" name="Column7541"/>
    <tableColumn id="7545" xr3:uid="{77B93B80-F5AF-40C7-8F14-6617B82DB1B6}" name="Column7542"/>
    <tableColumn id="7546" xr3:uid="{6D78BA1C-9392-46C2-A457-D9FEF791DE16}" name="Column7543"/>
    <tableColumn id="7547" xr3:uid="{C620780A-608F-414F-8883-984E9D49D14D}" name="Column7544"/>
    <tableColumn id="7548" xr3:uid="{237BD349-819E-4C54-876D-32D1DA9C6A1A}" name="Column7545"/>
    <tableColumn id="7549" xr3:uid="{D4AC2D24-8478-4C54-A92E-FAB7B537860D}" name="Column7546"/>
    <tableColumn id="7550" xr3:uid="{425A59DC-A686-415C-94E0-245E37A76ACC}" name="Column7547"/>
    <tableColumn id="7551" xr3:uid="{56AA21D3-6C25-404D-A597-E58B7DCD6C0D}" name="Column7548"/>
    <tableColumn id="7552" xr3:uid="{05478C0A-57F3-450A-9516-E95A092F3673}" name="Column7549"/>
    <tableColumn id="7553" xr3:uid="{9F3AF64A-57D9-419C-ADA3-D17595F08735}" name="Column7550"/>
    <tableColumn id="7554" xr3:uid="{024A72EA-3F8F-495F-9F18-2E14E5C104EA}" name="Column7551"/>
    <tableColumn id="7555" xr3:uid="{D13637A2-DA06-4E3C-A591-227C6913E091}" name="Column7552"/>
    <tableColumn id="7556" xr3:uid="{3E49F55D-5739-49BA-9F52-FDAC6435CC89}" name="Column7553"/>
    <tableColumn id="7557" xr3:uid="{FCC4C8A9-BD27-44CC-9DF2-788887A1F9E5}" name="Column7554"/>
    <tableColumn id="7558" xr3:uid="{4D9AE901-6BB9-4BAD-B23D-2BF3CF453BE1}" name="Column7555"/>
    <tableColumn id="7559" xr3:uid="{3E58BD21-F811-4CB3-839D-E1612451F541}" name="Column7556"/>
    <tableColumn id="7560" xr3:uid="{9952885F-E6EA-4617-9879-FD0A614A733C}" name="Column7557"/>
    <tableColumn id="7561" xr3:uid="{C49E5717-2AE2-42AB-8575-D0FDB44C1E9D}" name="Column7558"/>
    <tableColumn id="7562" xr3:uid="{39DBA3FF-E76F-4183-BD51-E89930A5667F}" name="Column7559"/>
    <tableColumn id="7563" xr3:uid="{9BE53A07-3983-4E3F-8CFC-1D1ED451729D}" name="Column7560"/>
    <tableColumn id="7564" xr3:uid="{EE868CC4-F26F-4179-902D-0711716CEFBA}" name="Column7561"/>
    <tableColumn id="7565" xr3:uid="{DA458CFD-305D-4C1D-8AE7-121508EF7FC4}" name="Column7562"/>
    <tableColumn id="7566" xr3:uid="{D16D873B-7FD0-45AE-85E1-945334D0987C}" name="Column7563"/>
    <tableColumn id="7567" xr3:uid="{1947AF50-B534-4E7F-8BC8-98E13025BB0E}" name="Column7564"/>
    <tableColumn id="7568" xr3:uid="{CCFE03D8-107F-45F0-9554-80EE639E8C25}" name="Column7565"/>
    <tableColumn id="7569" xr3:uid="{DF1726DC-6C5A-4CFB-AACA-0CFA17D70741}" name="Column7566"/>
    <tableColumn id="7570" xr3:uid="{F25051AE-5D3D-45B2-9F06-110DC9CBA04C}" name="Column7567"/>
    <tableColumn id="7571" xr3:uid="{7342C1B2-DBAC-4D97-810C-3B7D096D2F74}" name="Column7568"/>
    <tableColumn id="7572" xr3:uid="{5D4A71CC-F425-47FE-86BD-7BF5F0751DB3}" name="Column7569"/>
    <tableColumn id="7573" xr3:uid="{7FEFCA59-5D20-4AA7-BE3E-AD141CE06F3B}" name="Column7570"/>
    <tableColumn id="7574" xr3:uid="{E449CE0C-6F3A-445B-9982-534E4084A207}" name="Column7571"/>
    <tableColumn id="7575" xr3:uid="{E8326B7A-D6CF-4EEE-B391-056AB2B4955F}" name="Column7572"/>
    <tableColumn id="7576" xr3:uid="{20D135DE-55CE-4568-A7BA-3289F5C02A5B}" name="Column7573"/>
    <tableColumn id="7577" xr3:uid="{E0743E5F-AA5F-4E92-8AF0-A4E3E7C24AB3}" name="Column7574"/>
    <tableColumn id="7578" xr3:uid="{3B245C5A-CD96-43D4-8CF3-9A72D82A85D8}" name="Column7575"/>
    <tableColumn id="7579" xr3:uid="{C3A802C4-D1D7-44EB-99CE-F26B8496CB40}" name="Column7576"/>
    <tableColumn id="7580" xr3:uid="{B177DD17-4E9B-4E63-829B-D13AAA9535DB}" name="Column7577"/>
    <tableColumn id="7581" xr3:uid="{EEE32F8B-89BB-4F5A-BA82-1238AA16A55D}" name="Column7578"/>
    <tableColumn id="7582" xr3:uid="{A4D530AB-8702-4041-ADDC-785B585D6D2C}" name="Column7579"/>
    <tableColumn id="7583" xr3:uid="{4A4480B9-4093-40F6-92D8-941A55F2A29C}" name="Column7580"/>
    <tableColumn id="7584" xr3:uid="{69DA120D-5046-4E24-A435-3EB7F041A1D4}" name="Column7581"/>
    <tableColumn id="7585" xr3:uid="{BAEDE697-16BF-4EE1-A7CF-AC33F132DB30}" name="Column7582"/>
    <tableColumn id="7586" xr3:uid="{02974176-9A07-4A4F-A628-6A1F294CF554}" name="Column7583"/>
    <tableColumn id="7587" xr3:uid="{C7C741D9-C45A-4410-9140-B45A00758534}" name="Column7584"/>
    <tableColumn id="7588" xr3:uid="{0F4588EC-5327-4E25-9FB0-5FC387DB39B9}" name="Column7585"/>
    <tableColumn id="7589" xr3:uid="{20E3890B-859D-4D9D-A01B-1374D693E35B}" name="Column7586"/>
    <tableColumn id="7590" xr3:uid="{E162DF96-A624-426C-A1AD-BDA64F6EE154}" name="Column7587"/>
    <tableColumn id="7591" xr3:uid="{B15BF3E4-51AF-48CA-83FC-60069E78DD3B}" name="Column7588"/>
    <tableColumn id="7592" xr3:uid="{79DD6BE9-7C2E-4250-A798-2DA4270DA959}" name="Column7589"/>
    <tableColumn id="7593" xr3:uid="{0B09304D-02FF-46E9-B8F8-AD05DF36BD7C}" name="Column7590"/>
    <tableColumn id="7594" xr3:uid="{ADB2FFF8-2A88-45F3-8A9C-3E911F06E09E}" name="Column7591"/>
    <tableColumn id="7595" xr3:uid="{4E65A74A-DEC3-4940-91BF-933FF076CF94}" name="Column7592"/>
    <tableColumn id="7596" xr3:uid="{4AF6874C-51CB-4B37-ADB1-B9E2E78171D8}" name="Column7593"/>
    <tableColumn id="7597" xr3:uid="{209382D1-2E28-48AB-B3DC-EA2A63DD45D4}" name="Column7594"/>
    <tableColumn id="7598" xr3:uid="{858FC80C-403C-4FF5-8C72-3D0E22904019}" name="Column7595"/>
    <tableColumn id="7599" xr3:uid="{A383E6DA-1362-4A96-8BC1-9CDCD54CD0A2}" name="Column7596"/>
    <tableColumn id="7600" xr3:uid="{F1071AC1-96A7-42E4-83C6-D997008AD7BC}" name="Column7597"/>
    <tableColumn id="7601" xr3:uid="{693DF0C6-1049-40AB-A398-36095E125BA1}" name="Column7598"/>
    <tableColumn id="7602" xr3:uid="{E3D7FE2C-E0FD-4C3A-AAA4-CD5341A95E4C}" name="Column7599"/>
    <tableColumn id="7603" xr3:uid="{1EA9B835-7055-4D28-B26E-508127E22A23}" name="Column7600"/>
    <tableColumn id="7604" xr3:uid="{CDDFB5D3-E843-4F30-A491-147198233D68}" name="Column7601"/>
    <tableColumn id="7605" xr3:uid="{A734FF7B-1B01-4BCE-A0C8-2E64BBED761C}" name="Column7602"/>
    <tableColumn id="7606" xr3:uid="{6A101DD3-D4DB-4703-B1F7-5482945279AA}" name="Column7603"/>
    <tableColumn id="7607" xr3:uid="{1126F2B5-C6EF-41E6-92C6-5AAEE88304CC}" name="Column7604"/>
    <tableColumn id="7608" xr3:uid="{D07C8B61-DB62-4E20-A489-F8851B30A998}" name="Column7605"/>
    <tableColumn id="7609" xr3:uid="{1D3B2106-4799-4779-AAE2-4357B2E6EE85}" name="Column7606"/>
    <tableColumn id="7610" xr3:uid="{E87C1D6B-901C-4CC8-8277-96B6E58CE51A}" name="Column7607"/>
    <tableColumn id="7611" xr3:uid="{D208EDA4-CB37-4C2B-8B4B-3B2C54E7027C}" name="Column7608"/>
    <tableColumn id="7612" xr3:uid="{3410078C-09D4-48CF-8C6C-72F319187E50}" name="Column7609"/>
    <tableColumn id="7613" xr3:uid="{E0692D24-6B70-46C1-8600-2B7708C24E82}" name="Column7610"/>
    <tableColumn id="7614" xr3:uid="{4DE17176-6D2D-401B-ABA3-B3AD2D2C57E2}" name="Column7611"/>
    <tableColumn id="7615" xr3:uid="{7730E89B-85BC-435F-A76A-F1E648B3C554}" name="Column7612"/>
    <tableColumn id="7616" xr3:uid="{4FE0F805-83C6-4258-B6AB-3D16C70D7FD1}" name="Column7613"/>
    <tableColumn id="7617" xr3:uid="{4E0A877B-AC63-44DF-A11D-FDB5556A5ED4}" name="Column7614"/>
    <tableColumn id="7618" xr3:uid="{0B45504C-51C3-4F49-B249-73DA858C716B}" name="Column7615"/>
    <tableColumn id="7619" xr3:uid="{D370E0CC-30C4-440C-8200-58F6299A3053}" name="Column7616"/>
    <tableColumn id="7620" xr3:uid="{973EE181-0856-404F-9C12-832FB68185BF}" name="Column7617"/>
    <tableColumn id="7621" xr3:uid="{BAD76607-FDEA-440D-A693-9A19C1F38AFE}" name="Column7618"/>
    <tableColumn id="7622" xr3:uid="{67D219E3-03C5-4105-95FA-1277AB7174AA}" name="Column7619"/>
    <tableColumn id="7623" xr3:uid="{F528ECB9-C7A3-45A7-B2DD-A3E110AF7D3E}" name="Column7620"/>
    <tableColumn id="7624" xr3:uid="{A8AC7ABD-2FCB-46E3-A3AE-30CAB61E38B7}" name="Column7621"/>
    <tableColumn id="7625" xr3:uid="{A6C01ACD-64CF-4655-9983-14779A55CC7B}" name="Column7622"/>
    <tableColumn id="7626" xr3:uid="{6698C778-B4FB-4A2C-B6AE-DC07F7A4F970}" name="Column7623"/>
    <tableColumn id="7627" xr3:uid="{7E5C0C5A-6884-4069-8B02-6A34DF9C7562}" name="Column7624"/>
    <tableColumn id="7628" xr3:uid="{615EB72E-03F4-4E62-9DAC-1EF12044D44F}" name="Column7625"/>
    <tableColumn id="7629" xr3:uid="{805B8265-5EB6-4E4C-B571-4E348B646091}" name="Column7626"/>
    <tableColumn id="7630" xr3:uid="{CC89F41B-ECA9-492C-86AB-C038FE0F9658}" name="Column7627"/>
    <tableColumn id="7631" xr3:uid="{30615710-F2EE-4182-B5BA-99A5751DFAF2}" name="Column7628"/>
    <tableColumn id="7632" xr3:uid="{FBBF7AD8-3CFA-484C-8AF5-35EF5CCCC31C}" name="Column7629"/>
    <tableColumn id="7633" xr3:uid="{610ABE69-CD9E-4EEF-8891-1A79C6E15A64}" name="Column7630"/>
    <tableColumn id="7634" xr3:uid="{7320E553-0C96-4EE4-8451-C90E6146B375}" name="Column7631"/>
    <tableColumn id="7635" xr3:uid="{42CF7164-0DED-4EE6-A83D-A3C743213F59}" name="Column7632"/>
    <tableColumn id="7636" xr3:uid="{FEDD945C-02FC-4EDA-A90B-507792687E9F}" name="Column7633"/>
    <tableColumn id="7637" xr3:uid="{2922C090-10E8-47DD-A992-5342A780BEAB}" name="Column7634"/>
    <tableColumn id="7638" xr3:uid="{1B808EAB-D4D6-4E23-9C33-0FD3AD25CF2D}" name="Column7635"/>
    <tableColumn id="7639" xr3:uid="{4D05695D-E2EB-440E-B4C5-F783A1B2D6FF}" name="Column7636"/>
    <tableColumn id="7640" xr3:uid="{F22A2E5A-3C5D-450F-B92F-0E21A464AE15}" name="Column7637"/>
    <tableColumn id="7641" xr3:uid="{EDCBFE11-0F8B-4939-B498-F8697B028D85}" name="Column7638"/>
    <tableColumn id="7642" xr3:uid="{CDD25D36-6CC4-4CB5-BE1E-7B5F77450C2D}" name="Column7639"/>
    <tableColumn id="7643" xr3:uid="{4D07DE8F-DEB4-4C74-8ED0-F65627C5BC3D}" name="Column7640"/>
    <tableColumn id="7644" xr3:uid="{CFBD65DB-A064-4603-B736-D42D61063A17}" name="Column7641"/>
    <tableColumn id="7645" xr3:uid="{196F9FC7-4A3A-496E-98BA-ACB4AD156E20}" name="Column7642"/>
    <tableColumn id="7646" xr3:uid="{F4D0B2B2-5A48-41EA-A586-4F8815146342}" name="Column7643"/>
    <tableColumn id="7647" xr3:uid="{2E622262-D851-4BCC-8B98-94C1BD89691F}" name="Column7644"/>
    <tableColumn id="7648" xr3:uid="{BBDF388B-B573-41E3-A877-C21AFA220EBA}" name="Column7645"/>
    <tableColumn id="7649" xr3:uid="{E8C124BA-65D0-4BFA-9C3B-7968846AD054}" name="Column7646"/>
    <tableColumn id="7650" xr3:uid="{D186C081-6E06-42AA-9389-9F8C93D0F3D9}" name="Column7647"/>
    <tableColumn id="7651" xr3:uid="{207B9304-B83A-4D32-B64D-567AB0D68524}" name="Column7648"/>
    <tableColumn id="7652" xr3:uid="{47DD01EA-DE8B-4033-AD6C-7F14D5B4D533}" name="Column7649"/>
    <tableColumn id="7653" xr3:uid="{7E029811-B00E-414B-AC23-55DC3A5468A4}" name="Column7650"/>
    <tableColumn id="7654" xr3:uid="{AC2D9D89-4F8B-4257-990E-453E6D9CE322}" name="Column7651"/>
    <tableColumn id="7655" xr3:uid="{C3B3F536-A4F8-4F40-A337-1B609467C011}" name="Column7652"/>
    <tableColumn id="7656" xr3:uid="{B5E4CEFD-1808-4E7F-9F6D-175F29D1B55A}" name="Column7653"/>
    <tableColumn id="7657" xr3:uid="{ED060A6C-FA66-4F65-B5EE-C77B6B8FDCCE}" name="Column7654"/>
    <tableColumn id="7658" xr3:uid="{DB17140B-C418-4939-9AC5-468BA0844DF6}" name="Column7655"/>
    <tableColumn id="7659" xr3:uid="{19082264-B3D4-4C8D-8938-DF0E51E6E162}" name="Column7656"/>
    <tableColumn id="7660" xr3:uid="{55E79769-ECD7-4BF1-8C12-CB30DD12A0E3}" name="Column7657"/>
    <tableColumn id="7661" xr3:uid="{A866F13D-E804-4286-ADD3-250A5F024FAC}" name="Column7658"/>
    <tableColumn id="7662" xr3:uid="{1A76880F-D525-439F-93D9-2256DA756461}" name="Column7659"/>
    <tableColumn id="7663" xr3:uid="{5E200969-34E2-43E7-9717-3AC289D87BCB}" name="Column7660"/>
    <tableColumn id="7664" xr3:uid="{F17294DD-773D-4EDE-8A75-799268609E67}" name="Column7661"/>
    <tableColumn id="7665" xr3:uid="{E9CDCF3C-472B-4419-89F3-BFB689613464}" name="Column7662"/>
    <tableColumn id="7666" xr3:uid="{C1B79D33-7137-4E4D-9817-66C0806AE5A3}" name="Column7663"/>
    <tableColumn id="7667" xr3:uid="{3072B19E-8755-439C-95EF-1CC7350AE1DD}" name="Column7664"/>
    <tableColumn id="7668" xr3:uid="{33C9BE31-BC9B-4195-BEF0-CD3B937D315A}" name="Column7665"/>
    <tableColumn id="7669" xr3:uid="{6F838B32-F5B9-4170-BDE5-3BEA93EC35FD}" name="Column7666"/>
    <tableColumn id="7670" xr3:uid="{903A56FB-43CF-49F9-A795-CCE4D8BA32B3}" name="Column7667"/>
    <tableColumn id="7671" xr3:uid="{11900133-466E-4F9E-A437-C32E79B080B4}" name="Column7668"/>
    <tableColumn id="7672" xr3:uid="{5C14A54D-5AF9-4222-98FC-F5C76B0E5F7D}" name="Column7669"/>
    <tableColumn id="7673" xr3:uid="{23818AEC-1B93-45B7-82AE-32E982ABEF02}" name="Column7670"/>
    <tableColumn id="7674" xr3:uid="{2E072B9F-C073-4BE9-AE1E-0714F557BDF3}" name="Column7671"/>
    <tableColumn id="7675" xr3:uid="{30E91A25-000C-4171-8DFC-C064D88E601E}" name="Column7672"/>
    <tableColumn id="7676" xr3:uid="{46E1CBAA-7E5A-4693-A17E-96B57FCFEDBD}" name="Column7673"/>
    <tableColumn id="7677" xr3:uid="{6D5B7B89-4AE0-42A0-B7C9-FBEA79192381}" name="Column7674"/>
    <tableColumn id="7678" xr3:uid="{1B3CEC07-2A6E-4B5C-BFDE-F9FC9B5C084F}" name="Column7675"/>
    <tableColumn id="7679" xr3:uid="{178956BD-A954-4028-94AE-4B5DA11BB94F}" name="Column7676"/>
    <tableColumn id="7680" xr3:uid="{F01DC942-06A3-4D38-995E-84002CEED31C}" name="Column7677"/>
    <tableColumn id="7681" xr3:uid="{A306B180-5DEE-4598-B299-C44E3105A6B8}" name="Column7678"/>
    <tableColumn id="7682" xr3:uid="{028DC33B-8DC3-48F9-A0DA-28443C0E811E}" name="Column7679"/>
    <tableColumn id="7683" xr3:uid="{09A8772C-6284-4F4C-AE32-5E5A35AD1558}" name="Column7680"/>
    <tableColumn id="7684" xr3:uid="{DA584E85-D9B4-41BF-A10C-8A346766230D}" name="Column7681"/>
    <tableColumn id="7685" xr3:uid="{19EF533B-6316-4640-B24F-8B1BD3556A6A}" name="Column7682"/>
    <tableColumn id="7686" xr3:uid="{35D541FF-D058-4784-93AD-ED7FBB468C42}" name="Column7683"/>
    <tableColumn id="7687" xr3:uid="{A3C6DA70-7A40-45FD-A098-F7D377110C3C}" name="Column7684"/>
    <tableColumn id="7688" xr3:uid="{7238F760-11CD-4B53-9759-46EEAA47E3D5}" name="Column7685"/>
    <tableColumn id="7689" xr3:uid="{5C4A59ED-EB3C-4D99-BC60-5368D86705C9}" name="Column7686"/>
    <tableColumn id="7690" xr3:uid="{A1573716-1423-443F-B0FD-5146BBB78B33}" name="Column7687"/>
    <tableColumn id="7691" xr3:uid="{23404948-8BD6-48C8-94E2-5C067EBDCC7F}" name="Column7688"/>
    <tableColumn id="7692" xr3:uid="{AC9B2281-B2CA-42C4-AA56-BB6C8A57CF71}" name="Column7689"/>
    <tableColumn id="7693" xr3:uid="{319F4D98-E5B6-438E-9863-28EB3EA1EBDB}" name="Column7690"/>
    <tableColumn id="7694" xr3:uid="{B26DC4ED-7BC4-4476-8649-A448E9FB7BA6}" name="Column7691"/>
    <tableColumn id="7695" xr3:uid="{36E06FDC-E535-43A6-8340-7FD94146441F}" name="Column7692"/>
    <tableColumn id="7696" xr3:uid="{A5894347-5B04-425B-8648-DA03FBADD889}" name="Column7693"/>
    <tableColumn id="7697" xr3:uid="{C01A68BB-DD8A-4D9F-A072-8B2FE3078DF5}" name="Column7694"/>
    <tableColumn id="7698" xr3:uid="{87BFE0B7-E817-4C46-AB50-B31198A1FC36}" name="Column7695"/>
    <tableColumn id="7699" xr3:uid="{014DEA71-FD49-4458-9151-7BF34AD240C7}" name="Column7696"/>
    <tableColumn id="7700" xr3:uid="{F6CA519B-017D-4AA0-9836-CB018FE01541}" name="Column7697"/>
    <tableColumn id="7701" xr3:uid="{6B9DF9B4-2F09-4355-A212-D45187087F36}" name="Column7698"/>
    <tableColumn id="7702" xr3:uid="{2BCA0259-625C-4DDA-ADA4-C3734191F7B4}" name="Column7699"/>
    <tableColumn id="7703" xr3:uid="{98344167-0709-4F55-A959-0DAF0A36F85D}" name="Column7700"/>
    <tableColumn id="7704" xr3:uid="{34649C6E-B1B5-4F35-89A2-FDFA09A7520C}" name="Column7701"/>
    <tableColumn id="7705" xr3:uid="{4742AE5F-C015-4470-A2CC-A2DFB6B7004B}" name="Column7702"/>
    <tableColumn id="7706" xr3:uid="{C585D652-5140-4626-BC96-8AE62262CE1C}" name="Column7703"/>
    <tableColumn id="7707" xr3:uid="{B8604434-50DE-43E1-9078-2202A2FECB34}" name="Column7704"/>
    <tableColumn id="7708" xr3:uid="{E74A438F-2813-478E-BF91-B20341226376}" name="Column7705"/>
    <tableColumn id="7709" xr3:uid="{7946B4C6-238C-49E6-9F6F-1A0014C3D16A}" name="Column7706"/>
    <tableColumn id="7710" xr3:uid="{BCF9A7B8-0023-4C0C-BDBF-6776333B735C}" name="Column7707"/>
    <tableColumn id="7711" xr3:uid="{FFFEF129-3DAC-43AD-8DF7-9A66D533890C}" name="Column7708"/>
    <tableColumn id="7712" xr3:uid="{FAFA7EAF-3CE5-48BE-8FB2-DF5607A94D52}" name="Column7709"/>
    <tableColumn id="7713" xr3:uid="{B8A6DA32-8C06-4DFD-922E-4C45DFEC6F4E}" name="Column7710"/>
    <tableColumn id="7714" xr3:uid="{14E0BC81-353F-4A85-9E04-FBCC602F09BB}" name="Column7711"/>
    <tableColumn id="7715" xr3:uid="{3B37C908-D393-49A1-B7E4-B7982E84F2BD}" name="Column7712"/>
    <tableColumn id="7716" xr3:uid="{FAAFC87A-4BAC-4AF0-AD03-5FF35F70B80C}" name="Column7713"/>
    <tableColumn id="7717" xr3:uid="{70F5CFBC-46BD-42EC-B3F1-6F36CC754B88}" name="Column7714"/>
    <tableColumn id="7718" xr3:uid="{ECE3F15A-6031-4231-8A83-EF425C3EA478}" name="Column7715"/>
    <tableColumn id="7719" xr3:uid="{1AB7C635-84A2-44CA-B705-2E22415FBB96}" name="Column7716"/>
    <tableColumn id="7720" xr3:uid="{FDF7FE16-474D-4714-86B8-9715A02CFAB7}" name="Column7717"/>
    <tableColumn id="7721" xr3:uid="{C4CED506-F2DF-4881-B206-7634D92ACEB7}" name="Column7718"/>
    <tableColumn id="7722" xr3:uid="{7B75DEE4-694B-4C26-B4C7-33251CB4AC49}" name="Column7719"/>
    <tableColumn id="7723" xr3:uid="{B72911C6-007C-4917-B58B-1800C1747A25}" name="Column7720"/>
    <tableColumn id="7724" xr3:uid="{10D1F34C-D771-4A1F-8BEC-9171A52EBA45}" name="Column7721"/>
    <tableColumn id="7725" xr3:uid="{8CD48F93-7656-4021-9B31-6373BC442D4C}" name="Column7722"/>
    <tableColumn id="7726" xr3:uid="{BB7FF650-43EE-4AC0-86E4-E2DB1F5AEA70}" name="Column7723"/>
    <tableColumn id="7727" xr3:uid="{39D3CC45-FFCF-4191-8A5F-5148750C3EE9}" name="Column7724"/>
    <tableColumn id="7728" xr3:uid="{336ADFA7-D42C-495A-AE31-4135B5C7EDB8}" name="Column7725"/>
    <tableColumn id="7729" xr3:uid="{C943FC74-6BB5-4F6C-8D35-7F1019A9D6BE}" name="Column7726"/>
    <tableColumn id="7730" xr3:uid="{CD963370-F682-4A0E-A688-7990E15ADCCC}" name="Column7727"/>
    <tableColumn id="7731" xr3:uid="{E836E430-7798-4867-AEC9-3C7C986F2ACE}" name="Column7728"/>
    <tableColumn id="7732" xr3:uid="{C027E105-AF9F-4EFD-A0C6-7E7B185A2359}" name="Column7729"/>
    <tableColumn id="7733" xr3:uid="{6CE07EF8-2BC3-4260-BC74-8E1437983A81}" name="Column7730"/>
    <tableColumn id="7734" xr3:uid="{A96B7636-D525-4BAC-8A3C-A39FDE1B6D0D}" name="Column7731"/>
    <tableColumn id="7735" xr3:uid="{170CA8B8-0F6C-4A62-9FA0-8E1B28F19144}" name="Column7732"/>
    <tableColumn id="7736" xr3:uid="{A89F742D-D4D6-46AD-86B9-757479093F9F}" name="Column7733"/>
    <tableColumn id="7737" xr3:uid="{3E9BA1DB-75D4-45CA-9505-33C136562CB0}" name="Column7734"/>
    <tableColumn id="7738" xr3:uid="{1B3F08E9-6E17-4C11-97F5-5941E47E235F}" name="Column7735"/>
    <tableColumn id="7739" xr3:uid="{EBCA548F-36C1-4498-8197-C1F0BD7C0F99}" name="Column7736"/>
    <tableColumn id="7740" xr3:uid="{1F04BBB0-9334-435D-8371-19AD27B24A69}" name="Column7737"/>
    <tableColumn id="7741" xr3:uid="{86769259-A472-4AE2-B0B2-7E647BA6CB8A}" name="Column7738"/>
    <tableColumn id="7742" xr3:uid="{BC9104F7-9478-4F7B-B56A-A79E2D4F8010}" name="Column7739"/>
    <tableColumn id="7743" xr3:uid="{4F5CACF2-2C81-4331-9244-5B2EDEB1B05F}" name="Column7740"/>
    <tableColumn id="7744" xr3:uid="{28E504B3-C7B8-4889-8F86-C98EA9496071}" name="Column7741"/>
    <tableColumn id="7745" xr3:uid="{AA095CC9-6741-4F06-B2D3-EAA11E1A2688}" name="Column7742"/>
    <tableColumn id="7746" xr3:uid="{6CF45498-34A7-4A4A-A6DC-81D9CE694960}" name="Column7743"/>
    <tableColumn id="7747" xr3:uid="{EF243963-3923-4A62-AA5A-544E3F283496}" name="Column7744"/>
    <tableColumn id="7748" xr3:uid="{61E1D9F6-6837-43D2-BCA4-CF790B0ADCC4}" name="Column7745"/>
    <tableColumn id="7749" xr3:uid="{7ECB2113-A56B-4C98-8CBB-A08B77C7308A}" name="Column7746"/>
    <tableColumn id="7750" xr3:uid="{CE513893-BCE6-4C95-9A5C-39A3E6B14129}" name="Column7747"/>
    <tableColumn id="7751" xr3:uid="{FA8DDF6C-8B5C-4B44-BB1C-12D68C7C278F}" name="Column7748"/>
    <tableColumn id="7752" xr3:uid="{90F537ED-2D8B-4DDE-BBC0-3A745F1CE8D4}" name="Column7749"/>
    <tableColumn id="7753" xr3:uid="{FC37E8FE-0541-4B35-859A-49187EAB22D9}" name="Column7750"/>
    <tableColumn id="7754" xr3:uid="{46DCC985-FDE9-4457-B4C9-BFF46D2426DC}" name="Column7751"/>
    <tableColumn id="7755" xr3:uid="{313EF97D-7B98-4C12-8655-AEF3C61F02F1}" name="Column7752"/>
    <tableColumn id="7756" xr3:uid="{4D386E4C-3A23-4AD7-A211-608688A98917}" name="Column7753"/>
    <tableColumn id="7757" xr3:uid="{AF6ABD72-BBAD-44DB-A156-422FAAB4844A}" name="Column7754"/>
    <tableColumn id="7758" xr3:uid="{90E17F1F-A99D-409B-B70D-58EB1D6291E4}" name="Column7755"/>
    <tableColumn id="7759" xr3:uid="{A8AB4923-CDB3-47F1-B172-86032A27EDD3}" name="Column7756"/>
    <tableColumn id="7760" xr3:uid="{129D88BD-A7DE-4B5B-8CAF-23E096A08E1A}" name="Column7757"/>
    <tableColumn id="7761" xr3:uid="{470E1A99-27CE-4E61-9D2A-A3FEDC9FA7F5}" name="Column7758"/>
    <tableColumn id="7762" xr3:uid="{29A46734-BF0D-4263-9242-E668B441080A}" name="Column7759"/>
    <tableColumn id="7763" xr3:uid="{AF3EF229-691F-4F2A-A66C-F991DC7DA979}" name="Column7760"/>
    <tableColumn id="7764" xr3:uid="{916D1F2A-3AFE-4C37-A27E-6BAFEC5B8676}" name="Column7761"/>
    <tableColumn id="7765" xr3:uid="{1C5A0BF5-4E2A-41B6-9025-176781F96AFC}" name="Column7762"/>
    <tableColumn id="7766" xr3:uid="{A6ACF115-89A8-48FE-918C-08BF89B77C51}" name="Column7763"/>
    <tableColumn id="7767" xr3:uid="{8ECC30DC-5E22-4E9F-ABFC-46FBD255641E}" name="Column7764"/>
    <tableColumn id="7768" xr3:uid="{34E271C0-F1BD-4F64-9397-840015036EDC}" name="Column7765"/>
    <tableColumn id="7769" xr3:uid="{E72D05B9-AD9E-4EF6-B092-45D5C15E5C38}" name="Column7766"/>
    <tableColumn id="7770" xr3:uid="{444F590F-818A-4F40-84FC-A66D485CE805}" name="Column7767"/>
    <tableColumn id="7771" xr3:uid="{82BA0F79-FD1D-494C-807D-AD452E701CA0}" name="Column7768"/>
    <tableColumn id="7772" xr3:uid="{AF04B7D9-EB8F-4FCD-8FA3-4245BC23F0D8}" name="Column7769"/>
    <tableColumn id="7773" xr3:uid="{9273C690-F75D-426F-B390-145C4A5A11C5}" name="Column7770"/>
    <tableColumn id="7774" xr3:uid="{1C21E47C-2758-47AF-8844-7A7C555A5D08}" name="Column7771"/>
    <tableColumn id="7775" xr3:uid="{3D1D8FD0-55F6-464A-81EC-7117D396C24A}" name="Column7772"/>
    <tableColumn id="7776" xr3:uid="{D622ABAA-326D-4E64-814F-F3CFA39A3694}" name="Column7773"/>
    <tableColumn id="7777" xr3:uid="{A816E396-DE19-4700-A1DD-E97123688782}" name="Column7774"/>
    <tableColumn id="7778" xr3:uid="{652B338F-AE0A-4EDA-B0B3-3F2981B3AF49}" name="Column7775"/>
    <tableColumn id="7779" xr3:uid="{77496691-D300-45E0-92BD-26FF6A8A3BC9}" name="Column7776"/>
    <tableColumn id="7780" xr3:uid="{30A42C29-252A-47BB-883C-909243F1740F}" name="Column7777"/>
    <tableColumn id="7781" xr3:uid="{26402CE9-6192-4D98-9823-5F55FCA3B3D6}" name="Column7778"/>
    <tableColumn id="7782" xr3:uid="{A9A21837-4386-40F1-85C8-6679B0B487D7}" name="Column7779"/>
    <tableColumn id="7783" xr3:uid="{949D2445-9719-43E7-86A5-296FC08C7B06}" name="Column7780"/>
    <tableColumn id="7784" xr3:uid="{FB731B85-03DF-4816-88E3-B169CC4998B2}" name="Column7781"/>
    <tableColumn id="7785" xr3:uid="{D63DB5CA-3511-4D8F-A6C8-E14447A4D4BB}" name="Column7782"/>
    <tableColumn id="7786" xr3:uid="{3A24DED7-1043-4EA8-93D6-617258760C8C}" name="Column7783"/>
    <tableColumn id="7787" xr3:uid="{64FDF829-795C-4403-9DCE-693134DC4E91}" name="Column7784"/>
    <tableColumn id="7788" xr3:uid="{43768312-E846-4C9A-A009-F4FAA466723E}" name="Column7785"/>
    <tableColumn id="7789" xr3:uid="{A864D152-21C4-4FFE-8732-6C71FA9EE636}" name="Column7786"/>
    <tableColumn id="7790" xr3:uid="{945DEF3C-A4AD-41E2-95E2-1E70312B2434}" name="Column7787"/>
    <tableColumn id="7791" xr3:uid="{F3EEC726-A76F-492E-9D48-2C560D340CF4}" name="Column7788"/>
    <tableColumn id="7792" xr3:uid="{BA8A7A42-0D57-499C-843B-5F64B4FE4AD4}" name="Column7789"/>
    <tableColumn id="7793" xr3:uid="{80296ABB-2F6C-457E-BFF2-B170C0D1E3A6}" name="Column7790"/>
    <tableColumn id="7794" xr3:uid="{5A4E1787-F948-410E-8689-248CDA89E2D9}" name="Column7791"/>
    <tableColumn id="7795" xr3:uid="{88E1199E-8B9D-48A1-8D24-3768E6E98110}" name="Column7792"/>
    <tableColumn id="7796" xr3:uid="{69545025-E2A8-4885-90A8-3F83FD9709DA}" name="Column7793"/>
    <tableColumn id="7797" xr3:uid="{576A7022-0CD7-4B8D-9838-AE57BA736C87}" name="Column7794"/>
    <tableColumn id="7798" xr3:uid="{C5DD91D7-A0F1-4BD3-8BFB-88DC3414CE22}" name="Column7795"/>
    <tableColumn id="7799" xr3:uid="{EEF41908-3037-4BFF-A9CE-BF91C94E1B81}" name="Column7796"/>
    <tableColumn id="7800" xr3:uid="{9F2F1FCC-50C2-4B57-AFE8-7EF8792F8FB9}" name="Column7797"/>
    <tableColumn id="7801" xr3:uid="{C9C9442C-EF17-4B51-88AC-3E0A16D6CD42}" name="Column7798"/>
    <tableColumn id="7802" xr3:uid="{C388459D-3952-4C87-BF02-04E42B924480}" name="Column7799"/>
    <tableColumn id="7803" xr3:uid="{A89BED93-7FEA-469C-9B83-6B9E745853E9}" name="Column7800"/>
    <tableColumn id="7804" xr3:uid="{526D05AF-A5E9-4B43-AB3E-36F3F19E1BB1}" name="Column7801"/>
    <tableColumn id="7805" xr3:uid="{F7FAF950-19C8-410E-96F4-44415A133F6C}" name="Column7802"/>
    <tableColumn id="7806" xr3:uid="{8E23C6BC-C589-455A-8890-8E16A7C689BC}" name="Column7803"/>
    <tableColumn id="7807" xr3:uid="{94D01002-0E01-4E31-A39B-A537394F606B}" name="Column7804"/>
    <tableColumn id="7808" xr3:uid="{964108B5-02DC-40B9-AE44-ABBE6F653750}" name="Column7805"/>
    <tableColumn id="7809" xr3:uid="{E015D896-0465-4933-BF72-254CA277C9F0}" name="Column7806"/>
    <tableColumn id="7810" xr3:uid="{E568C134-ADC5-4AC0-8D94-D4555893C165}" name="Column7807"/>
    <tableColumn id="7811" xr3:uid="{F902DBB2-8C8B-404D-9EFC-92C598DC2327}" name="Column7808"/>
    <tableColumn id="7812" xr3:uid="{9E85001B-E851-4A5A-9A0D-BC966B6BE59F}" name="Column7809"/>
    <tableColumn id="7813" xr3:uid="{AA509EF7-9539-438D-8507-EF6B93EFBFF4}" name="Column7810"/>
    <tableColumn id="7814" xr3:uid="{752C1F5E-C954-4767-AD12-D8A3DDE38B87}" name="Column7811"/>
    <tableColumn id="7815" xr3:uid="{E7E97267-A411-49B3-9A20-ACCB04338D6C}" name="Column7812"/>
    <tableColumn id="7816" xr3:uid="{9F313735-2010-4235-9C4D-F896DB08A763}" name="Column7813"/>
    <tableColumn id="7817" xr3:uid="{C50D978D-C32C-4973-8702-FB46D8D638C2}" name="Column7814"/>
    <tableColumn id="7818" xr3:uid="{18F28D55-D22B-42D5-B9E5-3C1D5938B568}" name="Column7815"/>
    <tableColumn id="7819" xr3:uid="{4139319B-90BE-4E5C-ADA6-3953DFDC48A3}" name="Column7816"/>
    <tableColumn id="7820" xr3:uid="{FB4F1412-EE7F-4E07-8F54-C98DD6BF17B6}" name="Column7817"/>
    <tableColumn id="7821" xr3:uid="{28606AD3-0448-45B6-9184-EA254D01C87A}" name="Column7818"/>
    <tableColumn id="7822" xr3:uid="{01667370-ADDD-45AA-BB31-DCF9111F70E0}" name="Column7819"/>
    <tableColumn id="7823" xr3:uid="{05D7BB7D-2732-4766-BEF7-87850F72D7DC}" name="Column7820"/>
    <tableColumn id="7824" xr3:uid="{A96010C2-B782-400E-9F80-0F0399993E72}" name="Column7821"/>
    <tableColumn id="7825" xr3:uid="{010B4145-03C9-404D-942F-BEBAED098A48}" name="Column7822"/>
    <tableColumn id="7826" xr3:uid="{BB8FDBA8-AA3F-49D2-93FE-B5F351C8C4BC}" name="Column7823"/>
    <tableColumn id="7827" xr3:uid="{317342E4-C4FC-4AFA-AE86-90DDA69DE12D}" name="Column7824"/>
    <tableColumn id="7828" xr3:uid="{D12C5EEA-0DD0-4789-88B0-C530F21EF5CB}" name="Column7825"/>
    <tableColumn id="7829" xr3:uid="{8AB6975D-C9B6-4944-9F6E-DC2CC4BBD72B}" name="Column7826"/>
    <tableColumn id="7830" xr3:uid="{26965B7B-EB86-4164-BBE3-A9FD27D94864}" name="Column7827"/>
    <tableColumn id="7831" xr3:uid="{09969407-67B0-4585-B8DC-7404BF50D6A3}" name="Column7828"/>
    <tableColumn id="7832" xr3:uid="{9E0A0BFF-7490-4FED-ACB1-CF6ACF5C113C}" name="Column7829"/>
    <tableColumn id="7833" xr3:uid="{1C9C8A08-F81A-4729-9A98-2B643B0AC51F}" name="Column7830"/>
    <tableColumn id="7834" xr3:uid="{4108598F-86F1-47C5-9C69-5ACF6A83A536}" name="Column7831"/>
    <tableColumn id="7835" xr3:uid="{32694022-4E70-412C-BFF1-1AD83CF632C2}" name="Column7832"/>
    <tableColumn id="7836" xr3:uid="{86277D66-269A-4751-BFAE-CF452E138997}" name="Column7833"/>
    <tableColumn id="7837" xr3:uid="{DDC3B121-A2B3-4C10-AB99-2226C57CE7A5}" name="Column7834"/>
    <tableColumn id="7838" xr3:uid="{DEE6153C-3168-4299-8C1C-A77302DCBD86}" name="Column7835"/>
    <tableColumn id="7839" xr3:uid="{953EED44-4C99-45DC-8E26-33E6F02711E9}" name="Column7836"/>
    <tableColumn id="7840" xr3:uid="{4149B415-886A-43EF-8997-12FD2A7F06A0}" name="Column7837"/>
    <tableColumn id="7841" xr3:uid="{DC9389BD-EFE7-4E08-AD14-263DDBC9DD54}" name="Column7838"/>
    <tableColumn id="7842" xr3:uid="{A2E7708D-2120-4248-9B31-3F3A69CC9455}" name="Column7839"/>
    <tableColumn id="7843" xr3:uid="{7126F3D0-6ED0-4EDE-BF68-C51DEC6A08A6}" name="Column7840"/>
    <tableColumn id="7844" xr3:uid="{CC3B6255-7A79-4AC7-AD61-CEE7DBAA70FE}" name="Column7841"/>
    <tableColumn id="7845" xr3:uid="{F76CF421-0E20-4094-A605-832C619218C9}" name="Column7842"/>
    <tableColumn id="7846" xr3:uid="{A9CF6950-0CF4-4D49-B8F6-CCE3FF3B4A07}" name="Column7843"/>
    <tableColumn id="7847" xr3:uid="{C7CD46A6-F30C-418C-A31A-382C9DBBEE31}" name="Column7844"/>
    <tableColumn id="7848" xr3:uid="{AEFC2A14-9B1B-429A-9013-DED83CE2BFD9}" name="Column7845"/>
    <tableColumn id="7849" xr3:uid="{9A50F8BF-825F-40E1-8562-10AB992A3EFE}" name="Column7846"/>
    <tableColumn id="7850" xr3:uid="{BD770CC9-F6B8-40FE-9E1A-EF09B45E46FE}" name="Column7847"/>
    <tableColumn id="7851" xr3:uid="{FCD5A04A-903B-4D1B-A7D2-9BCE985EF9B1}" name="Column7848"/>
    <tableColumn id="7852" xr3:uid="{E8FE5082-65DE-40B5-991C-7C0F8F3BC5E9}" name="Column7849"/>
    <tableColumn id="7853" xr3:uid="{16287C57-41C8-430A-9543-A92637F26C8D}" name="Column7850"/>
    <tableColumn id="7854" xr3:uid="{C05AF28D-4084-4A0F-B5A1-AA453E980FED}" name="Column7851"/>
    <tableColumn id="7855" xr3:uid="{8D67BCCF-4D9C-47DE-802F-0D9593AA3E3B}" name="Column7852"/>
    <tableColumn id="7856" xr3:uid="{02436D7C-662D-4322-8509-DCDB1853FE8B}" name="Column7853"/>
    <tableColumn id="7857" xr3:uid="{DB744CC7-3933-4282-9F78-1E9088F4397D}" name="Column7854"/>
    <tableColumn id="7858" xr3:uid="{94025E68-986B-4AC0-8B2F-9C2E5E6DA5F1}" name="Column7855"/>
    <tableColumn id="7859" xr3:uid="{5C6F0F9E-B0DF-4C44-AAC9-B948F9955E6D}" name="Column7856"/>
    <tableColumn id="7860" xr3:uid="{0B3D902D-1A62-4FD8-80C9-77D477E2A87A}" name="Column7857"/>
    <tableColumn id="7861" xr3:uid="{37D8018C-E6B3-43E2-A4BF-F153D8266759}" name="Column7858"/>
    <tableColumn id="7862" xr3:uid="{FDFC6795-56B2-4E00-BD2C-B422D00D3D26}" name="Column7859"/>
    <tableColumn id="7863" xr3:uid="{3F741BBA-604B-4988-9470-9FFB9D6CE089}" name="Column7860"/>
    <tableColumn id="7864" xr3:uid="{93424D6B-7902-468B-B54A-0E83DEBD6121}" name="Column7861"/>
    <tableColumn id="7865" xr3:uid="{A410BF31-647D-4221-91E8-D6D07908E05B}" name="Column7862"/>
    <tableColumn id="7866" xr3:uid="{FF07B5DF-42D3-4FA8-840C-7E3E40D8485F}" name="Column7863"/>
    <tableColumn id="7867" xr3:uid="{FF2604CF-1BBA-4225-8A05-B20F5626FF9A}" name="Column7864"/>
    <tableColumn id="7868" xr3:uid="{3B3E3F72-2350-4D56-A704-CC5C6057067A}" name="Column7865"/>
    <tableColumn id="7869" xr3:uid="{EA898CDB-00A2-4375-AB1D-933A7CBF5B46}" name="Column7866"/>
    <tableColumn id="7870" xr3:uid="{F1608735-707F-443D-A63B-C6458AF7C9E3}" name="Column7867"/>
    <tableColumn id="7871" xr3:uid="{198995AE-398D-425A-A32C-1FF808209603}" name="Column7868"/>
    <tableColumn id="7872" xr3:uid="{7C633B05-E9CE-4651-863F-CA9E94A9514E}" name="Column7869"/>
    <tableColumn id="7873" xr3:uid="{043E706F-F9E2-4CB2-99AF-2662D4033919}" name="Column7870"/>
    <tableColumn id="7874" xr3:uid="{3688F446-51EE-4BFE-B005-CFC1308AF565}" name="Column7871"/>
    <tableColumn id="7875" xr3:uid="{417BD734-5F34-4F8A-B590-979E71A8874C}" name="Column7872"/>
    <tableColumn id="7876" xr3:uid="{E6C9920A-6DB1-479E-87EF-8B1239556257}" name="Column7873"/>
    <tableColumn id="7877" xr3:uid="{7F1BCFFE-BD38-4DF2-B1CD-00339B4D70B3}" name="Column7874"/>
    <tableColumn id="7878" xr3:uid="{BB943EBA-24D2-468D-A2AD-120410E048C5}" name="Column7875"/>
    <tableColumn id="7879" xr3:uid="{112CC4BA-5895-48D0-8C5C-07BEC6FD19CD}" name="Column7876"/>
    <tableColumn id="7880" xr3:uid="{3917B359-8EE2-4C77-A572-9699FFC85003}" name="Column7877"/>
    <tableColumn id="7881" xr3:uid="{0B59DDBF-ACE2-46BC-AD1B-1AFB67332A2F}" name="Column7878"/>
    <tableColumn id="7882" xr3:uid="{AF2D7067-B723-4B52-B003-4F8399112C18}" name="Column7879"/>
    <tableColumn id="7883" xr3:uid="{D9BF8A47-BAFD-41BE-8C5C-5491B7FA4644}" name="Column7880"/>
    <tableColumn id="7884" xr3:uid="{7DA14BEC-500C-49E9-8BBF-BDAFF4151DC9}" name="Column7881"/>
    <tableColumn id="7885" xr3:uid="{E8F1BD2A-D6F1-493E-B501-A8261C48A649}" name="Column7882"/>
    <tableColumn id="7886" xr3:uid="{FC7BB341-F933-4D74-A8B5-4083056E4F25}" name="Column7883"/>
    <tableColumn id="7887" xr3:uid="{130398F8-8A12-4412-B32C-B11B55326D4A}" name="Column7884"/>
    <tableColumn id="7888" xr3:uid="{DFA815F7-D1C3-46A7-8B7E-198251266A8D}" name="Column7885"/>
    <tableColumn id="7889" xr3:uid="{A4C65FB8-4BE1-4256-92E6-D4882651ED66}" name="Column7886"/>
    <tableColumn id="7890" xr3:uid="{49692229-DE23-4201-A4EC-C7CB98E5453D}" name="Column7887"/>
    <tableColumn id="7891" xr3:uid="{A02EA502-BBA6-48E5-BFA1-7A9A1A5DF903}" name="Column7888"/>
    <tableColumn id="7892" xr3:uid="{329C1CA4-F5AE-48CB-B105-8B4EF197F554}" name="Column7889"/>
    <tableColumn id="7893" xr3:uid="{CD8F335A-F90A-4FDA-A584-9D79BBA0B38A}" name="Column7890"/>
    <tableColumn id="7894" xr3:uid="{B10712C2-1C0C-4E2D-9D64-6DA36AE0A168}" name="Column7891"/>
    <tableColumn id="7895" xr3:uid="{1F642B7A-3A32-4B50-938C-05F6F85B40AC}" name="Column7892"/>
    <tableColumn id="7896" xr3:uid="{2B042865-2103-4986-9389-CDC2F67D5CC2}" name="Column7893"/>
    <tableColumn id="7897" xr3:uid="{349E63F1-1E7F-4375-BED3-D02EFC27B47B}" name="Column7894"/>
    <tableColumn id="7898" xr3:uid="{E0EDF76C-B334-43A5-B932-85D8FE378AFF}" name="Column7895"/>
    <tableColumn id="7899" xr3:uid="{A9C14D33-871B-443F-A467-AF22C1CEFA31}" name="Column7896"/>
    <tableColumn id="7900" xr3:uid="{53CCD448-1FFF-478C-AD7F-47527C0E2F5F}" name="Column7897"/>
    <tableColumn id="7901" xr3:uid="{2E04C44B-E8CB-4E03-B186-469C21C8CFA0}" name="Column7898"/>
    <tableColumn id="7902" xr3:uid="{93219038-EE58-478A-84C9-B4F94314E430}" name="Column7899"/>
    <tableColumn id="7903" xr3:uid="{822F1173-4DF4-4251-AF79-6D3FC1CD63E2}" name="Column7900"/>
    <tableColumn id="7904" xr3:uid="{6BF1391D-72E3-4572-8FC5-BCB29E9D517A}" name="Column7901"/>
    <tableColumn id="7905" xr3:uid="{DD76C8F0-8941-40D7-B237-991002D64169}" name="Column7902"/>
    <tableColumn id="7906" xr3:uid="{7380A933-1B73-4EC6-92B2-6ADCCCD354CA}" name="Column7903"/>
    <tableColumn id="7907" xr3:uid="{D85D915B-9ED3-4CD8-A25B-8FEC3E083D9A}" name="Column7904"/>
    <tableColumn id="7908" xr3:uid="{961F032E-CAA8-4877-92E8-C3595FA0C480}" name="Column7905"/>
    <tableColumn id="7909" xr3:uid="{745F3517-0D59-49C9-8054-C836EDAFCD38}" name="Column7906"/>
    <tableColumn id="7910" xr3:uid="{3E9661CE-4E0E-4BC0-A9A6-1F14E6B00CC5}" name="Column7907"/>
    <tableColumn id="7911" xr3:uid="{D0FE840D-7BE5-4F77-808B-D26C930683B0}" name="Column7908"/>
    <tableColumn id="7912" xr3:uid="{E8E5C1AA-0E8A-41E5-8913-6A7862F4AA91}" name="Column7909"/>
    <tableColumn id="7913" xr3:uid="{5B8C7422-E47D-408A-9FF8-EF924196799C}" name="Column7910"/>
    <tableColumn id="7914" xr3:uid="{FAF46063-8D0D-4CD1-8960-8FBF3C6FD5EF}" name="Column7911"/>
    <tableColumn id="7915" xr3:uid="{B285083C-390A-433D-B6B6-2D1AB5084C1E}" name="Column7912"/>
    <tableColumn id="7916" xr3:uid="{A5E9528F-1966-4079-B08E-168F2537E3E0}" name="Column7913"/>
    <tableColumn id="7917" xr3:uid="{9CA8E301-AE4C-4C62-8902-7ADE0D80163C}" name="Column7914"/>
    <tableColumn id="7918" xr3:uid="{F9FA084A-C97A-44D8-815F-83F9E7C61BCB}" name="Column7915"/>
    <tableColumn id="7919" xr3:uid="{D70D7938-0104-4BB5-9F4B-FBE3EF71F5E7}" name="Column7916"/>
    <tableColumn id="7920" xr3:uid="{87F3B83A-E8CA-4F96-B35D-42F03765AF92}" name="Column7917"/>
    <tableColumn id="7921" xr3:uid="{B32BC9CB-808E-4FAB-B324-7881F155337E}" name="Column7918"/>
    <tableColumn id="7922" xr3:uid="{E091C22A-B354-44F6-AEA9-AB8524454275}" name="Column7919"/>
    <tableColumn id="7923" xr3:uid="{87E2857B-5F7B-4157-9D3E-4C631F2074F2}" name="Column7920"/>
    <tableColumn id="7924" xr3:uid="{148883AB-14AE-498F-98AF-1D8D97287A1C}" name="Column7921"/>
    <tableColumn id="7925" xr3:uid="{A7C2A25E-F784-4AD5-BDFB-96B5E79900C1}" name="Column7922"/>
    <tableColumn id="7926" xr3:uid="{BAF01815-C5A1-44C5-9335-A151681C7F60}" name="Column7923"/>
    <tableColumn id="7927" xr3:uid="{D9E8D1CB-C227-4ACB-9B18-44DA84B24F1B}" name="Column7924"/>
    <tableColumn id="7928" xr3:uid="{317F20D3-F190-452A-8BD7-6358D5E853B8}" name="Column7925"/>
    <tableColumn id="7929" xr3:uid="{0676BAAE-65AB-4DEA-9B09-1070C858F1AD}" name="Column7926"/>
    <tableColumn id="7930" xr3:uid="{F6F3AE97-D1B4-472D-BB7B-9CFC01B89292}" name="Column7927"/>
    <tableColumn id="7931" xr3:uid="{8EC0B671-5B72-46E2-A0E2-13A403A11C40}" name="Column7928"/>
    <tableColumn id="7932" xr3:uid="{8E455491-E79D-4719-BA9F-A0CC71376100}" name="Column7929"/>
    <tableColumn id="7933" xr3:uid="{56CC98AA-9B77-4205-9C83-FA9CD434673D}" name="Column7930"/>
    <tableColumn id="7934" xr3:uid="{460C9F52-F422-47BA-AF0D-9D7573CF12F9}" name="Column7931"/>
    <tableColumn id="7935" xr3:uid="{72AB0F62-EB4D-4ECF-B4F4-5D87788251C5}" name="Column7932"/>
    <tableColumn id="7936" xr3:uid="{6AF8B6E8-0AE1-469B-84DB-BFF3FF7E1DA4}" name="Column7933"/>
    <tableColumn id="7937" xr3:uid="{2F68F4B1-F86A-467F-B7A1-083E7B7FE30E}" name="Column7934"/>
    <tableColumn id="7938" xr3:uid="{69346112-7A10-4602-8B94-E5FEBCE0B860}" name="Column7935"/>
    <tableColumn id="7939" xr3:uid="{881C3CA7-2DAC-4B82-8F4F-967FF55817E3}" name="Column7936"/>
    <tableColumn id="7940" xr3:uid="{9D69D1AD-0014-4727-A304-4706859D46BE}" name="Column7937"/>
    <tableColumn id="7941" xr3:uid="{35DCC86B-284D-470A-A20C-401B616673FB}" name="Column7938"/>
    <tableColumn id="7942" xr3:uid="{421ADC11-FD09-4496-AF20-A19513986E9E}" name="Column7939"/>
    <tableColumn id="7943" xr3:uid="{569911B3-50C5-42FC-AC8F-F57BD5B8D952}" name="Column7940"/>
    <tableColumn id="7944" xr3:uid="{B2009704-1DCB-4333-B361-C3C3EF4EAB8B}" name="Column7941"/>
    <tableColumn id="7945" xr3:uid="{210415AF-BC71-41B7-AD21-4AA78CB6F26B}" name="Column7942"/>
    <tableColumn id="7946" xr3:uid="{00053713-EBF4-425F-9FA9-4AAB972EDBF7}" name="Column7943"/>
    <tableColumn id="7947" xr3:uid="{4B762162-DF83-4A8B-9883-14800DCFED7F}" name="Column7944"/>
    <tableColumn id="7948" xr3:uid="{998414B6-E17E-48EA-8934-0F1480324AD4}" name="Column7945"/>
    <tableColumn id="7949" xr3:uid="{2D79152A-512D-42E3-8959-444E5B93C57E}" name="Column7946"/>
    <tableColumn id="7950" xr3:uid="{AF3758DF-4D64-46DA-9B61-592FB7443854}" name="Column7947"/>
    <tableColumn id="7951" xr3:uid="{EB57EFB0-C32E-4B8D-B43C-D6E3129799BD}" name="Column7948"/>
    <tableColumn id="7952" xr3:uid="{CFCF794C-F040-4834-B80F-DBD27FAEE472}" name="Column7949"/>
    <tableColumn id="7953" xr3:uid="{CBDA6C7E-C43D-46B2-AADA-611F5CC7F131}" name="Column7950"/>
    <tableColumn id="7954" xr3:uid="{AE7C24C4-453E-4BC3-B177-09E7F8D486C2}" name="Column7951"/>
    <tableColumn id="7955" xr3:uid="{FDB03AA6-8118-4911-8C69-1E83586375D3}" name="Column7952"/>
    <tableColumn id="7956" xr3:uid="{A6E68066-8072-4CA4-B1D3-6732EE1C6526}" name="Column7953"/>
    <tableColumn id="7957" xr3:uid="{AE1F692C-125B-4102-AEF5-E571A715B52E}" name="Column7954"/>
    <tableColumn id="7958" xr3:uid="{9F7B366E-EC64-4ECB-8CB1-E043243D3CAA}" name="Column7955"/>
    <tableColumn id="7959" xr3:uid="{906F1F2F-D31C-47EA-8AF3-F9B5B667F752}" name="Column7956"/>
    <tableColumn id="7960" xr3:uid="{3EFE0099-2DA3-4D21-89AA-B962D6FC2FC7}" name="Column7957"/>
    <tableColumn id="7961" xr3:uid="{450B8945-D2CB-46BC-820A-BCDD68CD980D}" name="Column7958"/>
    <tableColumn id="7962" xr3:uid="{8AE7B311-AD63-4279-820F-283270FBE0F8}" name="Column7959"/>
    <tableColumn id="7963" xr3:uid="{DFCC9BBB-2E00-4D82-9681-E4DCC2777A88}" name="Column7960"/>
    <tableColumn id="7964" xr3:uid="{CFF8921A-D109-460A-9BFC-8A16FBC14539}" name="Column7961"/>
    <tableColumn id="7965" xr3:uid="{32C48A11-BABE-49FC-A62C-B69DE2E148C6}" name="Column7962"/>
    <tableColumn id="7966" xr3:uid="{4E9936F2-A12D-4C6E-802D-E783BD164F93}" name="Column7963"/>
    <tableColumn id="7967" xr3:uid="{AF26636C-22C4-4381-85F3-EC69B7F612C3}" name="Column7964"/>
    <tableColumn id="7968" xr3:uid="{C3FF9FC8-6790-4106-A825-581A8F6085AF}" name="Column7965"/>
    <tableColumn id="7969" xr3:uid="{972978DB-BC9D-4387-A2E9-A319B937EE46}" name="Column7966"/>
    <tableColumn id="7970" xr3:uid="{8A455858-3BED-4948-8340-BD7B679A4BA7}" name="Column7967"/>
    <tableColumn id="7971" xr3:uid="{1C238E7B-5391-46A8-B68B-7530307BA30E}" name="Column7968"/>
    <tableColumn id="7972" xr3:uid="{817CE649-016B-4D03-A184-F7654C02D0AF}" name="Column7969"/>
    <tableColumn id="7973" xr3:uid="{55591688-440A-472E-B02E-5E3F32498EC7}" name="Column7970"/>
    <tableColumn id="7974" xr3:uid="{1B4A1DB4-BCB8-4A22-83FE-312C4AAD1CDD}" name="Column7971"/>
    <tableColumn id="7975" xr3:uid="{52961681-8C7F-4197-88D1-D414D8E39682}" name="Column7972"/>
    <tableColumn id="7976" xr3:uid="{06BD08DA-7184-47D9-9A98-298276059620}" name="Column7973"/>
    <tableColumn id="7977" xr3:uid="{5120A449-5329-44E9-A30B-DF6780462DAE}" name="Column7974"/>
    <tableColumn id="7978" xr3:uid="{2696BFD1-4D80-4E9D-ABFF-352DB5D9C9C9}" name="Column7975"/>
    <tableColumn id="7979" xr3:uid="{36079437-650C-4AF9-9926-256084650757}" name="Column7976"/>
    <tableColumn id="7980" xr3:uid="{5083B054-B975-4D0E-95A6-6B0ADA702323}" name="Column7977"/>
    <tableColumn id="7981" xr3:uid="{E96A0F50-067F-45DD-AAEA-728342B18A54}" name="Column7978"/>
    <tableColumn id="7982" xr3:uid="{EC2AAF1F-9AF8-4480-BC58-46425C9603F1}" name="Column7979"/>
    <tableColumn id="7983" xr3:uid="{01AF9D9D-94A7-4518-96DF-D70D51EB179F}" name="Column7980"/>
    <tableColumn id="7984" xr3:uid="{3084095E-F070-4F27-9B95-B157AAA9F223}" name="Column7981"/>
    <tableColumn id="7985" xr3:uid="{60AC6125-2251-4E2D-9BAD-EB908DE00E7F}" name="Column7982"/>
    <tableColumn id="7986" xr3:uid="{EA620EDC-E2C5-4C9F-8A1D-372E8131BEE0}" name="Column7983"/>
    <tableColumn id="7987" xr3:uid="{441F41A2-15D4-4516-8B02-14929556D8B6}" name="Column7984"/>
    <tableColumn id="7988" xr3:uid="{8DC5AA7C-FE45-41A2-8DA1-48642A80EBDC}" name="Column7985"/>
    <tableColumn id="7989" xr3:uid="{576ECC47-E103-403C-83FF-C89AF12FE2C0}" name="Column7986"/>
    <tableColumn id="7990" xr3:uid="{B91293E8-E992-44DD-8376-F689BCA87ACB}" name="Column7987"/>
    <tableColumn id="7991" xr3:uid="{951EC270-7AF4-4054-933E-C09B3C097CFD}" name="Column7988"/>
    <tableColumn id="7992" xr3:uid="{A617E10D-B611-4968-AF0B-272794238516}" name="Column7989"/>
    <tableColumn id="7993" xr3:uid="{0244CF54-D834-4759-ADEE-CE752343D04B}" name="Column7990"/>
    <tableColumn id="7994" xr3:uid="{0F615EEB-6516-4A1E-A336-7C9693483A9E}" name="Column7991"/>
    <tableColumn id="7995" xr3:uid="{0C7E793C-EBC4-4DB9-858A-F59AB6CD0C0F}" name="Column7992"/>
    <tableColumn id="7996" xr3:uid="{FC11270D-2072-4D21-9CDF-4639FA491C6F}" name="Column7993"/>
    <tableColumn id="7997" xr3:uid="{5ED48063-109A-4D2A-B301-F66B60ED6E60}" name="Column7994"/>
    <tableColumn id="7998" xr3:uid="{12A2A579-3425-4336-B5F9-1B5A9493A756}" name="Column7995"/>
    <tableColumn id="7999" xr3:uid="{AB0B243A-8B28-4D19-8EEB-F422809B3DD7}" name="Column7996"/>
    <tableColumn id="8000" xr3:uid="{618D16B2-C4B6-4FC1-8DE4-915557759F7C}" name="Column7997"/>
    <tableColumn id="8001" xr3:uid="{1B2A2854-64BC-4CA3-BDC6-EA7DC6B3DAAC}" name="Column7998"/>
    <tableColumn id="8002" xr3:uid="{8DEFB2A7-F2BA-4963-8794-F17B3F54C019}" name="Column7999"/>
    <tableColumn id="8003" xr3:uid="{85265265-E3C7-4DE6-A7C4-2F7F3BC01157}" name="Column8000"/>
    <tableColumn id="8004" xr3:uid="{0FA04B0C-2AAD-4E8F-8BDC-BE5E438A616B}" name="Column8001"/>
    <tableColumn id="8005" xr3:uid="{1D13D5F7-452F-40C1-A811-A3C344A8AEC8}" name="Column8002"/>
    <tableColumn id="8006" xr3:uid="{E54F42BA-DD08-4938-8F41-A8AEC9C24B88}" name="Column8003"/>
    <tableColumn id="8007" xr3:uid="{4C91280F-0B73-49EC-AF94-0AF242B44801}" name="Column8004"/>
    <tableColumn id="8008" xr3:uid="{55A67ED4-9833-4988-A80A-479E90B7BD47}" name="Column8005"/>
    <tableColumn id="8009" xr3:uid="{FCA84707-04AA-49E5-870C-4DA89A3A51A9}" name="Column8006"/>
    <tableColumn id="8010" xr3:uid="{951B96A3-DC6A-4B22-A96C-E47567476E30}" name="Column8007"/>
    <tableColumn id="8011" xr3:uid="{14C68FF8-276B-44F4-93C0-8E3587983A64}" name="Column8008"/>
    <tableColumn id="8012" xr3:uid="{8A1E94DF-2FE5-4006-8D07-097002E26A72}" name="Column8009"/>
    <tableColumn id="8013" xr3:uid="{AC080BCA-0274-4B94-9011-6687AB063863}" name="Column8010"/>
    <tableColumn id="8014" xr3:uid="{8D80E8D0-605A-4BBB-9D14-99223AFA840D}" name="Column8011"/>
    <tableColumn id="8015" xr3:uid="{8CD15936-8102-41F2-8C50-B1D3FFCE03FA}" name="Column8012"/>
    <tableColumn id="8016" xr3:uid="{DD641BCE-8A88-4874-8025-550C594790C7}" name="Column8013"/>
    <tableColumn id="8017" xr3:uid="{29EAF394-E8F2-4928-B4AF-8C6A77D28FC9}" name="Column8014"/>
    <tableColumn id="8018" xr3:uid="{49B856DD-37BC-46BE-8050-C9696A85DA5E}" name="Column8015"/>
    <tableColumn id="8019" xr3:uid="{5EFF93C2-FFE5-4E96-9DA9-AD3FB72FB24A}" name="Column8016"/>
    <tableColumn id="8020" xr3:uid="{BD13814C-BF15-4815-8224-B3589F952F67}" name="Column8017"/>
    <tableColumn id="8021" xr3:uid="{38C8705B-CEEE-4957-9D34-6A0EB4337C22}" name="Column8018"/>
    <tableColumn id="8022" xr3:uid="{7E8AE327-33ED-4966-BF89-B15E6B786D55}" name="Column8019"/>
    <tableColumn id="8023" xr3:uid="{C2A456BD-0504-4EEC-84A3-668BBBDA4728}" name="Column8020"/>
    <tableColumn id="8024" xr3:uid="{B956D901-B6B1-4C25-B275-3E1995546BAE}" name="Column8021"/>
    <tableColumn id="8025" xr3:uid="{B90A6092-F443-40FE-A5EA-BD5CD88471D7}" name="Column8022"/>
    <tableColumn id="8026" xr3:uid="{44A62A67-884E-41D9-BFA7-01CDCDDA0361}" name="Column8023"/>
    <tableColumn id="8027" xr3:uid="{717A6E70-CB36-4020-BEEB-8990AC5E1C69}" name="Column8024"/>
    <tableColumn id="8028" xr3:uid="{CE788D2D-207B-4084-A85C-1BF965DFF7D8}" name="Column8025"/>
    <tableColumn id="8029" xr3:uid="{64C0EB24-25FF-4907-B446-76E2BABAAEF7}" name="Column8026"/>
    <tableColumn id="8030" xr3:uid="{3A1DA1FF-02BA-4064-8B0C-D846F2841F67}" name="Column8027"/>
    <tableColumn id="8031" xr3:uid="{005039C4-1FF7-47EB-BDC2-E3B2B6A34F22}" name="Column8028"/>
    <tableColumn id="8032" xr3:uid="{555B6092-A2CE-47E7-A19E-B89159E55942}" name="Column8029"/>
    <tableColumn id="8033" xr3:uid="{33BFA335-62B8-4DE4-A2D1-9DEAFFAC54ED}" name="Column8030"/>
    <tableColumn id="8034" xr3:uid="{2F715995-CB71-4401-8D94-4863451A5D72}" name="Column8031"/>
    <tableColumn id="8035" xr3:uid="{647614F1-6381-44F7-B729-7CB2A2438B8F}" name="Column8032"/>
    <tableColumn id="8036" xr3:uid="{25A2F2CB-48E8-482B-A8A7-71854C81F12B}" name="Column8033"/>
    <tableColumn id="8037" xr3:uid="{85EBC978-0477-4DFB-9B5E-92B92916442E}" name="Column8034"/>
    <tableColumn id="8038" xr3:uid="{2EC817D3-8CE9-45C2-A531-B7CE62CDE7CC}" name="Column8035"/>
    <tableColumn id="8039" xr3:uid="{AE444BAD-F9FD-4FD7-A361-92A7B2AA81C5}" name="Column8036"/>
    <tableColumn id="8040" xr3:uid="{DB068A30-07C6-407F-AAA9-6F2F77E2F5A5}" name="Column8037"/>
    <tableColumn id="8041" xr3:uid="{00FD3394-118A-4C14-8AFD-657A00FD4CD4}" name="Column8038"/>
    <tableColumn id="8042" xr3:uid="{D7592B05-5E44-4A9C-B9DD-D2D4CAD85369}" name="Column8039"/>
    <tableColumn id="8043" xr3:uid="{92C4D144-4DDB-4CF5-A419-D9E0FAA79569}" name="Column8040"/>
    <tableColumn id="8044" xr3:uid="{679E8A1E-8B06-46F7-886E-7F06F092C44B}" name="Column8041"/>
    <tableColumn id="8045" xr3:uid="{4B9A6C48-600A-4D3E-9991-BCE1DDDDC1B9}" name="Column8042"/>
    <tableColumn id="8046" xr3:uid="{A333D826-66C0-4901-8B13-15579B7109A4}" name="Column8043"/>
    <tableColumn id="8047" xr3:uid="{9C4E21CB-F5B7-4183-943D-AA49CD71E8AB}" name="Column8044"/>
    <tableColumn id="8048" xr3:uid="{6F9EE31B-C947-41AF-93A1-578AF2B2800E}" name="Column8045"/>
    <tableColumn id="8049" xr3:uid="{60865DE2-8435-4A7F-8B28-6362C3064826}" name="Column8046"/>
    <tableColumn id="8050" xr3:uid="{1E8FD0CA-1662-4AC1-8BE7-F80DF0FAC38D}" name="Column8047"/>
    <tableColumn id="8051" xr3:uid="{4B423097-A9BF-485A-86FD-30BD3F232E6A}" name="Column8048"/>
    <tableColumn id="8052" xr3:uid="{6289FCA8-93F4-4BB3-9CA3-534DB6FDE94A}" name="Column8049"/>
    <tableColumn id="8053" xr3:uid="{A520741B-F559-48CB-A63C-3E6C87190A76}" name="Column8050"/>
    <tableColumn id="8054" xr3:uid="{DB38B2DB-073D-44B2-BE86-413933B58623}" name="Column8051"/>
    <tableColumn id="8055" xr3:uid="{7BF097BD-2FCF-4E56-88DC-0443BBA75EE3}" name="Column8052"/>
    <tableColumn id="8056" xr3:uid="{683BE364-F70E-4D1B-AE4D-0F591976FD51}" name="Column8053"/>
    <tableColumn id="8057" xr3:uid="{3574FD16-2725-44AC-A3C4-5F35D39D65DF}" name="Column8054"/>
    <tableColumn id="8058" xr3:uid="{0FDBD510-51B7-4A05-AF73-8BBF4BF607C5}" name="Column8055"/>
    <tableColumn id="8059" xr3:uid="{EBB1309C-5224-4626-AFFB-2F08321EE051}" name="Column8056"/>
    <tableColumn id="8060" xr3:uid="{95BBC415-FF0C-4822-A03A-1868E886B576}" name="Column8057"/>
    <tableColumn id="8061" xr3:uid="{C5E83CA9-8AFF-431C-AD91-6574964A881A}" name="Column8058"/>
    <tableColumn id="8062" xr3:uid="{E94E6A30-B899-4D3C-BD4D-6B26E729A32A}" name="Column8059"/>
    <tableColumn id="8063" xr3:uid="{32080300-C363-4F31-BD1D-1E2E26D0DFAC}" name="Column8060"/>
    <tableColumn id="8064" xr3:uid="{B440C955-A39A-4D99-8AD0-7AADDC8DF6D5}" name="Column8061"/>
    <tableColumn id="8065" xr3:uid="{22A0CD51-3D52-4302-9DA4-B85D00280BFD}" name="Column8062"/>
    <tableColumn id="8066" xr3:uid="{FED79624-9EC2-44E0-A6B0-4BA60D2DE32F}" name="Column8063"/>
    <tableColumn id="8067" xr3:uid="{4AB521CD-D193-40D0-BB20-2FFE11A0ACCC}" name="Column8064"/>
    <tableColumn id="8068" xr3:uid="{559263DB-843E-452A-B923-EDE98F434B1A}" name="Column8065"/>
    <tableColumn id="8069" xr3:uid="{DDA1320F-5664-46A0-AA9C-B35AC3BCF43D}" name="Column8066"/>
    <tableColumn id="8070" xr3:uid="{499F523A-73BA-46EE-9A15-1B0DFDD467DB}" name="Column8067"/>
    <tableColumn id="8071" xr3:uid="{CFED5CC9-05A9-4583-BDF4-6F59B3E747AC}" name="Column8068"/>
    <tableColumn id="8072" xr3:uid="{7BF1DF9E-6727-4C29-96D5-44462359CC4D}" name="Column8069"/>
    <tableColumn id="8073" xr3:uid="{EF630B97-0D31-45A7-AB59-74CC62AFA93D}" name="Column8070"/>
    <tableColumn id="8074" xr3:uid="{79AA7E36-2516-4F87-9DCA-17070362CAC2}" name="Column8071"/>
    <tableColumn id="8075" xr3:uid="{5896D800-295B-4BC4-A3C3-57DCBC742FD8}" name="Column8072"/>
    <tableColumn id="8076" xr3:uid="{9105C17D-EAB1-4CB6-8810-E5D510384776}" name="Column8073"/>
    <tableColumn id="8077" xr3:uid="{3A685AE6-ED07-4E64-8013-3F02102399B2}" name="Column8074"/>
    <tableColumn id="8078" xr3:uid="{634EF7BD-76D0-48DD-83B1-85147207B9EC}" name="Column8075"/>
    <tableColumn id="8079" xr3:uid="{B4B5D281-0952-41B6-833A-59729BC92791}" name="Column8076"/>
    <tableColumn id="8080" xr3:uid="{63839E6F-07FC-423C-B15C-BD06BF111AFE}" name="Column8077"/>
    <tableColumn id="8081" xr3:uid="{61A2A434-3D6A-4257-8CCC-B27281109C7B}" name="Column8078"/>
    <tableColumn id="8082" xr3:uid="{BCE412F4-B352-4540-8420-4C952A2C2F1F}" name="Column8079"/>
    <tableColumn id="8083" xr3:uid="{3238835E-0557-45A0-93D6-3AB2F42E6886}" name="Column8080"/>
    <tableColumn id="8084" xr3:uid="{A29AF370-0CE0-45EE-8377-ACB877996124}" name="Column8081"/>
    <tableColumn id="8085" xr3:uid="{FBF180D4-6D85-4F52-828F-A4DF854807C3}" name="Column8082"/>
    <tableColumn id="8086" xr3:uid="{6E8B5D65-56BF-46D1-A5A0-C8B5BF550C83}" name="Column8083"/>
    <tableColumn id="8087" xr3:uid="{B87E44CB-E4F5-4B7E-86BF-0B8311BD7F11}" name="Column8084"/>
    <tableColumn id="8088" xr3:uid="{FB094BEB-114B-4AB8-8A0A-616106AD729E}" name="Column8085"/>
    <tableColumn id="8089" xr3:uid="{C6AE22D1-D175-4AE5-9B3E-D8E77DD833E9}" name="Column8086"/>
    <tableColumn id="8090" xr3:uid="{E39DF3D9-D84F-478C-A721-F66109AD0008}" name="Column8087"/>
    <tableColumn id="8091" xr3:uid="{AD360557-E734-48D1-9A2B-0DD10D9C453A}" name="Column8088"/>
    <tableColumn id="8092" xr3:uid="{AB6C8C06-A908-45F7-B0D0-7ABE701C77B1}" name="Column8089"/>
    <tableColumn id="8093" xr3:uid="{24590968-2B9D-4BCB-95AE-0578D8393ABB}" name="Column8090"/>
    <tableColumn id="8094" xr3:uid="{FD633DC2-AC88-42D0-B6E4-1A01531B8BF4}" name="Column8091"/>
    <tableColumn id="8095" xr3:uid="{0C25D29D-16DA-4974-8DEE-AB36C394A404}" name="Column8092"/>
    <tableColumn id="8096" xr3:uid="{C974BCB5-3495-48E4-8543-E07848572158}" name="Column8093"/>
    <tableColumn id="8097" xr3:uid="{323DB29E-1374-4AAC-93AA-DE12F06A472F}" name="Column8094"/>
    <tableColumn id="8098" xr3:uid="{1683C33C-AA64-435A-951F-71DC292DDC42}" name="Column8095"/>
    <tableColumn id="8099" xr3:uid="{5407E9AC-C69E-4EBD-ACC8-B79FA781D946}" name="Column8096"/>
    <tableColumn id="8100" xr3:uid="{F8E066BB-C0F6-4782-8139-D217B7870F0C}" name="Column8097"/>
    <tableColumn id="8101" xr3:uid="{DBD1A577-8C67-4232-A062-5FEB7FCB9929}" name="Column8098"/>
    <tableColumn id="8102" xr3:uid="{E0F3B34D-833D-4578-99EF-B91909A1E930}" name="Column8099"/>
    <tableColumn id="8103" xr3:uid="{498E970B-7184-4760-9BDE-F1C9A4AF3752}" name="Column8100"/>
    <tableColumn id="8104" xr3:uid="{F65418E8-6EB1-4B62-97A4-ED99BF99159A}" name="Column8101"/>
    <tableColumn id="8105" xr3:uid="{4207DDB2-64B1-4CCD-8200-A25351752A12}" name="Column8102"/>
    <tableColumn id="8106" xr3:uid="{CF3EF497-0697-4B3B-8AB8-7C7FFC7C556A}" name="Column8103"/>
    <tableColumn id="8107" xr3:uid="{9FDAFD97-01D3-4DA6-83F4-A012D40F0FAF}" name="Column8104"/>
    <tableColumn id="8108" xr3:uid="{8084B3C4-896B-4536-9870-2549F95BECB4}" name="Column8105"/>
    <tableColumn id="8109" xr3:uid="{87D64350-7518-46FE-B6A7-23A329F4D113}" name="Column8106"/>
    <tableColumn id="8110" xr3:uid="{3E312E8A-A87F-41DF-939A-3002F6BBFBF8}" name="Column8107"/>
    <tableColumn id="8111" xr3:uid="{DE492C94-E62F-4C36-8786-E3E91BAFCADE}" name="Column8108"/>
    <tableColumn id="8112" xr3:uid="{573891B7-871B-4298-A84E-C1912C92F65B}" name="Column8109"/>
    <tableColumn id="8113" xr3:uid="{C058F8EF-D388-473A-A290-A7130B843F80}" name="Column8110"/>
    <tableColumn id="8114" xr3:uid="{EB07B48F-12EE-41E3-9E89-801AB19E1501}" name="Column8111"/>
    <tableColumn id="8115" xr3:uid="{E7F99F7A-CBC0-4FF1-ADE2-3F080C9ADCB4}" name="Column8112"/>
    <tableColumn id="8116" xr3:uid="{84E94B72-0096-47D9-935A-237EA5A352F7}" name="Column8113"/>
    <tableColumn id="8117" xr3:uid="{F353A0FD-AF83-4F3A-A374-F051D78DFD41}" name="Column8114"/>
    <tableColumn id="8118" xr3:uid="{91975A3C-9866-4C30-BF52-14A1A05942CB}" name="Column8115"/>
    <tableColumn id="8119" xr3:uid="{8E473053-1134-4A85-817E-080D380DCE0B}" name="Column8116"/>
    <tableColumn id="8120" xr3:uid="{7FF88496-F634-4E94-BCA4-DE1234C86520}" name="Column8117"/>
    <tableColumn id="8121" xr3:uid="{0F28556F-F9F4-422E-92E8-7640E5AA4526}" name="Column8118"/>
    <tableColumn id="8122" xr3:uid="{825192F1-568F-46E5-9000-8FE6D8316FCA}" name="Column8119"/>
    <tableColumn id="8123" xr3:uid="{50BCF0A9-52C6-4725-845F-D48A673FDE98}" name="Column8120"/>
    <tableColumn id="8124" xr3:uid="{F28734D3-1E39-4ADA-B5BD-7FF0109DD7B3}" name="Column8121"/>
    <tableColumn id="8125" xr3:uid="{226ABEF8-AB0A-40BD-B150-B514F69EE271}" name="Column8122"/>
    <tableColumn id="8126" xr3:uid="{A7C1511E-4525-45EE-B667-7DB455F5FC99}" name="Column8123"/>
    <tableColumn id="8127" xr3:uid="{58EA6349-3836-4DC4-A0EC-7F5F87A94351}" name="Column8124"/>
    <tableColumn id="8128" xr3:uid="{763AAC33-0EF4-4E46-840F-0858683675BD}" name="Column8125"/>
    <tableColumn id="8129" xr3:uid="{A84337B2-4D02-44CE-A9E1-3622A252E5AE}" name="Column8126"/>
    <tableColumn id="8130" xr3:uid="{E2183EE2-68D5-4403-855F-522607A57D8B}" name="Column8127"/>
    <tableColumn id="8131" xr3:uid="{CE57A70A-7967-4474-8795-83358903925B}" name="Column8128"/>
    <tableColumn id="8132" xr3:uid="{32F43BA7-9FB4-4118-B6DC-4B28B8F43472}" name="Column8129"/>
    <tableColumn id="8133" xr3:uid="{E77E44D1-FAA8-44A4-9CD7-DFD6A1EDA817}" name="Column8130"/>
    <tableColumn id="8134" xr3:uid="{C2175AA6-0F19-41B4-AE25-F70BED6722E1}" name="Column8131"/>
    <tableColumn id="8135" xr3:uid="{03D52B45-161A-4C80-9E45-4FBA876397D9}" name="Column8132"/>
    <tableColumn id="8136" xr3:uid="{300080E2-EF41-4899-AF82-645A1FD8F935}" name="Column8133"/>
    <tableColumn id="8137" xr3:uid="{9AB94B18-B49B-413B-94B4-0FE38A5A56BF}" name="Column8134"/>
    <tableColumn id="8138" xr3:uid="{16BEED1B-106C-45BC-9554-E76E8F2E499F}" name="Column8135"/>
    <tableColumn id="8139" xr3:uid="{4E2FE497-D1B0-4C21-BE71-ACD6EF31D127}" name="Column8136"/>
    <tableColumn id="8140" xr3:uid="{CA90FD44-DCCC-4458-BEE9-A08651F6D189}" name="Column8137"/>
    <tableColumn id="8141" xr3:uid="{6F2E4877-25B8-4C4E-9B38-69108000D6F5}" name="Column8138"/>
    <tableColumn id="8142" xr3:uid="{CE5C9D9F-CE99-4F4D-8C00-06587F9D8D41}" name="Column8139"/>
    <tableColumn id="8143" xr3:uid="{50FC8558-9A33-47C4-AC6E-BADB9EF896EC}" name="Column8140"/>
    <tableColumn id="8144" xr3:uid="{04F3A7BF-E9BB-43EB-8C90-30B4367DC562}" name="Column8141"/>
    <tableColumn id="8145" xr3:uid="{D4C30813-1333-47CE-9303-0852CA7E7821}" name="Column8142"/>
    <tableColumn id="8146" xr3:uid="{46E047C9-6392-4382-B7B9-D97FC10EC79A}" name="Column8143"/>
    <tableColumn id="8147" xr3:uid="{9A9F39A2-096F-4D93-8641-8831F0FEB3E6}" name="Column8144"/>
    <tableColumn id="8148" xr3:uid="{5D9EDD7A-246E-4B45-A488-4E11DD5A199A}" name="Column8145"/>
    <tableColumn id="8149" xr3:uid="{2DAB827E-3D65-466D-88E8-CD6862711503}" name="Column8146"/>
    <tableColumn id="8150" xr3:uid="{FC313DBB-82B3-4F6B-99F4-6A4E603CC0C2}" name="Column8147"/>
    <tableColumn id="8151" xr3:uid="{82CCF679-CFDA-4EE2-A88F-0CD404D824F9}" name="Column8148"/>
    <tableColumn id="8152" xr3:uid="{EA40938F-94F2-43F0-A7F2-8872436F1464}" name="Column8149"/>
    <tableColumn id="8153" xr3:uid="{7AFB4957-AEA3-445C-AB7D-53E73535730C}" name="Column8150"/>
    <tableColumn id="8154" xr3:uid="{65064A36-FBB5-4CF9-9EFA-3333C650608C}" name="Column8151"/>
    <tableColumn id="8155" xr3:uid="{B47EA878-0048-497F-B177-E645524AD213}" name="Column8152"/>
    <tableColumn id="8156" xr3:uid="{542117FB-CC70-479E-8CB1-09AD41CFF788}" name="Column8153"/>
    <tableColumn id="8157" xr3:uid="{DCA19045-509C-4BE9-8DA1-30D93E8FF457}" name="Column8154"/>
    <tableColumn id="8158" xr3:uid="{33115562-7A15-43D4-B17D-22908148C2DD}" name="Column8155"/>
    <tableColumn id="8159" xr3:uid="{6D89CEF8-0865-4C38-8E0D-DB3B231FFB23}" name="Column8156"/>
    <tableColumn id="8160" xr3:uid="{E561FA1C-CC9D-42B2-8E3C-33BDFA5B7F7E}" name="Column8157"/>
    <tableColumn id="8161" xr3:uid="{E21389BE-5E41-4BFF-914F-72051D09828C}" name="Column8158"/>
    <tableColumn id="8162" xr3:uid="{DAA33C29-C1EC-4078-A5D2-8FEA881F7CC1}" name="Column8159"/>
    <tableColumn id="8163" xr3:uid="{14B1F8F6-E2D9-4BA4-A7EC-DF0D84FEAB8C}" name="Column8160"/>
    <tableColumn id="8164" xr3:uid="{E89CE216-A9BD-480F-AD4A-8C78EC32C82A}" name="Column8161"/>
    <tableColumn id="8165" xr3:uid="{7EE20DD5-8978-4239-B69B-A828E5216507}" name="Column8162"/>
    <tableColumn id="8166" xr3:uid="{3AA4E802-CDE8-46D9-8AEF-7AFCD611985F}" name="Column8163"/>
    <tableColumn id="8167" xr3:uid="{6EE5F8E5-D6AC-482D-9192-50B8929F7399}" name="Column8164"/>
    <tableColumn id="8168" xr3:uid="{45A8C89F-4CAF-4B91-8A98-89E1AE5538E9}" name="Column8165"/>
    <tableColumn id="8169" xr3:uid="{C4E9A630-C064-4250-AB9C-FF9ED150D7E6}" name="Column8166"/>
    <tableColumn id="8170" xr3:uid="{1DD60D36-E35D-4575-A475-A626E20A73F6}" name="Column8167"/>
    <tableColumn id="8171" xr3:uid="{90FE1855-A7FB-452B-B596-E80C3DA85F1C}" name="Column8168"/>
    <tableColumn id="8172" xr3:uid="{AA9199A4-AD73-42C6-BA33-482DF7804D53}" name="Column8169"/>
    <tableColumn id="8173" xr3:uid="{8731D86D-D269-40B6-9266-5E5B9CE839E8}" name="Column8170"/>
    <tableColumn id="8174" xr3:uid="{6E21945E-60D1-4B62-B63A-97DECA62E804}" name="Column8171"/>
    <tableColumn id="8175" xr3:uid="{2F765EAA-613A-424F-86C4-E5F5B7D08664}" name="Column8172"/>
    <tableColumn id="8176" xr3:uid="{084E2C27-6B82-40F6-B438-9129BC620F05}" name="Column8173"/>
    <tableColumn id="8177" xr3:uid="{36CB21AF-54FB-4966-A51B-54B3C4AC7115}" name="Column8174"/>
    <tableColumn id="8178" xr3:uid="{5C80D84A-F3F7-4854-86ED-76E56D33D98D}" name="Column8175"/>
    <tableColumn id="8179" xr3:uid="{422625F6-6B9F-4B1F-9BD3-92F80D808E4C}" name="Column8176"/>
    <tableColumn id="8180" xr3:uid="{492F360A-D1F4-4233-90BF-42F1E2B7FBF0}" name="Column8177"/>
    <tableColumn id="8181" xr3:uid="{64861372-7293-4AB3-9F9D-DF348D05437D}" name="Column8178"/>
    <tableColumn id="8182" xr3:uid="{71CCE79D-D950-4DE1-ABF5-67F2E93E7599}" name="Column8179"/>
    <tableColumn id="8183" xr3:uid="{6EFD81FC-6A11-40BF-9780-4B4BBB5C74BB}" name="Column8180"/>
    <tableColumn id="8184" xr3:uid="{3471EF95-C7AD-4C51-A33E-CA5CA7C0A089}" name="Column8181"/>
    <tableColumn id="8185" xr3:uid="{0232DC12-17EC-4F49-957C-BF8546572C13}" name="Column8182"/>
    <tableColumn id="8186" xr3:uid="{652021A8-6659-47A4-A419-9C9F2C1C3E62}" name="Column8183"/>
    <tableColumn id="8187" xr3:uid="{343F796F-4BD1-421B-97D1-FC5494833AD0}" name="Column8184"/>
    <tableColumn id="8188" xr3:uid="{15170F1C-79A9-472B-B506-8411CFFDE37D}" name="Column8185"/>
    <tableColumn id="8189" xr3:uid="{62711EDB-4CC6-4FCB-BE74-33C62E70413D}" name="Column8186"/>
    <tableColumn id="8190" xr3:uid="{A2A2A780-74DA-46F0-A21B-AB7A30FAD57A}" name="Column8187"/>
    <tableColumn id="8191" xr3:uid="{87E887CE-6B2C-4AD4-86B9-574714EDB397}" name="Column8188"/>
    <tableColumn id="8192" xr3:uid="{D3A70CAB-823A-42F1-BB0B-60C084C4F5DC}" name="Column8189"/>
    <tableColumn id="8193" xr3:uid="{993D8886-5520-4B40-B60A-5A7735A0FFB6}" name="Column8190"/>
    <tableColumn id="8194" xr3:uid="{7331D4DC-6726-4E86-B383-6460D8F6BC11}" name="Column8191"/>
    <tableColumn id="8195" xr3:uid="{D207836B-EE89-4299-ADFB-D32872B74ED7}" name="Column8192"/>
    <tableColumn id="8196" xr3:uid="{9F2D68E2-66DF-41E4-9E67-1350EFD8EBF6}" name="Column8193"/>
    <tableColumn id="8197" xr3:uid="{17A5C4F7-5549-4D8A-B7AE-922A138414C9}" name="Column8194"/>
    <tableColumn id="8198" xr3:uid="{E187C2B6-12C7-4D46-8625-08943F893D95}" name="Column8195"/>
    <tableColumn id="8199" xr3:uid="{D735A451-CACD-4AA3-A55C-B9885DC1B3C9}" name="Column8196"/>
    <tableColumn id="8200" xr3:uid="{8A3F1959-6A63-4685-97DA-88FF9C854671}" name="Column8197"/>
    <tableColumn id="8201" xr3:uid="{AC582069-F55B-47C1-9F97-88881B356161}" name="Column8198"/>
    <tableColumn id="8202" xr3:uid="{E321A314-9AE1-488B-A376-8734897A3575}" name="Column8199"/>
    <tableColumn id="8203" xr3:uid="{4247D1A3-707D-417E-A610-CA57E1A8FB6D}" name="Column8200"/>
    <tableColumn id="8204" xr3:uid="{C5713FBD-4257-4C41-9063-99A12CC4A7C2}" name="Column8201"/>
    <tableColumn id="8205" xr3:uid="{D79C2B61-6AAD-495F-A32B-0F3870EA92CA}" name="Column8202"/>
    <tableColumn id="8206" xr3:uid="{EFBE8D75-E671-4378-954B-C1614A73D559}" name="Column8203"/>
    <tableColumn id="8207" xr3:uid="{99BA33C1-5271-4C84-AECF-352E4DFCBDD5}" name="Column8204"/>
    <tableColumn id="8208" xr3:uid="{45A4F948-78D0-46B7-A19E-B891AC7E3168}" name="Column8205"/>
    <tableColumn id="8209" xr3:uid="{4273DEB4-E07F-4C2E-B2C9-5B81E9137E2C}" name="Column8206"/>
    <tableColumn id="8210" xr3:uid="{A396BE67-A087-4D9B-8B5B-D0F6C0EB15AC}" name="Column8207"/>
    <tableColumn id="8211" xr3:uid="{6B51489D-F745-46FE-A1B9-A370D7B1195E}" name="Column8208"/>
    <tableColumn id="8212" xr3:uid="{A65D1378-5588-45E5-886B-52112E481AAB}" name="Column8209"/>
    <tableColumn id="8213" xr3:uid="{247E1E41-5029-48C5-B12B-7B8B36BE5953}" name="Column8210"/>
    <tableColumn id="8214" xr3:uid="{24D863F1-3574-494C-9AB9-D127DAF68693}" name="Column8211"/>
    <tableColumn id="8215" xr3:uid="{EDB08075-766B-4B63-806D-1B1B5F15EB89}" name="Column8212"/>
    <tableColumn id="8216" xr3:uid="{4760E531-4120-419C-97B6-E905BCC80CEE}" name="Column8213"/>
    <tableColumn id="8217" xr3:uid="{D622A6F3-27D3-490D-A6BA-3DD8401BFCA6}" name="Column8214"/>
    <tableColumn id="8218" xr3:uid="{54E97D95-58DF-41C2-A157-99520078BB90}" name="Column8215"/>
    <tableColumn id="8219" xr3:uid="{1E3F73DB-B486-4639-8514-040B8913E064}" name="Column8216"/>
    <tableColumn id="8220" xr3:uid="{04B6C8F1-03FB-41C9-9843-8AF21B1C1625}" name="Column8217"/>
    <tableColumn id="8221" xr3:uid="{D8EA0B5B-CE23-442A-B5A0-1387198D4AA5}" name="Column8218"/>
    <tableColumn id="8222" xr3:uid="{9B660C1C-E2F2-462E-B892-EC9CA95B0216}" name="Column8219"/>
    <tableColumn id="8223" xr3:uid="{19930BBF-6198-4C7A-A96B-A0EAD1A0F847}" name="Column8220"/>
    <tableColumn id="8224" xr3:uid="{6ADCD6AC-1C57-4654-9B5E-2B184E739C06}" name="Column8221"/>
    <tableColumn id="8225" xr3:uid="{05328A26-D7E3-46C7-A989-5720BFEE8EF7}" name="Column8222"/>
    <tableColumn id="8226" xr3:uid="{22A5427F-FF01-44A6-8FE6-B0AF54C3DD67}" name="Column8223"/>
    <tableColumn id="8227" xr3:uid="{F30B5BAF-033D-4983-A34A-76AC50F47C32}" name="Column8224"/>
    <tableColumn id="8228" xr3:uid="{B36985F6-87C6-4E1C-BF8C-8E2929497D40}" name="Column8225"/>
    <tableColumn id="8229" xr3:uid="{952DA371-C380-4A10-B50F-8171EE72FC92}" name="Column8226"/>
    <tableColumn id="8230" xr3:uid="{368804AC-DF83-496C-AF3B-385D56FC5E85}" name="Column8227"/>
    <tableColumn id="8231" xr3:uid="{7EC18F0D-44F3-4CB1-A72C-900F3A22A216}" name="Column8228"/>
    <tableColumn id="8232" xr3:uid="{BE4DCD04-2245-4EEE-A4BE-C6387877721A}" name="Column8229"/>
    <tableColumn id="8233" xr3:uid="{622C848D-43D2-4FD0-8601-9BA87C34183C}" name="Column8230"/>
    <tableColumn id="8234" xr3:uid="{CBC9C549-D653-4A34-8690-65DA5D1C3B54}" name="Column8231"/>
    <tableColumn id="8235" xr3:uid="{FEA9012F-DF75-46A3-A3D5-9F57A0370A96}" name="Column8232"/>
    <tableColumn id="8236" xr3:uid="{4172B910-F26B-449A-8379-ADFC6AADB8F7}" name="Column8233"/>
    <tableColumn id="8237" xr3:uid="{7A9929E8-8A68-4EBA-8ED7-E08BB8F273A7}" name="Column8234"/>
    <tableColumn id="8238" xr3:uid="{14FD63F3-CC0A-4AAD-BBCB-9E977FE9A04C}" name="Column8235"/>
    <tableColumn id="8239" xr3:uid="{683FB5BE-467A-41B2-BA96-3EA0DC72DD1C}" name="Column8236"/>
    <tableColumn id="8240" xr3:uid="{87ED4E8A-1ABA-4A47-B82C-EF8DF631CC63}" name="Column8237"/>
    <tableColumn id="8241" xr3:uid="{20AACC0A-4DFC-4132-9DAF-596F99EBF508}" name="Column8238"/>
    <tableColumn id="8242" xr3:uid="{557C4FAB-3ECC-4DF1-A608-8E8C7A57D46D}" name="Column8239"/>
    <tableColumn id="8243" xr3:uid="{B9C66F2D-A7FA-4D2D-91E7-9B8A16192A90}" name="Column8240"/>
    <tableColumn id="8244" xr3:uid="{8F9423E6-1610-4C0F-BEB8-7FFE629A7D75}" name="Column8241"/>
    <tableColumn id="8245" xr3:uid="{1E75CECD-6431-4D2A-9129-383415852917}" name="Column8242"/>
    <tableColumn id="8246" xr3:uid="{14262741-4B4A-4533-8261-34927F554020}" name="Column8243"/>
    <tableColumn id="8247" xr3:uid="{29F822C4-5E39-4473-B1EF-E6F350A247CF}" name="Column8244"/>
    <tableColumn id="8248" xr3:uid="{E92D0C3C-C193-4678-B616-88315A95BF5D}" name="Column8245"/>
    <tableColumn id="8249" xr3:uid="{03E93241-EB46-4035-B010-70A97A487EFF}" name="Column8246"/>
    <tableColumn id="8250" xr3:uid="{FE63B3BF-2EB3-45E4-8593-2AD1CBEA71CC}" name="Column8247"/>
    <tableColumn id="8251" xr3:uid="{F7D632F1-7A05-484C-9553-EBF3767E6841}" name="Column8248"/>
    <tableColumn id="8252" xr3:uid="{6145EFA4-0837-4FFE-B8F9-0A00A5ABC908}" name="Column8249"/>
    <tableColumn id="8253" xr3:uid="{38CAC2A5-E1E4-4376-8E59-B4DD3F33440F}" name="Column8250"/>
    <tableColumn id="8254" xr3:uid="{4329E3B7-B0A2-4705-B5E2-83AE8A07D2F9}" name="Column8251"/>
    <tableColumn id="8255" xr3:uid="{5F6104FD-77E1-4F87-8FF2-0602DA84506A}" name="Column8252"/>
    <tableColumn id="8256" xr3:uid="{FE4A9E0C-F37C-4C46-888E-A563598E5AB4}" name="Column8253"/>
    <tableColumn id="8257" xr3:uid="{659FE914-A274-470C-BD6B-03E32B2A67BB}" name="Column8254"/>
    <tableColumn id="8258" xr3:uid="{6D2FFE34-F61F-4211-8A4E-432CBED60B85}" name="Column8255"/>
    <tableColumn id="8259" xr3:uid="{E876E743-AC5D-462C-A0D6-808D19A5DAF3}" name="Column8256"/>
    <tableColumn id="8260" xr3:uid="{09AADF43-7655-4F6F-8FF5-1963A2C5C972}" name="Column8257"/>
    <tableColumn id="8261" xr3:uid="{240127B6-3D63-4245-B218-04F16CEBA7B1}" name="Column8258"/>
    <tableColumn id="8262" xr3:uid="{EB050BAF-53D5-436E-B6D2-0297226BA825}" name="Column8259"/>
    <tableColumn id="8263" xr3:uid="{AED4FAE2-716D-4FE4-ABED-1F4DDFDA712F}" name="Column8260"/>
    <tableColumn id="8264" xr3:uid="{91A69612-C76A-46D2-BF78-49AE3F45228E}" name="Column8261"/>
    <tableColumn id="8265" xr3:uid="{F3929AE9-22CB-4AA9-9381-8070D72CE01A}" name="Column8262"/>
    <tableColumn id="8266" xr3:uid="{B7735424-7F94-4B34-B87C-3ED6B329CE87}" name="Column8263"/>
    <tableColumn id="8267" xr3:uid="{38F029BF-D443-4C22-8074-F5146B1EBBC1}" name="Column8264"/>
    <tableColumn id="8268" xr3:uid="{306FF75C-57DE-4D96-8E59-22C07297E4C3}" name="Column8265"/>
    <tableColumn id="8269" xr3:uid="{4E08DED5-2470-410E-8B40-66213BE90167}" name="Column8266"/>
    <tableColumn id="8270" xr3:uid="{D6C9F6F1-209D-4464-B25F-828F2B49C5F7}" name="Column8267"/>
    <tableColumn id="8271" xr3:uid="{90A48673-068B-4C8C-AACA-3E65CE5768C4}" name="Column8268"/>
    <tableColumn id="8272" xr3:uid="{FE30E028-C7A1-4A1E-AAE2-EC9DFDE6BE33}" name="Column8269"/>
    <tableColumn id="8273" xr3:uid="{18A06D75-418A-4FD5-80E8-C6D9ACFFB05B}" name="Column8270"/>
    <tableColumn id="8274" xr3:uid="{85F86943-D3B7-4756-87B1-88138C1688BD}" name="Column8271"/>
    <tableColumn id="8275" xr3:uid="{8A66AEE9-3984-4B11-9F54-90D7C7AD65E7}" name="Column8272"/>
    <tableColumn id="8276" xr3:uid="{8A165551-3390-4366-B240-C0BB853591FA}" name="Column8273"/>
    <tableColumn id="8277" xr3:uid="{09B1DB88-92FA-4279-AB79-34ABFBB46F44}" name="Column8274"/>
    <tableColumn id="8278" xr3:uid="{3D80DCF2-129A-46AF-8DFD-03789DB13DFC}" name="Column8275"/>
    <tableColumn id="8279" xr3:uid="{0DDF4FD5-F4B8-4718-9A49-8710AFA5B273}" name="Column8276"/>
    <tableColumn id="8280" xr3:uid="{DE30AF9D-A4DF-465E-BFD3-5115ACDD6122}" name="Column8277"/>
    <tableColumn id="8281" xr3:uid="{AE505C51-435F-4BBE-B992-090BA5C42B15}" name="Column8278"/>
    <tableColumn id="8282" xr3:uid="{DF13EC47-3298-4F1F-A3CB-4E72FBDFA010}" name="Column8279"/>
    <tableColumn id="8283" xr3:uid="{CF25EE25-E5F4-4DF4-A69F-B14B68586387}" name="Column8280"/>
    <tableColumn id="8284" xr3:uid="{7A207595-D58D-47ED-A0F2-82A2D582BF19}" name="Column8281"/>
    <tableColumn id="8285" xr3:uid="{50632C7B-0196-4153-9E2B-F6E7CF7A512E}" name="Column8282"/>
    <tableColumn id="8286" xr3:uid="{AB683F64-222F-4764-B612-03CE46B32D7C}" name="Column8283"/>
    <tableColumn id="8287" xr3:uid="{DC635578-107B-41C6-8D50-0B7D0745445E}" name="Column8284"/>
    <tableColumn id="8288" xr3:uid="{40210D7A-1166-4997-81B9-48F36740F57C}" name="Column8285"/>
    <tableColumn id="8289" xr3:uid="{F50C9013-BDDE-45A1-9444-387F72A8FF29}" name="Column8286"/>
    <tableColumn id="8290" xr3:uid="{1EF1DCBE-BA1C-4D0B-AC6B-D01B80D09C49}" name="Column8287"/>
    <tableColumn id="8291" xr3:uid="{5DFA4F88-C9E1-489A-9F29-6671B9D65BEE}" name="Column8288"/>
    <tableColumn id="8292" xr3:uid="{4D062D6A-F03D-43FD-A62C-E04EE46E1F99}" name="Column8289"/>
    <tableColumn id="8293" xr3:uid="{8B06DBCB-3411-4745-A32A-C00D715D2744}" name="Column8290"/>
    <tableColumn id="8294" xr3:uid="{F1A920B1-00C1-4896-82AE-E4E7B8AD986D}" name="Column8291"/>
    <tableColumn id="8295" xr3:uid="{A50DC5B6-07FF-414C-9C83-BFE0148B2158}" name="Column8292"/>
    <tableColumn id="8296" xr3:uid="{C2782316-B3EF-4272-994E-B0ECCC46B1D1}" name="Column8293"/>
    <tableColumn id="8297" xr3:uid="{D41D232D-E48B-4647-809A-B6CA19843310}" name="Column8294"/>
    <tableColumn id="8298" xr3:uid="{94BF8807-6D7E-4600-9252-8410CB786F4B}" name="Column8295"/>
    <tableColumn id="8299" xr3:uid="{64D32674-CF05-4F5E-B62F-D1B14DF123D0}" name="Column8296"/>
    <tableColumn id="8300" xr3:uid="{B264D628-7A62-4111-A99D-31A723300F99}" name="Column8297"/>
    <tableColumn id="8301" xr3:uid="{985FB4A4-27C2-445E-9BD2-7F302A709590}" name="Column8298"/>
    <tableColumn id="8302" xr3:uid="{0EF62C80-6B97-4DC5-A8F9-35AC821BDFC7}" name="Column8299"/>
    <tableColumn id="8303" xr3:uid="{37DA458F-3647-447E-B70D-0E5C6389B67C}" name="Column8300"/>
    <tableColumn id="8304" xr3:uid="{7C4F59F8-E0C5-4DEB-B5B1-145ADD935A4A}" name="Column8301"/>
    <tableColumn id="8305" xr3:uid="{65EE4CDB-B4E5-4838-86CA-A71CB59F19DB}" name="Column8302"/>
    <tableColumn id="8306" xr3:uid="{EC8F0A94-C3D3-4F42-B702-B58DF2A83CF9}" name="Column8303"/>
    <tableColumn id="8307" xr3:uid="{BDF76F7F-DA0A-4C55-843F-2A9E06F36A98}" name="Column8304"/>
    <tableColumn id="8308" xr3:uid="{59C18300-73A8-4E87-A4C3-52F46FB6A7AC}" name="Column8305"/>
    <tableColumn id="8309" xr3:uid="{5F777EFE-76AB-4DAB-AD3B-28E9CF0A4046}" name="Column8306"/>
    <tableColumn id="8310" xr3:uid="{37AA3819-4E8E-4249-A042-C07B6EBB1581}" name="Column8307"/>
    <tableColumn id="8311" xr3:uid="{C266CD0D-D916-47F7-822A-015319095513}" name="Column8308"/>
    <tableColumn id="8312" xr3:uid="{4423EEAC-25AC-420F-9CB3-DB8736191B8C}" name="Column8309"/>
    <tableColumn id="8313" xr3:uid="{97FD7A45-8824-4781-93CE-B159DEC23833}" name="Column8310"/>
    <tableColumn id="8314" xr3:uid="{11673850-E863-4106-9A54-4A51BADBA15C}" name="Column8311"/>
    <tableColumn id="8315" xr3:uid="{19C3218F-8483-4E5B-AB55-38B873E33F2B}" name="Column8312"/>
    <tableColumn id="8316" xr3:uid="{3F7D9F37-19BF-4443-A70F-2E4AF7DB10CA}" name="Column8313"/>
    <tableColumn id="8317" xr3:uid="{E12FA5EB-B890-41A2-936E-EADA2D18EF97}" name="Column8314"/>
    <tableColumn id="8318" xr3:uid="{9BAD911F-9964-4C9B-A8D6-F45192857824}" name="Column8315"/>
    <tableColumn id="8319" xr3:uid="{2F3FD5B1-CC9D-417C-9341-E8EB779BC09E}" name="Column8316"/>
    <tableColumn id="8320" xr3:uid="{661E402C-5EED-4F54-8CA2-28AFE992104C}" name="Column8317"/>
    <tableColumn id="8321" xr3:uid="{93F777C8-5443-43B5-98E5-B8554A29D6C3}" name="Column8318"/>
    <tableColumn id="8322" xr3:uid="{342DE7B7-2A14-4335-8869-B02D5CC609FA}" name="Column8319"/>
    <tableColumn id="8323" xr3:uid="{DB3322D0-4E4D-4F1D-B39E-7003A70E7F82}" name="Column8320"/>
    <tableColumn id="8324" xr3:uid="{2ACC9131-69D3-4BDC-8810-D9DE0254FC45}" name="Column8321"/>
    <tableColumn id="8325" xr3:uid="{5C600EA3-0993-4624-8336-17696A41340C}" name="Column8322"/>
    <tableColumn id="8326" xr3:uid="{8F566A06-3FE1-4EA4-87A5-7FB9665EB206}" name="Column8323"/>
    <tableColumn id="8327" xr3:uid="{FBBD405F-EDA0-4CA8-9805-39A274E4F489}" name="Column8324"/>
    <tableColumn id="8328" xr3:uid="{8468CD1F-DB94-4B0B-B6BC-0AD2B6C12381}" name="Column8325"/>
    <tableColumn id="8329" xr3:uid="{5DC4FA39-BA23-4142-A051-BC9134E2AEA2}" name="Column8326"/>
    <tableColumn id="8330" xr3:uid="{D30A9E33-55E0-4916-A409-FA3112A679F6}" name="Column8327"/>
    <tableColumn id="8331" xr3:uid="{6F1161EE-FE3A-4F17-8A26-59B5F1063CA1}" name="Column8328"/>
    <tableColumn id="8332" xr3:uid="{18907A8A-0021-4D81-88A7-6449A2A0E52F}" name="Column8329"/>
    <tableColumn id="8333" xr3:uid="{EA900C9C-BF8F-468A-9B5E-FCD77EABD402}" name="Column8330"/>
    <tableColumn id="8334" xr3:uid="{B13C79C3-86E9-4557-810D-DC14E5B225DF}" name="Column8331"/>
    <tableColumn id="8335" xr3:uid="{E982A5ED-2A67-4430-8A38-C50AC6A5DF07}" name="Column8332"/>
    <tableColumn id="8336" xr3:uid="{1FF71D63-C761-4390-BD4E-3C4954735528}" name="Column8333"/>
    <tableColumn id="8337" xr3:uid="{16171BE6-CB1E-49FC-9F00-48134081DC7B}" name="Column8334"/>
    <tableColumn id="8338" xr3:uid="{A31DA66E-DAA7-42AA-B107-B45FF1AFF075}" name="Column8335"/>
    <tableColumn id="8339" xr3:uid="{A193F5F7-E7E4-4398-897E-D47C87AAC06A}" name="Column8336"/>
    <tableColumn id="8340" xr3:uid="{7A2507DB-0339-4681-9431-5DCBF458E39E}" name="Column8337"/>
    <tableColumn id="8341" xr3:uid="{0C5CC19D-4525-4933-955C-EC61F1711A64}" name="Column8338"/>
    <tableColumn id="8342" xr3:uid="{BA519F7A-1960-4D56-BC8F-151F846ED5ED}" name="Column8339"/>
    <tableColumn id="8343" xr3:uid="{86A9F722-B829-4B33-BEA3-671A72F3CDCA}" name="Column8340"/>
    <tableColumn id="8344" xr3:uid="{53C810A4-E133-4827-A7B0-F2A02E4006B8}" name="Column8341"/>
    <tableColumn id="8345" xr3:uid="{F4A10FBF-5D8F-4214-BD0C-72F9FFBC0AB2}" name="Column8342"/>
    <tableColumn id="8346" xr3:uid="{AD9E2E6A-1768-4A2A-B162-89D0C129ECB5}" name="Column8343"/>
    <tableColumn id="8347" xr3:uid="{4E83C26A-0255-4E94-9594-36C1A1A594A3}" name="Column8344"/>
    <tableColumn id="8348" xr3:uid="{92364CDB-7200-43A6-9BD2-1731C7D7BF65}" name="Column8345"/>
    <tableColumn id="8349" xr3:uid="{AB3C044C-0023-4A11-8ACD-362ECAB27928}" name="Column8346"/>
    <tableColumn id="8350" xr3:uid="{B2A1EA0A-31B0-44DE-A6BF-2F83911CEFCE}" name="Column8347"/>
    <tableColumn id="8351" xr3:uid="{CF1AA05D-8E54-4145-8405-EC14B03F29C8}" name="Column8348"/>
    <tableColumn id="8352" xr3:uid="{1DFF4A90-77A0-4E37-8405-E46AED0CE975}" name="Column8349"/>
    <tableColumn id="8353" xr3:uid="{C40B9A5E-776C-442A-ACA6-B61A75C942F0}" name="Column8350"/>
    <tableColumn id="8354" xr3:uid="{423B9D86-2D63-4A38-B932-6886CED1B963}" name="Column8351"/>
    <tableColumn id="8355" xr3:uid="{07F72D69-8A44-4B15-B982-7ECC8732F963}" name="Column8352"/>
    <tableColumn id="8356" xr3:uid="{998CC22B-1F65-410A-8A75-B80D383ABBAC}" name="Column8353"/>
    <tableColumn id="8357" xr3:uid="{404F4DAC-935E-4B32-8E85-1C28AA9B9F1C}" name="Column8354"/>
    <tableColumn id="8358" xr3:uid="{51A83413-7EFD-4070-88EA-EF8C9ED754E6}" name="Column8355"/>
    <tableColumn id="8359" xr3:uid="{BB428559-1194-44E2-BCD5-CB355A52C666}" name="Column8356"/>
    <tableColumn id="8360" xr3:uid="{E2476DB1-318F-45A1-B062-9D2BE94EDD7E}" name="Column8357"/>
    <tableColumn id="8361" xr3:uid="{2E0F5F46-4275-4A3E-944C-90ACA430A46B}" name="Column8358"/>
    <tableColumn id="8362" xr3:uid="{98A333DB-83CA-4059-B0B2-DC0D713A2FB0}" name="Column8359"/>
    <tableColumn id="8363" xr3:uid="{6C15589D-E4AA-48A6-8A90-341980BC77D6}" name="Column8360"/>
    <tableColumn id="8364" xr3:uid="{1B3FA399-AE76-43F9-AB73-420690943A87}" name="Column8361"/>
    <tableColumn id="8365" xr3:uid="{29FD28B7-D78C-41FE-8CDB-32E370477434}" name="Column8362"/>
    <tableColumn id="8366" xr3:uid="{405DD51F-9638-4C31-A48A-A3B51F483D2D}" name="Column8363"/>
    <tableColumn id="8367" xr3:uid="{66DF40BF-7C2C-4D37-B3A6-8592C39CF5E4}" name="Column8364"/>
    <tableColumn id="8368" xr3:uid="{3FEDD27D-AB82-48AD-84F9-7CE7436086CD}" name="Column8365"/>
    <tableColumn id="8369" xr3:uid="{0FD42A44-88E2-408B-8E77-D3618E745268}" name="Column8366"/>
    <tableColumn id="8370" xr3:uid="{A7FDF2F0-436F-44E5-B8DD-96E48D15EA9F}" name="Column8367"/>
    <tableColumn id="8371" xr3:uid="{AE16B837-75A7-4470-A3C2-CA7B6DF130EF}" name="Column8368"/>
    <tableColumn id="8372" xr3:uid="{7E1B4472-208E-4079-B453-9AD1B2B218F4}" name="Column8369"/>
    <tableColumn id="8373" xr3:uid="{551A6C86-7DF1-4E38-AA8E-58DF487ED07C}" name="Column8370"/>
    <tableColumn id="8374" xr3:uid="{42371C6B-B3B0-49D2-82AC-381D09968161}" name="Column8371"/>
    <tableColumn id="8375" xr3:uid="{85D6E4E1-DC27-4CD6-9380-60B72B49369E}" name="Column8372"/>
    <tableColumn id="8376" xr3:uid="{514A6A1B-D222-452F-AFC7-645245940DF9}" name="Column8373"/>
    <tableColumn id="8377" xr3:uid="{739FA81E-1C10-4E44-8216-9E07FD3B91C5}" name="Column8374"/>
    <tableColumn id="8378" xr3:uid="{A395C7CA-176B-42F1-A16C-401C69CC79D1}" name="Column8375"/>
    <tableColumn id="8379" xr3:uid="{33D65BE9-B0FA-4468-8562-71770CF2D827}" name="Column8376"/>
    <tableColumn id="8380" xr3:uid="{26A7A364-C431-471C-A76F-3ACDD50FA129}" name="Column8377"/>
    <tableColumn id="8381" xr3:uid="{391B0633-70E1-4BB0-BB96-42FE7CA62015}" name="Column8378"/>
    <tableColumn id="8382" xr3:uid="{1CB155AC-77D5-479C-BC8E-17B330208E3A}" name="Column8379"/>
    <tableColumn id="8383" xr3:uid="{6C551A38-5174-4FA9-8760-CBFE2B0333EE}" name="Column8380"/>
    <tableColumn id="8384" xr3:uid="{04D9E981-6734-49B5-9E0E-FB1A9BB7E20B}" name="Column8381"/>
    <tableColumn id="8385" xr3:uid="{393DC74B-FAB0-4F2C-B2AD-1F237976F3F3}" name="Column8382"/>
    <tableColumn id="8386" xr3:uid="{143D50BC-BB02-4876-8966-36E69555DDFD}" name="Column8383"/>
    <tableColumn id="8387" xr3:uid="{EBCB28A6-B374-42AB-A285-5D66EBD412A0}" name="Column8384"/>
    <tableColumn id="8388" xr3:uid="{611B0744-AD85-4817-A1D1-C1476EFBC250}" name="Column8385"/>
    <tableColumn id="8389" xr3:uid="{C7E52D7D-ED62-470A-8D7B-C74B607162B3}" name="Column8386"/>
    <tableColumn id="8390" xr3:uid="{3CB4676C-3A2B-4FD9-AFC0-5588972E836A}" name="Column8387"/>
    <tableColumn id="8391" xr3:uid="{6D444CBB-E381-4037-A4AF-F5F7C0A7E46A}" name="Column8388"/>
    <tableColumn id="8392" xr3:uid="{155C40BD-72D1-43B6-BEBC-C85D7103F412}" name="Column8389"/>
    <tableColumn id="8393" xr3:uid="{DBE20757-D913-4CC5-B093-B14128F009CB}" name="Column8390"/>
    <tableColumn id="8394" xr3:uid="{22D791D1-71B3-4491-AFCC-AC48774B647B}" name="Column8391"/>
    <tableColumn id="8395" xr3:uid="{F20E36A0-39F0-4FC0-BBCE-CDEE07C4289A}" name="Column8392"/>
    <tableColumn id="8396" xr3:uid="{F480975B-579F-40DF-9927-78283D17E982}" name="Column8393"/>
    <tableColumn id="8397" xr3:uid="{B5B9265B-F836-4C93-B047-2D7603791BBE}" name="Column8394"/>
    <tableColumn id="8398" xr3:uid="{26C97459-78BB-4EF0-9B63-0071DC2BE14A}" name="Column8395"/>
    <tableColumn id="8399" xr3:uid="{74FACFED-5FD8-4F79-86AB-652B1FE1A762}" name="Column8396"/>
    <tableColumn id="8400" xr3:uid="{F4F8DD7D-778D-43A0-A3E5-27EB691CE156}" name="Column8397"/>
    <tableColumn id="8401" xr3:uid="{380A89FB-EB63-4D9B-8F7F-5C23BC5B403F}" name="Column8398"/>
    <tableColumn id="8402" xr3:uid="{04F3AD73-D0B0-437F-96A0-F8390BEEE50F}" name="Column8399"/>
    <tableColumn id="8403" xr3:uid="{6A861A37-55B5-4C0F-917B-9FC588FA436A}" name="Column8400"/>
    <tableColumn id="8404" xr3:uid="{0B247518-675A-4AB0-8F58-7A32559E1BBC}" name="Column8401"/>
    <tableColumn id="8405" xr3:uid="{1458AC55-90F6-4768-8479-6DB620CCC3E5}" name="Column8402"/>
    <tableColumn id="8406" xr3:uid="{FD202604-5CE6-4B77-84EE-8EF2B948F0DA}" name="Column8403"/>
    <tableColumn id="8407" xr3:uid="{3B40E91E-C059-419C-81B9-E0CF05C6E4AF}" name="Column8404"/>
    <tableColumn id="8408" xr3:uid="{A6E7D40B-C83E-4BFF-9C46-FA21E77F1FC8}" name="Column8405"/>
    <tableColumn id="8409" xr3:uid="{90D01113-6F6D-4097-AF99-B603F71970F7}" name="Column8406"/>
    <tableColumn id="8410" xr3:uid="{07DC0871-DAA4-4F60-A3E9-1C86F50E2E66}" name="Column8407"/>
    <tableColumn id="8411" xr3:uid="{C6A98955-A95D-46FD-8500-5AD790FBC7E2}" name="Column8408"/>
    <tableColumn id="8412" xr3:uid="{F099D5FC-6C89-4D46-AAB4-6CD18CD60637}" name="Column8409"/>
    <tableColumn id="8413" xr3:uid="{8EDB0764-1D2D-4D13-9C9F-0732BF96F5CD}" name="Column8410"/>
    <tableColumn id="8414" xr3:uid="{31B32E44-C30A-4F35-815B-052BD96279BF}" name="Column8411"/>
    <tableColumn id="8415" xr3:uid="{5D6FFA59-821E-48FD-8160-70D1D6F4970A}" name="Column8412"/>
    <tableColumn id="8416" xr3:uid="{C2C3F3CA-0739-495C-8D11-1660A73CA432}" name="Column8413"/>
    <tableColumn id="8417" xr3:uid="{47FC4DCB-26A2-4203-8B5F-E9844EB9EB89}" name="Column8414"/>
    <tableColumn id="8418" xr3:uid="{CF738C8E-4FBA-4B84-BDDC-B26A2F6BC343}" name="Column8415"/>
    <tableColumn id="8419" xr3:uid="{88A510D5-066D-4D5C-8B13-DAD3FE834589}" name="Column8416"/>
    <tableColumn id="8420" xr3:uid="{EB85C2AB-BA0A-441D-BF0F-7F6276E5BD48}" name="Column8417"/>
    <tableColumn id="8421" xr3:uid="{FF4D3C29-7ED2-423F-B3B0-6C770B5AFC94}" name="Column8418"/>
    <tableColumn id="8422" xr3:uid="{7FDCE2B3-01AF-44BB-9E4B-AE7E1DE8D3C0}" name="Column8419"/>
    <tableColumn id="8423" xr3:uid="{36C95450-3683-4CF1-A82B-4D4E631065DC}" name="Column8420"/>
    <tableColumn id="8424" xr3:uid="{1C699758-A314-4FD1-AEE6-86B3109D1D18}" name="Column8421"/>
    <tableColumn id="8425" xr3:uid="{FABB5EAB-B361-4299-B77E-AEDCBC1654AC}" name="Column8422"/>
    <tableColumn id="8426" xr3:uid="{5E96740C-8B2D-4F90-A8C0-DF251BBC3055}" name="Column8423"/>
    <tableColumn id="8427" xr3:uid="{A300FDA9-8796-4C6F-A1DE-767458DAB67D}" name="Column8424"/>
    <tableColumn id="8428" xr3:uid="{6FB381A6-D0D8-4976-A9F7-6295F2C8E312}" name="Column8425"/>
    <tableColumn id="8429" xr3:uid="{00B78F6C-38D2-49E2-BCB7-BB7FD0788945}" name="Column8426"/>
    <tableColumn id="8430" xr3:uid="{DF8BC858-56C5-4976-928C-F01ECD6FF50F}" name="Column8427"/>
    <tableColumn id="8431" xr3:uid="{97DE4444-389E-4810-93CB-BE5CB098D60E}" name="Column8428"/>
    <tableColumn id="8432" xr3:uid="{06E81538-9752-43A8-89D9-3A4A0917A421}" name="Column8429"/>
    <tableColumn id="8433" xr3:uid="{70CD1333-C78D-4E7C-96BF-A3D2544071C0}" name="Column8430"/>
    <tableColumn id="8434" xr3:uid="{B5292C6C-F021-4394-9B00-42DE1F5C0C99}" name="Column8431"/>
    <tableColumn id="8435" xr3:uid="{FE78D735-25A0-425F-834F-4ED5E88B6190}" name="Column8432"/>
    <tableColumn id="8436" xr3:uid="{45E3695E-E618-48D8-8960-250E6415BD1B}" name="Column8433"/>
    <tableColumn id="8437" xr3:uid="{D65A4680-DF9A-4D2B-8634-DA955C9D02F6}" name="Column8434"/>
    <tableColumn id="8438" xr3:uid="{21A92CA2-7E36-436D-A4A0-7E6E4ACBF8A2}" name="Column8435"/>
    <tableColumn id="8439" xr3:uid="{9845E225-5B80-4E0E-BC01-9184891C9B54}" name="Column8436"/>
    <tableColumn id="8440" xr3:uid="{70321DCF-621B-4DE3-81E0-088BBC29D7F5}" name="Column8437"/>
    <tableColumn id="8441" xr3:uid="{09DEA9E2-E684-4EE8-B33B-52BDC0E6CB46}" name="Column8438"/>
    <tableColumn id="8442" xr3:uid="{24ED58CF-CEE2-4305-8C90-427EEB42BA20}" name="Column8439"/>
    <tableColumn id="8443" xr3:uid="{16219F22-9494-4680-99C7-391D62931F9D}" name="Column8440"/>
    <tableColumn id="8444" xr3:uid="{F91C7C54-DD8D-4AC5-8481-FD2D249547E7}" name="Column8441"/>
    <tableColumn id="8445" xr3:uid="{C05E6BD5-0459-4780-98E6-216A22F88E1C}" name="Column8442"/>
    <tableColumn id="8446" xr3:uid="{3C42A25F-90E8-4A68-931C-9258EACC3930}" name="Column8443"/>
    <tableColumn id="8447" xr3:uid="{9C3A5218-E4DC-494E-B457-72FEEAAD971F}" name="Column8444"/>
    <tableColumn id="8448" xr3:uid="{5BA130B2-FB88-40EC-B1A5-37389E0E71F8}" name="Column8445"/>
    <tableColumn id="8449" xr3:uid="{235C896B-5F4F-4DE5-844E-8489A147208F}" name="Column8446"/>
    <tableColumn id="8450" xr3:uid="{B88601D3-01A7-4100-BD48-364EEE654DFF}" name="Column8447"/>
    <tableColumn id="8451" xr3:uid="{3BD45410-2947-4D84-AE7D-AC7AF8CEBE25}" name="Column8448"/>
    <tableColumn id="8452" xr3:uid="{59A3C5D0-0EF3-43DA-AC87-31A91B269275}" name="Column8449"/>
    <tableColumn id="8453" xr3:uid="{024EF62E-3377-451D-A6E8-226C2F3E9445}" name="Column8450"/>
    <tableColumn id="8454" xr3:uid="{8540F0C3-51CF-4C2D-8653-154A84668CE7}" name="Column8451"/>
    <tableColumn id="8455" xr3:uid="{B8F1236B-CC55-445D-B226-2A836C719E51}" name="Column8452"/>
    <tableColumn id="8456" xr3:uid="{CA98EB6F-F746-4ED1-BAA3-A28A4D432926}" name="Column8453"/>
    <tableColumn id="8457" xr3:uid="{24D5F7F9-3F39-4D39-8451-069ECB9A2B48}" name="Column8454"/>
    <tableColumn id="8458" xr3:uid="{AF42F164-C94B-4711-A4FC-3153A50B2690}" name="Column8455"/>
    <tableColumn id="8459" xr3:uid="{1B70510C-D001-4F8B-82BB-E2343E95F59E}" name="Column8456"/>
    <tableColumn id="8460" xr3:uid="{616997ED-3FC4-437E-88AB-84173DE4D866}" name="Column8457"/>
    <tableColumn id="8461" xr3:uid="{C6BF93DC-9D33-4731-A818-13CD58E0B627}" name="Column8458"/>
    <tableColumn id="8462" xr3:uid="{73B94843-4A53-4664-B134-B4A741EE37A4}" name="Column8459"/>
    <tableColumn id="8463" xr3:uid="{A4412CDF-A543-4295-8240-10ACEB7E1570}" name="Column8460"/>
    <tableColumn id="8464" xr3:uid="{92ACEB9E-C02A-459C-83C3-752EDD05EB49}" name="Column8461"/>
    <tableColumn id="8465" xr3:uid="{164B558B-CF75-4385-88C1-31AA0679D75C}" name="Column8462"/>
    <tableColumn id="8466" xr3:uid="{154467B0-81E7-4318-9669-F1EDCED2C724}" name="Column8463"/>
    <tableColumn id="8467" xr3:uid="{6A361ABD-9F9F-4B4F-ADB2-F96AD32B412B}" name="Column8464"/>
    <tableColumn id="8468" xr3:uid="{C08875BC-932C-46AB-BAB2-F47BE5ED7360}" name="Column8465"/>
    <tableColumn id="8469" xr3:uid="{CC717304-1926-4977-82D6-2EBA245520C5}" name="Column8466"/>
    <tableColumn id="8470" xr3:uid="{14A5A5F2-74B8-4634-BCA9-471F489C7BD3}" name="Column8467"/>
    <tableColumn id="8471" xr3:uid="{42385A02-6267-483B-8E37-E6593AD13E29}" name="Column8468"/>
    <tableColumn id="8472" xr3:uid="{95D80C4B-1386-4C2E-85EA-3D4C3E7151C1}" name="Column8469"/>
    <tableColumn id="8473" xr3:uid="{075BA530-6719-4759-9D08-D1DDB2C0B2C4}" name="Column8470"/>
    <tableColumn id="8474" xr3:uid="{5BA7F7C0-50EC-4702-B82C-AA63B1BA035A}" name="Column8471"/>
    <tableColumn id="8475" xr3:uid="{B8AE15BC-D7E8-472B-811D-44BA184E28D7}" name="Column8472"/>
    <tableColumn id="8476" xr3:uid="{D7C7062B-04C5-4657-97A7-3FBC5C6260D9}" name="Column8473"/>
    <tableColumn id="8477" xr3:uid="{156E0E29-AC45-4A3C-B938-AA41BD795295}" name="Column8474"/>
    <tableColumn id="8478" xr3:uid="{AEC373DB-5ABC-4DE8-9BD2-05B7FECCB7AF}" name="Column8475"/>
    <tableColumn id="8479" xr3:uid="{5A775D5E-D1B9-438C-BC49-1DF3FDF870CE}" name="Column8476"/>
    <tableColumn id="8480" xr3:uid="{D6684238-E3E9-4F60-8D21-FDB49815CE2B}" name="Column8477"/>
    <tableColumn id="8481" xr3:uid="{2B84A64B-1F28-4F3E-AE15-32DCA908CAFB}" name="Column8478"/>
    <tableColumn id="8482" xr3:uid="{8BBF1CBA-D5F0-4685-9916-694C73EEEC3E}" name="Column8479"/>
    <tableColumn id="8483" xr3:uid="{C4479A85-102D-4B56-9FF3-F3CCED156FDC}" name="Column8480"/>
    <tableColumn id="8484" xr3:uid="{4C107FC6-3760-497C-9530-5CE9E1B47582}" name="Column8481"/>
    <tableColumn id="8485" xr3:uid="{D316039C-B092-48FA-A970-96BFC23A299D}" name="Column8482"/>
    <tableColumn id="8486" xr3:uid="{71D54911-AA6C-4B3D-AA5B-6D92CAA77909}" name="Column8483"/>
    <tableColumn id="8487" xr3:uid="{96EBD6B1-C3B2-44C4-AA9E-7C34D11528F1}" name="Column8484"/>
    <tableColumn id="8488" xr3:uid="{6526FBD9-9C43-4BB6-9F44-6CE5483BF80B}" name="Column8485"/>
    <tableColumn id="8489" xr3:uid="{7CF4121B-C09D-4A03-8B7A-608574825733}" name="Column8486"/>
    <tableColumn id="8490" xr3:uid="{DEFBF161-5611-4258-BD37-36DC04C36E50}" name="Column8487"/>
    <tableColumn id="8491" xr3:uid="{81166AAD-1812-4BAB-B970-14C8C1D412F3}" name="Column8488"/>
    <tableColumn id="8492" xr3:uid="{DE819181-7D7E-4841-9FFC-DEA0EB3F10F3}" name="Column8489"/>
    <tableColumn id="8493" xr3:uid="{984E3999-4C44-44F6-AACD-1370A19692BE}" name="Column8490"/>
    <tableColumn id="8494" xr3:uid="{A61D9500-99B8-4E24-B845-D8DDDD097CAF}" name="Column8491"/>
    <tableColumn id="8495" xr3:uid="{7017AC37-1ABB-4B61-BB33-A8EA9310E5F5}" name="Column8492"/>
    <tableColumn id="8496" xr3:uid="{F3919CEF-ECE3-4FBD-8E48-F1A2B677D193}" name="Column8493"/>
    <tableColumn id="8497" xr3:uid="{9A7E0542-93D1-42E8-B126-6781EB85EB4F}" name="Column8494"/>
    <tableColumn id="8498" xr3:uid="{52D1800C-67BF-4F48-94EC-505351510910}" name="Column8495"/>
    <tableColumn id="8499" xr3:uid="{58363BA7-333F-4CFF-AB34-94A151A0F818}" name="Column8496"/>
    <tableColumn id="8500" xr3:uid="{B91CB0C5-40D0-4CD3-BDC0-D37714614558}" name="Column8497"/>
    <tableColumn id="8501" xr3:uid="{9C0F279F-6F37-4FF6-88A1-8D4618DB8255}" name="Column8498"/>
    <tableColumn id="8502" xr3:uid="{379A7C7E-4DBF-43B2-885C-DCAE0E3E6E4E}" name="Column8499"/>
    <tableColumn id="8503" xr3:uid="{7BC971EE-324C-4FE2-A81C-FC049CBB3736}" name="Column8500"/>
    <tableColumn id="8504" xr3:uid="{64682572-0AAF-4A49-8FA7-3907BC8B9A23}" name="Column8501"/>
    <tableColumn id="8505" xr3:uid="{92A3B067-6718-43DC-8D0F-94035A9806B8}" name="Column8502"/>
    <tableColumn id="8506" xr3:uid="{1CB827A4-5B3D-4323-A3AD-5723481A01EF}" name="Column8503"/>
    <tableColumn id="8507" xr3:uid="{F670039A-0D04-49EE-9610-B811B874D738}" name="Column8504"/>
    <tableColumn id="8508" xr3:uid="{70A2A6B5-C08E-4C51-926D-1D982E8938EA}" name="Column8505"/>
    <tableColumn id="8509" xr3:uid="{4C6D2748-36C0-4CB2-B032-9F116EB0774D}" name="Column8506"/>
    <tableColumn id="8510" xr3:uid="{D6A31612-8922-4723-B274-49FCEA98E014}" name="Column8507"/>
    <tableColumn id="8511" xr3:uid="{29CDB5AD-3D4C-479E-B190-3992DEB6725F}" name="Column8508"/>
    <tableColumn id="8512" xr3:uid="{7A31135C-6FBE-4CD4-A514-712F6040565F}" name="Column8509"/>
    <tableColumn id="8513" xr3:uid="{0744ACE4-96B5-43BA-9DED-599B11842D42}" name="Column8510"/>
    <tableColumn id="8514" xr3:uid="{5A137359-42F9-41D1-8172-8D5A9E09B3D6}" name="Column8511"/>
    <tableColumn id="8515" xr3:uid="{7CF87EC0-F60E-41DC-9A20-8AC4D32408C2}" name="Column8512"/>
    <tableColumn id="8516" xr3:uid="{0FDE060A-616F-4FBE-B1FD-7A60E5E0C5AF}" name="Column8513"/>
    <tableColumn id="8517" xr3:uid="{E0FCF4F1-35A3-48F5-BB81-93D7160E4F89}" name="Column8514"/>
    <tableColumn id="8518" xr3:uid="{F69E94F4-E704-4496-BFD7-B5565FA95C5E}" name="Column8515"/>
    <tableColumn id="8519" xr3:uid="{DA51A634-62C7-447F-9C5D-0FD7A479B313}" name="Column8516"/>
    <tableColumn id="8520" xr3:uid="{7983A044-ED73-4D00-90DE-B2CC9DA1F7BC}" name="Column8517"/>
    <tableColumn id="8521" xr3:uid="{9F22999C-89C5-4B6D-9437-457D17C49628}" name="Column8518"/>
    <tableColumn id="8522" xr3:uid="{841B87A8-B757-46A3-A422-F0E7BD3024E9}" name="Column8519"/>
    <tableColumn id="8523" xr3:uid="{6541C1E7-734B-44A1-8945-F51FBBD215E6}" name="Column8520"/>
    <tableColumn id="8524" xr3:uid="{650EFE8E-C892-4E64-BF87-D027B461E53E}" name="Column8521"/>
    <tableColumn id="8525" xr3:uid="{9A2FD4D9-A157-43D0-BB44-9A400DB9F49F}" name="Column8522"/>
    <tableColumn id="8526" xr3:uid="{C2986DE0-AD9B-497F-AB40-AC07B8C464DB}" name="Column8523"/>
    <tableColumn id="8527" xr3:uid="{7E023D55-ABC3-4617-8D9C-2C2A9CAF3AB8}" name="Column8524"/>
    <tableColumn id="8528" xr3:uid="{6EAB39B6-E285-4187-BCC6-23F3E9967744}" name="Column8525"/>
    <tableColumn id="8529" xr3:uid="{85BBAB79-659A-4244-A7CF-D1EA4E0CFE36}" name="Column8526"/>
    <tableColumn id="8530" xr3:uid="{433D8E1C-5945-463C-92D8-B9BF347ADF8F}" name="Column8527"/>
    <tableColumn id="8531" xr3:uid="{5C649A70-0B0F-4784-AF70-14D3591AA2B2}" name="Column8528"/>
    <tableColumn id="8532" xr3:uid="{C833655D-8E65-468E-84F0-CDFC3A26FF4E}" name="Column8529"/>
    <tableColumn id="8533" xr3:uid="{06C28812-D867-48B9-A4AE-E82DB0182E64}" name="Column8530"/>
    <tableColumn id="8534" xr3:uid="{F606127E-6CC6-448E-AB8B-9FFB07A65D07}" name="Column8531"/>
    <tableColumn id="8535" xr3:uid="{B852EAB3-717A-49AF-9898-9A9952ECE28F}" name="Column8532"/>
    <tableColumn id="8536" xr3:uid="{8F03C138-B369-4523-9969-59A3992A7BEC}" name="Column8533"/>
    <tableColumn id="8537" xr3:uid="{BE832A98-E09F-449D-8DA5-0B36DF9F45A0}" name="Column8534"/>
    <tableColumn id="8538" xr3:uid="{ED4F9F05-0075-4CE9-8E67-CADE6E6CE868}" name="Column8535"/>
    <tableColumn id="8539" xr3:uid="{AE67B84A-A5F1-4CC1-970D-1E1BECC39D11}" name="Column8536"/>
    <tableColumn id="8540" xr3:uid="{F6F88EF3-EB1F-4DB4-A597-39552BC048BC}" name="Column8537"/>
    <tableColumn id="8541" xr3:uid="{5AF9DA91-5785-4D28-A2E2-6069939DF085}" name="Column8538"/>
    <tableColumn id="8542" xr3:uid="{05DC2742-8985-46CD-BDEC-5F96FF57A4A5}" name="Column8539"/>
    <tableColumn id="8543" xr3:uid="{CB586F2F-86F0-45DE-AAB9-5CE8B0E5B6D0}" name="Column8540"/>
    <tableColumn id="8544" xr3:uid="{11732921-B5DF-4656-A644-3B515D124581}" name="Column8541"/>
    <tableColumn id="8545" xr3:uid="{36A717E7-9A92-4C77-9115-1D1593BC26A9}" name="Column8542"/>
    <tableColumn id="8546" xr3:uid="{5FA9A491-DE82-4EB7-822C-15747CB4356E}" name="Column8543"/>
    <tableColumn id="8547" xr3:uid="{8BA8ED63-2C67-4FEB-BA22-AF1B8CABFF27}" name="Column8544"/>
    <tableColumn id="8548" xr3:uid="{070C440B-F1C6-48ED-9D48-163A57A289C8}" name="Column8545"/>
    <tableColumn id="8549" xr3:uid="{15A97D9F-9B29-4C30-A6B5-840E7B66BE01}" name="Column8546"/>
    <tableColumn id="8550" xr3:uid="{F29504B1-4C75-4A44-922D-346C49293C5B}" name="Column8547"/>
    <tableColumn id="8551" xr3:uid="{37A40650-BE6E-48AF-89A8-05184778F1BD}" name="Column8548"/>
    <tableColumn id="8552" xr3:uid="{3CD7A75A-7B98-4BA5-A49A-B445668A2008}" name="Column8549"/>
    <tableColumn id="8553" xr3:uid="{79206146-0F22-4315-96A0-AC2F62A619EC}" name="Column8550"/>
    <tableColumn id="8554" xr3:uid="{F4639378-3285-4930-A223-3F8D528D5E70}" name="Column8551"/>
    <tableColumn id="8555" xr3:uid="{361F8DD4-0354-4212-9558-61F67D51CE7C}" name="Column8552"/>
    <tableColumn id="8556" xr3:uid="{C5BE9C74-2C53-449E-8B07-B971B6B23055}" name="Column8553"/>
    <tableColumn id="8557" xr3:uid="{5BAAA185-B054-4E83-9F4E-DB384E85727C}" name="Column8554"/>
    <tableColumn id="8558" xr3:uid="{A3F4F250-13F5-4093-980C-E50F58C61AC2}" name="Column8555"/>
    <tableColumn id="8559" xr3:uid="{9F3AA32D-4BF5-46BE-A2FD-F420D9B689C1}" name="Column8556"/>
    <tableColumn id="8560" xr3:uid="{2C759340-C35E-4FCC-BC27-306C0A5AF43E}" name="Column8557"/>
    <tableColumn id="8561" xr3:uid="{4F96AA98-084D-4F35-A1E0-43ADA44E50B5}" name="Column8558"/>
    <tableColumn id="8562" xr3:uid="{E292847F-EB74-40FF-85D1-690D9D30ED18}" name="Column8559"/>
    <tableColumn id="8563" xr3:uid="{0DFDF674-F2A9-45BB-9184-B15D43CAB897}" name="Column8560"/>
    <tableColumn id="8564" xr3:uid="{FCC05EEA-9F78-4D84-A8B4-7BEB88C42995}" name="Column8561"/>
    <tableColumn id="8565" xr3:uid="{E100540A-CD63-4A82-A40F-45F540CA1899}" name="Column8562"/>
    <tableColumn id="8566" xr3:uid="{E69476A6-C347-4133-94E9-43D8029A7F90}" name="Column8563"/>
    <tableColumn id="8567" xr3:uid="{A463BA5D-B61C-4098-80C4-FD40F257FF5E}" name="Column8564"/>
    <tableColumn id="8568" xr3:uid="{09CB171D-45F8-463D-A495-78CDCCF7F9C2}" name="Column8565"/>
    <tableColumn id="8569" xr3:uid="{DC01D057-8F3D-4752-98E2-634FD0FBCD56}" name="Column8566"/>
    <tableColumn id="8570" xr3:uid="{32F04A19-63D9-44D2-B20C-49F708F905C3}" name="Column8567"/>
    <tableColumn id="8571" xr3:uid="{2FD370EB-5945-4716-8499-836AE243B1C8}" name="Column8568"/>
    <tableColumn id="8572" xr3:uid="{BF98CCB3-0359-4B53-981A-DCDB9CD2E8CA}" name="Column8569"/>
    <tableColumn id="8573" xr3:uid="{5DCA8E23-B0B5-4724-8A28-D2B0BC03B130}" name="Column8570"/>
    <tableColumn id="8574" xr3:uid="{96D7E6B4-82D0-4A35-9BB6-2221D4785F27}" name="Column8571"/>
    <tableColumn id="8575" xr3:uid="{A2939B19-11E4-47CD-8060-3F349D77DA22}" name="Column8572"/>
    <tableColumn id="8576" xr3:uid="{58AE9BE6-4300-455C-A592-52D4052FFA2C}" name="Column8573"/>
    <tableColumn id="8577" xr3:uid="{C4AEB9AF-EE83-4310-9CA3-B2EB929747A8}" name="Column8574"/>
    <tableColumn id="8578" xr3:uid="{6669B253-4D1C-40DE-AB24-AA47CBB6FF98}" name="Column8575"/>
    <tableColumn id="8579" xr3:uid="{8D60EB42-18C5-420D-AF27-09F440429BAA}" name="Column8576"/>
    <tableColumn id="8580" xr3:uid="{47C67568-C157-4E8E-BB5A-5FC3BB92B393}" name="Column8577"/>
    <tableColumn id="8581" xr3:uid="{D5AB1124-6EC1-4DBF-9444-A4A83A3968B3}" name="Column8578"/>
    <tableColumn id="8582" xr3:uid="{C5E50ACE-51E5-4EA3-9DC0-E671C7FB4565}" name="Column8579"/>
    <tableColumn id="8583" xr3:uid="{B343E149-1794-4717-BDAF-F13337F4FCB6}" name="Column8580"/>
    <tableColumn id="8584" xr3:uid="{482B8CA6-921B-484B-9EAD-8F42A5803BA9}" name="Column8581"/>
    <tableColumn id="8585" xr3:uid="{5DDB6ECB-B54E-44F6-BC92-6A4015AF28C8}" name="Column8582"/>
    <tableColumn id="8586" xr3:uid="{757F773C-16BB-446A-8532-8D06B9F75031}" name="Column8583"/>
    <tableColumn id="8587" xr3:uid="{C946A54D-B843-4116-A95A-0ED9B99ED03D}" name="Column8584"/>
    <tableColumn id="8588" xr3:uid="{3FAC903D-32D0-487E-AFC4-01F6B23C0722}" name="Column8585"/>
    <tableColumn id="8589" xr3:uid="{1AA331C8-CFE4-4096-A528-FD273BA37DA7}" name="Column8586"/>
    <tableColumn id="8590" xr3:uid="{462A2514-9378-471B-B2D3-32CBB5786212}" name="Column8587"/>
    <tableColumn id="8591" xr3:uid="{D7E279F1-9BD3-4F24-8BA9-B72F89EF5C73}" name="Column8588"/>
    <tableColumn id="8592" xr3:uid="{AFF8F5D2-F401-4137-887B-2897FD3C764C}" name="Column8589"/>
    <tableColumn id="8593" xr3:uid="{34FE3B6B-82AC-43D4-8DAB-C0533D00DB60}" name="Column8590"/>
    <tableColumn id="8594" xr3:uid="{BF659485-2CF0-41E3-B538-6DC4F6508CB2}" name="Column8591"/>
    <tableColumn id="8595" xr3:uid="{035F6A07-091E-4A7F-8559-27435BEABEF7}" name="Column8592"/>
    <tableColumn id="8596" xr3:uid="{A4B2CDB8-4593-4DFF-8E35-C44570752342}" name="Column8593"/>
    <tableColumn id="8597" xr3:uid="{A817F5CF-219D-48A0-B37D-5DFB6F34F02D}" name="Column8594"/>
    <tableColumn id="8598" xr3:uid="{53164C8F-2936-4697-A4F8-F43AD975FC8F}" name="Column8595"/>
    <tableColumn id="8599" xr3:uid="{3A3954A3-5121-4244-BDFF-1AE2CC785206}" name="Column8596"/>
    <tableColumn id="8600" xr3:uid="{2854F8B6-4F4E-4FC9-9926-5387C9F867E6}" name="Column8597"/>
    <tableColumn id="8601" xr3:uid="{91506440-2838-45FB-9A51-E710730CBB74}" name="Column8598"/>
    <tableColumn id="8602" xr3:uid="{1709F7CE-3651-4E20-BCC7-38054BBF5D7C}" name="Column8599"/>
    <tableColumn id="8603" xr3:uid="{3D82972B-0639-45BF-9FA6-AE30EA31B6AA}" name="Column8600"/>
    <tableColumn id="8604" xr3:uid="{96F1D639-FC74-47C3-95E7-B7F540CB6EA2}" name="Column8601"/>
    <tableColumn id="8605" xr3:uid="{ED8E734C-1836-4925-AA56-D1E5F8BD4901}" name="Column8602"/>
    <tableColumn id="8606" xr3:uid="{7405D28E-DFA3-4E44-A2FD-95C349651050}" name="Column8603"/>
    <tableColumn id="8607" xr3:uid="{213FD6D7-EF76-4270-86F0-C84EBEF8F9E4}" name="Column8604"/>
    <tableColumn id="8608" xr3:uid="{22EFFBD0-119F-45A7-8146-70E3C4F25096}" name="Column8605"/>
    <tableColumn id="8609" xr3:uid="{00BEF69E-F46A-4E41-BEF4-850CD37B9F5C}" name="Column8606"/>
    <tableColumn id="8610" xr3:uid="{8C9F33C6-86E3-4E08-B6E5-B727A329ECAF}" name="Column8607"/>
    <tableColumn id="8611" xr3:uid="{9F4933A4-8F23-486A-8035-00DB234973F1}" name="Column8608"/>
    <tableColumn id="8612" xr3:uid="{C791ACA9-3A97-40CD-9E17-B8904A582A5F}" name="Column8609"/>
    <tableColumn id="8613" xr3:uid="{1E83DCE2-CC91-4333-A0E9-46B6CF63F915}" name="Column8610"/>
    <tableColumn id="8614" xr3:uid="{69AEE782-1DEE-4EE6-9663-8A7ED9E6AB29}" name="Column8611"/>
    <tableColumn id="8615" xr3:uid="{77639661-B862-4442-A301-FC395EBFE989}" name="Column8612"/>
    <tableColumn id="8616" xr3:uid="{1828730B-29BD-4889-8EA4-50E031042E77}" name="Column8613"/>
    <tableColumn id="8617" xr3:uid="{22E4A6EE-BE2C-4B21-A37B-B8FA339AAFE0}" name="Column8614"/>
    <tableColumn id="8618" xr3:uid="{73336123-3A5A-467B-8BC2-944667758663}" name="Column8615"/>
    <tableColumn id="8619" xr3:uid="{4A35EB7B-C3BC-43DE-90C1-C48A3D1B4898}" name="Column8616"/>
    <tableColumn id="8620" xr3:uid="{412AF512-8120-4848-8C04-8BD57C87FED6}" name="Column8617"/>
    <tableColumn id="8621" xr3:uid="{8D191233-EFB2-4374-B951-4AD763D3BDF1}" name="Column8618"/>
    <tableColumn id="8622" xr3:uid="{AB63D36D-B6A0-4978-A99F-1F3E81FC339F}" name="Column8619"/>
    <tableColumn id="8623" xr3:uid="{D1AA493C-6F7C-46D2-A740-88A1F21F9B3D}" name="Column8620"/>
    <tableColumn id="8624" xr3:uid="{E70AEA1D-933C-4490-9E6D-BE0E88D51173}" name="Column8621"/>
    <tableColumn id="8625" xr3:uid="{A1F37206-186F-4DDA-A6EE-FCFDAFC187E3}" name="Column8622"/>
    <tableColumn id="8626" xr3:uid="{34267B38-5EF4-4D7E-8B42-7A4FBE54AB6E}" name="Column8623"/>
    <tableColumn id="8627" xr3:uid="{AE71EF41-ACF6-4E8E-BDD8-91A81DC5AD50}" name="Column8624"/>
    <tableColumn id="8628" xr3:uid="{1972D856-291C-400D-A9B3-A73E8C9CA1EE}" name="Column8625"/>
    <tableColumn id="8629" xr3:uid="{A11F27BD-AA16-4285-A2B7-0DBFB5EAFF0E}" name="Column8626"/>
    <tableColumn id="8630" xr3:uid="{37A48EA8-4650-4D12-8247-4E3C250E3E15}" name="Column8627"/>
    <tableColumn id="8631" xr3:uid="{2818BF9F-C33D-4684-992C-202337EA779E}" name="Column8628"/>
    <tableColumn id="8632" xr3:uid="{F4275A87-8D5C-46E3-9DE0-F12D9EC5C49E}" name="Column8629"/>
    <tableColumn id="8633" xr3:uid="{B8417577-36C3-47F2-9133-BEBCCFD8A96D}" name="Column8630"/>
    <tableColumn id="8634" xr3:uid="{FEC2B5D3-DC0F-442E-B1AB-D23CA1B0ECC5}" name="Column8631"/>
    <tableColumn id="8635" xr3:uid="{BCF74118-04CA-490B-9F93-6594C9092E33}" name="Column8632"/>
    <tableColumn id="8636" xr3:uid="{28C33210-8C31-4FB9-B8B5-77ACF100A225}" name="Column8633"/>
    <tableColumn id="8637" xr3:uid="{A67E8709-0831-40B4-A2FF-69E96309D96C}" name="Column8634"/>
    <tableColumn id="8638" xr3:uid="{421A86D3-490D-49E3-B85D-FF721ED384EF}" name="Column8635"/>
    <tableColumn id="8639" xr3:uid="{92D1965D-5741-4888-B95D-4DF64DA453E4}" name="Column8636"/>
    <tableColumn id="8640" xr3:uid="{9657D7B5-3D32-40FD-8F4B-B271D2FBF1AF}" name="Column8637"/>
    <tableColumn id="8641" xr3:uid="{AC330C47-B971-411A-B121-F6291C7FC667}" name="Column8638"/>
    <tableColumn id="8642" xr3:uid="{26C690D7-BD13-4D99-8EE4-6C7C1EB171DB}" name="Column8639"/>
    <tableColumn id="8643" xr3:uid="{36272405-C5BC-436C-BBAE-EFDCF5D18A79}" name="Column8640"/>
    <tableColumn id="8644" xr3:uid="{448F2B8C-444A-4099-83AE-64FD727B1915}" name="Column8641"/>
    <tableColumn id="8645" xr3:uid="{2CCDBAD1-D4B7-44AC-914E-6519B0AD4402}" name="Column8642"/>
    <tableColumn id="8646" xr3:uid="{6D06C66F-144D-4899-9C58-4E10AC0A66A7}" name="Column8643"/>
    <tableColumn id="8647" xr3:uid="{B1BB7E48-800C-404A-B16B-B1309593E6E2}" name="Column8644"/>
    <tableColumn id="8648" xr3:uid="{538D8367-ED29-4036-98B2-29163EEF136F}" name="Column8645"/>
    <tableColumn id="8649" xr3:uid="{AF5E1AEC-3B3A-45F9-B277-456FC9B5D133}" name="Column8646"/>
    <tableColumn id="8650" xr3:uid="{44EB6CC0-F332-4B49-AC74-3818359E9FDB}" name="Column8647"/>
    <tableColumn id="8651" xr3:uid="{026FFAF7-D530-4C9E-A641-2A2CCFBDE8C5}" name="Column8648"/>
    <tableColumn id="8652" xr3:uid="{CBC169F3-9FA2-4DB6-A2EF-AB40C7BFFAE2}" name="Column8649"/>
    <tableColumn id="8653" xr3:uid="{31480E50-8AAA-49E1-BC7D-DA5F62519854}" name="Column8650"/>
    <tableColumn id="8654" xr3:uid="{9AF0C4DB-4A12-4D45-9292-FCDC03A4BEFA}" name="Column8651"/>
    <tableColumn id="8655" xr3:uid="{E5CADE7B-8017-4364-88F4-D3E4EC6E9AE6}" name="Column8652"/>
    <tableColumn id="8656" xr3:uid="{A357E814-A3A5-420D-A082-35D3BCE5D635}" name="Column8653"/>
    <tableColumn id="8657" xr3:uid="{2D8B7F6C-E158-4E6F-A4DD-6878237E42B3}" name="Column8654"/>
    <tableColumn id="8658" xr3:uid="{EEED7953-246B-4B4A-BAD1-7DBA5118D7CB}" name="Column8655"/>
    <tableColumn id="8659" xr3:uid="{1CBCEA62-844E-4361-8328-A3ECECB17E9A}" name="Column8656"/>
    <tableColumn id="8660" xr3:uid="{1A9E122E-9D35-4A9C-B36E-3171F9955B4A}" name="Column8657"/>
    <tableColumn id="8661" xr3:uid="{1E2904A9-3B67-4436-BFA0-2844EE7917B3}" name="Column8658"/>
    <tableColumn id="8662" xr3:uid="{51D5E7BD-F3E5-4F27-B2B6-0EC36F204168}" name="Column8659"/>
    <tableColumn id="8663" xr3:uid="{8715BEC8-33A9-4392-B63D-2C2CFBAFB627}" name="Column8660"/>
    <tableColumn id="8664" xr3:uid="{B442977C-E969-452B-8D0D-4C99AC3F1A93}" name="Column8661"/>
    <tableColumn id="8665" xr3:uid="{B5535ADE-D2D7-4073-A6C9-852D393131D8}" name="Column8662"/>
    <tableColumn id="8666" xr3:uid="{1A84E58A-4565-464D-9FFE-C89C3D97B389}" name="Column8663"/>
    <tableColumn id="8667" xr3:uid="{55CB4B63-FE03-404F-B838-EB87A3AA0BAD}" name="Column8664"/>
    <tableColumn id="8668" xr3:uid="{5B872003-7956-4852-AA0E-78662C4E2D8D}" name="Column8665"/>
    <tableColumn id="8669" xr3:uid="{80820169-5C67-4867-BE80-FD4CCB89CF94}" name="Column8666"/>
    <tableColumn id="8670" xr3:uid="{82E05D56-3304-45E3-8CCA-40CB87569E16}" name="Column8667"/>
    <tableColumn id="8671" xr3:uid="{DC784AAF-6CDF-498E-BE75-D5F7ED36445C}" name="Column8668"/>
    <tableColumn id="8672" xr3:uid="{D8E46A9B-B63B-44FB-84B7-036FD5E897A8}" name="Column8669"/>
    <tableColumn id="8673" xr3:uid="{2B56B836-C92F-4A53-9D86-13F01059E6E4}" name="Column8670"/>
    <tableColumn id="8674" xr3:uid="{D76A44EB-09F0-47B5-AEED-B46D10BEFE94}" name="Column8671"/>
    <tableColumn id="8675" xr3:uid="{B18176F3-A41C-4949-8805-F2B18812C5AD}" name="Column8672"/>
    <tableColumn id="8676" xr3:uid="{8D33253D-D339-4714-8CD4-5C49730F4FD9}" name="Column8673"/>
    <tableColumn id="8677" xr3:uid="{70406553-E78D-467F-B597-DEB33E6F0B38}" name="Column8674"/>
    <tableColumn id="8678" xr3:uid="{34CA4D67-99D4-48BB-8DF0-EA8622A01DED}" name="Column8675"/>
    <tableColumn id="8679" xr3:uid="{F2BBA4FE-8A27-4C62-A3E2-1B3418A87511}" name="Column8676"/>
    <tableColumn id="8680" xr3:uid="{E6623455-C38F-43AE-9EA9-53830F248B3A}" name="Column8677"/>
    <tableColumn id="8681" xr3:uid="{66A30FB6-F9D2-408E-9B02-0A4707270B59}" name="Column8678"/>
    <tableColumn id="8682" xr3:uid="{7F83A481-7077-4E3B-90F3-EE607DF7128F}" name="Column8679"/>
    <tableColumn id="8683" xr3:uid="{DFF517C8-6B36-4F96-A803-A678F27313B7}" name="Column8680"/>
    <tableColumn id="8684" xr3:uid="{44C5319C-4FAC-4E82-89C1-D7F79A67BCC2}" name="Column8681"/>
    <tableColumn id="8685" xr3:uid="{D7C281A3-CC3C-489D-ACAC-AE44D9839D72}" name="Column8682"/>
    <tableColumn id="8686" xr3:uid="{A22F78E6-4142-4693-9378-B5F06092E739}" name="Column8683"/>
    <tableColumn id="8687" xr3:uid="{A9C42BF0-1962-43A1-8EBF-2D4B15576F1F}" name="Column8684"/>
    <tableColumn id="8688" xr3:uid="{AAFD42F9-600F-4406-8E93-DA3AFF863367}" name="Column8685"/>
    <tableColumn id="8689" xr3:uid="{B842837F-B615-44B5-B71A-158290A0CE14}" name="Column8686"/>
    <tableColumn id="8690" xr3:uid="{C8EDED0B-BBD5-458B-8E75-4E3327FCC94D}" name="Column8687"/>
    <tableColumn id="8691" xr3:uid="{64B82287-571A-4731-A54C-A76496CC607A}" name="Column8688"/>
    <tableColumn id="8692" xr3:uid="{1504E87F-B2DD-4090-93AF-65B3C71F1B2E}" name="Column8689"/>
    <tableColumn id="8693" xr3:uid="{E1E168D0-DA59-4563-8770-136445F7E67B}" name="Column8690"/>
    <tableColumn id="8694" xr3:uid="{757C86A2-DBAF-42EE-8A2A-300DCE93C6FE}" name="Column8691"/>
    <tableColumn id="8695" xr3:uid="{147635E9-D940-4CB0-A574-482AE7BDCC21}" name="Column8692"/>
    <tableColumn id="8696" xr3:uid="{402E88E9-B616-4396-80A2-E314BB738B61}" name="Column8693"/>
    <tableColumn id="8697" xr3:uid="{41EE8EAB-E1D8-4A3D-A076-44478DBB5DE3}" name="Column8694"/>
    <tableColumn id="8698" xr3:uid="{61AB032E-749F-4E29-979D-63802F7CF7E5}" name="Column8695"/>
    <tableColumn id="8699" xr3:uid="{643A55EA-F8A5-476B-9CC4-A8C72BA5F3F0}" name="Column8696"/>
    <tableColumn id="8700" xr3:uid="{DA720EFB-0DE9-409F-864A-AB5413D79E3B}" name="Column8697"/>
    <tableColumn id="8701" xr3:uid="{BC3E5F19-994E-4A5D-AC9B-9BB124DEDA79}" name="Column8698"/>
    <tableColumn id="8702" xr3:uid="{3CAE8EF5-2A02-4CCE-B4AD-5F41A105C0BB}" name="Column8699"/>
    <tableColumn id="8703" xr3:uid="{2484365A-9E41-4A17-A8C1-AB4FFA77B6A7}" name="Column8700"/>
    <tableColumn id="8704" xr3:uid="{F51E3E29-BD9D-4DCD-8356-8E4FBF6521B3}" name="Column8701"/>
    <tableColumn id="8705" xr3:uid="{2F4473A7-5931-4D5E-9984-FEE1A923437E}" name="Column8702"/>
    <tableColumn id="8706" xr3:uid="{BEFA950C-9327-4AE3-9539-19FD58E5BADD}" name="Column8703"/>
    <tableColumn id="8707" xr3:uid="{DF507C1F-95E2-40EF-8740-CAC6ABB47AFB}" name="Column8704"/>
    <tableColumn id="8708" xr3:uid="{4A4157F1-18ED-4EB1-A39C-D9186E3D0AD0}" name="Column8705"/>
    <tableColumn id="8709" xr3:uid="{AEDDA684-31F2-4778-A88E-AAF29926E690}" name="Column8706"/>
    <tableColumn id="8710" xr3:uid="{EF1A911B-7FDC-4A68-84D2-E23CC1C640E2}" name="Column8707"/>
    <tableColumn id="8711" xr3:uid="{A633196B-588C-450D-98ED-A1AE981FECE8}" name="Column8708"/>
    <tableColumn id="8712" xr3:uid="{0BBA3A50-8B94-457D-B661-78E6383F3DDF}" name="Column8709"/>
    <tableColumn id="8713" xr3:uid="{DF857C81-A7A4-41EF-BC54-F069407208AD}" name="Column8710"/>
    <tableColumn id="8714" xr3:uid="{CA98CD43-5833-40B0-8D54-E9C7828083A3}" name="Column8711"/>
    <tableColumn id="8715" xr3:uid="{BB7B9980-2156-4A10-B954-0B260A9D8E70}" name="Column8712"/>
    <tableColumn id="8716" xr3:uid="{E7D8085B-9A1D-403B-8ADF-E88FBEF8FE7F}" name="Column8713"/>
    <tableColumn id="8717" xr3:uid="{718A6667-EFF8-4B55-AD18-D93EBFB1059D}" name="Column8714"/>
    <tableColumn id="8718" xr3:uid="{C2452752-E0C3-43A8-8D3B-E7B4E5FC5F22}" name="Column8715"/>
    <tableColumn id="8719" xr3:uid="{2F3E57A8-3E0C-4401-8B0E-F70233784B62}" name="Column8716"/>
    <tableColumn id="8720" xr3:uid="{57E21106-4CD2-401A-8920-0D7350471FB7}" name="Column8717"/>
    <tableColumn id="8721" xr3:uid="{5DBA3CFD-B488-4F38-B78E-92868A1C966F}" name="Column8718"/>
    <tableColumn id="8722" xr3:uid="{F9F9E4ED-C998-4789-A3C5-9C144A010EDD}" name="Column8719"/>
    <tableColumn id="8723" xr3:uid="{424F876E-5EA3-480A-AAB4-70C5F488A264}" name="Column8720"/>
    <tableColumn id="8724" xr3:uid="{9C0FD855-60D5-4376-8F10-ECCC018C96DE}" name="Column8721"/>
    <tableColumn id="8725" xr3:uid="{52749B98-3E45-46F0-A95A-7535B49213EE}" name="Column8722"/>
    <tableColumn id="8726" xr3:uid="{2AEE22EA-741E-4B23-BA09-FF19D53FF954}" name="Column8723"/>
    <tableColumn id="8727" xr3:uid="{829FE12D-5960-4E20-B15A-7B507EA9CBB2}" name="Column8724"/>
    <tableColumn id="8728" xr3:uid="{F751F46E-C6F5-4317-A081-F98DD40D87BC}" name="Column8725"/>
    <tableColumn id="8729" xr3:uid="{57F73102-44BA-4B9A-B59E-3E33D08AF016}" name="Column8726"/>
    <tableColumn id="8730" xr3:uid="{BFDC01A2-3508-435E-94AD-49F440A1702D}" name="Column8727"/>
    <tableColumn id="8731" xr3:uid="{74868F4D-8569-470F-B583-624B5B3447EE}" name="Column8728"/>
    <tableColumn id="8732" xr3:uid="{A65A993A-33A5-424E-ACCA-2939E40DE4DA}" name="Column8729"/>
    <tableColumn id="8733" xr3:uid="{48E5EAC9-5E9B-4DD8-9AA6-B1569325C940}" name="Column8730"/>
    <tableColumn id="8734" xr3:uid="{74C55D53-484D-40B7-9A02-04BC426FA79D}" name="Column8731"/>
    <tableColumn id="8735" xr3:uid="{0BDA79CB-C612-4154-BDDF-787BC13752E1}" name="Column8732"/>
    <tableColumn id="8736" xr3:uid="{87E32662-63BF-4310-AC85-1149A1BB809E}" name="Column8733"/>
    <tableColumn id="8737" xr3:uid="{FBD04BE4-CDC5-428A-B13A-A646FA2CBE3C}" name="Column8734"/>
    <tableColumn id="8738" xr3:uid="{503853AD-486C-4F35-839E-60FFEE7F8A5E}" name="Column8735"/>
    <tableColumn id="8739" xr3:uid="{379FEC44-3547-405B-9B1C-5D0865753CD9}" name="Column8736"/>
    <tableColumn id="8740" xr3:uid="{65D1287E-D008-4B5E-BBF7-B218D4CF3D29}" name="Column8737"/>
    <tableColumn id="8741" xr3:uid="{48023140-6E0A-4877-BE18-F0968CEDD841}" name="Column8738"/>
    <tableColumn id="8742" xr3:uid="{DBC38F59-7E02-41B8-B4F9-9AA19AC34987}" name="Column8739"/>
    <tableColumn id="8743" xr3:uid="{A0802DAE-74AF-4AFE-92D7-5926BD59C64F}" name="Column8740"/>
    <tableColumn id="8744" xr3:uid="{C146D62E-CEFB-4312-A59C-CA8A36A059BA}" name="Column8741"/>
    <tableColumn id="8745" xr3:uid="{97A5B1D7-B145-4C84-B55B-582C3925E11D}" name="Column8742"/>
    <tableColumn id="8746" xr3:uid="{B87BB961-E048-49EB-A79B-5B288C2797E4}" name="Column8743"/>
    <tableColumn id="8747" xr3:uid="{F91D277D-923E-4AD4-943F-1CCE665E5115}" name="Column8744"/>
    <tableColumn id="8748" xr3:uid="{497005DB-A1A0-45BF-9D93-3879D211DFFF}" name="Column8745"/>
    <tableColumn id="8749" xr3:uid="{1AAFE7D7-B871-455D-86BA-501E3B37F84A}" name="Column8746"/>
    <tableColumn id="8750" xr3:uid="{B8FBDC3A-A825-4593-92E0-13B2D1EE6396}" name="Column8747"/>
    <tableColumn id="8751" xr3:uid="{01E6D9E2-CE95-4EC4-B6FF-68F3A408E13B}" name="Column8748"/>
    <tableColumn id="8752" xr3:uid="{65C2FBC0-F290-4CF0-BC41-379109120407}" name="Column8749"/>
    <tableColumn id="8753" xr3:uid="{DCC62C38-5EC1-476D-8278-E8C1C6B8ADD9}" name="Column8750"/>
    <tableColumn id="8754" xr3:uid="{0256BE4B-7E26-4C47-83FF-5787953646F1}" name="Column8751"/>
    <tableColumn id="8755" xr3:uid="{D0E03AF8-BA4E-45EE-8E8D-366A899898B8}" name="Column8752"/>
    <tableColumn id="8756" xr3:uid="{20321080-9E96-483E-90A4-629950644A93}" name="Column8753"/>
    <tableColumn id="8757" xr3:uid="{7A2A706E-1B04-49F0-8EF1-BD841A7A3F54}" name="Column8754"/>
    <tableColumn id="8758" xr3:uid="{74EA7006-14AF-4FD2-99E7-AE97641D1B00}" name="Column8755"/>
    <tableColumn id="8759" xr3:uid="{7388B714-A8E6-4961-8421-F580A585960C}" name="Column8756"/>
    <tableColumn id="8760" xr3:uid="{8ED8C37D-EBA8-4F52-AF63-36D3D47E716A}" name="Column8757"/>
    <tableColumn id="8761" xr3:uid="{EB4B7A77-D95A-4F08-8967-EDD37A8CBAE6}" name="Column8758"/>
    <tableColumn id="8762" xr3:uid="{173A2B0E-A7D5-4313-9A51-504EED63FB87}" name="Column8759"/>
    <tableColumn id="8763" xr3:uid="{40C97B14-3E6C-4AF0-B1E3-2AFE64CCC6E3}" name="Column8760"/>
    <tableColumn id="8764" xr3:uid="{0F45F1B2-9DF6-448A-A1AB-488D26E299CC}" name="Column8761"/>
    <tableColumn id="8765" xr3:uid="{7BD6352C-3FFD-48CE-97BA-F46E3D000D97}" name="Column8762"/>
    <tableColumn id="8766" xr3:uid="{AEAE25D5-1BB7-4DDC-B26B-E7A85A3A08B2}" name="Column8763"/>
    <tableColumn id="8767" xr3:uid="{12A12F80-8455-425D-A39A-9E44EEFBDF67}" name="Column8764"/>
    <tableColumn id="8768" xr3:uid="{0D891368-A396-4523-A91B-45E9E4F96666}" name="Column8765"/>
    <tableColumn id="8769" xr3:uid="{523DAE23-3D9C-44EA-96D6-9B13F493AD50}" name="Column8766"/>
    <tableColumn id="8770" xr3:uid="{4BD2DE1B-5607-4424-BAC5-9576E8AB2301}" name="Column8767"/>
    <tableColumn id="8771" xr3:uid="{67730F7B-2A65-4BB9-A3FC-9E652ECCECBE}" name="Column8768"/>
    <tableColumn id="8772" xr3:uid="{A2E1B092-B33B-4C4B-9234-F9DBDF26CB1B}" name="Column8769"/>
    <tableColumn id="8773" xr3:uid="{91EA1FE4-1E59-423F-A8CB-14C427282C5B}" name="Column8770"/>
    <tableColumn id="8774" xr3:uid="{97F394D0-93A5-4B03-9190-848264392969}" name="Column8771"/>
    <tableColumn id="8775" xr3:uid="{A5FE3410-9BF0-4769-B6E6-A9570B95FA3A}" name="Column8772"/>
    <tableColumn id="8776" xr3:uid="{A329FF57-17AC-4E01-BC08-B4E51F4E5CAD}" name="Column8773"/>
    <tableColumn id="8777" xr3:uid="{1884DDBF-8FF9-4AA4-A53C-5661A63D81F0}" name="Column8774"/>
    <tableColumn id="8778" xr3:uid="{7C2425D0-20CD-4B87-8EC4-E9F2E6197823}" name="Column8775"/>
    <tableColumn id="8779" xr3:uid="{2906968A-2CC7-4B9E-B6FD-8957A88A2460}" name="Column8776"/>
    <tableColumn id="8780" xr3:uid="{68AD5092-02BA-4769-A267-E71863DD6C43}" name="Column8777"/>
    <tableColumn id="8781" xr3:uid="{67B6B2E6-AEE6-4C40-8C29-5E53C16E187A}" name="Column8778"/>
    <tableColumn id="8782" xr3:uid="{C6047DB0-7283-4B06-81E8-B05B033F8EFC}" name="Column8779"/>
    <tableColumn id="8783" xr3:uid="{C51CC9A6-8356-4F30-874E-2332E6EFA5EB}" name="Column8780"/>
    <tableColumn id="8784" xr3:uid="{5A063FE8-452A-4360-AD8F-57450E22D752}" name="Column8781"/>
    <tableColumn id="8785" xr3:uid="{B3EB299A-1A90-4F45-8182-AAC1C7D8254B}" name="Column8782"/>
    <tableColumn id="8786" xr3:uid="{02983954-A3EE-4DA6-9C09-36873013ABDA}" name="Column8783"/>
    <tableColumn id="8787" xr3:uid="{BD09F5BD-A95E-4A7C-91D8-0B6153F335F6}" name="Column8784"/>
    <tableColumn id="8788" xr3:uid="{382778D9-6734-4156-A11D-BA4F90C71881}" name="Column8785"/>
    <tableColumn id="8789" xr3:uid="{92F8F76D-5B39-4017-BA83-19F73C14F146}" name="Column8786"/>
    <tableColumn id="8790" xr3:uid="{65787900-E0E2-4B5A-93E6-A25F2E9EA5A2}" name="Column8787"/>
    <tableColumn id="8791" xr3:uid="{CC6A0D66-7CF9-4B04-B79F-649886FB4847}" name="Column8788"/>
    <tableColumn id="8792" xr3:uid="{23707167-60EE-4D0C-9DE8-557AD12968FC}" name="Column8789"/>
    <tableColumn id="8793" xr3:uid="{5D378234-BE84-4196-819F-A054761A2E73}" name="Column8790"/>
    <tableColumn id="8794" xr3:uid="{3934A05C-72CC-4843-9FD0-853814D718EA}" name="Column8791"/>
    <tableColumn id="8795" xr3:uid="{3CED6B88-5974-45FE-B48F-499C8DE41F8F}" name="Column8792"/>
    <tableColumn id="8796" xr3:uid="{353F7574-9AA3-496D-A116-E2D6D9C27C97}" name="Column8793"/>
    <tableColumn id="8797" xr3:uid="{C691D2F9-4390-458C-B4CE-87C78F1BE14B}" name="Column8794"/>
    <tableColumn id="8798" xr3:uid="{8BA3BA65-F805-4068-8D5C-07B936BC30B5}" name="Column8795"/>
    <tableColumn id="8799" xr3:uid="{0BC121A7-D310-4814-A6B5-59A7AAF91070}" name="Column8796"/>
    <tableColumn id="8800" xr3:uid="{61DA508D-5A71-469A-B7EC-83336770D430}" name="Column8797"/>
    <tableColumn id="8801" xr3:uid="{3B8A2E92-2F53-4999-BF84-566E2D1C4A77}" name="Column8798"/>
    <tableColumn id="8802" xr3:uid="{74A3EF16-B42A-4CD6-B808-961D506D520F}" name="Column8799"/>
    <tableColumn id="8803" xr3:uid="{2269551F-B82B-4B55-94A3-8C68E0D0FAC7}" name="Column8800"/>
    <tableColumn id="8804" xr3:uid="{55AD531A-077B-44BA-9FDA-BCA0414CB162}" name="Column8801"/>
    <tableColumn id="8805" xr3:uid="{FD531AC9-076F-49AF-987A-02623C53B071}" name="Column8802"/>
    <tableColumn id="8806" xr3:uid="{8BB8FB37-E965-492E-8273-FE78CA057810}" name="Column8803"/>
    <tableColumn id="8807" xr3:uid="{84C93324-C8CB-4D7B-840D-FF97675ED0FC}" name="Column8804"/>
    <tableColumn id="8808" xr3:uid="{F4D8905A-C209-4DD5-904E-0AE5EF40A8DD}" name="Column8805"/>
    <tableColumn id="8809" xr3:uid="{F8063A14-1067-428E-BA88-FFB54B0FF72F}" name="Column8806"/>
    <tableColumn id="8810" xr3:uid="{E7EABFA8-6E02-492C-8F98-1F7E25FF09A1}" name="Column8807"/>
    <tableColumn id="8811" xr3:uid="{1250808E-636C-455A-89DD-9C5F67FDDD72}" name="Column8808"/>
    <tableColumn id="8812" xr3:uid="{F0E75244-DF16-48B5-9BCA-FAEABE7E14CD}" name="Column8809"/>
    <tableColumn id="8813" xr3:uid="{E410C618-DC88-47A1-8824-796048B4F89A}" name="Column8810"/>
    <tableColumn id="8814" xr3:uid="{178B3E5A-E8D2-4C77-A36B-74B2C717D66B}" name="Column8811"/>
    <tableColumn id="8815" xr3:uid="{A43FAC5F-AE8D-4CB1-838B-D8F7A045C3F3}" name="Column8812"/>
    <tableColumn id="8816" xr3:uid="{127B2083-2113-4545-BF0D-DADC27429C6F}" name="Column8813"/>
    <tableColumn id="8817" xr3:uid="{30244806-2CEE-45F3-BF4B-FB4D42F07798}" name="Column8814"/>
    <tableColumn id="8818" xr3:uid="{72E987C7-DBA4-4F03-9EC0-6C22D92217E0}" name="Column8815"/>
    <tableColumn id="8819" xr3:uid="{BFC85C33-59DC-4E0D-97A0-7E25229AAE00}" name="Column8816"/>
    <tableColumn id="8820" xr3:uid="{0D638661-7AF7-4A64-96BE-26C68AE956A8}" name="Column8817"/>
    <tableColumn id="8821" xr3:uid="{AB7A59E5-F8C4-499D-88E2-00A5EB78CCAE}" name="Column8818"/>
    <tableColumn id="8822" xr3:uid="{818F17EC-9CF8-4071-A6AC-02C755C9BCCD}" name="Column8819"/>
    <tableColumn id="8823" xr3:uid="{B1686F15-6351-4B5D-8E83-25AC0B38AE27}" name="Column8820"/>
    <tableColumn id="8824" xr3:uid="{8E89F557-94AF-4C0C-B977-F8397A9DD2A3}" name="Column8821"/>
    <tableColumn id="8825" xr3:uid="{6D6B072B-7D51-4F7D-9A74-E29E52D23F9D}" name="Column8822"/>
    <tableColumn id="8826" xr3:uid="{66A7D778-D67B-4F04-87CD-07B539BA2E2C}" name="Column8823"/>
    <tableColumn id="8827" xr3:uid="{7D5C88A6-B4D6-4A24-85BB-A1A3760F3D1E}" name="Column8824"/>
    <tableColumn id="8828" xr3:uid="{9A75C75E-3757-4596-8931-79228F16278C}" name="Column8825"/>
    <tableColumn id="8829" xr3:uid="{393C5FCA-6234-48D6-AD02-C44ADF1877FF}" name="Column8826"/>
    <tableColumn id="8830" xr3:uid="{EF8B6074-E88E-4C27-B230-F2D1C6A18985}" name="Column8827"/>
    <tableColumn id="8831" xr3:uid="{CC234558-475F-497F-B3A0-90DC58E8A3D4}" name="Column8828"/>
    <tableColumn id="8832" xr3:uid="{B075D9AA-F039-4F28-88D8-8B0FF22CB149}" name="Column8829"/>
    <tableColumn id="8833" xr3:uid="{E603A6F5-F63D-4F13-8ADD-5A65328B5691}" name="Column8830"/>
    <tableColumn id="8834" xr3:uid="{BB14B2ED-382D-4E1E-8DC4-946B1586A41D}" name="Column8831"/>
    <tableColumn id="8835" xr3:uid="{F67E2414-1B06-4990-9504-831590E81DE8}" name="Column8832"/>
    <tableColumn id="8836" xr3:uid="{875D994D-536C-4E54-A6D1-5CA07D01E67D}" name="Column8833"/>
    <tableColumn id="8837" xr3:uid="{91615E15-B737-4BDC-88CF-A5F581D03B2B}" name="Column8834"/>
    <tableColumn id="8838" xr3:uid="{7FAA60A6-3B37-4EF4-8D8E-51EA9A723DEC}" name="Column8835"/>
    <tableColumn id="8839" xr3:uid="{D4C95B7A-F8F5-429D-8036-A125AD6EEB71}" name="Column8836"/>
    <tableColumn id="8840" xr3:uid="{0911F734-228A-4CE8-8BAE-5943A17D56BA}" name="Column8837"/>
    <tableColumn id="8841" xr3:uid="{DB3882BF-90FC-489B-AACE-D17BD560F400}" name="Column8838"/>
    <tableColumn id="8842" xr3:uid="{4EA3F717-00D5-4C4A-8D18-C755D7454ED5}" name="Column8839"/>
    <tableColumn id="8843" xr3:uid="{0F28DC59-8735-4E57-8EA0-5233CDFBB004}" name="Column8840"/>
    <tableColumn id="8844" xr3:uid="{DEFB4242-F00E-41A4-96AB-7579E313C872}" name="Column8841"/>
    <tableColumn id="8845" xr3:uid="{B36813CF-B7DA-4537-B22A-5AF98E38E4E7}" name="Column8842"/>
    <tableColumn id="8846" xr3:uid="{FF5E82EF-12AB-4477-8667-2CBA68E5E44B}" name="Column8843"/>
    <tableColumn id="8847" xr3:uid="{16733868-CA28-4967-BF18-CEE828041873}" name="Column8844"/>
    <tableColumn id="8848" xr3:uid="{BB8036A9-E19F-454C-8BFC-53918B44F4BB}" name="Column8845"/>
    <tableColumn id="8849" xr3:uid="{01C2A61B-3822-47B0-AF79-BA5BE3B9B6D1}" name="Column8846"/>
    <tableColumn id="8850" xr3:uid="{0934F9C3-5C4E-4722-B5E5-2BC12AD4A993}" name="Column8847"/>
    <tableColumn id="8851" xr3:uid="{AA55A6BB-CB57-49F1-9474-74858C4DF6DC}" name="Column8848"/>
    <tableColumn id="8852" xr3:uid="{5E3576EF-9C28-4510-9DBC-6D2C96786340}" name="Column8849"/>
    <tableColumn id="8853" xr3:uid="{03649BEF-2022-4720-AECE-110CB9D15453}" name="Column8850"/>
    <tableColumn id="8854" xr3:uid="{82026B3A-BECB-4B9B-9962-2D9C812F0093}" name="Column8851"/>
    <tableColumn id="8855" xr3:uid="{545E5A3A-EBF9-4F83-B8A0-1678AE6C09F3}" name="Column8852"/>
    <tableColumn id="8856" xr3:uid="{04DA8ED4-8FFA-4C80-AA40-3F3D627AF6E0}" name="Column8853"/>
    <tableColumn id="8857" xr3:uid="{9BF77504-4C58-465A-B761-AB3329BD4A02}" name="Column8854"/>
    <tableColumn id="8858" xr3:uid="{5A4B3FCC-1963-4F08-B949-1ED2E1D87114}" name="Column8855"/>
    <tableColumn id="8859" xr3:uid="{F979A0D4-F1C4-47F0-8710-C9D06C3C67E6}" name="Column8856"/>
    <tableColumn id="8860" xr3:uid="{C442C536-E3D4-4996-A5A3-CC566C41C22F}" name="Column8857"/>
    <tableColumn id="8861" xr3:uid="{94E54DFC-35DF-48DD-9AF3-7E4EF5DDFD76}" name="Column8858"/>
    <tableColumn id="8862" xr3:uid="{E847C0BF-F4F8-4FC8-9177-B8C8908E30C3}" name="Column8859"/>
    <tableColumn id="8863" xr3:uid="{C4B2DC9D-5F7C-4B21-B1CA-4E70DB92884B}" name="Column8860"/>
    <tableColumn id="8864" xr3:uid="{8B8B301E-4E1A-41D6-AF98-B62A95456D29}" name="Column8861"/>
    <tableColumn id="8865" xr3:uid="{AC189081-87BF-48C2-ABCA-FCA5980F3BC3}" name="Column8862"/>
    <tableColumn id="8866" xr3:uid="{D629FD20-3195-4F85-82D5-920D5C45571C}" name="Column8863"/>
    <tableColumn id="8867" xr3:uid="{EA059668-5A8D-46EA-B237-EB13164A48E8}" name="Column8864"/>
    <tableColumn id="8868" xr3:uid="{83E9A584-9D8D-4D61-95D0-7B4203D0B8BF}" name="Column8865"/>
    <tableColumn id="8869" xr3:uid="{D7BCFDF4-7359-4A8A-97B2-3CF1EA7294A8}" name="Column8866"/>
    <tableColumn id="8870" xr3:uid="{48ACCE71-314C-40A8-9B5A-882FA5C2A02C}" name="Column8867"/>
    <tableColumn id="8871" xr3:uid="{E6A670A1-FB73-4666-8075-EF7D709515B6}" name="Column8868"/>
    <tableColumn id="8872" xr3:uid="{2DDF9152-457C-448F-8499-23B98947DFD7}" name="Column8869"/>
    <tableColumn id="8873" xr3:uid="{143262F1-1A95-448F-BE33-8DA27C0ED1C8}" name="Column8870"/>
    <tableColumn id="8874" xr3:uid="{D9B9BB96-2312-4A12-8155-55630B1FFC9C}" name="Column8871"/>
    <tableColumn id="8875" xr3:uid="{CA8F1BB3-B8FB-48FE-AB8D-E0101CAE43F6}" name="Column8872"/>
    <tableColumn id="8876" xr3:uid="{BB245CAD-87A8-4CFF-9976-CAEDE88D8B18}" name="Column8873"/>
    <tableColumn id="8877" xr3:uid="{D5D80759-4B56-479E-864C-20F6C3E53639}" name="Column8874"/>
    <tableColumn id="8878" xr3:uid="{A4118CC0-A76B-467E-BF97-C12A3201382C}" name="Column8875"/>
    <tableColumn id="8879" xr3:uid="{F738B20F-00BA-4726-B49E-AD60ED1C8519}" name="Column8876"/>
    <tableColumn id="8880" xr3:uid="{5A9ED684-4267-4856-8FD0-0C84DA3B0FB3}" name="Column8877"/>
    <tableColumn id="8881" xr3:uid="{5E7CB42D-FCB9-4ADB-8DD4-177525942252}" name="Column8878"/>
    <tableColumn id="8882" xr3:uid="{59246D86-A5A9-4682-8A15-17B37E235364}" name="Column8879"/>
    <tableColumn id="8883" xr3:uid="{5FCBBC32-44B4-4678-B820-C185BAA13BC6}" name="Column8880"/>
    <tableColumn id="8884" xr3:uid="{660127F7-C8AE-4966-A5E9-4D562CFB2F4F}" name="Column8881"/>
    <tableColumn id="8885" xr3:uid="{94738308-04F4-4CCF-954E-5987496C289E}" name="Column8882"/>
    <tableColumn id="8886" xr3:uid="{B7815168-354E-460C-9132-126D93289E26}" name="Column8883"/>
    <tableColumn id="8887" xr3:uid="{CB6AE2A5-C446-447A-BB14-9A71EC2D9D14}" name="Column8884"/>
    <tableColumn id="8888" xr3:uid="{FC192133-D29F-4ED1-8192-F1AABBEA3A4E}" name="Column8885"/>
    <tableColumn id="8889" xr3:uid="{17565A84-DB14-4D1A-BC40-0C7DCFEEFB68}" name="Column8886"/>
    <tableColumn id="8890" xr3:uid="{97FDB399-0673-4D26-97E5-EC29E57DEB69}" name="Column8887"/>
    <tableColumn id="8891" xr3:uid="{8351274C-E78D-4DC3-B389-CABC6A885C6E}" name="Column8888"/>
    <tableColumn id="8892" xr3:uid="{EBF4284C-A268-439F-9F6F-0C2CE19EF4B9}" name="Column8889"/>
    <tableColumn id="8893" xr3:uid="{49D48246-6B32-4381-AC22-188B17F5916C}" name="Column8890"/>
    <tableColumn id="8894" xr3:uid="{6B5F697B-F906-4472-AA00-988D38C91817}" name="Column8891"/>
    <tableColumn id="8895" xr3:uid="{71A7F6CA-BCA9-4F5C-9F58-81771E56964A}" name="Column8892"/>
    <tableColumn id="8896" xr3:uid="{6B4C1BBC-FFBE-4B86-B585-87A3FA5E06A6}" name="Column8893"/>
    <tableColumn id="8897" xr3:uid="{C8338B12-0DC8-40AC-A91A-FBB9043B6D62}" name="Column8894"/>
    <tableColumn id="8898" xr3:uid="{FABA35E6-935A-4AE4-BE13-6C7BE8A85940}" name="Column8895"/>
    <tableColumn id="8899" xr3:uid="{29D4FEE5-EAD5-4052-ACE3-B227FBD2F038}" name="Column8896"/>
    <tableColumn id="8900" xr3:uid="{0B0CA527-13C7-4F58-A8E0-B27ED0E2B1AA}" name="Column8897"/>
    <tableColumn id="8901" xr3:uid="{98C99C71-E679-4A8D-BB24-CC163BF3A94B}" name="Column8898"/>
    <tableColumn id="8902" xr3:uid="{34C0079C-1C3A-44BA-8FCF-8CA9BC84967F}" name="Column8899"/>
    <tableColumn id="8903" xr3:uid="{2003D0B7-C7FA-4F4C-B60A-23FE1418D6DE}" name="Column8900"/>
    <tableColumn id="8904" xr3:uid="{75145DC2-C415-4E7D-A8FC-1D2034050BB9}" name="Column8901"/>
    <tableColumn id="8905" xr3:uid="{F9E59EB5-87E9-4A16-B36E-5AC3AB7D4298}" name="Column8902"/>
    <tableColumn id="8906" xr3:uid="{D2F72348-7EF5-4D78-9D1C-D759EF755687}" name="Column8903"/>
    <tableColumn id="8907" xr3:uid="{43CFCCDE-2D49-4FFC-8DC2-DD4372F411B2}" name="Column8904"/>
    <tableColumn id="8908" xr3:uid="{6A2812FF-1C81-4FC9-8B73-ED43C9E42D6F}" name="Column8905"/>
    <tableColumn id="8909" xr3:uid="{AB5201DC-26B1-4616-B170-A35BCF8C8ACB}" name="Column8906"/>
    <tableColumn id="8910" xr3:uid="{036E3E22-0272-4CCE-9603-FE22CD6CABA3}" name="Column8907"/>
    <tableColumn id="8911" xr3:uid="{0EBB0FAE-6F0A-48F9-A92C-9C0BEC2F5B91}" name="Column8908"/>
    <tableColumn id="8912" xr3:uid="{884D7314-B715-4492-AD73-FAE1A0681A0E}" name="Column8909"/>
    <tableColumn id="8913" xr3:uid="{96BE2D60-BF99-42BA-89B3-9BB4BC05D50C}" name="Column8910"/>
    <tableColumn id="8914" xr3:uid="{0376547B-8FB7-437C-A0BB-BB9B28593E80}" name="Column8911"/>
    <tableColumn id="8915" xr3:uid="{AEEF6E04-6C5B-416C-BE2F-FA233315A4E3}" name="Column8912"/>
    <tableColumn id="8916" xr3:uid="{F4191559-5A65-4888-B63A-F054592D2502}" name="Column8913"/>
    <tableColumn id="8917" xr3:uid="{43E07F43-B169-4860-B481-128B9142752C}" name="Column8914"/>
    <tableColumn id="8918" xr3:uid="{4FDF0BC0-B8F1-448C-8BF4-E6E4CED6C0DC}" name="Column8915"/>
    <tableColumn id="8919" xr3:uid="{9CCC92F9-0D48-4440-8421-30787FC7C66B}" name="Column8916"/>
    <tableColumn id="8920" xr3:uid="{C950F014-A726-48C0-A94B-52B5C94D3931}" name="Column8917"/>
    <tableColumn id="8921" xr3:uid="{02940D63-9E2D-4CDC-93C1-1960392230F6}" name="Column8918"/>
    <tableColumn id="8922" xr3:uid="{57D89818-0057-4389-A6EA-43852F00F59F}" name="Column8919"/>
    <tableColumn id="8923" xr3:uid="{D020D6CF-D6F1-4E70-B4C7-189B3AC1F0B5}" name="Column8920"/>
    <tableColumn id="8924" xr3:uid="{50217B65-82E9-4BD7-BEE5-68353431CE6F}" name="Column8921"/>
    <tableColumn id="8925" xr3:uid="{974305D7-D5D6-4C5F-961B-DDC9A634DF9A}" name="Column8922"/>
    <tableColumn id="8926" xr3:uid="{0EB0A640-6AA8-4244-AD50-BCED6A1E0A89}" name="Column8923"/>
    <tableColumn id="8927" xr3:uid="{7955F290-FE63-4B86-A2A0-EB8188FB50CB}" name="Column8924"/>
    <tableColumn id="8928" xr3:uid="{47660339-6C93-42A6-A085-C41589B9045A}" name="Column8925"/>
    <tableColumn id="8929" xr3:uid="{2A7FAB4B-A9DD-4307-B6AD-B175DA977913}" name="Column8926"/>
    <tableColumn id="8930" xr3:uid="{E0FD0A91-80D6-451E-8A0F-E77904989C60}" name="Column8927"/>
    <tableColumn id="8931" xr3:uid="{468EF8BC-9545-45D2-A443-888CC8B0C047}" name="Column8928"/>
    <tableColumn id="8932" xr3:uid="{6A3D242E-29F5-4C3A-9445-30D9735BD153}" name="Column8929"/>
    <tableColumn id="8933" xr3:uid="{C294DECE-5024-41B0-8221-60AB5F91C30F}" name="Column8930"/>
    <tableColumn id="8934" xr3:uid="{F7771E1F-4105-449A-8534-F7C9F5599A2D}" name="Column8931"/>
    <tableColumn id="8935" xr3:uid="{031BAF15-EA6A-4633-8E0A-3A131CB23780}" name="Column8932"/>
    <tableColumn id="8936" xr3:uid="{1E8B8362-ADEB-4FC0-8242-BCA72E68F2C1}" name="Column8933"/>
    <tableColumn id="8937" xr3:uid="{DE674D28-7144-420C-B002-5EE81E379E6F}" name="Column8934"/>
    <tableColumn id="8938" xr3:uid="{6E49101E-300E-42A8-A7FA-4B9E2C8C7C20}" name="Column8935"/>
    <tableColumn id="8939" xr3:uid="{7A15F062-271A-4B6D-93CC-C482343106F2}" name="Column8936"/>
    <tableColumn id="8940" xr3:uid="{D93A106C-3623-4404-A0D1-D55A84313CAD}" name="Column8937"/>
    <tableColumn id="8941" xr3:uid="{75DE68DC-FAD1-4C95-A4C6-8CC48991C4E0}" name="Column8938"/>
    <tableColumn id="8942" xr3:uid="{42EF898F-52D6-436C-B54C-8AC0BFDF4EFA}" name="Column8939"/>
    <tableColumn id="8943" xr3:uid="{B7D1AFB0-2BB4-4D58-8042-EA03EC800BA1}" name="Column8940"/>
    <tableColumn id="8944" xr3:uid="{1177476D-5477-4E68-A0CB-02077FC2EF2F}" name="Column8941"/>
    <tableColumn id="8945" xr3:uid="{82E188B7-6916-4EEB-A315-9EFB7810FAB0}" name="Column8942"/>
    <tableColumn id="8946" xr3:uid="{E3EC260F-507C-40D5-97B4-5603B0F5DED7}" name="Column8943"/>
    <tableColumn id="8947" xr3:uid="{219955D3-403A-4813-B02C-ADF6BF2486C4}" name="Column8944"/>
    <tableColumn id="8948" xr3:uid="{F7EBE5BB-7F1B-4434-BD52-AF2B81080B3A}" name="Column8945"/>
    <tableColumn id="8949" xr3:uid="{CA66C737-27DE-4EBC-9851-9E1BAF4ACC8E}" name="Column8946"/>
    <tableColumn id="8950" xr3:uid="{AE0831E9-8EA0-4F8E-ACCA-9E76CD7AFB6A}" name="Column8947"/>
    <tableColumn id="8951" xr3:uid="{4D6A9F7E-CC74-41CB-A6F0-C505230BC22F}" name="Column8948"/>
    <tableColumn id="8952" xr3:uid="{9EE51AAC-351D-4870-80F3-6C16C6E779D9}" name="Column8949"/>
    <tableColumn id="8953" xr3:uid="{3F51B3BC-0F75-4837-B2F0-D0928A1708AA}" name="Column8950"/>
    <tableColumn id="8954" xr3:uid="{38B46805-84D8-43A6-9C69-B0952C7BCE3D}" name="Column8951"/>
    <tableColumn id="8955" xr3:uid="{D9018503-3B71-4E80-972B-6FF38C6472F2}" name="Column8952"/>
    <tableColumn id="8956" xr3:uid="{EF5C3AD8-7E2C-4E1C-AFBB-9D3D3C9A4D4E}" name="Column8953"/>
    <tableColumn id="8957" xr3:uid="{07CE02AA-69C7-43A7-A994-EF6C575EA555}" name="Column8954"/>
    <tableColumn id="8958" xr3:uid="{9AC431BE-605B-46CA-A4FB-B2AD5B5CFA0A}" name="Column8955"/>
    <tableColumn id="8959" xr3:uid="{765338F4-36B5-4503-A4E1-298CEA07B83A}" name="Column8956"/>
    <tableColumn id="8960" xr3:uid="{AEBFCB8A-314D-4866-B8BC-D4BF0D2EFB4D}" name="Column8957"/>
    <tableColumn id="8961" xr3:uid="{306160A2-316A-4973-8C8B-40EF88E4C13F}" name="Column8958"/>
    <tableColumn id="8962" xr3:uid="{4F3BE67D-EE6B-4CA0-8491-4FB4C9C44F46}" name="Column8959"/>
    <tableColumn id="8963" xr3:uid="{8F5417EC-1E4B-4AC9-A389-FD116814609E}" name="Column8960"/>
    <tableColumn id="8964" xr3:uid="{4589242D-E6CE-44D4-B58A-1C0DDB350F7A}" name="Column8961"/>
    <tableColumn id="8965" xr3:uid="{2D1E7667-65D5-40CD-8371-E9A2458F70E3}" name="Column8962"/>
    <tableColumn id="8966" xr3:uid="{0DF08A90-5730-4A18-ADCB-AE1A52A9CA63}" name="Column8963"/>
    <tableColumn id="8967" xr3:uid="{83D92AAC-8E76-474E-AFCE-05D52C3AE73D}" name="Column8964"/>
    <tableColumn id="8968" xr3:uid="{9065DA56-DEA7-4CA5-B18B-C54AE25D4BB0}" name="Column8965"/>
    <tableColumn id="8969" xr3:uid="{34A4C16D-ECD6-4A90-9B6D-98CEF49D4A94}" name="Column8966"/>
    <tableColumn id="8970" xr3:uid="{D3D9E172-E653-4EFE-8A31-5E19FF49FC1E}" name="Column8967"/>
    <tableColumn id="8971" xr3:uid="{273D6020-63FA-424A-87EF-3B6CCD473CD7}" name="Column8968"/>
    <tableColumn id="8972" xr3:uid="{AF6A8914-69D9-4003-AECE-D93BF4ABA673}" name="Column8969"/>
    <tableColumn id="8973" xr3:uid="{74C185EC-7A86-4261-B6FD-7AA213D6CCEA}" name="Column8970"/>
    <tableColumn id="8974" xr3:uid="{21B1542E-732A-4CD0-A620-DAB95458A1D4}" name="Column8971"/>
    <tableColumn id="8975" xr3:uid="{306D7F98-4A41-4BFC-9716-93DE18E679FB}" name="Column8972"/>
    <tableColumn id="8976" xr3:uid="{A674E33F-3481-4D14-B841-547A405B8B53}" name="Column8973"/>
    <tableColumn id="8977" xr3:uid="{FC884AAA-502D-486E-83B3-F9C322C1A61E}" name="Column8974"/>
    <tableColumn id="8978" xr3:uid="{D75799C1-6223-4354-8169-E16C5BB85443}" name="Column8975"/>
    <tableColumn id="8979" xr3:uid="{5AAC9694-18D8-46E5-8C80-E5292BFA77C9}" name="Column8976"/>
    <tableColumn id="8980" xr3:uid="{57034574-D0EB-4EC8-89ED-DFD9D65548CD}" name="Column8977"/>
    <tableColumn id="8981" xr3:uid="{6419D222-0146-4E47-A67C-A0DC32292A7A}" name="Column8978"/>
    <tableColumn id="8982" xr3:uid="{A337A0A1-63F0-4BEE-840A-5A9A3CEA4E49}" name="Column8979"/>
    <tableColumn id="8983" xr3:uid="{78C8E741-8B38-427B-A79C-B27A7A93CFBC}" name="Column8980"/>
    <tableColumn id="8984" xr3:uid="{68704276-A560-4CA6-8330-8BA29CE2E81F}" name="Column8981"/>
    <tableColumn id="8985" xr3:uid="{65A94885-A487-4F2A-A091-82734863FE0C}" name="Column8982"/>
    <tableColumn id="8986" xr3:uid="{6E8F5A62-ED57-4231-A2C8-C61F21915767}" name="Column8983"/>
    <tableColumn id="8987" xr3:uid="{C9F15D5F-9CDB-43D2-8AE2-632528B94C22}" name="Column8984"/>
    <tableColumn id="8988" xr3:uid="{76FF1E87-185E-4B0E-B6A3-519F07CDBA76}" name="Column8985"/>
    <tableColumn id="8989" xr3:uid="{ECE8233F-19DA-43B8-A3F0-08387AF7E928}" name="Column8986"/>
    <tableColumn id="8990" xr3:uid="{8DB0D0F6-068E-4D77-ABBF-98BACF0239EF}" name="Column8987"/>
    <tableColumn id="8991" xr3:uid="{5AECECAA-318E-4BDB-BDF1-770CD57C7B2A}" name="Column8988"/>
    <tableColumn id="8992" xr3:uid="{FAEA4A4A-A920-4143-AABB-8357EC915C6E}" name="Column8989"/>
    <tableColumn id="8993" xr3:uid="{17C3B601-D832-40D9-A499-8C9C860B6F34}" name="Column8990"/>
    <tableColumn id="8994" xr3:uid="{8D029872-20FA-4438-A282-00A8FADA89B6}" name="Column8991"/>
    <tableColumn id="8995" xr3:uid="{C7E09CDE-A36F-46F7-9FD8-A27A304B9EA0}" name="Column8992"/>
    <tableColumn id="8996" xr3:uid="{365F1D6D-AA77-4820-A0AE-7A7754DB6D75}" name="Column8993"/>
    <tableColumn id="8997" xr3:uid="{B255BF1B-F20C-4EBA-B25B-3B557D3DB2D4}" name="Column8994"/>
    <tableColumn id="8998" xr3:uid="{C48A75D0-3210-499E-B632-A84EC8A9D234}" name="Column8995"/>
    <tableColumn id="8999" xr3:uid="{73310511-664F-45B8-B732-DB8C852EB0CD}" name="Column8996"/>
    <tableColumn id="9000" xr3:uid="{C744FB47-AB1A-45E6-98FE-FF4CA91DFACA}" name="Column8997"/>
    <tableColumn id="9001" xr3:uid="{11C94B32-EA46-4F16-B366-FCF5999B8B26}" name="Column8998"/>
    <tableColumn id="9002" xr3:uid="{CC2A4301-ECD5-4A6D-BE81-2D8C3AA02235}" name="Column8999"/>
    <tableColumn id="9003" xr3:uid="{A52F9AE7-8982-4FBF-986E-93012091096A}" name="Column9000"/>
    <tableColumn id="9004" xr3:uid="{3E41FC21-D9C9-4B61-A518-295301E3B74F}" name="Column9001"/>
    <tableColumn id="9005" xr3:uid="{5E2AA244-3839-412C-BDFB-743C700A8B4B}" name="Column9002"/>
    <tableColumn id="9006" xr3:uid="{156DF54F-390E-4B22-83CC-614C09C40BDB}" name="Column9003"/>
    <tableColumn id="9007" xr3:uid="{2FD98E8B-19B1-422D-B281-7A0DF70059B3}" name="Column9004"/>
    <tableColumn id="9008" xr3:uid="{ED918F97-1663-417A-84CC-A2057F0F06DB}" name="Column9005"/>
    <tableColumn id="9009" xr3:uid="{28D900E1-7359-4168-B1AE-D0C64CA35F60}" name="Column9006"/>
    <tableColumn id="9010" xr3:uid="{5426AD0E-FCA2-4533-9790-BFF987968E35}" name="Column9007"/>
    <tableColumn id="9011" xr3:uid="{173DF2B0-A7FB-4DBE-8550-631B0400A3BF}" name="Column9008"/>
    <tableColumn id="9012" xr3:uid="{D7ABFA56-E4B7-4463-8D4F-1D564764AB33}" name="Column9009"/>
    <tableColumn id="9013" xr3:uid="{3265D102-CCD9-4CD0-AC1A-0F88E0EA65E1}" name="Column9010"/>
    <tableColumn id="9014" xr3:uid="{224B9563-7782-4A5F-B762-1ABE4B95E705}" name="Column9011"/>
    <tableColumn id="9015" xr3:uid="{70F81008-9207-45B9-BD77-7BF7BEFDD555}" name="Column9012"/>
    <tableColumn id="9016" xr3:uid="{803821C8-4029-447A-B388-F52640A8A0DB}" name="Column9013"/>
    <tableColumn id="9017" xr3:uid="{1CF40444-367F-4475-BCBF-3335AFBC8305}" name="Column9014"/>
    <tableColumn id="9018" xr3:uid="{39BD12D2-CD84-458F-9F27-A369CB1D8F22}" name="Column9015"/>
    <tableColumn id="9019" xr3:uid="{A0792835-3416-4B66-BE06-8BD1BAB32C9D}" name="Column9016"/>
    <tableColumn id="9020" xr3:uid="{64D96C34-4464-413B-9765-3F6D5AF92951}" name="Column9017"/>
    <tableColumn id="9021" xr3:uid="{AA4516EE-632E-47D9-9BB4-18F654D0CA90}" name="Column9018"/>
    <tableColumn id="9022" xr3:uid="{A46999E1-D34D-4CF8-934F-C02C0981B911}" name="Column9019"/>
    <tableColumn id="9023" xr3:uid="{CCEEC25D-71D9-44A3-B222-C9AB4261B45C}" name="Column9020"/>
    <tableColumn id="9024" xr3:uid="{05FC52C1-1E86-4855-862F-BCA05E3AE1EB}" name="Column9021"/>
    <tableColumn id="9025" xr3:uid="{0633ABE9-09C8-4BCF-8B9C-FCFB9F7FD68E}" name="Column9022"/>
    <tableColumn id="9026" xr3:uid="{989A2787-D3F6-4CB1-8D24-345A1AE34189}" name="Column9023"/>
    <tableColumn id="9027" xr3:uid="{C739F171-BD40-436C-9BD5-037F611A8706}" name="Column9024"/>
    <tableColumn id="9028" xr3:uid="{F8EB7175-F6B9-45C6-9DB4-B0334D1722F1}" name="Column9025"/>
    <tableColumn id="9029" xr3:uid="{206F7057-C6BC-4FD2-B3EB-355B4C12204C}" name="Column9026"/>
    <tableColumn id="9030" xr3:uid="{58DA6B79-92AD-4DD3-A608-E31B3FE13439}" name="Column9027"/>
    <tableColumn id="9031" xr3:uid="{4DCD59E1-C7B5-4CD2-8EDA-24B032FC8FD0}" name="Column9028"/>
    <tableColumn id="9032" xr3:uid="{9DDFED65-3BA6-4FD4-9F45-D361DC159ADC}" name="Column9029"/>
    <tableColumn id="9033" xr3:uid="{E342B7C1-56AC-4AF8-9C8A-3AA4B172FC54}" name="Column9030"/>
    <tableColumn id="9034" xr3:uid="{961E04F9-D05C-4B83-BECE-0ABA036BCD86}" name="Column9031"/>
    <tableColumn id="9035" xr3:uid="{CAA90050-A818-45C2-ADF9-5CC687D36825}" name="Column9032"/>
    <tableColumn id="9036" xr3:uid="{9A764DF4-142A-4E1A-BE81-CDDDB6F0D067}" name="Column9033"/>
    <tableColumn id="9037" xr3:uid="{32CCA4A1-489D-4D03-A79B-1CE8ED70A112}" name="Column9034"/>
    <tableColumn id="9038" xr3:uid="{5A790152-7CF8-4130-AAFF-ACF05DA3DAD3}" name="Column9035"/>
    <tableColumn id="9039" xr3:uid="{78B940B0-C63B-4BE9-B0EC-78462DAD15B5}" name="Column9036"/>
    <tableColumn id="9040" xr3:uid="{C25DC951-751F-4DCF-B4AB-FA9197B6A7FC}" name="Column9037"/>
    <tableColumn id="9041" xr3:uid="{EE08E8D5-B178-4D55-87E9-7C08F1DA18D4}" name="Column9038"/>
    <tableColumn id="9042" xr3:uid="{C427E653-0F36-4636-9DA7-89E41A68CC3B}" name="Column9039"/>
    <tableColumn id="9043" xr3:uid="{3A93492E-229C-49F6-A072-2E1227336283}" name="Column9040"/>
    <tableColumn id="9044" xr3:uid="{B9823E4E-A727-49C8-B1FF-032C341058BB}" name="Column9041"/>
    <tableColumn id="9045" xr3:uid="{794DF36E-C9C6-4777-BA4C-A1EAD5DAFAD7}" name="Column9042"/>
    <tableColumn id="9046" xr3:uid="{7FE5593C-BE17-4E02-9561-0F8A011DBB81}" name="Column9043"/>
    <tableColumn id="9047" xr3:uid="{7AAF3FC9-421E-4EB9-A6A2-F90C3FE20F2A}" name="Column9044"/>
    <tableColumn id="9048" xr3:uid="{BD5FAFEF-FBF8-4360-AAA0-3901BE7FECB6}" name="Column9045"/>
    <tableColumn id="9049" xr3:uid="{DDA0C99B-20DF-4639-85B9-0E2C037A72D2}" name="Column9046"/>
    <tableColumn id="9050" xr3:uid="{01A8CB60-E502-44ED-ABB3-B14AEA76E081}" name="Column9047"/>
    <tableColumn id="9051" xr3:uid="{2501DD59-E108-4742-AC15-82B64E6FBC93}" name="Column9048"/>
    <tableColumn id="9052" xr3:uid="{3C79F6E8-BE33-4767-9FD0-B14145F15810}" name="Column9049"/>
    <tableColumn id="9053" xr3:uid="{42CB3931-8FDD-4C88-B641-BC21AAF72DBD}" name="Column9050"/>
    <tableColumn id="9054" xr3:uid="{3ACE51BE-A646-4F5C-8F0E-7B64B2EC3CE4}" name="Column9051"/>
    <tableColumn id="9055" xr3:uid="{EDE50AD3-CC48-4488-B02A-C992F545C9D3}" name="Column9052"/>
    <tableColumn id="9056" xr3:uid="{04ECDFB2-08E9-480B-958C-AD30288B33E1}" name="Column9053"/>
    <tableColumn id="9057" xr3:uid="{E14C33CE-5F22-4AB0-B211-5EF743C6F737}" name="Column9054"/>
    <tableColumn id="9058" xr3:uid="{770B6D85-3105-4E11-8C91-E0F0D6632584}" name="Column9055"/>
    <tableColumn id="9059" xr3:uid="{508731C1-1123-4B6C-A863-50E0C90C9F5B}" name="Column9056"/>
    <tableColumn id="9060" xr3:uid="{2D8EB355-3D71-4C2C-90F6-53838DC967E8}" name="Column9057"/>
    <tableColumn id="9061" xr3:uid="{9B5881B9-973C-4A8C-8FCE-00345ABF7A1A}" name="Column9058"/>
    <tableColumn id="9062" xr3:uid="{7BA90CAB-B8BC-47C2-AB9D-8E9AA3A99800}" name="Column9059"/>
    <tableColumn id="9063" xr3:uid="{F86673E9-76F3-4B83-9ADA-FEC25BE10D1F}" name="Column9060"/>
    <tableColumn id="9064" xr3:uid="{D683025E-1FD2-40DA-9F97-E4EEF4D60C8E}" name="Column9061"/>
    <tableColumn id="9065" xr3:uid="{D28792B2-52FC-4B54-A5FD-C0EF344AE5FD}" name="Column9062"/>
    <tableColumn id="9066" xr3:uid="{C519D2DA-6B07-41EC-AFF5-8AA2A99AB9F7}" name="Column9063"/>
    <tableColumn id="9067" xr3:uid="{BA2AAD26-293F-4F52-8DC1-2D05E3C64DCB}" name="Column9064"/>
    <tableColumn id="9068" xr3:uid="{C262751D-4F7C-4DC4-B4F4-4F9A64358487}" name="Column9065"/>
    <tableColumn id="9069" xr3:uid="{CB75CBE1-88AB-48CD-96DC-C879C89E2F80}" name="Column9066"/>
    <tableColumn id="9070" xr3:uid="{0BE7238F-8314-4A58-B4A2-6A5F22FF3BD8}" name="Column9067"/>
    <tableColumn id="9071" xr3:uid="{DCFC4213-3E2C-499B-A56A-CF3BC2DB01AC}" name="Column9068"/>
    <tableColumn id="9072" xr3:uid="{283A6BDF-6F5C-448C-AFB2-E2D239882F1F}" name="Column9069"/>
    <tableColumn id="9073" xr3:uid="{E26EFFE3-EB15-4B1A-AB41-79943BAE8277}" name="Column9070"/>
    <tableColumn id="9074" xr3:uid="{E3DBB59D-D322-4703-B6E1-2F899A96A276}" name="Column9071"/>
    <tableColumn id="9075" xr3:uid="{CEB03B27-D666-44D9-873C-F4DE61F2ED14}" name="Column9072"/>
    <tableColumn id="9076" xr3:uid="{BC059048-8DC6-46B1-BD75-02BFBFE57341}" name="Column9073"/>
    <tableColumn id="9077" xr3:uid="{DB5A9744-8C75-434A-9564-2F92C933CA6D}" name="Column9074"/>
    <tableColumn id="9078" xr3:uid="{4DB0C7D9-FB69-4D64-81A3-589B2963AEE2}" name="Column9075"/>
    <tableColumn id="9079" xr3:uid="{CC0DB404-39E2-43C3-9B36-824FBA492ACE}" name="Column9076"/>
    <tableColumn id="9080" xr3:uid="{8E113F08-B635-45F6-9221-D5D56D239182}" name="Column9077"/>
    <tableColumn id="9081" xr3:uid="{AAD24E57-52D0-4C84-B461-482365241B7D}" name="Column9078"/>
    <tableColumn id="9082" xr3:uid="{2B23DC55-93BE-4313-AFBF-E6B189997B6A}" name="Column9079"/>
    <tableColumn id="9083" xr3:uid="{82A0B3C0-03A7-487C-8D4F-92225B14D661}" name="Column9080"/>
    <tableColumn id="9084" xr3:uid="{2D1C4CB9-A6F7-46DB-9A80-BF5854BE1A96}" name="Column9081"/>
    <tableColumn id="9085" xr3:uid="{FCF9518B-BC2B-4510-92A1-683010788924}" name="Column9082"/>
    <tableColumn id="9086" xr3:uid="{7EEA44C0-1E9C-4F9B-A16E-2CF47648890F}" name="Column9083"/>
    <tableColumn id="9087" xr3:uid="{8C0543AE-7A98-43D0-9D33-981718C77777}" name="Column9084"/>
    <tableColumn id="9088" xr3:uid="{5E921FD8-63D1-4A69-A53F-5174924348B2}" name="Column9085"/>
    <tableColumn id="9089" xr3:uid="{5F54E215-8C54-4D4F-9D32-CF84274E410B}" name="Column9086"/>
    <tableColumn id="9090" xr3:uid="{EA48D819-7366-46F7-AC23-3BBDF4F587CF}" name="Column9087"/>
    <tableColumn id="9091" xr3:uid="{DE88DC53-52AD-4F10-9C97-78D7BC08E762}" name="Column9088"/>
    <tableColumn id="9092" xr3:uid="{434A43CB-5A79-42BB-8DAD-2E15024A034A}" name="Column9089"/>
    <tableColumn id="9093" xr3:uid="{337F2F9A-540D-4553-AE7B-13B132F4178C}" name="Column9090"/>
    <tableColumn id="9094" xr3:uid="{46AA5623-AF80-466B-A306-53D508543769}" name="Column9091"/>
    <tableColumn id="9095" xr3:uid="{1161344D-BA83-45BB-9519-5B71898882F9}" name="Column9092"/>
    <tableColumn id="9096" xr3:uid="{6C24E5F0-CD92-45AB-9CD8-D394717ECA65}" name="Column9093"/>
    <tableColumn id="9097" xr3:uid="{AA20B5CD-C6DF-4F14-8559-1C56A240F9C6}" name="Column9094"/>
    <tableColumn id="9098" xr3:uid="{E82E7D33-3B88-42BD-AB7E-BFC7CBA2D59C}" name="Column9095"/>
    <tableColumn id="9099" xr3:uid="{5AF8ECA9-4FD1-4984-A290-93EF50E14174}" name="Column9096"/>
    <tableColumn id="9100" xr3:uid="{5A8B540C-D591-40E9-A1B4-DA4C7600D2F5}" name="Column9097"/>
    <tableColumn id="9101" xr3:uid="{A46AE767-7FBE-478B-8F54-B3E9D67FFB44}" name="Column9098"/>
    <tableColumn id="9102" xr3:uid="{4530A103-7FF0-43BB-989F-66A21F9A0A20}" name="Column9099"/>
    <tableColumn id="9103" xr3:uid="{CEA5E8EC-8640-4FB1-9558-EC9B798F16A0}" name="Column9100"/>
    <tableColumn id="9104" xr3:uid="{E60EB702-1D3A-4242-BB9B-7A32964530B8}" name="Column9101"/>
    <tableColumn id="9105" xr3:uid="{8442FA5C-EF5B-42C4-AC74-6E7967478867}" name="Column9102"/>
    <tableColumn id="9106" xr3:uid="{C9F04550-00FF-41D9-86A3-15EE9E5470CC}" name="Column9103"/>
    <tableColumn id="9107" xr3:uid="{A5A90F57-232F-4B47-90F0-007F137EED75}" name="Column9104"/>
    <tableColumn id="9108" xr3:uid="{F7AB0DCA-8A2F-4043-A09F-C91209E475E6}" name="Column9105"/>
    <tableColumn id="9109" xr3:uid="{98F1D61A-792C-4C9E-B5B2-0DCA71DFA50B}" name="Column9106"/>
    <tableColumn id="9110" xr3:uid="{889DE104-FFF7-4070-AC6A-3A3464333DB8}" name="Column9107"/>
    <tableColumn id="9111" xr3:uid="{1134E45D-36B6-4054-9C83-3A1D9ED1930B}" name="Column9108"/>
    <tableColumn id="9112" xr3:uid="{EACE9C4E-E385-4F73-BDF7-2C62F689A29C}" name="Column9109"/>
    <tableColumn id="9113" xr3:uid="{2D70F536-0361-494B-B530-E03B4E947F4C}" name="Column9110"/>
    <tableColumn id="9114" xr3:uid="{CAF938F2-95D5-40E7-8523-D10086225B99}" name="Column9111"/>
    <tableColumn id="9115" xr3:uid="{C85C951B-58F9-4F73-AF57-A275FFD97D02}" name="Column9112"/>
    <tableColumn id="9116" xr3:uid="{25DCBC5B-48EE-417D-BACB-B7C33168BE9F}" name="Column9113"/>
    <tableColumn id="9117" xr3:uid="{C7F2D101-3E58-4684-8F17-1765F49EA2A6}" name="Column9114"/>
    <tableColumn id="9118" xr3:uid="{18A76211-E503-4571-9FFD-FBDE953D70B2}" name="Column9115"/>
    <tableColumn id="9119" xr3:uid="{906C5A77-9DA6-453D-BEF9-6CA04FDAA9F5}" name="Column9116"/>
    <tableColumn id="9120" xr3:uid="{1531E645-0DAA-4213-8D91-B5C3083551EA}" name="Column9117"/>
    <tableColumn id="9121" xr3:uid="{897542B2-FEC2-4FF4-8F0E-E8567520964E}" name="Column9118"/>
    <tableColumn id="9122" xr3:uid="{B70F22FE-0769-43D5-978C-B22F9C2EF2EA}" name="Column9119"/>
    <tableColumn id="9123" xr3:uid="{3CAEB71C-B316-4381-A091-13D92C27B6A4}" name="Column9120"/>
    <tableColumn id="9124" xr3:uid="{256CF9F0-DB94-479F-A8AF-20F3083306F8}" name="Column9121"/>
    <tableColumn id="9125" xr3:uid="{11CFD37B-CD88-4EBE-AC03-A120C3FB5090}" name="Column9122"/>
    <tableColumn id="9126" xr3:uid="{E8E3D42E-D8CB-487F-8F8A-73501BC939BD}" name="Column9123"/>
    <tableColumn id="9127" xr3:uid="{786BFD51-FE2E-4B3C-AD33-78245A974599}" name="Column9124"/>
    <tableColumn id="9128" xr3:uid="{2786CDEC-7EC5-4048-BA0C-5DBC8CB20EB7}" name="Column9125"/>
    <tableColumn id="9129" xr3:uid="{683FE789-7346-4770-9134-0E4ADB6AB42B}" name="Column9126"/>
    <tableColumn id="9130" xr3:uid="{2F7F769C-1CC2-41E6-9BCA-CD3DAD1E6017}" name="Column9127"/>
    <tableColumn id="9131" xr3:uid="{72CCDA1F-31FF-43C0-943A-21C335EE6F49}" name="Column9128"/>
    <tableColumn id="9132" xr3:uid="{6206FEF5-9BE6-4996-91DB-047EFC0498F0}" name="Column9129"/>
    <tableColumn id="9133" xr3:uid="{20C15D4A-316D-4048-B919-906BC455592D}" name="Column9130"/>
    <tableColumn id="9134" xr3:uid="{EC1B9348-4359-4889-884A-D61F39C6F8D9}" name="Column9131"/>
    <tableColumn id="9135" xr3:uid="{0B87DE8C-D338-49CD-B6B3-19A0395C380B}" name="Column9132"/>
    <tableColumn id="9136" xr3:uid="{A97061D4-5B2A-419D-B7A4-9D940942DE2D}" name="Column9133"/>
    <tableColumn id="9137" xr3:uid="{54AFECDC-09F4-4922-8128-55789EC4D6D9}" name="Column9134"/>
    <tableColumn id="9138" xr3:uid="{830E5E50-48AC-4BDC-9317-925C241DD7FC}" name="Column9135"/>
    <tableColumn id="9139" xr3:uid="{E053E5B7-C194-42DB-9C98-C8CAEE293820}" name="Column9136"/>
    <tableColumn id="9140" xr3:uid="{DDCC3D63-4739-485E-BDB7-719E02BBF272}" name="Column9137"/>
    <tableColumn id="9141" xr3:uid="{9D165E2A-F491-4400-AE42-993DAEDD1F6A}" name="Column9138"/>
    <tableColumn id="9142" xr3:uid="{BE93CD34-516D-4A40-B0BE-A5045C2DA3CE}" name="Column9139"/>
    <tableColumn id="9143" xr3:uid="{C1D43808-1068-4E8B-877C-8DA9E2BF488D}" name="Column9140"/>
    <tableColumn id="9144" xr3:uid="{C93168C2-4DA1-48A1-9C69-73ACAF382133}" name="Column9141"/>
    <tableColumn id="9145" xr3:uid="{07BA0310-96F2-4518-9CB6-3C88BF8D11B9}" name="Column9142"/>
    <tableColumn id="9146" xr3:uid="{B79A25EA-3F98-4682-83F0-B19D5CD14FF6}" name="Column9143"/>
    <tableColumn id="9147" xr3:uid="{0A9F5360-460F-4065-9A97-866356198A92}" name="Column9144"/>
    <tableColumn id="9148" xr3:uid="{5B64CEB0-EFB3-4EBE-A071-E48ED4B16FBB}" name="Column9145"/>
    <tableColumn id="9149" xr3:uid="{22B77E7B-C334-4617-9863-1B56A6ACF4DA}" name="Column9146"/>
    <tableColumn id="9150" xr3:uid="{E1B292DE-EB20-43E5-89C0-4D2554D7D7BB}" name="Column9147"/>
    <tableColumn id="9151" xr3:uid="{C2CBD867-CE69-420F-A392-FB7906DE185A}" name="Column9148"/>
    <tableColumn id="9152" xr3:uid="{465FD290-7BA8-49D2-A1CE-7415447ACCC3}" name="Column9149"/>
    <tableColumn id="9153" xr3:uid="{483DE79C-6783-43C6-A66B-290A2E86E098}" name="Column9150"/>
    <tableColumn id="9154" xr3:uid="{D7BD8092-F83D-462E-94E2-81AECC28187B}" name="Column9151"/>
    <tableColumn id="9155" xr3:uid="{BCF81D26-FE35-4CB2-AEFF-EE5FBEAF579B}" name="Column9152"/>
    <tableColumn id="9156" xr3:uid="{1067024E-F4B8-4BE7-B1BC-2C7EF0B8A7AB}" name="Column9153"/>
    <tableColumn id="9157" xr3:uid="{19F54DC5-0977-42E2-8F63-75FC526401E9}" name="Column9154"/>
    <tableColumn id="9158" xr3:uid="{5216C89B-82B1-4E9F-9146-A91DAB57879E}" name="Column9155"/>
    <tableColumn id="9159" xr3:uid="{47DE9F94-4FB8-45B8-9FC5-D624199DD545}" name="Column9156"/>
    <tableColumn id="9160" xr3:uid="{34E49C13-5A5D-4AA2-9970-E70747C587C5}" name="Column9157"/>
    <tableColumn id="9161" xr3:uid="{79424B01-25D8-4CB2-BB1E-F5DA5BBD79FA}" name="Column9158"/>
    <tableColumn id="9162" xr3:uid="{4E5061BB-CC99-4134-97D9-42E14D534592}" name="Column9159"/>
    <tableColumn id="9163" xr3:uid="{827C11E1-A126-4720-8606-78B86A2C1EB9}" name="Column9160"/>
    <tableColumn id="9164" xr3:uid="{A236BACC-E729-428C-9E06-D02F2FD155F2}" name="Column9161"/>
    <tableColumn id="9165" xr3:uid="{77D0A5B7-C0CB-4E8B-ACF0-3ECCEFFABE2D}" name="Column9162"/>
    <tableColumn id="9166" xr3:uid="{0757E1FC-09A2-4FE6-A3F2-378AD15EFB20}" name="Column9163"/>
    <tableColumn id="9167" xr3:uid="{9C1F208E-E313-43FC-B369-F58CDFEE367F}" name="Column9164"/>
    <tableColumn id="9168" xr3:uid="{9685597E-D474-4982-BA5B-C5EF15AE31AD}" name="Column9165"/>
    <tableColumn id="9169" xr3:uid="{6A73279F-9AB0-4061-A01C-23255EBF9F83}" name="Column9166"/>
    <tableColumn id="9170" xr3:uid="{89D4C7B7-A425-4B00-981E-3F7E9DE63A9E}" name="Column9167"/>
    <tableColumn id="9171" xr3:uid="{C6783F7E-DA23-4FFF-BAFD-B3843E0F347C}" name="Column9168"/>
    <tableColumn id="9172" xr3:uid="{6851A5C8-C839-49F3-AFC6-3236C34DB64A}" name="Column9169"/>
    <tableColumn id="9173" xr3:uid="{FEF856F0-EA1C-4639-91D7-21F9010EC5DB}" name="Column9170"/>
    <tableColumn id="9174" xr3:uid="{965E5ACE-2030-4BEF-93F1-871F1A688A6E}" name="Column9171"/>
    <tableColumn id="9175" xr3:uid="{A9B606D4-8575-435E-A03E-0B0F0A47B6F7}" name="Column9172"/>
    <tableColumn id="9176" xr3:uid="{FFA0EFFE-62F1-485B-98B0-FCF5222D6863}" name="Column9173"/>
    <tableColumn id="9177" xr3:uid="{6DB7AF07-657A-4CC5-8AD2-1F1EB01ED153}" name="Column9174"/>
    <tableColumn id="9178" xr3:uid="{AEC3ECAB-70A7-4063-8DEC-2D650C1B66B5}" name="Column9175"/>
    <tableColumn id="9179" xr3:uid="{0A5A4049-1AB6-46E1-88F8-E7E5E778E78A}" name="Column9176"/>
    <tableColumn id="9180" xr3:uid="{0E1D3420-D7AC-42FE-B190-B0C222DA2F3E}" name="Column9177"/>
    <tableColumn id="9181" xr3:uid="{DB738C0F-AF6F-4B2B-A57D-F272E68EB8EE}" name="Column9178"/>
    <tableColumn id="9182" xr3:uid="{B7FCD7C6-4EFD-4D45-AD3D-68AC0763125D}" name="Column9179"/>
    <tableColumn id="9183" xr3:uid="{84176E38-1F7B-4355-94C1-85D17F0E595B}" name="Column9180"/>
    <tableColumn id="9184" xr3:uid="{965CAC1D-4EF5-4624-ABB7-812CFD74FC4C}" name="Column9181"/>
    <tableColumn id="9185" xr3:uid="{9C92FF53-5F56-4140-A41A-D0ED524845FA}" name="Column9182"/>
    <tableColumn id="9186" xr3:uid="{4807B93C-A99B-4BC8-AE22-6A69EC3D7E2D}" name="Column9183"/>
    <tableColumn id="9187" xr3:uid="{628C3878-DA15-43F0-B170-429FB6FB79F7}" name="Column9184"/>
    <tableColumn id="9188" xr3:uid="{709F2D29-538B-457A-B541-4C8AD8D39C44}" name="Column9185"/>
    <tableColumn id="9189" xr3:uid="{61593FDD-A748-45DD-8C4F-F77B2A5E5400}" name="Column9186"/>
    <tableColumn id="9190" xr3:uid="{7405E91E-8BEA-4779-8506-74E49C1EB46B}" name="Column9187"/>
    <tableColumn id="9191" xr3:uid="{5B9AE812-E6BB-4DC8-A65D-D929DCAF4DC8}" name="Column9188"/>
    <tableColumn id="9192" xr3:uid="{DCF57B3E-B8D6-4324-81FD-A13D2956AC01}" name="Column9189"/>
    <tableColumn id="9193" xr3:uid="{8F59DA70-F83A-4115-B10C-3D1ABA729C56}" name="Column9190"/>
    <tableColumn id="9194" xr3:uid="{E24D46EA-AA8F-4CF3-9BD1-34A0C519F627}" name="Column9191"/>
    <tableColumn id="9195" xr3:uid="{A69FFFE6-CBB4-48C2-B11C-7FFA268AFE24}" name="Column9192"/>
    <tableColumn id="9196" xr3:uid="{DEE56F01-ED8A-4841-9761-1F678280A8DB}" name="Column9193"/>
    <tableColumn id="9197" xr3:uid="{8D5AB3CF-4932-4BD2-98B1-B7EA81ED7208}" name="Column9194"/>
    <tableColumn id="9198" xr3:uid="{01851287-6680-422E-8321-2FCC13014738}" name="Column9195"/>
    <tableColumn id="9199" xr3:uid="{4FF10D37-D4A8-43DD-8D6D-04ACF9CD4D42}" name="Column9196"/>
    <tableColumn id="9200" xr3:uid="{07C613F5-C887-42BB-9A39-C1C0AD6EAD8C}" name="Column9197"/>
    <tableColumn id="9201" xr3:uid="{F767022D-A3DD-458C-AF3D-3BA3A0226583}" name="Column9198"/>
    <tableColumn id="9202" xr3:uid="{4F478AE6-654B-4B7F-AE20-63F04827BCBD}" name="Column9199"/>
    <tableColumn id="9203" xr3:uid="{E832E2F2-EEC4-4158-99E5-1EEB82891F8F}" name="Column9200"/>
    <tableColumn id="9204" xr3:uid="{16946A65-6F96-41C3-9ACD-DE38DD7BE700}" name="Column9201"/>
    <tableColumn id="9205" xr3:uid="{BB5AD29E-994B-444B-B2DB-429FC225D380}" name="Column9202"/>
    <tableColumn id="9206" xr3:uid="{8AB7D76B-0DB4-4B52-95A6-EF8C19EBE6A5}" name="Column9203"/>
    <tableColumn id="9207" xr3:uid="{090E70CB-667F-4178-8C20-12DC460AE93C}" name="Column9204"/>
    <tableColumn id="9208" xr3:uid="{0FC5AFED-9063-46AC-A62F-567EC1B6CF9F}" name="Column9205"/>
    <tableColumn id="9209" xr3:uid="{D90CF29E-D524-4372-BE54-91ABB10AA12A}" name="Column9206"/>
    <tableColumn id="9210" xr3:uid="{A7F1C508-D5D4-4B2A-A0A7-A77AA6E21021}" name="Column9207"/>
    <tableColumn id="9211" xr3:uid="{6A93A62A-2B8A-4038-850A-85229C94C92C}" name="Column9208"/>
    <tableColumn id="9212" xr3:uid="{5B12C75A-8FC9-4268-B636-BFC7BF5892C4}" name="Column9209"/>
    <tableColumn id="9213" xr3:uid="{F392016C-A372-46E9-89C2-75081C7C887C}" name="Column9210"/>
    <tableColumn id="9214" xr3:uid="{A3E955A4-367E-4BED-A3B0-97CE32D731D0}" name="Column9211"/>
    <tableColumn id="9215" xr3:uid="{9A1E466D-39EF-4E73-8664-8DD5AA502571}" name="Column9212"/>
    <tableColumn id="9216" xr3:uid="{8929BD28-2777-4416-9274-342E5BA3D66E}" name="Column9213"/>
    <tableColumn id="9217" xr3:uid="{EE9FF1E7-3BFB-4575-A8EB-4B8DCD891B54}" name="Column9214"/>
    <tableColumn id="9218" xr3:uid="{50BCC352-B6C9-4F87-A0A3-E8181D02916D}" name="Column9215"/>
    <tableColumn id="9219" xr3:uid="{30349440-9F03-4A8F-8DB9-386A64E674E7}" name="Column9216"/>
    <tableColumn id="9220" xr3:uid="{C007979F-2834-4F01-A843-0535DF1478C7}" name="Column9217"/>
    <tableColumn id="9221" xr3:uid="{5FE11134-CB81-4D95-841C-85BF1DB70ACD}" name="Column9218"/>
    <tableColumn id="9222" xr3:uid="{62E8404A-1733-4828-888D-43AC3EC64360}" name="Column9219"/>
    <tableColumn id="9223" xr3:uid="{D6F0E475-0DE2-4574-B518-BC4DB946E3A8}" name="Column9220"/>
    <tableColumn id="9224" xr3:uid="{84C7DB01-CE59-4DC7-B60D-9D4844EEF6C2}" name="Column9221"/>
    <tableColumn id="9225" xr3:uid="{D67BE9B5-9352-45F0-BAA7-B44AB9A6D1C0}" name="Column9222"/>
    <tableColumn id="9226" xr3:uid="{638420DA-C4C7-4B02-A002-10CA575C8265}" name="Column9223"/>
    <tableColumn id="9227" xr3:uid="{F314B711-BF65-42BC-8EBF-FD63BBD16B6E}" name="Column9224"/>
    <tableColumn id="9228" xr3:uid="{EAF2CD0E-17D1-4D9B-BB87-37EA4688F683}" name="Column9225"/>
    <tableColumn id="9229" xr3:uid="{32C3C5D2-9C40-4BCA-A438-D00BAA8A2433}" name="Column9226"/>
    <tableColumn id="9230" xr3:uid="{789A22D8-6A95-48F2-AF2F-8E17DA7CB460}" name="Column9227"/>
    <tableColumn id="9231" xr3:uid="{9F51B66C-2427-46C8-8EEA-362FAFA81B3D}" name="Column9228"/>
    <tableColumn id="9232" xr3:uid="{A844C719-BB2A-4337-B5FC-13276584A7E4}" name="Column9229"/>
    <tableColumn id="9233" xr3:uid="{B2B765F9-A4D7-4149-852B-64DF996CF691}" name="Column9230"/>
    <tableColumn id="9234" xr3:uid="{0A337561-E051-4F41-9E87-73FDB32367E4}" name="Column9231"/>
    <tableColumn id="9235" xr3:uid="{A12E6005-AE61-4CD3-868E-0B1E03239C72}" name="Column9232"/>
    <tableColumn id="9236" xr3:uid="{2AECC70B-382F-45BD-9262-6ED1D435B67A}" name="Column9233"/>
    <tableColumn id="9237" xr3:uid="{2B2BB486-D3D1-4DC5-9A3F-B11C89BEBAC3}" name="Column9234"/>
    <tableColumn id="9238" xr3:uid="{5C4E6721-C055-4F65-B3BB-30845AC3E21C}" name="Column9235"/>
    <tableColumn id="9239" xr3:uid="{517BF3E2-C197-4044-AD34-AB8B98A3BB56}" name="Column9236"/>
    <tableColumn id="9240" xr3:uid="{49C3D623-6F0C-49A7-AE0B-E6143535F057}" name="Column9237"/>
    <tableColumn id="9241" xr3:uid="{076C620E-B372-4DF9-89F7-C5BC5D02B9CD}" name="Column9238"/>
    <tableColumn id="9242" xr3:uid="{E820D5DF-A271-4783-8E27-9185DF8A08F0}" name="Column9239"/>
    <tableColumn id="9243" xr3:uid="{558AB4B8-FD21-4EDF-9C0B-26F36B63B428}" name="Column9240"/>
    <tableColumn id="9244" xr3:uid="{D9ABF80D-BFF8-406E-AF82-46514E58DFC3}" name="Column9241"/>
    <tableColumn id="9245" xr3:uid="{82B59EA6-6C44-48B5-8B6F-4D89C25F2BF0}" name="Column9242"/>
    <tableColumn id="9246" xr3:uid="{DCD262DF-3785-4CD8-8B90-54FCF7734E02}" name="Column9243"/>
    <tableColumn id="9247" xr3:uid="{FE9147A0-67E0-4D34-9A33-FEBB41A1BE33}" name="Column9244"/>
    <tableColumn id="9248" xr3:uid="{81DF41B8-6546-4776-B76C-D114DFA57371}" name="Column9245"/>
    <tableColumn id="9249" xr3:uid="{ABAC2C20-92D8-4A28-A934-C8E5898149AF}" name="Column9246"/>
    <tableColumn id="9250" xr3:uid="{8D3F4657-F0B0-41CB-9396-6232D311D100}" name="Column9247"/>
    <tableColumn id="9251" xr3:uid="{8318E9B6-4496-4C49-B3D3-C4B9A3C0F101}" name="Column9248"/>
    <tableColumn id="9252" xr3:uid="{959AF4F6-75CF-4014-8CEA-B09C2D9CA199}" name="Column9249"/>
    <tableColumn id="9253" xr3:uid="{A8549097-E939-404D-A646-D374F87E8BC2}" name="Column9250"/>
    <tableColumn id="9254" xr3:uid="{0FA54521-F89F-424E-893D-B672A6A648A7}" name="Column9251"/>
    <tableColumn id="9255" xr3:uid="{DB4B24CD-BFFE-4A78-8265-62A0A1792B8B}" name="Column9252"/>
    <tableColumn id="9256" xr3:uid="{71EE9295-643E-4C0C-996E-DDCEC9A7E93F}" name="Column9253"/>
    <tableColumn id="9257" xr3:uid="{8317321F-11A4-41E5-96CF-EA688DEEE779}" name="Column9254"/>
    <tableColumn id="9258" xr3:uid="{C33AE33C-6C1A-4AE4-B48F-312AF2451095}" name="Column9255"/>
    <tableColumn id="9259" xr3:uid="{68C21511-960D-4E8E-9FEC-2A897EA88729}" name="Column9256"/>
    <tableColumn id="9260" xr3:uid="{F74DF9E7-234C-4C2B-8FE2-BCF4ED850EFA}" name="Column9257"/>
    <tableColumn id="9261" xr3:uid="{D0A23D6E-D07A-4291-B76B-F0254E5D6FA2}" name="Column9258"/>
    <tableColumn id="9262" xr3:uid="{A7BF4082-0069-47C1-9207-03C91299A1B3}" name="Column9259"/>
    <tableColumn id="9263" xr3:uid="{6E6C4B38-4977-42F0-BE05-D0F559325C08}" name="Column9260"/>
    <tableColumn id="9264" xr3:uid="{D066E6AE-30A8-404A-8C30-DCCD602C37A9}" name="Column9261"/>
    <tableColumn id="9265" xr3:uid="{8B96C2AC-7DA3-4D31-A7EE-E6D55C8FC4A6}" name="Column9262"/>
    <tableColumn id="9266" xr3:uid="{3B9E308C-B3C9-4ACF-B9B1-99247A4FABF9}" name="Column9263"/>
    <tableColumn id="9267" xr3:uid="{E6774FF4-6674-4D9C-B0CE-474A32938D4E}" name="Column9264"/>
    <tableColumn id="9268" xr3:uid="{025C00BD-E924-4091-A728-0859CB976F31}" name="Column9265"/>
    <tableColumn id="9269" xr3:uid="{0561B77B-C5DD-4FDC-A675-0E51885319C4}" name="Column9266"/>
    <tableColumn id="9270" xr3:uid="{E299A012-4222-4D94-B51B-BCA27B05279F}" name="Column9267"/>
    <tableColumn id="9271" xr3:uid="{E3063A74-CCBF-4546-802B-81B27985A55B}" name="Column9268"/>
    <tableColumn id="9272" xr3:uid="{0C1AD655-883D-463B-A700-F416730B4BC8}" name="Column9269"/>
    <tableColumn id="9273" xr3:uid="{F737CEEA-058A-441C-AC0C-8D00CA6B0769}" name="Column9270"/>
    <tableColumn id="9274" xr3:uid="{26502AFB-8BAB-4060-90BB-BEE59FB07C42}" name="Column9271"/>
    <tableColumn id="9275" xr3:uid="{FE4A7E59-2AEE-4B6E-A9C5-F75C2BC3FA66}" name="Column9272"/>
    <tableColumn id="9276" xr3:uid="{3001EBDD-3E80-47E5-AD10-3D93C0F9B347}" name="Column9273"/>
    <tableColumn id="9277" xr3:uid="{038D81A8-02B3-444F-B338-541A92BBAAAB}" name="Column9274"/>
    <tableColumn id="9278" xr3:uid="{AC4A9854-441F-4DBD-9BF2-5CC307862B85}" name="Column9275"/>
    <tableColumn id="9279" xr3:uid="{E5D27BB3-0DBE-4229-B671-49E02E9F47B7}" name="Column9276"/>
    <tableColumn id="9280" xr3:uid="{C9B6D9DB-CB7C-448D-A96A-5B02F9CB5B45}" name="Column9277"/>
    <tableColumn id="9281" xr3:uid="{C33958A6-9B62-4476-BF7C-55C96BB9E763}" name="Column9278"/>
    <tableColumn id="9282" xr3:uid="{9111400E-F049-40F8-89CC-9226E3C54A79}" name="Column9279"/>
    <tableColumn id="9283" xr3:uid="{16D60220-30F2-418A-AD61-4FB4D298BA4A}" name="Column9280"/>
    <tableColumn id="9284" xr3:uid="{AFD779DC-EDE7-43F6-87A9-A006F31D6D57}" name="Column9281"/>
    <tableColumn id="9285" xr3:uid="{F2563698-33AA-40B1-8996-1BF7E3EA3C36}" name="Column9282"/>
    <tableColumn id="9286" xr3:uid="{FCBD9AA4-FC09-44C6-A1A7-BA183B0D4892}" name="Column9283"/>
    <tableColumn id="9287" xr3:uid="{928200AE-DED4-48B2-8270-9B5913909D41}" name="Column9284"/>
    <tableColumn id="9288" xr3:uid="{B6D6027E-BABC-4110-9CCF-89B9129F694C}" name="Column9285"/>
    <tableColumn id="9289" xr3:uid="{25386D20-D8BE-4142-B06B-EEBEC33DA326}" name="Column9286"/>
    <tableColumn id="9290" xr3:uid="{43FB3CFA-4474-44A1-A081-9FED71CC1C34}" name="Column9287"/>
    <tableColumn id="9291" xr3:uid="{3ABE76D2-E9DA-4DE2-A2A9-83373945C87E}" name="Column9288"/>
    <tableColumn id="9292" xr3:uid="{7273D54F-2D4B-446A-91D7-7C3A4375FAD7}" name="Column9289"/>
    <tableColumn id="9293" xr3:uid="{0F87E9B5-3DB5-4FEB-9F3D-55B77C70BC0C}" name="Column9290"/>
    <tableColumn id="9294" xr3:uid="{A49FB6AA-DC55-4B39-8C2F-A0FB5C45FD0F}" name="Column9291"/>
    <tableColumn id="9295" xr3:uid="{8D13558E-5655-43BB-8018-98AC0BD4416A}" name="Column9292"/>
    <tableColumn id="9296" xr3:uid="{7F40F5E2-2586-4C0C-B7DE-EF3165D75E9B}" name="Column9293"/>
    <tableColumn id="9297" xr3:uid="{0546D85F-B11B-4F7F-8A5E-DE954AE31803}" name="Column9294"/>
    <tableColumn id="9298" xr3:uid="{27FD96AB-663D-438F-8459-A80C7443919E}" name="Column9295"/>
    <tableColumn id="9299" xr3:uid="{329C3BAE-51F8-4D44-8B5D-E9B431C48E4C}" name="Column9296"/>
    <tableColumn id="9300" xr3:uid="{ECCE885A-077A-46D6-A8B8-2DA78E24672B}" name="Column9297"/>
    <tableColumn id="9301" xr3:uid="{15B2DA94-152D-4C01-9DBB-E816ADC39589}" name="Column9298"/>
    <tableColumn id="9302" xr3:uid="{12747299-6F4D-4FAE-9F94-4029D0C3F99B}" name="Column9299"/>
    <tableColumn id="9303" xr3:uid="{FF04B125-3F48-43C8-B02B-6373AB1A6DE8}" name="Column9300"/>
    <tableColumn id="9304" xr3:uid="{12B60852-08E5-48CA-B6E8-37AFE627E8DF}" name="Column9301"/>
    <tableColumn id="9305" xr3:uid="{55F07E49-223E-48AA-BBD3-65A72E7B7BA0}" name="Column9302"/>
    <tableColumn id="9306" xr3:uid="{DE501A82-08A7-4E26-95F9-01DB766E820A}" name="Column9303"/>
    <tableColumn id="9307" xr3:uid="{439D55F1-4F8A-430B-97E8-B8315FACF051}" name="Column9304"/>
    <tableColumn id="9308" xr3:uid="{9FA8417D-8AE7-4F38-9144-22142D2D88F2}" name="Column9305"/>
    <tableColumn id="9309" xr3:uid="{1FE5AB2B-27B6-47CB-9BDC-2234A50EF67C}" name="Column9306"/>
    <tableColumn id="9310" xr3:uid="{AF43942A-4513-4ECD-B027-DF650470A760}" name="Column9307"/>
    <tableColumn id="9311" xr3:uid="{D3276482-111D-4369-B409-2155655DDC65}" name="Column9308"/>
    <tableColumn id="9312" xr3:uid="{7752787E-4AFA-415D-B23A-0EFACCD62533}" name="Column9309"/>
    <tableColumn id="9313" xr3:uid="{94803E92-7B45-487A-BC67-A025384CFA10}" name="Column9310"/>
    <tableColumn id="9314" xr3:uid="{5C8B63E0-3D89-483A-9675-F8476D19A81B}" name="Column9311"/>
    <tableColumn id="9315" xr3:uid="{A906BC76-3C99-40C9-9AF9-0397C07035C2}" name="Column9312"/>
    <tableColumn id="9316" xr3:uid="{302CF4EB-3171-4118-8367-72B7CE33CAAE}" name="Column9313"/>
    <tableColumn id="9317" xr3:uid="{2D2C36B2-643F-4655-83DC-C8D8163A9AD5}" name="Column9314"/>
    <tableColumn id="9318" xr3:uid="{804572A5-C7EC-4C65-B50E-87A31A8CB5A1}" name="Column9315"/>
    <tableColumn id="9319" xr3:uid="{C74448F9-236F-4466-BA0E-CB37F3B68B40}" name="Column9316"/>
    <tableColumn id="9320" xr3:uid="{409A95FE-E1DC-4F0E-88C2-BD8E9298E236}" name="Column9317"/>
    <tableColumn id="9321" xr3:uid="{3654AC96-E2EC-41A8-BD6B-5A5FEB4865B3}" name="Column9318"/>
    <tableColumn id="9322" xr3:uid="{2FB47042-0E36-4634-A1D7-76A16607D6E2}" name="Column9319"/>
    <tableColumn id="9323" xr3:uid="{ED602F9D-9C6F-4E0A-89A8-7121E67F9E68}" name="Column9320"/>
    <tableColumn id="9324" xr3:uid="{52DB7020-9532-46DF-BB98-A59837F5E23C}" name="Column9321"/>
    <tableColumn id="9325" xr3:uid="{1B2C30D2-D6EA-4C38-961B-10A2F9641650}" name="Column9322"/>
    <tableColumn id="9326" xr3:uid="{A851725B-9F53-4C54-8945-A59F345BB39C}" name="Column9323"/>
    <tableColumn id="9327" xr3:uid="{2D7675D3-421E-4B59-B271-18C1E7292D5B}" name="Column9324"/>
    <tableColumn id="9328" xr3:uid="{F0675921-F07C-4873-82D3-6F4A568A3932}" name="Column9325"/>
    <tableColumn id="9329" xr3:uid="{0BF4EE81-7C48-476C-97E5-6FA7F4A8047A}" name="Column9326"/>
    <tableColumn id="9330" xr3:uid="{252524F3-B0F7-48E3-A568-34C618A00428}" name="Column9327"/>
    <tableColumn id="9331" xr3:uid="{5EDCF5A5-6328-47B8-974F-690DE052D5B2}" name="Column9328"/>
    <tableColumn id="9332" xr3:uid="{C8C80FB6-B638-477C-B66E-4AAFCA69799A}" name="Column9329"/>
    <tableColumn id="9333" xr3:uid="{22C1F9AA-2457-41AE-A52A-379A7648A2D1}" name="Column9330"/>
    <tableColumn id="9334" xr3:uid="{39556DA0-2625-4E27-A7B7-425C2D163010}" name="Column9331"/>
    <tableColumn id="9335" xr3:uid="{6ADB184E-9443-4728-82F5-6DB933A4D337}" name="Column9332"/>
    <tableColumn id="9336" xr3:uid="{D0A44D88-629C-496A-BBD6-EEEAE2EACFD5}" name="Column9333"/>
    <tableColumn id="9337" xr3:uid="{E279EFA4-D509-4461-A27E-67FD810F0173}" name="Column9334"/>
    <tableColumn id="9338" xr3:uid="{98F98C52-5DB8-41B2-A83C-0CAC18B4BBB1}" name="Column9335"/>
    <tableColumn id="9339" xr3:uid="{D126CEE0-1E35-44F4-8A01-BDF32103BB08}" name="Column9336"/>
    <tableColumn id="9340" xr3:uid="{38D217F5-D3DC-4C99-B1B6-B939E782B9AD}" name="Column9337"/>
    <tableColumn id="9341" xr3:uid="{42F059FF-2C58-4273-8C1F-50888AD83D11}" name="Column9338"/>
    <tableColumn id="9342" xr3:uid="{577D9582-FF6F-4E2C-A597-889532D08B38}" name="Column9339"/>
    <tableColumn id="9343" xr3:uid="{05FCB9D0-C3DD-403E-9186-41728AD6D2C1}" name="Column9340"/>
    <tableColumn id="9344" xr3:uid="{1ABBC76B-50BF-4CB2-9A5A-7F953506959C}" name="Column9341"/>
    <tableColumn id="9345" xr3:uid="{758AC529-9AE1-45E9-BDCF-05900F3C66D4}" name="Column9342"/>
    <tableColumn id="9346" xr3:uid="{88DF7082-5AB9-4474-AD7C-00D719B2FB0C}" name="Column9343"/>
    <tableColumn id="9347" xr3:uid="{430823D1-9978-4C81-81E4-119008C289CC}" name="Column9344"/>
    <tableColumn id="9348" xr3:uid="{B98497C5-E8F3-4056-ADCC-6291A9E6550C}" name="Column9345"/>
    <tableColumn id="9349" xr3:uid="{4F95093E-9F3D-4FD6-BF2B-56B7A5E21B68}" name="Column9346"/>
    <tableColumn id="9350" xr3:uid="{7D74A368-D60A-424B-A541-9F74E923ABC0}" name="Column9347"/>
    <tableColumn id="9351" xr3:uid="{411F3F29-8881-4779-B5D7-1C77D5081470}" name="Column9348"/>
    <tableColumn id="9352" xr3:uid="{F7E36363-27C8-46A8-A2F7-4D28B89C359D}" name="Column9349"/>
    <tableColumn id="9353" xr3:uid="{58B99850-F632-4ADF-859E-59BEA7020135}" name="Column9350"/>
    <tableColumn id="9354" xr3:uid="{691C3CA4-ADBA-4740-B406-14195D7D3F85}" name="Column9351"/>
    <tableColumn id="9355" xr3:uid="{C97FD939-80F9-44FD-B9DE-AE1C9419244A}" name="Column9352"/>
    <tableColumn id="9356" xr3:uid="{ABFF9D75-E7F2-4A97-9A33-CD5BC4BDEB1B}" name="Column9353"/>
    <tableColumn id="9357" xr3:uid="{2FC3878B-1C87-4566-99A8-84836120BA9A}" name="Column9354"/>
    <tableColumn id="9358" xr3:uid="{AEF39051-F728-47B2-A3C4-1D1AF24C3986}" name="Column9355"/>
    <tableColumn id="9359" xr3:uid="{34378F02-F472-4FD5-BAED-45EAD332ABA3}" name="Column9356"/>
    <tableColumn id="9360" xr3:uid="{08D35318-047D-43B0-AE34-27D6736AAA0E}" name="Column9357"/>
    <tableColumn id="9361" xr3:uid="{2E25F0A3-CE60-4E7E-82F5-D329D96435C1}" name="Column9358"/>
    <tableColumn id="9362" xr3:uid="{2BD83422-39C2-40AF-9142-51C9B2E20BD8}" name="Column9359"/>
    <tableColumn id="9363" xr3:uid="{BD0A0ADF-5EE0-4D56-ABDA-575619613EDD}" name="Column9360"/>
    <tableColumn id="9364" xr3:uid="{0D9853C3-1410-4DA4-ACC7-1002B1A525D5}" name="Column9361"/>
    <tableColumn id="9365" xr3:uid="{384B2B18-2EAD-482E-91F3-05C60B57EEE8}" name="Column9362"/>
    <tableColumn id="9366" xr3:uid="{C2E2F4DE-1D2A-41A6-9FDA-0CF732DD84E2}" name="Column9363"/>
    <tableColumn id="9367" xr3:uid="{3492FB01-000C-4388-83F9-EC3F203811A4}" name="Column9364"/>
    <tableColumn id="9368" xr3:uid="{771742F7-4FF1-4008-80A8-CDDE5766A209}" name="Column9365"/>
    <tableColumn id="9369" xr3:uid="{BE6A2BF0-8C11-415F-BEBB-CB7E41DD820C}" name="Column9366"/>
    <tableColumn id="9370" xr3:uid="{83A2EE01-148E-4328-81C0-9F8FC31E037C}" name="Column9367"/>
    <tableColumn id="9371" xr3:uid="{9FC779C0-3723-4BD5-9C53-A75976002FC5}" name="Column9368"/>
    <tableColumn id="9372" xr3:uid="{4C3987CE-34B8-443C-9F6F-96BFA859FDB9}" name="Column9369"/>
    <tableColumn id="9373" xr3:uid="{F8319940-E7F2-49F3-A4FF-29A48D147A7F}" name="Column9370"/>
    <tableColumn id="9374" xr3:uid="{D3F12F79-7FBA-4E2C-A4D1-D0FE8BFAD8D3}" name="Column9371"/>
    <tableColumn id="9375" xr3:uid="{193086D5-7A19-4C00-9664-CB1B82CDD9EF}" name="Column9372"/>
    <tableColumn id="9376" xr3:uid="{A15C7202-117A-4859-B491-E2BA0E1B0E71}" name="Column9373"/>
    <tableColumn id="9377" xr3:uid="{311C1723-38FD-4B98-9C38-83B60D25B280}" name="Column9374"/>
    <tableColumn id="9378" xr3:uid="{C58C92FC-D796-4E0D-8E99-21F91F4D3832}" name="Column9375"/>
    <tableColumn id="9379" xr3:uid="{8A40B818-7590-4591-B28D-89D51D8B1FB7}" name="Column9376"/>
    <tableColumn id="9380" xr3:uid="{A1E7EB6F-83FA-4E82-A176-73A3B331FE1D}" name="Column9377"/>
    <tableColumn id="9381" xr3:uid="{5B39C330-0A98-495B-A1B8-B28121820DE8}" name="Column9378"/>
    <tableColumn id="9382" xr3:uid="{0F5B6AEA-118B-4CC3-B768-7CCC00753618}" name="Column9379"/>
    <tableColumn id="9383" xr3:uid="{136F570C-2372-47B9-8E7B-5454EAC53EE8}" name="Column9380"/>
    <tableColumn id="9384" xr3:uid="{EA593E41-CD1F-4303-B4C3-AF75C7E41505}" name="Column9381"/>
    <tableColumn id="9385" xr3:uid="{19EBB1B5-4792-419B-9E3E-F700766D8454}" name="Column9382"/>
    <tableColumn id="9386" xr3:uid="{7B30E081-6B50-4574-BD86-1C8FC3CEE7B7}" name="Column9383"/>
    <tableColumn id="9387" xr3:uid="{E70DE0C4-ACAF-4EFF-8094-494043829F24}" name="Column9384"/>
    <tableColumn id="9388" xr3:uid="{0186CE4E-C2E1-4FEB-81A5-CECC73AD08AC}" name="Column9385"/>
    <tableColumn id="9389" xr3:uid="{0D5F14F9-D5E4-48B5-83C0-AB5E9F0926C7}" name="Column9386"/>
    <tableColumn id="9390" xr3:uid="{9D2EBE93-B115-4035-85F1-1346DEB67AB1}" name="Column9387"/>
    <tableColumn id="9391" xr3:uid="{7B5624EA-4131-4B0E-8A9E-C25EBC7D9974}" name="Column9388"/>
    <tableColumn id="9392" xr3:uid="{99428AC5-D4FE-4681-84D5-73C4932A082D}" name="Column9389"/>
    <tableColumn id="9393" xr3:uid="{08EDF3FA-AC03-4F06-B864-372167AB3859}" name="Column9390"/>
    <tableColumn id="9394" xr3:uid="{07079619-E198-4F98-8510-C4E6B31DD381}" name="Column9391"/>
    <tableColumn id="9395" xr3:uid="{F5D0F568-5459-4E04-A508-6AD9503BBDD6}" name="Column9392"/>
    <tableColumn id="9396" xr3:uid="{93BD7ADD-D4BC-4F8C-B981-14B351237298}" name="Column9393"/>
    <tableColumn id="9397" xr3:uid="{C0061DC5-ED7D-4D98-9CCB-EA3178CFECAA}" name="Column9394"/>
    <tableColumn id="9398" xr3:uid="{024670F1-959F-420D-82A1-CF24EC407342}" name="Column9395"/>
    <tableColumn id="9399" xr3:uid="{4E9B3EE6-A33E-4EAF-BC45-B349EEBFB0A9}" name="Column9396"/>
    <tableColumn id="9400" xr3:uid="{42C15D61-DFE7-4D46-B554-87688A0EE4E4}" name="Column9397"/>
    <tableColumn id="9401" xr3:uid="{F302BD9A-D3EE-4474-9E54-2D16B5D51496}" name="Column9398"/>
    <tableColumn id="9402" xr3:uid="{F87F28AF-48EC-4602-9555-25A9FCF48F8D}" name="Column9399"/>
    <tableColumn id="9403" xr3:uid="{945F807F-4945-4948-8C0D-341D624A53BD}" name="Column9400"/>
    <tableColumn id="9404" xr3:uid="{FC7F0F34-46E8-4AAA-BCFE-4FE3FCBB3BE4}" name="Column9401"/>
    <tableColumn id="9405" xr3:uid="{6BD04272-70D1-45F7-9DC6-3E30B1C14674}" name="Column9402"/>
    <tableColumn id="9406" xr3:uid="{841E17AC-87F1-40B7-9B1B-0FDEEDDE276F}" name="Column9403"/>
    <tableColumn id="9407" xr3:uid="{280A251A-B651-4D0A-B791-848CAA205DA6}" name="Column9404"/>
    <tableColumn id="9408" xr3:uid="{A75D5B16-9C31-4963-A506-874BF2E67C67}" name="Column9405"/>
    <tableColumn id="9409" xr3:uid="{7310489A-C7C2-4F19-B452-B320A04163C7}" name="Column9406"/>
    <tableColumn id="9410" xr3:uid="{564D70AE-EEFD-4A1F-B4A4-CD74F4981C3B}" name="Column9407"/>
    <tableColumn id="9411" xr3:uid="{EEBBFBBE-C386-46FF-95D7-B0CF7E56878E}" name="Column9408"/>
    <tableColumn id="9412" xr3:uid="{0BBCD14F-267A-453D-AFBC-FF4C6271E08C}" name="Column9409"/>
    <tableColumn id="9413" xr3:uid="{6D63EAC7-3E85-42E6-9F7A-48D6705D423C}" name="Column9410"/>
    <tableColumn id="9414" xr3:uid="{FBF6104E-D326-41A3-ADC7-E74F2ABD64A2}" name="Column9411"/>
    <tableColumn id="9415" xr3:uid="{1FAB02AD-5F81-4E20-97A2-30EC6F73FC89}" name="Column9412"/>
    <tableColumn id="9416" xr3:uid="{EB7793A9-198E-4A46-B1C8-1ED53D9B0FA8}" name="Column9413"/>
    <tableColumn id="9417" xr3:uid="{8382D2C4-D296-4DED-9067-A52B45832720}" name="Column9414"/>
    <tableColumn id="9418" xr3:uid="{9CB9B178-E746-42BD-9EF7-710F4F431B4B}" name="Column9415"/>
    <tableColumn id="9419" xr3:uid="{ECBBB50E-ED43-4932-9B5A-F23BF3571409}" name="Column9416"/>
    <tableColumn id="9420" xr3:uid="{447F0068-4D98-4B3F-B163-C2ACB769C562}" name="Column9417"/>
    <tableColumn id="9421" xr3:uid="{BE498702-BC9A-4F53-AAD8-FA18FAAE2BAF}" name="Column9418"/>
    <tableColumn id="9422" xr3:uid="{E4B98BC7-9DC2-4ACE-A48E-698D416E9402}" name="Column9419"/>
    <tableColumn id="9423" xr3:uid="{82BEDF98-6A63-4527-835E-CE1D0EF8ED5A}" name="Column9420"/>
    <tableColumn id="9424" xr3:uid="{89DE083D-D98A-4411-A81E-D8ABC7F42050}" name="Column9421"/>
    <tableColumn id="9425" xr3:uid="{712E501E-0768-4877-9D2D-74B40725BA9B}" name="Column9422"/>
    <tableColumn id="9426" xr3:uid="{71425830-0BD5-4704-A5E7-B15B48343E04}" name="Column9423"/>
    <tableColumn id="9427" xr3:uid="{1E2C5C8C-C62D-4F22-92A7-D33484AC0C36}" name="Column9424"/>
    <tableColumn id="9428" xr3:uid="{E000A833-34AC-4677-83E7-D75FFCF2F456}" name="Column9425"/>
    <tableColumn id="9429" xr3:uid="{C93E56CB-4264-4C51-9185-1D1B9BB77C8E}" name="Column9426"/>
    <tableColumn id="9430" xr3:uid="{76D7CB04-05B6-4A9D-B181-E1C6CC1726A1}" name="Column9427"/>
    <tableColumn id="9431" xr3:uid="{C9DA6E82-60B4-46A7-BC3D-BDE3A760B979}" name="Column9428"/>
    <tableColumn id="9432" xr3:uid="{28B0A976-2D08-42E9-8787-CBAFEE36D162}" name="Column9429"/>
    <tableColumn id="9433" xr3:uid="{01D4A370-1AD9-41BB-A395-D37A9A7852E2}" name="Column9430"/>
    <tableColumn id="9434" xr3:uid="{EA20DE14-BB0A-4CDD-AFC9-EEB2721D0339}" name="Column9431"/>
    <tableColumn id="9435" xr3:uid="{C971181F-DD58-4513-8C6C-276EA82482CD}" name="Column9432"/>
    <tableColumn id="9436" xr3:uid="{EA98B14E-1A60-4912-B2A2-BC1A03C57842}" name="Column9433"/>
    <tableColumn id="9437" xr3:uid="{BEAB2D9E-3DB9-4CF8-A170-921B3521F3F9}" name="Column9434"/>
    <tableColumn id="9438" xr3:uid="{A33F8665-8111-4DDD-BF43-AF30E252E7DF}" name="Column9435"/>
    <tableColumn id="9439" xr3:uid="{1BC8EE51-213E-4BFB-ACF0-0F508AF246FB}" name="Column9436"/>
    <tableColumn id="9440" xr3:uid="{4DD919D2-EC76-47D7-8EAC-B6E72F1A2531}" name="Column9437"/>
    <tableColumn id="9441" xr3:uid="{0F0EB0ED-B19A-49FA-9578-3680924B661E}" name="Column9438"/>
    <tableColumn id="9442" xr3:uid="{DF709555-24AB-4561-A9B9-2FC7AE9DC067}" name="Column9439"/>
    <tableColumn id="9443" xr3:uid="{60093B2E-9837-445D-80D6-5B9FEB717391}" name="Column9440"/>
    <tableColumn id="9444" xr3:uid="{33B43F11-E484-476B-B884-3A082267C0DE}" name="Column9441"/>
    <tableColumn id="9445" xr3:uid="{D00B719A-D6EC-4336-B53E-B1A0A83794C9}" name="Column9442"/>
    <tableColumn id="9446" xr3:uid="{837008E0-3729-4D08-8662-454E66D16B95}" name="Column9443"/>
    <tableColumn id="9447" xr3:uid="{924B9FE5-65AE-47E2-8797-9999886EFB18}" name="Column9444"/>
    <tableColumn id="9448" xr3:uid="{C4420349-DE93-4F4B-909A-94814011409E}" name="Column9445"/>
    <tableColumn id="9449" xr3:uid="{136E948E-36BF-40B5-AD9B-A0F3C2CBBA53}" name="Column9446"/>
    <tableColumn id="9450" xr3:uid="{6F2E2DE8-EDD3-4B47-A4C6-0DEADC2723DC}" name="Column9447"/>
    <tableColumn id="9451" xr3:uid="{FE485EF1-E9B0-4CEE-8058-66154CE712B9}" name="Column9448"/>
    <tableColumn id="9452" xr3:uid="{A569A944-7063-426A-B288-BE3E211A80F4}" name="Column9449"/>
    <tableColumn id="9453" xr3:uid="{B39FAE5D-EDDA-4A5E-B449-276CFE675F48}" name="Column9450"/>
    <tableColumn id="9454" xr3:uid="{83D4FA6A-73E0-4D3E-9166-19667653BC3A}" name="Column9451"/>
    <tableColumn id="9455" xr3:uid="{8F128F81-9B62-4282-9977-F059FA077C56}" name="Column9452"/>
    <tableColumn id="9456" xr3:uid="{FD73E99E-BFE8-487F-B753-0770F1441B5A}" name="Column9453"/>
    <tableColumn id="9457" xr3:uid="{8ED80136-ECCD-47C0-BBEC-0210D20F0B90}" name="Column9454"/>
    <tableColumn id="9458" xr3:uid="{D24EA877-4C83-43F2-B0B4-FDB77EA9E196}" name="Column9455"/>
    <tableColumn id="9459" xr3:uid="{EC5935EC-6B76-4E9E-9D8F-0DA0554D5A75}" name="Column9456"/>
    <tableColumn id="9460" xr3:uid="{7E9FA86A-634D-41FB-96C8-6CAF716345BF}" name="Column9457"/>
    <tableColumn id="9461" xr3:uid="{E6C7641F-91FE-4070-9281-18354E1F3F83}" name="Column9458"/>
    <tableColumn id="9462" xr3:uid="{F80964E4-DDC6-42C8-B284-03FE668273DE}" name="Column9459"/>
    <tableColumn id="9463" xr3:uid="{45DF6100-8BCF-4D80-AAF5-07C08931F8B5}" name="Column9460"/>
    <tableColumn id="9464" xr3:uid="{2490283E-F4D8-4BDA-9752-F665702EA7B9}" name="Column9461"/>
    <tableColumn id="9465" xr3:uid="{F989A5DC-61A2-4E1E-97E4-65FDA7CCF07A}" name="Column9462"/>
    <tableColumn id="9466" xr3:uid="{CC33947E-FE83-4AD4-82A8-0AD8B8430112}" name="Column9463"/>
    <tableColumn id="9467" xr3:uid="{A3BC2B62-5497-42E6-8715-BC8C8A41D2E1}" name="Column9464"/>
    <tableColumn id="9468" xr3:uid="{9DCE046A-85B4-416A-918C-F9403CD3A62A}" name="Column9465"/>
    <tableColumn id="9469" xr3:uid="{EE782B66-BD30-491F-8FD9-224F2E6EA48B}" name="Column9466"/>
    <tableColumn id="9470" xr3:uid="{F693ED7D-3F55-4C1E-980D-6E532C946912}" name="Column9467"/>
    <tableColumn id="9471" xr3:uid="{07AAD720-119C-4A6E-B72A-3FFBA19E229D}" name="Column9468"/>
    <tableColumn id="9472" xr3:uid="{6E5415C9-6E05-4B70-A097-0D6748CD8374}" name="Column9469"/>
    <tableColumn id="9473" xr3:uid="{BA8CBB4B-3DB4-4CE4-934B-4C198827CABA}" name="Column9470"/>
    <tableColumn id="9474" xr3:uid="{F7E3F91D-11B7-448D-9EE6-4361B9BAF6D0}" name="Column9471"/>
    <tableColumn id="9475" xr3:uid="{08554CEC-B58A-40C9-B32A-E6606A78409A}" name="Column9472"/>
    <tableColumn id="9476" xr3:uid="{69ECEF19-BB67-4FB3-8B3C-DCC280050A7F}" name="Column9473"/>
    <tableColumn id="9477" xr3:uid="{5C1A74AC-7D5A-4166-90D5-0E191D4D0DC9}" name="Column9474"/>
    <tableColumn id="9478" xr3:uid="{722FEB00-5647-4693-8DA8-328281DCA2EE}" name="Column9475"/>
    <tableColumn id="9479" xr3:uid="{EB37C4A0-2B30-4B8E-93AD-7BE282749754}" name="Column9476"/>
    <tableColumn id="9480" xr3:uid="{26B42085-D375-4245-A50B-156D87F43A44}" name="Column9477"/>
    <tableColumn id="9481" xr3:uid="{A300D911-2310-474D-A479-9A4E594708DF}" name="Column9478"/>
    <tableColumn id="9482" xr3:uid="{0A4F8715-429D-4A48-A7D3-EC89DCC78990}" name="Column9479"/>
    <tableColumn id="9483" xr3:uid="{E5099DD6-B4DB-4632-BC77-CAE94D1E9EB5}" name="Column9480"/>
    <tableColumn id="9484" xr3:uid="{651ECC25-FB30-4141-AEA7-13D79DFBB335}" name="Column9481"/>
    <tableColumn id="9485" xr3:uid="{1A9BCAE0-4292-4430-9660-78F487E55723}" name="Column9482"/>
    <tableColumn id="9486" xr3:uid="{4515B43E-DD8E-401D-8722-7F61FAC41EA8}" name="Column9483"/>
    <tableColumn id="9487" xr3:uid="{F22782E4-E631-4FD9-BDE1-F7F40A66C0DC}" name="Column9484"/>
    <tableColumn id="9488" xr3:uid="{05A95488-E2A9-4C25-8A7B-9CDE1153C970}" name="Column9485"/>
    <tableColumn id="9489" xr3:uid="{FE12BF18-BB32-4782-9AA7-E5D917D5B9D6}" name="Column9486"/>
    <tableColumn id="9490" xr3:uid="{91DC8A06-E564-4672-91A3-D93F75E728B2}" name="Column9487"/>
    <tableColumn id="9491" xr3:uid="{8D6B6974-660C-4AAB-88CB-6FE796322695}" name="Column9488"/>
    <tableColumn id="9492" xr3:uid="{3F695351-3185-4347-BE7C-2D24F7B881A6}" name="Column9489"/>
    <tableColumn id="9493" xr3:uid="{5A2663A1-D856-485E-B43E-3AF01FC07A37}" name="Column9490"/>
    <tableColumn id="9494" xr3:uid="{D70721CF-BF17-4CA2-94AD-F9094D3C05E5}" name="Column9491"/>
    <tableColumn id="9495" xr3:uid="{3E236486-1CB8-4509-8651-394888E4730A}" name="Column9492"/>
    <tableColumn id="9496" xr3:uid="{0D51D096-77A1-4564-83AF-0B5E43A54BA0}" name="Column9493"/>
    <tableColumn id="9497" xr3:uid="{C88AEC65-DC66-407A-B7F5-CB244BBB9800}" name="Column9494"/>
    <tableColumn id="9498" xr3:uid="{44A5110C-3271-4ACE-A653-34226060F85A}" name="Column9495"/>
    <tableColumn id="9499" xr3:uid="{AB722674-1BAA-4917-94A0-228539F717FE}" name="Column9496"/>
    <tableColumn id="9500" xr3:uid="{F6B8761F-1A1B-4A12-895A-E2742744B0F7}" name="Column9497"/>
    <tableColumn id="9501" xr3:uid="{461A77B0-F28E-4D7E-A764-B50C091CC005}" name="Column9498"/>
    <tableColumn id="9502" xr3:uid="{C16A2625-1BBF-48BC-A5FB-D26FFE8903B1}" name="Column9499"/>
    <tableColumn id="9503" xr3:uid="{7D0E92C3-A1BE-48CF-BF1D-D7D0DBB0DBCE}" name="Column9500"/>
    <tableColumn id="9504" xr3:uid="{F97F98EE-D425-448A-9BC9-D27E34BB9736}" name="Column9501"/>
    <tableColumn id="9505" xr3:uid="{915D5143-3C1A-4918-9652-3DC098B24A2F}" name="Column9502"/>
    <tableColumn id="9506" xr3:uid="{A6B5BEE3-7CA1-4AF9-9F17-5DAAF1093FC4}" name="Column9503"/>
    <tableColumn id="9507" xr3:uid="{F2746E84-7E24-4AE1-B5D6-0C0C76B24E2F}" name="Column9504"/>
    <tableColumn id="9508" xr3:uid="{D69D29F5-B433-4D81-91FC-134EA885AAC0}" name="Column9505"/>
    <tableColumn id="9509" xr3:uid="{DD2FD637-61E1-40E7-8709-EFA8C6078A7D}" name="Column9506"/>
    <tableColumn id="9510" xr3:uid="{86668FBA-7B45-4406-81C8-39CC25C9DCFD}" name="Column9507"/>
    <tableColumn id="9511" xr3:uid="{205D5736-1BEF-4D96-993D-B5EDABC251D2}" name="Column9508"/>
    <tableColumn id="9512" xr3:uid="{BA4A243B-64B6-43D8-A880-75C42F7A5997}" name="Column9509"/>
    <tableColumn id="9513" xr3:uid="{1865506F-FFBE-46D3-9073-87545A04C7C6}" name="Column9510"/>
    <tableColumn id="9514" xr3:uid="{96360B93-5500-4267-8689-695A1848B08F}" name="Column9511"/>
    <tableColumn id="9515" xr3:uid="{DE58A992-F46F-4255-971B-90962D582D1A}" name="Column9512"/>
    <tableColumn id="9516" xr3:uid="{1B5D8BD9-95DF-4A76-9346-1D8687134D04}" name="Column9513"/>
    <tableColumn id="9517" xr3:uid="{DB91A47A-0B5B-4D02-B249-1F0826DCE10A}" name="Column9514"/>
    <tableColumn id="9518" xr3:uid="{6BAEFE58-C4ED-4358-976C-F2425929A898}" name="Column9515"/>
    <tableColumn id="9519" xr3:uid="{EAA15109-55FA-462B-AE72-C70C757E8C44}" name="Column9516"/>
    <tableColumn id="9520" xr3:uid="{CCCD42D3-CE99-4682-A0FA-0858304F5E15}" name="Column9517"/>
    <tableColumn id="9521" xr3:uid="{DACDE84A-AB53-4D30-85F8-4057E29A6E18}" name="Column9518"/>
    <tableColumn id="9522" xr3:uid="{6527A473-6E17-41EC-8C26-60CE0A8E78F8}" name="Column9519"/>
    <tableColumn id="9523" xr3:uid="{3E18361D-BFAF-4BAC-BDCE-4C07DCB16E34}" name="Column9520"/>
    <tableColumn id="9524" xr3:uid="{1819600C-B648-47BF-BA6D-8C056DC2B44D}" name="Column9521"/>
    <tableColumn id="9525" xr3:uid="{6F2CEA5B-78CB-4C7E-B2D8-C2D1BD2FC97F}" name="Column9522"/>
    <tableColumn id="9526" xr3:uid="{09F2F7CA-96AA-4D62-9258-42581F9A4F4E}" name="Column9523"/>
    <tableColumn id="9527" xr3:uid="{58899FB0-ACFB-4AF4-9E88-CE846B18ACBA}" name="Column9524"/>
    <tableColumn id="9528" xr3:uid="{ADE87DC1-8F38-41B8-89BB-B56B65F81DA0}" name="Column9525"/>
    <tableColumn id="9529" xr3:uid="{A693E7A9-75BA-4568-A1B0-59A6FF12E9E4}" name="Column9526"/>
    <tableColumn id="9530" xr3:uid="{5FC6648C-0794-4902-820D-4F9DF30967AB}" name="Column9527"/>
    <tableColumn id="9531" xr3:uid="{9B25A6C9-C78D-4C3C-8D32-E621A9133337}" name="Column9528"/>
    <tableColumn id="9532" xr3:uid="{85BDCE7A-9252-48A3-9891-81EF4476215E}" name="Column9529"/>
    <tableColumn id="9533" xr3:uid="{A1B33215-FB89-440D-8D2E-4BEF4CBA1A3D}" name="Column9530"/>
    <tableColumn id="9534" xr3:uid="{922A483D-DEFE-456F-B0C2-BEB4B306ABFA}" name="Column9531"/>
    <tableColumn id="9535" xr3:uid="{C8505504-8A56-4533-A1FD-F5E0DB39F01B}" name="Column9532"/>
    <tableColumn id="9536" xr3:uid="{227C3A97-FC6E-48B2-BBC4-F5CEA0714E02}" name="Column9533"/>
    <tableColumn id="9537" xr3:uid="{94D62FF3-3DFB-4030-B081-58DDF10C471B}" name="Column9534"/>
    <tableColumn id="9538" xr3:uid="{4B0966F0-2B7B-42E3-84D8-17BAACDEEED3}" name="Column9535"/>
    <tableColumn id="9539" xr3:uid="{BEB3A249-6729-4B87-B0DB-58083720CF33}" name="Column9536"/>
    <tableColumn id="9540" xr3:uid="{BB7D9D5C-2C1B-4B4B-8228-FD7D8B5DD508}" name="Column9537"/>
    <tableColumn id="9541" xr3:uid="{01F17258-B494-43DA-814E-47F8B5CC754F}" name="Column9538"/>
    <tableColumn id="9542" xr3:uid="{16C993DC-1BB2-4ABB-A2D7-9886093C2F3E}" name="Column9539"/>
    <tableColumn id="9543" xr3:uid="{94844DB0-25B9-4F0C-98D3-71E2E5C1BB48}" name="Column9540"/>
    <tableColumn id="9544" xr3:uid="{E9893ADF-BD04-41E7-920F-E34FE4CB7618}" name="Column9541"/>
    <tableColumn id="9545" xr3:uid="{D227150B-2F41-40D5-8314-DD9E47C80031}" name="Column9542"/>
    <tableColumn id="9546" xr3:uid="{DD094559-4FA6-495C-9B29-F37BC94BD058}" name="Column9543"/>
    <tableColumn id="9547" xr3:uid="{FA37721C-A8D2-4BF0-B1ED-3795717399AC}" name="Column9544"/>
    <tableColumn id="9548" xr3:uid="{94192A7E-10F3-4B7C-AAE8-F7BFC4C89246}" name="Column9545"/>
    <tableColumn id="9549" xr3:uid="{85C574A5-0A82-4175-91CD-1E12055D13EC}" name="Column9546"/>
    <tableColumn id="9550" xr3:uid="{BF28F093-8C44-446C-95F2-EFFEF88ACD32}" name="Column9547"/>
    <tableColumn id="9551" xr3:uid="{84E287EB-8924-436D-81AB-3481A77BDE9C}" name="Column9548"/>
    <tableColumn id="9552" xr3:uid="{DB7C032F-B620-437A-A6CF-E68A5895E640}" name="Column9549"/>
    <tableColumn id="9553" xr3:uid="{EC8835BF-FD05-4595-9D6C-75EFD1F1DDC3}" name="Column9550"/>
    <tableColumn id="9554" xr3:uid="{D0611257-758A-4E18-8FB0-871411AC5691}" name="Column9551"/>
    <tableColumn id="9555" xr3:uid="{E6F2C90F-E84C-4BC8-9444-2AF4A6BCD8AE}" name="Column9552"/>
    <tableColumn id="9556" xr3:uid="{E396C85B-4FEF-4930-9C1A-4B9D48E221A6}" name="Column9553"/>
    <tableColumn id="9557" xr3:uid="{0C945B9F-2B51-4E73-A410-B29017CF9A52}" name="Column9554"/>
    <tableColumn id="9558" xr3:uid="{36E33F41-1361-4BED-A716-02ACB38D29B6}" name="Column9555"/>
    <tableColumn id="9559" xr3:uid="{81570658-AF7E-46CF-91E7-F511F50ABA7B}" name="Column9556"/>
    <tableColumn id="9560" xr3:uid="{38A2624E-AB9D-4636-9FD1-CA32EABD1229}" name="Column9557"/>
    <tableColumn id="9561" xr3:uid="{6373990A-540D-4530-B02A-CB35DC469BDE}" name="Column9558"/>
    <tableColumn id="9562" xr3:uid="{BAC1DF07-DD34-43B3-9EE3-F81AE2CA245E}" name="Column9559"/>
    <tableColumn id="9563" xr3:uid="{8D13FB2C-87A4-45D0-8CA3-A68E74ADE67F}" name="Column9560"/>
    <tableColumn id="9564" xr3:uid="{049C6FF1-2250-4580-A086-039513C31366}" name="Column9561"/>
    <tableColumn id="9565" xr3:uid="{C3924843-FABA-44F2-875A-ADAC3A2C5549}" name="Column9562"/>
    <tableColumn id="9566" xr3:uid="{FE868106-1ADB-4468-B92D-7DC6D1770E19}" name="Column9563"/>
    <tableColumn id="9567" xr3:uid="{05DB5FB7-2226-4BC9-AF41-16B452109E7E}" name="Column9564"/>
    <tableColumn id="9568" xr3:uid="{055F98ED-6B9F-4E46-9643-385D7D818F50}" name="Column9565"/>
    <tableColumn id="9569" xr3:uid="{B04ED365-5657-436C-86DA-B9AAFBCB8754}" name="Column9566"/>
    <tableColumn id="9570" xr3:uid="{69B784DB-C626-4B6B-AC2E-26D9305BFD5E}" name="Column9567"/>
    <tableColumn id="9571" xr3:uid="{1B2F0264-E142-4C1F-A91B-E4A39684F816}" name="Column9568"/>
    <tableColumn id="9572" xr3:uid="{4760F531-5077-4187-A49D-A5A7806FBA4C}" name="Column9569"/>
    <tableColumn id="9573" xr3:uid="{A3885F6D-1E38-4D64-BCD5-E9898AC42D12}" name="Column9570"/>
    <tableColumn id="9574" xr3:uid="{5F94E07B-EA0F-47F9-8759-3905C20C817C}" name="Column9571"/>
    <tableColumn id="9575" xr3:uid="{C8355E70-21A3-42AC-8E26-958D1643867B}" name="Column9572"/>
    <tableColumn id="9576" xr3:uid="{57BA938A-6EA4-49BE-9571-04B21D381F1C}" name="Column9573"/>
    <tableColumn id="9577" xr3:uid="{B6E46B42-75D8-41F1-813C-7A3A84704FDB}" name="Column9574"/>
    <tableColumn id="9578" xr3:uid="{7CC3E65C-4CAE-4C57-BBC5-EE57CF268D41}" name="Column9575"/>
    <tableColumn id="9579" xr3:uid="{CA614F8A-1860-4019-89E7-6B290219FC0A}" name="Column9576"/>
    <tableColumn id="9580" xr3:uid="{8644777F-2245-48C0-AF70-7C82A7F0BF26}" name="Column9577"/>
    <tableColumn id="9581" xr3:uid="{5DDA142F-90C8-4210-8E0F-091FD945966E}" name="Column9578"/>
    <tableColumn id="9582" xr3:uid="{E0CCA708-077D-449D-9D01-C9F392BFD4FF}" name="Column9579"/>
    <tableColumn id="9583" xr3:uid="{BDFF49EA-8C04-482C-90C9-416FEBA20FE7}" name="Column9580"/>
    <tableColumn id="9584" xr3:uid="{75D1102A-8BD1-454A-8A97-9C6CD666DDCA}" name="Column9581"/>
    <tableColumn id="9585" xr3:uid="{FC2B52B2-418F-484C-924C-BB302913C30F}" name="Column9582"/>
    <tableColumn id="9586" xr3:uid="{FBF0961B-BBC3-41EB-9425-305A16DEC151}" name="Column9583"/>
    <tableColumn id="9587" xr3:uid="{89F8DC63-8D73-421D-8AB8-172432FF236C}" name="Column9584"/>
    <tableColumn id="9588" xr3:uid="{73B9869A-2D05-4610-98D3-E15CDAE84B24}" name="Column9585"/>
    <tableColumn id="9589" xr3:uid="{7343AA39-1C43-4385-B7B5-222D54DC281B}" name="Column9586"/>
    <tableColumn id="9590" xr3:uid="{8172969F-806D-4905-B49D-533E320CEC7F}" name="Column9587"/>
    <tableColumn id="9591" xr3:uid="{51CF7C0B-2D4A-4A01-A36F-FA1A5F3EA5D3}" name="Column9588"/>
    <tableColumn id="9592" xr3:uid="{2FEB5A38-AE5C-4087-8AC0-0C3FFCA4E17F}" name="Column9589"/>
    <tableColumn id="9593" xr3:uid="{B2EBA348-B4CF-4276-AA2D-4BD9A1DC2E97}" name="Column9590"/>
    <tableColumn id="9594" xr3:uid="{22BD24DB-5265-43BD-AA37-88308EA98947}" name="Column9591"/>
    <tableColumn id="9595" xr3:uid="{A399FB90-8880-4019-80D0-E3274E86CCC3}" name="Column9592"/>
    <tableColumn id="9596" xr3:uid="{F619620D-066B-4CDF-A497-AEEDF5919203}" name="Column9593"/>
    <tableColumn id="9597" xr3:uid="{C9B6A04B-758A-4CFB-981B-9C31EA66C524}" name="Column9594"/>
    <tableColumn id="9598" xr3:uid="{01BEC7D6-5D43-4BA1-A413-E74E3EF89B6C}" name="Column9595"/>
    <tableColumn id="9599" xr3:uid="{FEB77374-3117-4453-8AC9-27249E6B65CA}" name="Column9596"/>
    <tableColumn id="9600" xr3:uid="{6384F5BD-164A-4A9D-B40B-FEF652875276}" name="Column9597"/>
    <tableColumn id="9601" xr3:uid="{DB31729E-5D0B-499E-BDD7-1E7FB7385721}" name="Column9598"/>
    <tableColumn id="9602" xr3:uid="{C66631D0-6FDE-47F3-9A55-953F08010FEA}" name="Column9599"/>
    <tableColumn id="9603" xr3:uid="{D159ECBB-67D8-4359-97A1-5E303B0EB6C1}" name="Column9600"/>
    <tableColumn id="9604" xr3:uid="{D30ACC49-9153-4AB6-9AAD-EF5A2AE9259C}" name="Column9601"/>
    <tableColumn id="9605" xr3:uid="{C7A61246-FEDB-4803-948B-503399A8C5C2}" name="Column9602"/>
    <tableColumn id="9606" xr3:uid="{0ADB2ECB-D384-491F-ADC0-7EA195643055}" name="Column9603"/>
    <tableColumn id="9607" xr3:uid="{60AD43BF-74F0-4124-BFB1-6E3971E858D6}" name="Column9604"/>
    <tableColumn id="9608" xr3:uid="{1658ED9B-1B79-43AF-81AB-BCB6B5813FF6}" name="Column9605"/>
    <tableColumn id="9609" xr3:uid="{C971160A-8AED-4079-A48B-EF0FBC7797EF}" name="Column9606"/>
    <tableColumn id="9610" xr3:uid="{3B678E1E-95F0-4764-933E-0098AD7C70B6}" name="Column9607"/>
    <tableColumn id="9611" xr3:uid="{3AD03579-B5D0-42FF-B65F-3F6A7994B3DE}" name="Column9608"/>
    <tableColumn id="9612" xr3:uid="{BF707D28-0CB7-470A-8DFD-447E36F0E565}" name="Column9609"/>
    <tableColumn id="9613" xr3:uid="{BE22C344-F890-4035-BF54-5A8ED14762F5}" name="Column9610"/>
    <tableColumn id="9614" xr3:uid="{1310ADAB-D3BA-4900-BC6A-FBBA9B9F7832}" name="Column9611"/>
    <tableColumn id="9615" xr3:uid="{CD932B3F-6C58-4252-ABF1-8FA8A6154F33}" name="Column9612"/>
    <tableColumn id="9616" xr3:uid="{D4F4CDA1-A322-4E18-8958-1E072D4D2574}" name="Column9613"/>
    <tableColumn id="9617" xr3:uid="{37458638-AC7E-4A3C-A2EC-9B544363A5D1}" name="Column9614"/>
    <tableColumn id="9618" xr3:uid="{2C550EE1-FBA1-430C-A440-1B869E977269}" name="Column9615"/>
    <tableColumn id="9619" xr3:uid="{19DD70D5-3DA3-4001-A3DC-F699047D4A2A}" name="Column9616"/>
    <tableColumn id="9620" xr3:uid="{8CBB31E5-BD19-490B-9C88-5E42B02274E9}" name="Column9617"/>
    <tableColumn id="9621" xr3:uid="{E09F1BD3-E520-4F69-81C2-AB5A5961F25A}" name="Column9618"/>
    <tableColumn id="9622" xr3:uid="{A25E8EF0-5C5F-4998-BAB8-5BFBE9F478F4}" name="Column9619"/>
    <tableColumn id="9623" xr3:uid="{D80CDC33-4DA8-4C59-B042-9F8EFC697F19}" name="Column9620"/>
    <tableColumn id="9624" xr3:uid="{F9E97334-D3DB-4861-836E-E2228B551587}" name="Column9621"/>
    <tableColumn id="9625" xr3:uid="{83EF6BAD-3E6C-42A0-8188-FFC608021CAF}" name="Column9622"/>
    <tableColumn id="9626" xr3:uid="{901210E3-3109-4A7E-AF1D-EC297F3A7D5F}" name="Column9623"/>
    <tableColumn id="9627" xr3:uid="{8549EABC-ADA1-4FCA-A453-17AA029197A5}" name="Column9624"/>
    <tableColumn id="9628" xr3:uid="{C94FE088-D2D1-4A74-9614-15A04AC70645}" name="Column9625"/>
    <tableColumn id="9629" xr3:uid="{0650BD5F-867B-42FF-AEC2-6B477E3720F5}" name="Column9626"/>
    <tableColumn id="9630" xr3:uid="{746E5B7E-A6CC-4201-A4AC-A99C365E97DF}" name="Column9627"/>
    <tableColumn id="9631" xr3:uid="{3A4206EF-398D-445F-A808-39B8A76C1574}" name="Column9628"/>
    <tableColumn id="9632" xr3:uid="{E1203608-EB70-4910-827F-17E2B810C034}" name="Column9629"/>
    <tableColumn id="9633" xr3:uid="{15013193-9151-4532-897E-ABC76E9BADCC}" name="Column9630"/>
    <tableColumn id="9634" xr3:uid="{8D226FA4-5589-4036-90EC-9D091801032B}" name="Column9631"/>
    <tableColumn id="9635" xr3:uid="{3329AB8C-C577-44F6-B577-A740AFB65AE7}" name="Column9632"/>
    <tableColumn id="9636" xr3:uid="{997F1F44-D861-47E7-9008-0260249B2F4C}" name="Column9633"/>
    <tableColumn id="9637" xr3:uid="{9EBA642C-B5EA-4C4A-9FD2-5006D470C5A4}" name="Column9634"/>
    <tableColumn id="9638" xr3:uid="{510443C7-3D09-476F-B96B-66E381896587}" name="Column9635"/>
    <tableColumn id="9639" xr3:uid="{AD08BC8B-6012-4E5F-AB49-52BC6B96E2EB}" name="Column9636"/>
    <tableColumn id="9640" xr3:uid="{F5270C05-0AFC-49BF-A33E-29D13FF65E77}" name="Column9637"/>
    <tableColumn id="9641" xr3:uid="{9491BE08-4CFF-46C1-A848-19F32019BE96}" name="Column9638"/>
    <tableColumn id="9642" xr3:uid="{8F72EBAC-5915-43C3-9150-F7237C4B5157}" name="Column9639"/>
    <tableColumn id="9643" xr3:uid="{9DB9E1DF-B33C-44A4-96F8-573466A3B314}" name="Column9640"/>
    <tableColumn id="9644" xr3:uid="{3BFBC8FE-6688-406C-B7E2-6A5582BC7347}" name="Column9641"/>
    <tableColumn id="9645" xr3:uid="{30EEDE3D-5294-4B96-B425-DD156233C1F0}" name="Column9642"/>
    <tableColumn id="9646" xr3:uid="{4DD05265-0BA6-4565-A5E8-069DEEE0B2C7}" name="Column9643"/>
    <tableColumn id="9647" xr3:uid="{0B8645E0-3929-4E38-B1AA-A3F03F63FC62}" name="Column9644"/>
    <tableColumn id="9648" xr3:uid="{6599E182-D7BE-45F7-9800-D4DA76AC9CE0}" name="Column9645"/>
    <tableColumn id="9649" xr3:uid="{C96189EE-ACEA-4CED-9CE1-52795DA1434C}" name="Column9646"/>
    <tableColumn id="9650" xr3:uid="{857088AC-7115-4E9C-B601-613D7AC3963B}" name="Column9647"/>
    <tableColumn id="9651" xr3:uid="{8D783196-2289-42E1-9291-4A696C291D64}" name="Column9648"/>
    <tableColumn id="9652" xr3:uid="{167474FB-BE96-4AC7-B455-CC0C2F6B0543}" name="Column9649"/>
    <tableColumn id="9653" xr3:uid="{7A8D15DC-2BF9-49B8-B630-9A7327DBE72D}" name="Column9650"/>
    <tableColumn id="9654" xr3:uid="{FE403744-6542-48AF-9E45-53C009E42BF7}" name="Column9651"/>
    <tableColumn id="9655" xr3:uid="{DFD430F8-FFF3-46C6-A6B0-36B78E6FDF39}" name="Column9652"/>
    <tableColumn id="9656" xr3:uid="{BEA93751-4800-42EB-BDF5-E5D672689969}" name="Column9653"/>
    <tableColumn id="9657" xr3:uid="{18D67DD4-3F13-42A8-A177-9607D769DB50}" name="Column9654"/>
    <tableColumn id="9658" xr3:uid="{B2A13A34-9C16-4A59-8BE2-EC4BDEAA1E2F}" name="Column9655"/>
    <tableColumn id="9659" xr3:uid="{6CCA6CBD-4627-4CBD-B849-6286779AA10D}" name="Column9656"/>
    <tableColumn id="9660" xr3:uid="{FC9D9247-5955-4C6A-870A-F3A4198E13A3}" name="Column9657"/>
    <tableColumn id="9661" xr3:uid="{725F7813-96F9-4238-8D95-205CAD6F5EF4}" name="Column9658"/>
    <tableColumn id="9662" xr3:uid="{C3FC8DFD-4F9A-4FE2-83D9-F2874F9A202F}" name="Column9659"/>
    <tableColumn id="9663" xr3:uid="{5CF9129C-AD1A-4D33-89E0-39616EC7AE32}" name="Column9660"/>
    <tableColumn id="9664" xr3:uid="{33B01B98-231D-4A7C-90B8-2E7A6D2865B0}" name="Column9661"/>
    <tableColumn id="9665" xr3:uid="{0795A868-3A57-444C-B25D-8D1F28FAE9CC}" name="Column9662"/>
    <tableColumn id="9666" xr3:uid="{BD801CA4-D352-47F9-9B5D-9B117D8AA3C7}" name="Column9663"/>
    <tableColumn id="9667" xr3:uid="{68CE24BC-9E54-46F8-A413-C71BCCDD1360}" name="Column9664"/>
    <tableColumn id="9668" xr3:uid="{08A0B9DD-380C-42CA-AD6B-F8B1C78D8075}" name="Column9665"/>
    <tableColumn id="9669" xr3:uid="{880A6474-05B0-40DA-A2F0-CF2887EE447C}" name="Column9666"/>
    <tableColumn id="9670" xr3:uid="{27EAFA0C-C741-4E1A-8F2B-128812EED4E1}" name="Column9667"/>
    <tableColumn id="9671" xr3:uid="{6C81FA03-BC09-4397-BCE6-036615088080}" name="Column9668"/>
    <tableColumn id="9672" xr3:uid="{A3357DEA-B34E-4D07-B03A-71E0B78CBEAC}" name="Column9669"/>
    <tableColumn id="9673" xr3:uid="{258F03C7-6277-40DC-8AB2-77CDBC2AB1F3}" name="Column9670"/>
    <tableColumn id="9674" xr3:uid="{B23AB2C9-63BF-4654-BE8B-5BA7F6310F6D}" name="Column9671"/>
    <tableColumn id="9675" xr3:uid="{89C6416E-6CBF-425E-97FF-CCD17EA672BF}" name="Column9672"/>
    <tableColumn id="9676" xr3:uid="{69419C58-EFA9-4496-BEA9-4CF0CCA4C694}" name="Column9673"/>
    <tableColumn id="9677" xr3:uid="{11282549-2C24-46FB-89F3-90745361FECE}" name="Column9674"/>
    <tableColumn id="9678" xr3:uid="{CF974303-880A-42B6-98E9-3129019C46AC}" name="Column9675"/>
    <tableColumn id="9679" xr3:uid="{B6217271-148E-466A-AD6B-E22AC7B5CB57}" name="Column9676"/>
    <tableColumn id="9680" xr3:uid="{3F6380AC-7C10-462C-9BB0-48D3260A9DF2}" name="Column9677"/>
    <tableColumn id="9681" xr3:uid="{467323AC-43DE-401C-BCEF-F76F25920235}" name="Column9678"/>
    <tableColumn id="9682" xr3:uid="{41315519-5675-420A-A866-4ED70F6973F7}" name="Column9679"/>
    <tableColumn id="9683" xr3:uid="{A759164F-0933-4D0E-9122-AFEDB1A2E9AE}" name="Column9680"/>
    <tableColumn id="9684" xr3:uid="{D7D20625-4291-4151-B9CD-5FEC30884D1E}" name="Column9681"/>
    <tableColumn id="9685" xr3:uid="{A0A637EB-D84F-43C7-AC12-0669B9F83B15}" name="Column9682"/>
    <tableColumn id="9686" xr3:uid="{67EBE8C5-9F57-4525-B0E5-AAD3B0669D60}" name="Column9683"/>
    <tableColumn id="9687" xr3:uid="{EF67CCA7-0B1A-4345-85FB-AA9C52FD4C79}" name="Column9684"/>
    <tableColumn id="9688" xr3:uid="{61B90FD9-0C87-4382-BB88-6C0029A4D732}" name="Column9685"/>
    <tableColumn id="9689" xr3:uid="{53B24268-717B-4894-A490-AF7126293300}" name="Column9686"/>
    <tableColumn id="9690" xr3:uid="{46BE4328-0CBB-49F1-8833-EB9558276932}" name="Column9687"/>
    <tableColumn id="9691" xr3:uid="{10A0E5B2-0B68-4F6E-AA3A-485F1AE3CE95}" name="Column9688"/>
    <tableColumn id="9692" xr3:uid="{AA027FF2-1F43-4AD8-A34B-89146D7BDDB5}" name="Column9689"/>
    <tableColumn id="9693" xr3:uid="{ACC144F1-F963-4444-A676-DBDD8C8D14B3}" name="Column9690"/>
    <tableColumn id="9694" xr3:uid="{00D3884D-1826-4644-B4C6-2E213BC9853F}" name="Column9691"/>
    <tableColumn id="9695" xr3:uid="{DE47EA8B-6AA0-44B2-B6DD-1319A685B460}" name="Column9692"/>
    <tableColumn id="9696" xr3:uid="{53CD2BC1-B7E3-4D1A-A991-267DEEC73EF1}" name="Column9693"/>
    <tableColumn id="9697" xr3:uid="{EE220461-0461-4EA7-8BDB-EA244764A3AA}" name="Column9694"/>
    <tableColumn id="9698" xr3:uid="{D58BD336-E8CC-4867-9B74-9EB8728615CF}" name="Column9695"/>
    <tableColumn id="9699" xr3:uid="{8850D346-079B-4F10-A855-451F550864B0}" name="Column9696"/>
    <tableColumn id="9700" xr3:uid="{68A2808B-84AF-4CA2-B051-72BE213E1B1C}" name="Column9697"/>
    <tableColumn id="9701" xr3:uid="{66C50E01-E233-417B-A237-6EF216246960}" name="Column9698"/>
    <tableColumn id="9702" xr3:uid="{B7904A94-CE20-460E-B110-C5DCF7C4BCC7}" name="Column9699"/>
    <tableColumn id="9703" xr3:uid="{B7579D48-E64D-476B-A9EE-A7F99771E52E}" name="Column9700"/>
    <tableColumn id="9704" xr3:uid="{CD3ECCF6-6F1D-44B5-9D04-3E0DE483872E}" name="Column9701"/>
    <tableColumn id="9705" xr3:uid="{580D6E10-968F-4BAA-8EC8-D363F9EB477D}" name="Column9702"/>
    <tableColumn id="9706" xr3:uid="{6BDF69FC-BF22-415C-964C-EC5AAC0E396E}" name="Column9703"/>
    <tableColumn id="9707" xr3:uid="{016CF2A3-89B3-4AF8-AABC-01C2D712BD83}" name="Column9704"/>
    <tableColumn id="9708" xr3:uid="{DDFC5195-2335-4BDB-A245-023AF378DE20}" name="Column9705"/>
    <tableColumn id="9709" xr3:uid="{2CC05736-ADE5-4B53-AA75-6B02AF0C8F25}" name="Column9706"/>
    <tableColumn id="9710" xr3:uid="{A8696AC0-6A7F-4612-B278-C9A303E2DCA1}" name="Column9707"/>
    <tableColumn id="9711" xr3:uid="{F391FF68-CDAF-4DC0-9060-0F35AE3DED0E}" name="Column9708"/>
    <tableColumn id="9712" xr3:uid="{6B64B77B-D1C9-47D2-9B50-8F9100C93B3F}" name="Column9709"/>
    <tableColumn id="9713" xr3:uid="{7AEFE720-52F0-4308-A2CF-EFFF34E5F15D}" name="Column9710"/>
    <tableColumn id="9714" xr3:uid="{B8F0C702-9424-4874-A1AC-AEDFB99182F9}" name="Column9711"/>
    <tableColumn id="9715" xr3:uid="{0A27E48C-CFC2-4BB4-8F22-12EF5CC51EF5}" name="Column9712"/>
    <tableColumn id="9716" xr3:uid="{5C6F5A8A-5470-499B-A741-5A0BECFA6F50}" name="Column9713"/>
    <tableColumn id="9717" xr3:uid="{0F5EF8B1-C4A5-4FBA-8F79-B0F175C6AA71}" name="Column9714"/>
    <tableColumn id="9718" xr3:uid="{12072C9F-99C2-4833-8F3C-6D75D9719B30}" name="Column9715"/>
    <tableColumn id="9719" xr3:uid="{D3186E9F-BE43-44EA-9D35-957DE21ACF28}" name="Column9716"/>
    <tableColumn id="9720" xr3:uid="{98F21E9F-4991-4AE6-A6C3-F7D9EC42CFC4}" name="Column9717"/>
    <tableColumn id="9721" xr3:uid="{C44BCE23-E1EB-4473-BDBB-DD3E17DC1E4D}" name="Column9718"/>
    <tableColumn id="9722" xr3:uid="{630E4CB8-01DB-4BE8-AFE5-A781068F0D55}" name="Column9719"/>
    <tableColumn id="9723" xr3:uid="{F786F181-FB8C-46C3-B9AF-4FAFA111E653}" name="Column9720"/>
    <tableColumn id="9724" xr3:uid="{3146062C-D0F6-4CD3-9BB2-DA629F502E9F}" name="Column9721"/>
    <tableColumn id="9725" xr3:uid="{EA64A51F-2640-4544-A4AB-6A0C8D6DB4A1}" name="Column9722"/>
    <tableColumn id="9726" xr3:uid="{0D4F6170-74E5-47B8-8359-0826BB9297AF}" name="Column9723"/>
    <tableColumn id="9727" xr3:uid="{A540A099-37FF-43C1-80C0-6E99381B6563}" name="Column9724"/>
    <tableColumn id="9728" xr3:uid="{96EF0C51-9DBB-4BAB-8F63-53D09DB58291}" name="Column9725"/>
    <tableColumn id="9729" xr3:uid="{438595DE-BE46-4A39-BFCD-9592DE9E813D}" name="Column9726"/>
    <tableColumn id="9730" xr3:uid="{C9F63B2D-2996-4F60-B9D7-6CA6EE5D589E}" name="Column9727"/>
    <tableColumn id="9731" xr3:uid="{57C7D09B-D0FB-4650-88B8-538AB9253DC8}" name="Column9728"/>
    <tableColumn id="9732" xr3:uid="{1FAAC8F9-DB53-42F4-A8C9-F646CDB8C144}" name="Column9729"/>
    <tableColumn id="9733" xr3:uid="{C3C40AD3-2545-489C-8739-CDDA6231999B}" name="Column9730"/>
    <tableColumn id="9734" xr3:uid="{38F200DA-5ADB-4750-860C-B0DB92E26200}" name="Column9731"/>
    <tableColumn id="9735" xr3:uid="{A44FDBA3-E8A9-48A2-A451-9F13FCA3264F}" name="Column9732"/>
    <tableColumn id="9736" xr3:uid="{D3D6FF29-5DD1-40AA-BA36-B542D8390D4F}" name="Column9733"/>
    <tableColumn id="9737" xr3:uid="{4A7BC8D4-E9E1-4681-8DDF-E08B09C7D310}" name="Column9734"/>
    <tableColumn id="9738" xr3:uid="{7F84910B-CDBE-4B4F-A9A5-DC2C78AC04D0}" name="Column9735"/>
    <tableColumn id="9739" xr3:uid="{E15B23AB-7E70-4D3F-8805-9248DD0672C9}" name="Column9736"/>
    <tableColumn id="9740" xr3:uid="{7FE4C646-6E86-4648-9E59-8B544627BE9E}" name="Column9737"/>
    <tableColumn id="9741" xr3:uid="{FEC7C8FF-DAEC-47C4-99E2-E1150EEBEA8B}" name="Column9738"/>
    <tableColumn id="9742" xr3:uid="{7D06CC24-4BF3-4A68-8515-F2708859F262}" name="Column9739"/>
    <tableColumn id="9743" xr3:uid="{57A04B90-CE41-409B-8005-056425256F2B}" name="Column9740"/>
    <tableColumn id="9744" xr3:uid="{E96F8613-6F1C-489C-A823-511B010E96CC}" name="Column9741"/>
    <tableColumn id="9745" xr3:uid="{CECC16E3-949E-4185-B4C6-33F72956A4A4}" name="Column9742"/>
    <tableColumn id="9746" xr3:uid="{C85A35BE-2B9B-45F9-9418-F5DF9B3E647C}" name="Column9743"/>
    <tableColumn id="9747" xr3:uid="{BFE1F48A-8712-4811-8D37-810985DD630D}" name="Column9744"/>
    <tableColumn id="9748" xr3:uid="{ED233AE3-0E15-4B3D-9F71-70A3C96D9AE7}" name="Column9745"/>
    <tableColumn id="9749" xr3:uid="{68F96848-2452-4A7B-ADF8-2BEE8606AEA3}" name="Column9746"/>
    <tableColumn id="9750" xr3:uid="{2F0B1435-316E-48EB-B83B-DFBA3D986F2F}" name="Column9747"/>
    <tableColumn id="9751" xr3:uid="{D0E08F02-6AE0-4F3E-853A-4549E37B0293}" name="Column9748"/>
    <tableColumn id="9752" xr3:uid="{9CCB7A5C-1302-4831-AD60-22EB444BF855}" name="Column9749"/>
    <tableColumn id="9753" xr3:uid="{E3D55FA0-CBB5-40C8-8B05-5E03B43CB5D5}" name="Column9750"/>
    <tableColumn id="9754" xr3:uid="{845C1352-C4D8-4F40-8757-6CACA6BC867E}" name="Column9751"/>
    <tableColumn id="9755" xr3:uid="{9118AA3C-0DD9-4378-8692-504180C4FA85}" name="Column9752"/>
    <tableColumn id="9756" xr3:uid="{F5A27483-9E18-4861-8663-893DBC193388}" name="Column9753"/>
    <tableColumn id="9757" xr3:uid="{BAA7CBA3-F896-4B47-B386-8E4CD48464D2}" name="Column9754"/>
    <tableColumn id="9758" xr3:uid="{650823A8-00DE-4BBA-9121-A5AAEBC17554}" name="Column9755"/>
    <tableColumn id="9759" xr3:uid="{9267E27F-CB42-495E-803D-BB3FE4AE5955}" name="Column9756"/>
    <tableColumn id="9760" xr3:uid="{78FB6C56-1073-4E6D-A4ED-4DF9C9899FAD}" name="Column9757"/>
    <tableColumn id="9761" xr3:uid="{66A83903-2C56-456D-893A-03E77C4E5C33}" name="Column9758"/>
    <tableColumn id="9762" xr3:uid="{9298A780-FC15-46AA-AF0D-CB27D312381B}" name="Column9759"/>
    <tableColumn id="9763" xr3:uid="{0F74D996-5E79-403F-893F-D63AF768BE81}" name="Column9760"/>
    <tableColumn id="9764" xr3:uid="{38F0542D-676B-41E9-AE82-15C1406D3B1B}" name="Column9761"/>
    <tableColumn id="9765" xr3:uid="{A623BED6-DECA-40EF-AEAF-60EC7A65D9EF}" name="Column9762"/>
    <tableColumn id="9766" xr3:uid="{F24802C7-5588-4641-B246-0001B58760E0}" name="Column9763"/>
    <tableColumn id="9767" xr3:uid="{D0AD89EC-EC99-49C1-9B5E-276DF4C418F1}" name="Column9764"/>
    <tableColumn id="9768" xr3:uid="{8AAA51E7-402E-450C-9C36-FD7570D9E2C1}" name="Column9765"/>
    <tableColumn id="9769" xr3:uid="{FFE61AC1-0747-4214-BD69-BAD6ADBB1CB9}" name="Column9766"/>
    <tableColumn id="9770" xr3:uid="{16E0AF37-CEEC-4799-93B1-A0F7338F1D70}" name="Column9767"/>
    <tableColumn id="9771" xr3:uid="{AA309D97-3F70-4E0F-86EB-F1B7B447639A}" name="Column9768"/>
    <tableColumn id="9772" xr3:uid="{58E5D244-78E9-422B-BE57-B6018323C6BA}" name="Column9769"/>
    <tableColumn id="9773" xr3:uid="{E8E714AD-80FB-4745-92ED-00A12E498097}" name="Column9770"/>
    <tableColumn id="9774" xr3:uid="{59CB207B-0EAE-4B41-8A01-C0A02A29DBC3}" name="Column9771"/>
    <tableColumn id="9775" xr3:uid="{B469B210-F7AB-4CA2-A5D7-339010841F7F}" name="Column9772"/>
    <tableColumn id="9776" xr3:uid="{932B97C4-4B82-4FC8-BF79-A0C3D369C7D1}" name="Column9773"/>
    <tableColumn id="9777" xr3:uid="{E990AE54-3F2B-4FA5-886D-3F9E7E8981AB}" name="Column9774"/>
    <tableColumn id="9778" xr3:uid="{5540DB14-36D1-4E73-A76E-8F137FA151B0}" name="Column9775"/>
    <tableColumn id="9779" xr3:uid="{3DBD943E-5473-42C9-A9FC-B42C9D44475D}" name="Column9776"/>
    <tableColumn id="9780" xr3:uid="{0B78471C-6933-4130-AF35-0EEC33348900}" name="Column9777"/>
    <tableColumn id="9781" xr3:uid="{3EF2B212-1DE4-41ED-A3C3-337E6B2EADB0}" name="Column9778"/>
    <tableColumn id="9782" xr3:uid="{920CD1BC-E3DE-4605-A817-297693C596E3}" name="Column9779"/>
    <tableColumn id="9783" xr3:uid="{6AC45D83-6835-4C43-8B32-E05763780A99}" name="Column9780"/>
    <tableColumn id="9784" xr3:uid="{A8897106-F7DC-4685-9026-B8B4C6985354}" name="Column9781"/>
    <tableColumn id="9785" xr3:uid="{F042BC9C-AB92-4333-AA8E-3B9A622F1A4D}" name="Column9782"/>
    <tableColumn id="9786" xr3:uid="{A6A2F6F3-D5A6-413A-A23B-94F9AAB14DF1}" name="Column9783"/>
    <tableColumn id="9787" xr3:uid="{337AC6A3-F1A3-40DF-BCC4-BB18A0D070FE}" name="Column9784"/>
    <tableColumn id="9788" xr3:uid="{496817C3-7074-410D-911A-C82E9BD28399}" name="Column9785"/>
    <tableColumn id="9789" xr3:uid="{B89BCF39-98E0-41EE-9480-C8FD49DED550}" name="Column9786"/>
    <tableColumn id="9790" xr3:uid="{3F405E57-683B-45CC-AE0D-60D0947746EE}" name="Column9787"/>
    <tableColumn id="9791" xr3:uid="{4973CAEE-758B-49F0-AE68-78202098620B}" name="Column9788"/>
    <tableColumn id="9792" xr3:uid="{DC61042B-2C9C-4D81-B14E-647B8251F0AB}" name="Column9789"/>
    <tableColumn id="9793" xr3:uid="{60009880-C000-4913-AD2C-F3EEDEE6D0D6}" name="Column9790"/>
    <tableColumn id="9794" xr3:uid="{7F368C61-FB5E-45DB-A8D0-9C8E402139A5}" name="Column9791"/>
    <tableColumn id="9795" xr3:uid="{41D5248F-76B2-47CD-AAA3-10EF1D8A059C}" name="Column9792"/>
    <tableColumn id="9796" xr3:uid="{BDFF0EE4-657A-47FC-B28A-CABBA148528A}" name="Column9793"/>
    <tableColumn id="9797" xr3:uid="{00EA24A1-D706-49DE-AB9B-BB1FECA94277}" name="Column9794"/>
    <tableColumn id="9798" xr3:uid="{4073A795-B345-444A-9D97-7258F5533836}" name="Column9795"/>
    <tableColumn id="9799" xr3:uid="{42B9DAB2-98D3-4526-AE39-8313FF7696CC}" name="Column9796"/>
    <tableColumn id="9800" xr3:uid="{8A29F197-8031-4948-9936-F7332CF0F877}" name="Column9797"/>
    <tableColumn id="9801" xr3:uid="{432735DD-3932-435B-85A2-6FA2D3D3CCA0}" name="Column9798"/>
    <tableColumn id="9802" xr3:uid="{9BF22B37-AAAB-4410-8CFD-F1F0026AE23A}" name="Column9799"/>
    <tableColumn id="9803" xr3:uid="{ABF256E3-7B10-40C5-B973-BF04F8F04883}" name="Column9800"/>
    <tableColumn id="9804" xr3:uid="{A4476FC5-7C20-4847-AB69-BC803B2FDC54}" name="Column9801"/>
    <tableColumn id="9805" xr3:uid="{0D8CE694-99A9-4092-AF08-446093134266}" name="Column9802"/>
    <tableColumn id="9806" xr3:uid="{4FD75EA0-6E7B-4A3A-BBBC-4BE11E1DB0F3}" name="Column9803"/>
    <tableColumn id="9807" xr3:uid="{81C8DBD1-E474-460C-B4E0-9BCEA950E348}" name="Column9804"/>
    <tableColumn id="9808" xr3:uid="{CAA510D9-CF17-45E5-9165-93548AD351E6}" name="Column9805"/>
    <tableColumn id="9809" xr3:uid="{644F1663-358D-49B9-942B-F928920211FD}" name="Column9806"/>
    <tableColumn id="9810" xr3:uid="{B44A701E-1A0E-4C08-969E-119D0C8CEBF5}" name="Column9807"/>
    <tableColumn id="9811" xr3:uid="{8C5BC54C-A143-457A-97B5-A12E4212073C}" name="Column9808"/>
    <tableColumn id="9812" xr3:uid="{9F67DF36-FF60-45C1-B7BA-A105AF378BED}" name="Column9809"/>
    <tableColumn id="9813" xr3:uid="{22B8D658-D43A-489D-B4A4-D426BA41C6D5}" name="Column9810"/>
    <tableColumn id="9814" xr3:uid="{1CF7A0AF-3D15-432B-B06F-790489AB9BC1}" name="Column9811"/>
    <tableColumn id="9815" xr3:uid="{555E4AC0-8A56-48CF-BDA5-17244BFC92DD}" name="Column9812"/>
    <tableColumn id="9816" xr3:uid="{192403F4-0869-41C7-9001-00FD6732D296}" name="Column9813"/>
    <tableColumn id="9817" xr3:uid="{8200F4F9-B31A-43C8-BCB8-33A276A2947C}" name="Column9814"/>
    <tableColumn id="9818" xr3:uid="{EBFC91AE-4D06-4280-821D-DD08F9B1AD40}" name="Column9815"/>
    <tableColumn id="9819" xr3:uid="{C3A09264-2BF3-4049-9066-2460E986B0C4}" name="Column9816"/>
    <tableColumn id="9820" xr3:uid="{1AA77136-471B-4D2C-9D78-20A9FA058933}" name="Column9817"/>
    <tableColumn id="9821" xr3:uid="{2C8C4001-7035-455C-A870-480D0E8EA6EA}" name="Column9818"/>
    <tableColumn id="9822" xr3:uid="{0954210B-74F3-4CAA-84A3-CB1E69FEBEB2}" name="Column9819"/>
    <tableColumn id="9823" xr3:uid="{7DE5C760-8149-4943-AA31-8CD0ECA85362}" name="Column9820"/>
    <tableColumn id="9824" xr3:uid="{9649B743-BB13-4FD7-996D-9A2CA8DB80D9}" name="Column9821"/>
    <tableColumn id="9825" xr3:uid="{B648A254-AAA8-463A-BF1F-F2EC62FAC9C7}" name="Column9822"/>
    <tableColumn id="9826" xr3:uid="{C0A46983-FCED-4630-B60B-379E7AEE6AAA}" name="Column9823"/>
    <tableColumn id="9827" xr3:uid="{81602ABF-0679-45E1-8BF1-7AF2B48D58AD}" name="Column9824"/>
    <tableColumn id="9828" xr3:uid="{B9344346-3EE3-4B14-9ABB-21B1A47C72D0}" name="Column9825"/>
    <tableColumn id="9829" xr3:uid="{EB7763CB-182B-46D0-A652-D491D4A747B9}" name="Column9826"/>
    <tableColumn id="9830" xr3:uid="{3DDA321A-211B-4A3C-A161-05476DD12B53}" name="Column9827"/>
    <tableColumn id="9831" xr3:uid="{BFDAEF7F-AF31-4BA3-BCDB-A8CD65778D03}" name="Column9828"/>
    <tableColumn id="9832" xr3:uid="{94F84699-431D-4F88-B68E-1705A9982D35}" name="Column9829"/>
    <tableColumn id="9833" xr3:uid="{04C2EE60-C9EC-4855-9479-C903FAED1E79}" name="Column9830"/>
    <tableColumn id="9834" xr3:uid="{5604E6CA-D223-4515-A179-37F46C07B261}" name="Column9831"/>
    <tableColumn id="9835" xr3:uid="{5D086F7F-E7BE-42BA-B654-B48B13BC9CA4}" name="Column9832"/>
    <tableColumn id="9836" xr3:uid="{F52565F1-D74D-434D-892B-8AE67CB861DB}" name="Column9833"/>
    <tableColumn id="9837" xr3:uid="{B85B7C11-6C26-4C3B-AB61-D50015B55023}" name="Column9834"/>
    <tableColumn id="9838" xr3:uid="{DE645718-E93B-4DED-B69C-1D5A03041939}" name="Column9835"/>
    <tableColumn id="9839" xr3:uid="{1C671A6A-03AD-4C5B-BD13-20BC7B6CAF1C}" name="Column9836"/>
    <tableColumn id="9840" xr3:uid="{144FF136-3224-4438-A7F8-4881C26EC2FF}" name="Column9837"/>
    <tableColumn id="9841" xr3:uid="{E6B3369F-3C3E-4B5E-8A1B-E8F18BA4CBAC}" name="Column9838"/>
    <tableColumn id="9842" xr3:uid="{208B2CF6-C0CC-440D-A76A-4C5EDB5B2495}" name="Column9839"/>
    <tableColumn id="9843" xr3:uid="{0A2527DD-153B-4234-8450-DE7D0D918644}" name="Column9840"/>
    <tableColumn id="9844" xr3:uid="{AC75F3D1-EECA-451C-B5A0-9ED37DD64F86}" name="Column9841"/>
    <tableColumn id="9845" xr3:uid="{BFD9B070-6A85-45A5-A18D-998C0E23DF99}" name="Column9842"/>
    <tableColumn id="9846" xr3:uid="{4D5CA454-7122-4F4D-9FBD-D0730A47541C}" name="Column9843"/>
    <tableColumn id="9847" xr3:uid="{29006650-06BA-472C-A025-974331C80214}" name="Column9844"/>
    <tableColumn id="9848" xr3:uid="{D864C003-A2E9-44D8-9371-7812C2254066}" name="Column9845"/>
    <tableColumn id="9849" xr3:uid="{CABDC893-453D-4CC7-BC7C-53D3CAD4DAF9}" name="Column9846"/>
    <tableColumn id="9850" xr3:uid="{70BDDFAE-5E94-4415-9B67-BF62BDC1DD2C}" name="Column9847"/>
    <tableColumn id="9851" xr3:uid="{851C5B34-FAFD-42DF-AC43-5C48D5E68896}" name="Column9848"/>
    <tableColumn id="9852" xr3:uid="{BBECAD26-62EB-4E1F-8B5B-B260170BF605}" name="Column9849"/>
    <tableColumn id="9853" xr3:uid="{5D4B3BA8-53D2-4920-B0DA-0534BD9FAF7F}" name="Column9850"/>
    <tableColumn id="9854" xr3:uid="{A1F9B7B3-9601-43DB-8A06-AD25CA89C37C}" name="Column9851"/>
    <tableColumn id="9855" xr3:uid="{CF6F079C-EA5C-4E60-8D5F-A930C97B93C1}" name="Column9852"/>
    <tableColumn id="9856" xr3:uid="{A33B52BB-5ED8-448C-AF62-36A2B5A38A96}" name="Column9853"/>
    <tableColumn id="9857" xr3:uid="{204CEA7F-4702-4B5E-A6A7-F2E724C020F6}" name="Column9854"/>
    <tableColumn id="9858" xr3:uid="{ACDBB05F-F140-4DEF-8AB8-AA6331DFEFDB}" name="Column9855"/>
    <tableColumn id="9859" xr3:uid="{894A12E3-1BC2-4AA6-9FCE-6845398B1F03}" name="Column9856"/>
    <tableColumn id="9860" xr3:uid="{1CD1D519-3FA8-4DD1-9D2C-03910E883CF0}" name="Column9857"/>
    <tableColumn id="9861" xr3:uid="{E6835D75-1688-47ED-8C3E-CC2947E0AE05}" name="Column9858"/>
    <tableColumn id="9862" xr3:uid="{9725468F-CEA6-4DE2-B29A-4475554C9322}" name="Column9859"/>
    <tableColumn id="9863" xr3:uid="{2BD8866D-22C6-4604-9C5D-D9D226D0C66B}" name="Column9860"/>
    <tableColumn id="9864" xr3:uid="{9A51CDDB-8B31-43C6-8873-7B6C0EE93835}" name="Column9861"/>
    <tableColumn id="9865" xr3:uid="{41E0BE3A-024F-4310-96A7-2FA29F2C0737}" name="Column9862"/>
    <tableColumn id="9866" xr3:uid="{69D57719-8DF6-42A6-89B7-82F781062594}" name="Column9863"/>
    <tableColumn id="9867" xr3:uid="{0B227ED7-14DF-4A99-B2CB-C63A51C4E324}" name="Column9864"/>
    <tableColumn id="9868" xr3:uid="{F6286F20-1EB0-4A81-802D-9CCF5C1EAC0B}" name="Column9865"/>
    <tableColumn id="9869" xr3:uid="{161DFD52-CE5F-4D26-B4B1-80B52F5D9E2A}" name="Column9866"/>
    <tableColumn id="9870" xr3:uid="{A8744E95-8ABC-478B-B7B8-2AF67981FD07}" name="Column9867"/>
    <tableColumn id="9871" xr3:uid="{AC6B80FB-AEFF-44FB-8ACA-609441C3FE4C}" name="Column9868"/>
    <tableColumn id="9872" xr3:uid="{20D95DE2-2696-4C3E-AB81-15D65F68D798}" name="Column9869"/>
    <tableColumn id="9873" xr3:uid="{C6B1CD5B-C5E0-4721-A673-55A03457B6B0}" name="Column9870"/>
    <tableColumn id="9874" xr3:uid="{885CD439-CAF8-4308-9DED-B589B85985BB}" name="Column9871"/>
    <tableColumn id="9875" xr3:uid="{E1898CFC-EFB5-4901-854E-C38EA3E54527}" name="Column9872"/>
    <tableColumn id="9876" xr3:uid="{7920B4F1-058E-4D24-9D90-03321359CB11}" name="Column9873"/>
    <tableColumn id="9877" xr3:uid="{0DC23CF1-7452-44D3-90EB-0DB4308CB446}" name="Column9874"/>
    <tableColumn id="9878" xr3:uid="{725A771C-BCEC-4E95-ADF6-98887C287A8F}" name="Column9875"/>
    <tableColumn id="9879" xr3:uid="{341DD984-096E-413D-9F4A-0FDF2F3BCBB0}" name="Column9876"/>
    <tableColumn id="9880" xr3:uid="{D8CE81F8-0D44-4755-A0BA-D23FAD78053B}" name="Column9877"/>
    <tableColumn id="9881" xr3:uid="{68D07788-5071-4C75-8ECA-BA95C836C358}" name="Column9878"/>
    <tableColumn id="9882" xr3:uid="{408C5A7C-31CA-4FD1-AFB1-1357C8A52ED1}" name="Column9879"/>
    <tableColumn id="9883" xr3:uid="{17D76A99-E438-43B5-BAC6-DD38A021A27C}" name="Column9880"/>
    <tableColumn id="9884" xr3:uid="{53634563-DDAE-4E25-AE3E-C4378A271845}" name="Column9881"/>
    <tableColumn id="9885" xr3:uid="{72D6109F-BA54-4CD8-BE29-BB1AB369FD43}" name="Column9882"/>
    <tableColumn id="9886" xr3:uid="{F23A27BB-115B-4DC3-851C-136BD89DEF9C}" name="Column9883"/>
    <tableColumn id="9887" xr3:uid="{55265245-EE6A-4BD4-A0C3-E1AE76577AD4}" name="Column9884"/>
    <tableColumn id="9888" xr3:uid="{D30AFA5D-17E8-4DDA-9B17-029FB7E5AD93}" name="Column9885"/>
    <tableColumn id="9889" xr3:uid="{E81922B2-2C12-457B-A21D-E07B91F8943F}" name="Column9886"/>
    <tableColumn id="9890" xr3:uid="{512FDE79-65A4-471B-8BD3-9E87133AC35A}" name="Column9887"/>
    <tableColumn id="9891" xr3:uid="{EE98B997-7291-46AB-BC87-B53050C383AB}" name="Column9888"/>
    <tableColumn id="9892" xr3:uid="{ECE104AB-C1D7-4998-B3AB-62A4A310981D}" name="Column9889"/>
    <tableColumn id="9893" xr3:uid="{9D05CE81-D3C0-44F4-8092-51EDA404CC74}" name="Column9890"/>
    <tableColumn id="9894" xr3:uid="{F8E3E9EE-466C-44FE-9DE5-1444DBCA8FF5}" name="Column9891"/>
    <tableColumn id="9895" xr3:uid="{EBE29599-C380-4E4F-9052-4218E494D02E}" name="Column9892"/>
    <tableColumn id="9896" xr3:uid="{905E4B1D-A018-4185-8BB9-1D2C1B1DF5E8}" name="Column9893"/>
    <tableColumn id="9897" xr3:uid="{EC987D72-D407-4C6E-A973-CD9A320A8519}" name="Column9894"/>
    <tableColumn id="9898" xr3:uid="{E5BCFF7D-03F1-4213-86C8-97B32A3EF255}" name="Column9895"/>
    <tableColumn id="9899" xr3:uid="{121B9491-4D51-4DA2-9C74-20DF4A9FE22F}" name="Column9896"/>
    <tableColumn id="9900" xr3:uid="{D875900C-A387-45BC-AEE6-8FA6AD0A67EF}" name="Column9897"/>
    <tableColumn id="9901" xr3:uid="{6439124C-FAEC-48E6-A583-5E98653E7813}" name="Column9898"/>
    <tableColumn id="9902" xr3:uid="{005918BC-FA55-45B1-B82F-8104FDC2FF6C}" name="Column9899"/>
    <tableColumn id="9903" xr3:uid="{D6CC885F-6BDC-46D3-A981-64F1DF60777E}" name="Column9900"/>
    <tableColumn id="9904" xr3:uid="{3DDDD9BE-0586-4086-A014-34CD2EF7FD82}" name="Column9901"/>
    <tableColumn id="9905" xr3:uid="{F5CCA242-D7CE-479B-A5F1-CB21D6C21B7D}" name="Column9902"/>
    <tableColumn id="9906" xr3:uid="{881322C1-A1C3-4F75-83F6-A084B4FA1C33}" name="Column9903"/>
    <tableColumn id="9907" xr3:uid="{E5D9772E-EBD7-49A3-9FAF-0E842280ACF9}" name="Column9904"/>
    <tableColumn id="9908" xr3:uid="{E12D8F19-D6FC-4D8E-9BE8-7FC266091128}" name="Column9905"/>
    <tableColumn id="9909" xr3:uid="{10728C4F-D7D8-48AF-88ED-76D1AD91A9FB}" name="Column9906"/>
    <tableColumn id="9910" xr3:uid="{B025D2BE-AB78-4B87-BAEC-A97EE098F8D4}" name="Column9907"/>
    <tableColumn id="9911" xr3:uid="{3A53D425-C597-4C3C-AF1A-A8AB41682CC4}" name="Column9908"/>
    <tableColumn id="9912" xr3:uid="{78B5DE76-9971-4D5A-88F9-01528DD5F347}" name="Column9909"/>
    <tableColumn id="9913" xr3:uid="{A1FC3972-278C-42A5-8688-81F4D58FCD39}" name="Column9910"/>
    <tableColumn id="9914" xr3:uid="{3BD4C758-945D-4A33-AE12-906E55691969}" name="Column9911"/>
    <tableColumn id="9915" xr3:uid="{4FB89056-24DB-4200-AB75-76DF9796F105}" name="Column9912"/>
    <tableColumn id="9916" xr3:uid="{0B93C839-C9EB-4A4F-A634-4B0F046D59FD}" name="Column9913"/>
    <tableColumn id="9917" xr3:uid="{06B76D5E-AEDA-47B6-9BCC-277F48DB6A69}" name="Column9914"/>
    <tableColumn id="9918" xr3:uid="{615275B8-7456-4F00-81D9-940C2B02B349}" name="Column9915"/>
    <tableColumn id="9919" xr3:uid="{05700C48-0D96-452C-9BC3-76BE435E8048}" name="Column9916"/>
    <tableColumn id="9920" xr3:uid="{2641D61A-79D9-42E0-B4DA-FE947BA7B63E}" name="Column9917"/>
    <tableColumn id="9921" xr3:uid="{93C7D6EE-187E-4730-9F5B-0CDEFE44D8D0}" name="Column9918"/>
    <tableColumn id="9922" xr3:uid="{4BB13691-CE27-464D-8A00-4CE5C4DA3708}" name="Column9919"/>
    <tableColumn id="9923" xr3:uid="{66E95CEF-A609-4A18-94B5-5E3E1844FFA1}" name="Column9920"/>
    <tableColumn id="9924" xr3:uid="{EDF9F0A1-237E-4A93-AACF-4F21D7F9D37F}" name="Column9921"/>
    <tableColumn id="9925" xr3:uid="{C29EA8BC-1AF2-4F9C-B5EE-27A26BDB57F3}" name="Column9922"/>
    <tableColumn id="9926" xr3:uid="{DDF63BC2-E240-43ED-92A0-BEC71378A97B}" name="Column9923"/>
    <tableColumn id="9927" xr3:uid="{BA677D0C-C46A-4542-AA64-985C1D4BDD80}" name="Column9924"/>
    <tableColumn id="9928" xr3:uid="{04EFFA9C-8C5F-4B37-992D-B7E8599D3B3C}" name="Column9925"/>
    <tableColumn id="9929" xr3:uid="{8AEBC1F7-8716-4F51-A093-0A52B4843CE6}" name="Column9926"/>
    <tableColumn id="9930" xr3:uid="{96748812-520F-4F01-A955-919FECCEB8D9}" name="Column9927"/>
    <tableColumn id="9931" xr3:uid="{DD7807E8-F1D2-438E-B626-3C8A5E6F7077}" name="Column9928"/>
    <tableColumn id="9932" xr3:uid="{06CD2596-6108-453F-B982-DB4F89531F82}" name="Column9929"/>
    <tableColumn id="9933" xr3:uid="{C3EAF646-D9B6-4E06-B2C1-01065AA65DA5}" name="Column9930"/>
    <tableColumn id="9934" xr3:uid="{2DD2E1B2-5F49-4453-80D1-0BBCE10BD40A}" name="Column9931"/>
    <tableColumn id="9935" xr3:uid="{60FFE6AA-CC74-45AE-8241-072150CCF9CA}" name="Column9932"/>
    <tableColumn id="9936" xr3:uid="{61274C8D-9242-4671-9E1C-3FA58E99827B}" name="Column9933"/>
    <tableColumn id="9937" xr3:uid="{0D177FF0-6EA5-4A11-848F-10DCC4125076}" name="Column9934"/>
    <tableColumn id="9938" xr3:uid="{151254A4-AA4B-4CA2-9D17-1F1D8ECB3C66}" name="Column9935"/>
    <tableColumn id="9939" xr3:uid="{73432629-7D35-4F95-B6E9-90D3E1AF7462}" name="Column9936"/>
    <tableColumn id="9940" xr3:uid="{E674BFCE-959F-4363-9AF4-436E9A867147}" name="Column9937"/>
    <tableColumn id="9941" xr3:uid="{01071EBE-CED1-449E-B843-6DC08E3FAE21}" name="Column9938"/>
    <tableColumn id="9942" xr3:uid="{0AA8E835-A958-4067-A5A7-8B1CC9782213}" name="Column9939"/>
    <tableColumn id="9943" xr3:uid="{F0ECCD15-015C-4FC9-8F4C-AD17234C8044}" name="Column9940"/>
    <tableColumn id="9944" xr3:uid="{FE9867F3-AC28-4AEA-B2F5-5278132C7968}" name="Column9941"/>
    <tableColumn id="9945" xr3:uid="{6FCCBC15-F097-431C-BBCA-583D367A7447}" name="Column9942"/>
    <tableColumn id="9946" xr3:uid="{3BED5609-9F6A-443A-A38D-5DF41E2007D7}" name="Column9943"/>
    <tableColumn id="9947" xr3:uid="{E0CE1735-5BFA-49A3-9178-371C0FE60EEF}" name="Column9944"/>
    <tableColumn id="9948" xr3:uid="{969CC5BA-5943-4638-99D0-678DB3CBA59F}" name="Column9945"/>
    <tableColumn id="9949" xr3:uid="{30130D1C-4D11-4635-8AEF-E85A223B397C}" name="Column9946"/>
    <tableColumn id="9950" xr3:uid="{367CB9BF-1E61-46C2-A2A3-600AF8855F65}" name="Column9947"/>
    <tableColumn id="9951" xr3:uid="{A29088BC-5BD9-400A-AB9D-D5F908831650}" name="Column9948"/>
    <tableColumn id="9952" xr3:uid="{37FE1A30-8B8C-4461-981E-2806135E668A}" name="Column9949"/>
    <tableColumn id="9953" xr3:uid="{D07F6691-60B4-49E7-8814-38D5B53F277B}" name="Column9950"/>
    <tableColumn id="9954" xr3:uid="{99DD4677-D8AF-4E0A-A11E-5129A7CA5315}" name="Column9951"/>
    <tableColumn id="9955" xr3:uid="{A00B505C-633E-4564-AF5D-FAA8D644FAB2}" name="Column9952"/>
    <tableColumn id="9956" xr3:uid="{C89AB078-48F3-4E87-8804-13EE3C5EB17C}" name="Column9953"/>
    <tableColumn id="9957" xr3:uid="{98B74851-8AC9-4ABD-841C-BEC4EFF3D985}" name="Column9954"/>
    <tableColumn id="9958" xr3:uid="{0854D8F1-3DAF-4A9D-82B3-AF94E1D031CF}" name="Column9955"/>
    <tableColumn id="9959" xr3:uid="{24467B6C-068B-42AD-8585-3F26A1B3AD9E}" name="Column9956"/>
    <tableColumn id="9960" xr3:uid="{18A42B94-C9D2-4F83-AF89-30B596EA0F1C}" name="Column9957"/>
    <tableColumn id="9961" xr3:uid="{4E6541A7-5893-4CC2-82E8-A6FAE00D91ED}" name="Column9958"/>
    <tableColumn id="9962" xr3:uid="{E3C190B3-4577-4685-8E7A-AF3C00A070C9}" name="Column9959"/>
    <tableColumn id="9963" xr3:uid="{47225FF5-5605-4FF5-8863-4F8860D52BAA}" name="Column9960"/>
    <tableColumn id="9964" xr3:uid="{6B6CC228-B39C-4DFA-9EA4-5A0156E0754A}" name="Column9961"/>
    <tableColumn id="9965" xr3:uid="{F48D25C0-5281-4B6F-9747-7AF240969930}" name="Column9962"/>
    <tableColumn id="9966" xr3:uid="{6DB2BC6A-3E13-49DC-9F70-E7B17C89E9E7}" name="Column9963"/>
    <tableColumn id="9967" xr3:uid="{C7D641F8-B109-4AB6-953A-30C01D3AC73D}" name="Column9964"/>
    <tableColumn id="9968" xr3:uid="{CF4F3EDB-1E37-438C-AE5A-E438C17DE71C}" name="Column9965"/>
    <tableColumn id="9969" xr3:uid="{479F6DC7-9A28-49B7-9A8E-CE168FCBA41A}" name="Column9966"/>
    <tableColumn id="9970" xr3:uid="{901AE6B5-9A42-42B7-B147-34A942436057}" name="Column9967"/>
    <tableColumn id="9971" xr3:uid="{31CA0F22-6C38-4D30-9DC2-343FB5C7C64C}" name="Column9968"/>
    <tableColumn id="9972" xr3:uid="{AF426A67-3879-4A57-89CE-2E3C23333BDD}" name="Column9969"/>
    <tableColumn id="9973" xr3:uid="{BB06BC74-25E8-4B41-9DDA-E26552ACE0B7}" name="Column9970"/>
    <tableColumn id="9974" xr3:uid="{57EBA450-92B7-4C6A-B9A1-F1443BC03B3E}" name="Column9971"/>
    <tableColumn id="9975" xr3:uid="{5EFCE918-1AE6-4B06-9C7E-0C79E8E6E075}" name="Column9972"/>
    <tableColumn id="9976" xr3:uid="{31EAF6C0-F82B-45EF-96C2-851ED9541860}" name="Column9973"/>
    <tableColumn id="9977" xr3:uid="{5B60E99F-769F-41BE-8E4F-07B6CC10D76D}" name="Column9974"/>
    <tableColumn id="9978" xr3:uid="{0D3F2784-8D05-4300-B2CD-7588E9111BD6}" name="Column9975"/>
    <tableColumn id="9979" xr3:uid="{9744F2BD-A27E-4850-9851-CED7840F1232}" name="Column9976"/>
    <tableColumn id="9980" xr3:uid="{60C6270C-E1AA-4988-A065-D7D284AB2A10}" name="Column9977"/>
    <tableColumn id="9981" xr3:uid="{7CB656A9-1767-4F37-8C0A-37D46BA41623}" name="Column9978"/>
    <tableColumn id="9982" xr3:uid="{FCE4B48C-7569-4AD1-B516-ABE423195ACA}" name="Column9979"/>
    <tableColumn id="9983" xr3:uid="{DBE967CD-007A-4745-B270-4040FFF88F44}" name="Column9980"/>
    <tableColumn id="9984" xr3:uid="{3E6B08AB-DFE9-4141-B5C3-A90910D45DED}" name="Column9981"/>
    <tableColumn id="9985" xr3:uid="{48B45112-D390-4438-B20C-6374C9E0729B}" name="Column9982"/>
    <tableColumn id="9986" xr3:uid="{FD2A5E8D-BCEA-4F4C-B2A3-E92290EE2529}" name="Column9983"/>
    <tableColumn id="9987" xr3:uid="{5B798F79-18F1-4BF1-BE87-D1CF63FE3CAF}" name="Column9984"/>
    <tableColumn id="9988" xr3:uid="{3BDA2EA9-5819-4E7B-A8F7-4793BE095049}" name="Column9985"/>
    <tableColumn id="9989" xr3:uid="{AD32E569-E4E9-4F5A-B79D-17F1464ADACB}" name="Column9986"/>
    <tableColumn id="9990" xr3:uid="{8FF8BF6A-0F4F-4D8A-8AA4-BD873AEB92EC}" name="Column9987"/>
    <tableColumn id="9991" xr3:uid="{70CAAAB5-4751-48A3-9791-1D80E9C96462}" name="Column9988"/>
    <tableColumn id="9992" xr3:uid="{225E72AA-4C89-4569-B7DF-7B0863E0D3A3}" name="Column9989"/>
    <tableColumn id="9993" xr3:uid="{197C0BF5-C56A-4510-8CD9-AC7D81B5F54A}" name="Column9990"/>
    <tableColumn id="9994" xr3:uid="{312F6B27-E4A5-4689-8A92-19FAEED0EC77}" name="Column9991"/>
    <tableColumn id="9995" xr3:uid="{2257BB33-8FE2-4A9E-8346-D12108E0FAA5}" name="Column9992"/>
    <tableColumn id="9996" xr3:uid="{F9D8B477-AA70-48EB-9FDD-52F721379150}" name="Column9993"/>
    <tableColumn id="9997" xr3:uid="{7090844C-A089-4D9B-B524-D3AA2A256BFF}" name="Column9994"/>
    <tableColumn id="9998" xr3:uid="{1AD6FD86-0E7D-496D-9A05-F147AE69B54B}" name="Column9995"/>
    <tableColumn id="9999" xr3:uid="{3D1DBAB1-4F64-4715-B135-F780DAD022A7}" name="Column9996"/>
    <tableColumn id="10000" xr3:uid="{9C4C8030-25B5-4175-BB4B-2B8F1D85C44E}" name="Column9997"/>
    <tableColumn id="10001" xr3:uid="{BB8A3F87-980C-4D97-87BE-7AD813FBEBEE}" name="Column9998"/>
    <tableColumn id="10002" xr3:uid="{C600AC17-DE6D-4247-976A-06381AD9DC41}" name="Column9999"/>
    <tableColumn id="10003" xr3:uid="{2D49D0F3-CA7C-435A-A069-1BAE5D14C214}" name="Column10000"/>
    <tableColumn id="10004" xr3:uid="{1C4F7EF9-1389-46A0-BDDA-366E0C9E773A}" name="Column10001"/>
    <tableColumn id="10005" xr3:uid="{96E54A10-66CC-42C8-A2C0-BB801782F912}" name="Column10002"/>
    <tableColumn id="10006" xr3:uid="{072B2BFC-F00C-4A07-9B75-18704D0B540A}" name="Column10003"/>
    <tableColumn id="10007" xr3:uid="{F7DC8607-77B8-4B53-A76C-9FF066B16B8C}" name="Column10004"/>
    <tableColumn id="10008" xr3:uid="{F35C1A63-BDD4-43C1-B863-FF7BEC97BD72}" name="Column10005"/>
    <tableColumn id="10009" xr3:uid="{2EBFDBDE-9708-449E-B23A-085394563726}" name="Column10006"/>
    <tableColumn id="10010" xr3:uid="{5B937847-236F-4F1F-B75D-B0A1B0ECCDFB}" name="Column10007"/>
    <tableColumn id="10011" xr3:uid="{B331D054-E48D-4527-872B-01C937A5B89A}" name="Column10008"/>
    <tableColumn id="10012" xr3:uid="{060561D4-2239-4B07-8071-6EC7A05E46C3}" name="Column10009"/>
    <tableColumn id="10013" xr3:uid="{19C5DBD7-82D8-4B87-A0E4-B4D61712554B}" name="Column10010"/>
    <tableColumn id="10014" xr3:uid="{D8AB9803-05F0-4A3D-9FFB-FD1FBDEB6B1C}" name="Column10011"/>
    <tableColumn id="10015" xr3:uid="{0F3B3AAF-B3F7-465C-8840-7DBA3D16ADC9}" name="Column10012"/>
    <tableColumn id="10016" xr3:uid="{B1E10E0F-4708-4254-A287-E5A3055D8860}" name="Column10013"/>
    <tableColumn id="10017" xr3:uid="{D6BCB7AA-601B-4B97-955B-0337CC9EA6B5}" name="Column10014"/>
    <tableColumn id="10018" xr3:uid="{84410D7F-28D3-43E2-96C5-59D005A1D4BF}" name="Column10015"/>
    <tableColumn id="10019" xr3:uid="{E4BE505C-EC04-454F-AC33-084EEE22E453}" name="Column10016"/>
    <tableColumn id="10020" xr3:uid="{1858F309-8A07-4A2E-A5B1-26231E53D678}" name="Column10017"/>
    <tableColumn id="10021" xr3:uid="{BDF4CACD-4875-452A-B42B-B01EC01ABBE7}" name="Column10018"/>
    <tableColumn id="10022" xr3:uid="{008A7742-B5AB-42D2-9D8D-559F3A1D65DB}" name="Column10019"/>
    <tableColumn id="10023" xr3:uid="{09A29549-5786-4EA0-ACEF-4952D8CB3476}" name="Column10020"/>
    <tableColumn id="10024" xr3:uid="{AC2300D9-1661-44B5-87F7-FEE09282803A}" name="Column10021"/>
    <tableColumn id="10025" xr3:uid="{FB96274E-3F55-4A12-B7FA-ECE1716167ED}" name="Column10022"/>
    <tableColumn id="10026" xr3:uid="{521D7B25-5161-4973-BBE1-AA58AF61BBED}" name="Column10023"/>
    <tableColumn id="10027" xr3:uid="{5880D3DB-6F69-4428-BAD3-8A823CAEBF67}" name="Column10024"/>
    <tableColumn id="10028" xr3:uid="{CA95137E-9E1A-4B54-91E4-D53F02395967}" name="Column10025"/>
    <tableColumn id="10029" xr3:uid="{C96A074E-07C5-4013-9B1A-B4FE94B7CDFC}" name="Column10026"/>
    <tableColumn id="10030" xr3:uid="{7ECB1087-E028-49BA-A0A5-1FC704B5DD2A}" name="Column10027"/>
    <tableColumn id="10031" xr3:uid="{037175B5-955B-4C14-86E1-093959E14D15}" name="Column10028"/>
    <tableColumn id="10032" xr3:uid="{03820BBE-819D-4239-90FB-E06C22488740}" name="Column10029"/>
    <tableColumn id="10033" xr3:uid="{6801E5B5-41DD-4CF5-8904-7D858E3965C4}" name="Column10030"/>
    <tableColumn id="10034" xr3:uid="{32F9034B-28B8-4459-A447-C341705B4C95}" name="Column10031"/>
    <tableColumn id="10035" xr3:uid="{9BA4DAC7-D5D1-49CF-82D0-F6891E323A17}" name="Column10032"/>
    <tableColumn id="10036" xr3:uid="{4AD8FC69-9F3C-4DA5-A82C-790A212D855C}" name="Column10033"/>
    <tableColumn id="10037" xr3:uid="{3EC6F7D7-20CF-46E5-8BD6-DE0DD14E5FCC}" name="Column10034"/>
    <tableColumn id="10038" xr3:uid="{5F9ED6C2-6DF6-4E07-BBFD-5983B35760E0}" name="Column10035"/>
    <tableColumn id="10039" xr3:uid="{D18191BF-DDF1-477C-8A01-5F2EFC9A7537}" name="Column10036"/>
    <tableColumn id="10040" xr3:uid="{EF14E3E3-CC2C-4430-9726-C60A701929DB}" name="Column10037"/>
    <tableColumn id="10041" xr3:uid="{DD508066-A28E-425A-84C1-EFB12E1D8E43}" name="Column10038"/>
    <tableColumn id="10042" xr3:uid="{901DCAE2-8897-4AC5-B81B-42AEC91B9FBE}" name="Column10039"/>
    <tableColumn id="10043" xr3:uid="{627C3DCE-599C-4708-A03C-E66095DF23C6}" name="Column10040"/>
    <tableColumn id="10044" xr3:uid="{44CF930C-BAE8-46BC-AC9B-601F4193B334}" name="Column10041"/>
    <tableColumn id="10045" xr3:uid="{D1DBE41D-827E-4A41-9C36-9F14D8B74FCB}" name="Column10042"/>
    <tableColumn id="10046" xr3:uid="{96B92451-7412-4B3C-8D56-2E01F7D762DC}" name="Column10043"/>
    <tableColumn id="10047" xr3:uid="{CB078A65-41D6-4E92-8297-64065DA5CB4C}" name="Column10044"/>
    <tableColumn id="10048" xr3:uid="{3F69F7D1-46ED-4C01-AF2B-1AF647C8A7ED}" name="Column10045"/>
    <tableColumn id="10049" xr3:uid="{E92C8675-2745-4CB3-9071-F582ACD5446F}" name="Column10046"/>
    <tableColumn id="10050" xr3:uid="{9EA67471-45E6-4E6E-9080-CDD1D258BC76}" name="Column10047"/>
    <tableColumn id="10051" xr3:uid="{26E2684A-BB71-48A9-A1A1-1A2EF8D1778B}" name="Column10048"/>
    <tableColumn id="10052" xr3:uid="{5615C0D6-BE35-42A9-A6F6-5863830CB32B}" name="Column10049"/>
    <tableColumn id="10053" xr3:uid="{FEAD1DF7-5C07-4D4E-90FF-5A7529311AAA}" name="Column10050"/>
    <tableColumn id="10054" xr3:uid="{498AEB29-5D9E-4CF9-9E03-C179C1ACD5E6}" name="Column10051"/>
    <tableColumn id="10055" xr3:uid="{BC73AB96-A1E3-4A50-A6D1-E5D8E2375F45}" name="Column10052"/>
    <tableColumn id="10056" xr3:uid="{52DF5B25-1DDF-4FB1-9199-52CF62AFF24B}" name="Column10053"/>
    <tableColumn id="10057" xr3:uid="{65F93A25-F26F-436A-ACBD-7F0DFAE17801}" name="Column10054"/>
    <tableColumn id="10058" xr3:uid="{54164A99-FE18-4D35-950D-839DF0C7E7C8}" name="Column10055"/>
    <tableColumn id="10059" xr3:uid="{8BA118FA-B0B1-4DA9-9C1E-61FBDD3B61C4}" name="Column10056"/>
    <tableColumn id="10060" xr3:uid="{492906B4-C378-45AB-9188-2AD2C23668DB}" name="Column10057"/>
    <tableColumn id="10061" xr3:uid="{DC6B485C-FDBF-4187-825B-B7A0D96DA193}" name="Column10058"/>
    <tableColumn id="10062" xr3:uid="{4072B838-E5F0-4219-ADE1-5D90FCA5E59A}" name="Column10059"/>
    <tableColumn id="10063" xr3:uid="{1A576AB8-09CE-4592-8418-4F0EDF270899}" name="Column10060"/>
    <tableColumn id="10064" xr3:uid="{ADED366C-0F77-4E1F-967C-303528869E72}" name="Column10061"/>
    <tableColumn id="10065" xr3:uid="{17634551-3F6A-4572-88E0-E1708F6594FF}" name="Column10062"/>
    <tableColumn id="10066" xr3:uid="{ED95B368-C270-491A-8718-399A4B5DDEE5}" name="Column10063"/>
    <tableColumn id="10067" xr3:uid="{65E84F1F-FFA0-4657-88EF-EF0F12A6B315}" name="Column10064"/>
    <tableColumn id="10068" xr3:uid="{8635336D-69F4-44B7-9F31-E7BEF0A00A20}" name="Column10065"/>
    <tableColumn id="10069" xr3:uid="{86E7AE87-7B72-4113-9786-C666F3F760B1}" name="Column10066"/>
    <tableColumn id="10070" xr3:uid="{5AA3C467-9CA2-48C9-A2B8-212929D9B065}" name="Column10067"/>
    <tableColumn id="10071" xr3:uid="{767FB55E-7D2B-4A2D-AADD-49A7F22F182B}" name="Column10068"/>
    <tableColumn id="10072" xr3:uid="{7BB39467-6D31-4507-86AC-860ED686DF3E}" name="Column10069"/>
    <tableColumn id="10073" xr3:uid="{BC2AC00C-9003-4B12-8918-284AC2A1666E}" name="Column10070"/>
    <tableColumn id="10074" xr3:uid="{9FE5B1B7-70D6-419D-936F-01E30E6EBF73}" name="Column10071"/>
    <tableColumn id="10075" xr3:uid="{89D1647C-D43F-473F-8B45-0D510381D19C}" name="Column10072"/>
    <tableColumn id="10076" xr3:uid="{A5F82D8E-A95C-4AF4-9B12-034630015984}" name="Column10073"/>
    <tableColumn id="10077" xr3:uid="{1324E61B-A1A4-426F-83DA-A29152820E3E}" name="Column10074"/>
    <tableColumn id="10078" xr3:uid="{2657D73E-F362-4170-BB66-7049634A58DD}" name="Column10075"/>
    <tableColumn id="10079" xr3:uid="{2DE85ED6-DDD4-46F8-93FF-785BF94386FC}" name="Column10076"/>
    <tableColumn id="10080" xr3:uid="{D4978D9C-A9EF-4699-95B2-4555AE14F282}" name="Column10077"/>
    <tableColumn id="10081" xr3:uid="{1CA60FB1-DC5F-45EB-BBC0-D11E5FDB8574}" name="Column10078"/>
    <tableColumn id="10082" xr3:uid="{CBAF5E49-5455-4844-AE80-A192CEF1B95B}" name="Column10079"/>
    <tableColumn id="10083" xr3:uid="{BE929A82-5EC2-4C68-8586-CD5380839A30}" name="Column10080"/>
    <tableColumn id="10084" xr3:uid="{2D03445F-5282-4439-A821-020B92424E55}" name="Column10081"/>
    <tableColumn id="10085" xr3:uid="{7F3DC3A7-08D6-473C-A368-9D961952290F}" name="Column10082"/>
    <tableColumn id="10086" xr3:uid="{19C03812-767A-4F7E-896E-A5ED2DC7A1A1}" name="Column10083"/>
    <tableColumn id="10087" xr3:uid="{CA13A803-14FB-43B4-81BD-DD02BF8F7737}" name="Column10084"/>
    <tableColumn id="10088" xr3:uid="{8C5178BB-69A6-47CB-AE6F-4F04229AC71D}" name="Column10085"/>
    <tableColumn id="10089" xr3:uid="{D7DC17E4-26BF-452E-A5BF-9E3DB141AD79}" name="Column10086"/>
    <tableColumn id="10090" xr3:uid="{8840B5D9-36B6-46DA-9E4D-E1D3AEF15F2F}" name="Column10087"/>
    <tableColumn id="10091" xr3:uid="{66CFB02E-21CA-4C79-B13B-CABC67ACB6AA}" name="Column10088"/>
    <tableColumn id="10092" xr3:uid="{B3B1088C-77A8-4922-AE10-31AC636683B6}" name="Column10089"/>
    <tableColumn id="10093" xr3:uid="{6AD26D5F-3F7C-4145-935D-DD0A72730B09}" name="Column10090"/>
    <tableColumn id="10094" xr3:uid="{F4651D1A-CCDD-434F-BE68-339D8D0F9230}" name="Column10091"/>
    <tableColumn id="10095" xr3:uid="{C0A7C0E0-164D-44CF-B0B7-264B817D75BC}" name="Column10092"/>
    <tableColumn id="10096" xr3:uid="{0F2EE5E7-247C-4968-9101-8C3AAF730E83}" name="Column10093"/>
    <tableColumn id="10097" xr3:uid="{03849EAE-41BA-42CD-9BC9-6572B8E64291}" name="Column10094"/>
    <tableColumn id="10098" xr3:uid="{E697ADCD-E738-4205-B8E8-AD3ED037F857}" name="Column10095"/>
    <tableColumn id="10099" xr3:uid="{F9FE527A-4810-4479-AA77-86D15ADF88C4}" name="Column10096"/>
    <tableColumn id="10100" xr3:uid="{A10D12B5-68E5-42F5-8AC9-5FCFDCBFA634}" name="Column10097"/>
    <tableColumn id="10101" xr3:uid="{45273D67-7C28-40B8-81AD-B8AAC20751EA}" name="Column10098"/>
    <tableColumn id="10102" xr3:uid="{34C545CB-C104-4530-B886-A557EBBF071D}" name="Column10099"/>
    <tableColumn id="10103" xr3:uid="{6BA79C8D-C4F9-4C12-888D-88AB184A0A05}" name="Column10100"/>
    <tableColumn id="10104" xr3:uid="{40758BA0-462F-4024-8195-129F4D95B98A}" name="Column10101"/>
    <tableColumn id="10105" xr3:uid="{B45086F1-441B-47D5-92BE-12C8A7125819}" name="Column10102"/>
    <tableColumn id="10106" xr3:uid="{8830830F-B255-4072-93EF-B54D449C7CBF}" name="Column10103"/>
    <tableColumn id="10107" xr3:uid="{E481AD0C-4E4D-4E0A-8B68-0B1FB86F9DE8}" name="Column10104"/>
    <tableColumn id="10108" xr3:uid="{9AF36527-B54B-4A39-9728-6BD41B904104}" name="Column10105"/>
    <tableColumn id="10109" xr3:uid="{18D707C1-EF1E-4ED7-94DD-46EB4C3079D3}" name="Column10106"/>
    <tableColumn id="10110" xr3:uid="{A5F6ED5C-37CA-4D70-9EDA-EC2884A87CBD}" name="Column10107"/>
    <tableColumn id="10111" xr3:uid="{8C73C01F-0FC2-495E-87B0-8C8E2B27B69F}" name="Column10108"/>
    <tableColumn id="10112" xr3:uid="{5F6AC93C-7F2B-410A-9A0C-F3AB407A4B4C}" name="Column10109"/>
    <tableColumn id="10113" xr3:uid="{29C63ED7-DF6D-418C-9667-C1E19803B751}" name="Column10110"/>
    <tableColumn id="10114" xr3:uid="{D3E0012B-65E9-4AF1-B92F-FD97C038EC65}" name="Column10111"/>
    <tableColumn id="10115" xr3:uid="{DFBE3ABD-10DA-4BD7-8816-573999B2AE44}" name="Column10112"/>
    <tableColumn id="10116" xr3:uid="{B83FB1D3-BCAD-436B-AE68-867A5636A131}" name="Column10113"/>
    <tableColumn id="10117" xr3:uid="{9EF98435-C6F6-49D4-BB8E-82E9AA6E460E}" name="Column10114"/>
    <tableColumn id="10118" xr3:uid="{E66DE416-7C50-4993-8BB2-916B3C09C54C}" name="Column10115"/>
    <tableColumn id="10119" xr3:uid="{ED2914E2-CCFF-4251-8124-FDF1B0E98692}" name="Column10116"/>
    <tableColumn id="10120" xr3:uid="{8BC530FF-B466-47BC-99D4-457431CF328B}" name="Column10117"/>
    <tableColumn id="10121" xr3:uid="{F03CFCF6-05AF-4C4D-A703-65012A68CD35}" name="Column10118"/>
    <tableColumn id="10122" xr3:uid="{564FAFDC-712A-4B40-9195-4421B28BA626}" name="Column10119"/>
    <tableColumn id="10123" xr3:uid="{6F044F23-6645-4353-8D18-1B89DE3B5FE3}" name="Column10120"/>
    <tableColumn id="10124" xr3:uid="{94FBFE04-92F9-403D-B252-5E882EA7802F}" name="Column10121"/>
    <tableColumn id="10125" xr3:uid="{A4DF6FE4-5CB1-429C-A5F6-BECBBF9F6BDB}" name="Column10122"/>
    <tableColumn id="10126" xr3:uid="{FCEA5F24-65DF-49AC-82CF-0467EDFA4970}" name="Column10123"/>
    <tableColumn id="10127" xr3:uid="{AA544286-350B-4EE7-94B4-70601AEA7300}" name="Column10124"/>
    <tableColumn id="10128" xr3:uid="{130649DA-D089-46DD-A82E-44DF9C64F093}" name="Column10125"/>
    <tableColumn id="10129" xr3:uid="{AE54CFC2-2854-4F3C-8742-EE2EB9217851}" name="Column10126"/>
    <tableColumn id="10130" xr3:uid="{862282E0-D0D6-48DE-8814-1C85D075261C}" name="Column10127"/>
    <tableColumn id="10131" xr3:uid="{C4FBA0DA-6CF6-4D4E-9578-09E9FA4353CB}" name="Column10128"/>
    <tableColumn id="10132" xr3:uid="{737375D1-E652-456F-A823-5A2838A933DE}" name="Column10129"/>
    <tableColumn id="10133" xr3:uid="{49139E14-E8B7-403D-8CD1-C5B358C7231F}" name="Column10130"/>
    <tableColumn id="10134" xr3:uid="{97844D78-C247-4628-B3B7-6798D75E8B74}" name="Column10131"/>
    <tableColumn id="10135" xr3:uid="{7B3C99C8-6742-4808-B451-3954B57E3132}" name="Column10132"/>
    <tableColumn id="10136" xr3:uid="{02B181EE-895B-4C5A-9E15-04EECA3C5D7C}" name="Column10133"/>
    <tableColumn id="10137" xr3:uid="{E9B06358-98BE-42A2-B39C-D9D9AB4C8DE3}" name="Column10134"/>
    <tableColumn id="10138" xr3:uid="{DE1FD84F-AE93-4017-9712-0B2F5FCC501A}" name="Column10135"/>
    <tableColumn id="10139" xr3:uid="{4DBD2ED2-E9BC-49E9-9334-E652DE4F2057}" name="Column10136"/>
    <tableColumn id="10140" xr3:uid="{A40358F8-403F-4886-8857-4F6B7CB4E840}" name="Column10137"/>
    <tableColumn id="10141" xr3:uid="{23BC17A4-798F-4738-9AA3-8F605183F7B3}" name="Column10138"/>
    <tableColumn id="10142" xr3:uid="{397B2723-6F54-466D-8E90-DFC4BD81E7B3}" name="Column10139"/>
    <tableColumn id="10143" xr3:uid="{BEB04A07-E39A-486B-922B-2CAE41C62D13}" name="Column10140"/>
    <tableColumn id="10144" xr3:uid="{77D185CB-4D48-4CB0-91E4-407A839D5FD7}" name="Column10141"/>
    <tableColumn id="10145" xr3:uid="{9C961E25-977A-44D8-9054-9A98F247397F}" name="Column10142"/>
    <tableColumn id="10146" xr3:uid="{5BFA8BB7-99DB-459D-897A-DB7C9A605E8C}" name="Column10143"/>
    <tableColumn id="10147" xr3:uid="{38F6BB38-5B59-4FAD-8ED1-B8B792932419}" name="Column10144"/>
    <tableColumn id="10148" xr3:uid="{607C77BF-2067-45E2-A1C6-A1BBF6D36EAD}" name="Column10145"/>
    <tableColumn id="10149" xr3:uid="{BF40A08B-1055-487A-B2EE-892E6B77A2B7}" name="Column10146"/>
    <tableColumn id="10150" xr3:uid="{8FE9094F-C4B9-464A-93FA-516846DFC1D5}" name="Column10147"/>
    <tableColumn id="10151" xr3:uid="{AD427B91-A282-46D5-B652-B10A3A812F6C}" name="Column10148"/>
    <tableColumn id="10152" xr3:uid="{AD01B1F5-BBE8-4644-8E90-3635B485D6F3}" name="Column10149"/>
    <tableColumn id="10153" xr3:uid="{2F5A9F9F-ECE5-42FD-ADDE-16BB0193D46E}" name="Column10150"/>
    <tableColumn id="10154" xr3:uid="{A2AC8531-BE82-4E89-BDD4-CC9D7F37B465}" name="Column10151"/>
    <tableColumn id="10155" xr3:uid="{CE8FF403-C495-4096-8610-69E2D38F18BC}" name="Column10152"/>
    <tableColumn id="10156" xr3:uid="{D753FB0D-39EB-4F70-BF71-B9CF28815F09}" name="Column10153"/>
    <tableColumn id="10157" xr3:uid="{6CB2AA44-4FC1-4D47-B8E9-302029509385}" name="Column10154"/>
    <tableColumn id="10158" xr3:uid="{7BF4E39E-76BB-4871-83D0-5899D089DA77}" name="Column10155"/>
    <tableColumn id="10159" xr3:uid="{27954376-585D-41D2-9CEB-1A552CB760B7}" name="Column10156"/>
    <tableColumn id="10160" xr3:uid="{37DC3F9A-C4AE-4328-8152-4FAEDA5A216C}" name="Column10157"/>
    <tableColumn id="10161" xr3:uid="{FA3D94EC-B065-46A5-9A56-FCB757D74D63}" name="Column10158"/>
    <tableColumn id="10162" xr3:uid="{E80A7B97-92C2-4377-8EAC-5B67D8354FDE}" name="Column10159"/>
    <tableColumn id="10163" xr3:uid="{697A34E5-357A-4D4E-AB19-E10B213DF98F}" name="Column10160"/>
    <tableColumn id="10164" xr3:uid="{A9E4EB5A-C621-4D5F-AD64-6C6B3A16ED09}" name="Column10161"/>
    <tableColumn id="10165" xr3:uid="{2F5A5D60-6B1D-40B2-AA98-5FBA386D0EAF}" name="Column10162"/>
    <tableColumn id="10166" xr3:uid="{F5AF8B97-1E2D-4EF5-A006-B50A38317C95}" name="Column10163"/>
    <tableColumn id="10167" xr3:uid="{6AA4F825-1ADD-4886-BF32-C119CC631A64}" name="Column10164"/>
    <tableColumn id="10168" xr3:uid="{D67BCDFC-4E75-4509-BBBA-BC37B17A739B}" name="Column10165"/>
    <tableColumn id="10169" xr3:uid="{454971D9-C712-49DB-95DA-EF7B69957521}" name="Column10166"/>
    <tableColumn id="10170" xr3:uid="{51465FB5-3326-4F9D-B0B5-2EFBD46F386E}" name="Column10167"/>
    <tableColumn id="10171" xr3:uid="{8B743C90-C250-4F79-8466-D4FBCF0AA24D}" name="Column10168"/>
    <tableColumn id="10172" xr3:uid="{75B39DA7-CDAC-41D6-AC51-815969B162A5}" name="Column10169"/>
    <tableColumn id="10173" xr3:uid="{3F2B9A23-7013-43B4-9E36-C877FA195EA5}" name="Column10170"/>
    <tableColumn id="10174" xr3:uid="{10C69EEB-D3C8-47B9-8248-0EEB245F91D5}" name="Column10171"/>
    <tableColumn id="10175" xr3:uid="{0A16DC35-17AD-4172-8CC3-AE702BA85A71}" name="Column10172"/>
    <tableColumn id="10176" xr3:uid="{FD53340C-6B93-4350-85EA-9D9967211D72}" name="Column10173"/>
    <tableColumn id="10177" xr3:uid="{371627F9-B964-416B-9EE5-C4474505A22F}" name="Column10174"/>
    <tableColumn id="10178" xr3:uid="{5388F114-4BB2-44CB-98AF-2AAA5BE43D48}" name="Column10175"/>
    <tableColumn id="10179" xr3:uid="{C1103B8E-6C53-466D-A4A0-606EF3C8A114}" name="Column10176"/>
    <tableColumn id="10180" xr3:uid="{53AC81AE-BDA2-447D-9212-1CBA34235C82}" name="Column10177"/>
    <tableColumn id="10181" xr3:uid="{BB4903C0-FD5C-4C50-8086-DCE30CA7EC73}" name="Column10178"/>
    <tableColumn id="10182" xr3:uid="{FB46880C-D31D-4595-9BD3-EF135440B5B4}" name="Column10179"/>
    <tableColumn id="10183" xr3:uid="{3337B89A-69C8-4381-BDA3-40F510F0890A}" name="Column10180"/>
    <tableColumn id="10184" xr3:uid="{D6156D9F-629A-46FB-A87C-C74006CCD272}" name="Column10181"/>
    <tableColumn id="10185" xr3:uid="{496136B8-AC51-4C9E-A78A-993E10C8BB9E}" name="Column10182"/>
    <tableColumn id="10186" xr3:uid="{59F90134-8A61-489B-99ED-C158EBCE26DF}" name="Column10183"/>
    <tableColumn id="10187" xr3:uid="{C1492611-A204-4D27-9BDE-EECB8A527583}" name="Column10184"/>
    <tableColumn id="10188" xr3:uid="{EBD66285-8DA6-4EA5-BADF-22D6DD574740}" name="Column10185"/>
    <tableColumn id="10189" xr3:uid="{8A7C1C68-E370-443E-B3C4-F312D9F2C09B}" name="Column10186"/>
    <tableColumn id="10190" xr3:uid="{3850C629-2108-47CE-81BE-5C1C7353F273}" name="Column10187"/>
    <tableColumn id="10191" xr3:uid="{1F3040A6-E533-4DBE-A5CE-8C84A1FDAB81}" name="Column10188"/>
    <tableColumn id="10192" xr3:uid="{99700C0E-A270-435D-B811-9C635B755D5F}" name="Column10189"/>
    <tableColumn id="10193" xr3:uid="{7E4066CF-0167-4D60-8BDF-7489BF1AF0D5}" name="Column10190"/>
    <tableColumn id="10194" xr3:uid="{542E940C-A3C2-45C5-9AFB-D0540E9D3FC6}" name="Column10191"/>
    <tableColumn id="10195" xr3:uid="{C3B3B5C3-C992-4BEA-8747-F1062631A8AB}" name="Column10192"/>
    <tableColumn id="10196" xr3:uid="{CD12004A-28A5-4400-A52C-0B6B19989B24}" name="Column10193"/>
    <tableColumn id="10197" xr3:uid="{87503E6D-F060-42FF-B6C0-CA71B01CED1A}" name="Column10194"/>
    <tableColumn id="10198" xr3:uid="{E06A1B75-3B0C-41E9-99AE-F21DF35620BC}" name="Column10195"/>
    <tableColumn id="10199" xr3:uid="{AFBC28CC-4232-4D22-821B-B8B647AC039F}" name="Column10196"/>
    <tableColumn id="10200" xr3:uid="{F34AAC06-FE8F-49B3-B7CF-5E06A92B442F}" name="Column10197"/>
    <tableColumn id="10201" xr3:uid="{04974C80-0A8B-436B-B505-A09B1A17ABFC}" name="Column10198"/>
    <tableColumn id="10202" xr3:uid="{6172FD62-6506-43BD-B270-992B51FF6462}" name="Column10199"/>
    <tableColumn id="10203" xr3:uid="{A5FB0FBA-0209-416D-B113-2A54C22D1569}" name="Column10200"/>
    <tableColumn id="10204" xr3:uid="{FBC0887E-384F-4339-9433-AE225C90406D}" name="Column10201"/>
    <tableColumn id="10205" xr3:uid="{73E7E5E8-3571-4E48-A38D-627403F594FF}" name="Column10202"/>
    <tableColumn id="10206" xr3:uid="{E669E142-33C8-4293-88D9-B998D56A4138}" name="Column10203"/>
    <tableColumn id="10207" xr3:uid="{47BA013F-F597-4869-A921-5DD0941CEDE4}" name="Column10204"/>
    <tableColumn id="10208" xr3:uid="{54064B26-C700-4948-B360-89273D2C719D}" name="Column10205"/>
    <tableColumn id="10209" xr3:uid="{504809B3-8E43-40A1-9B05-45EF6B4CC901}" name="Column10206"/>
    <tableColumn id="10210" xr3:uid="{384BB95D-5195-438F-A1C0-DB33EDC25DCD}" name="Column10207"/>
    <tableColumn id="10211" xr3:uid="{7651BD90-BEAB-49C9-A86B-B13D8DB79D4C}" name="Column10208"/>
    <tableColumn id="10212" xr3:uid="{D89EEEAA-432C-4525-BEAF-AC353A7838AC}" name="Column10209"/>
    <tableColumn id="10213" xr3:uid="{F40BB886-3AAE-4BB7-B5DA-2C3066D8C0F8}" name="Column10210"/>
    <tableColumn id="10214" xr3:uid="{A09AD31E-B1A5-464B-A1A2-CE4B7439373B}" name="Column10211"/>
    <tableColumn id="10215" xr3:uid="{2531FB09-5578-4C15-9752-6D7F5987F81F}" name="Column10212"/>
    <tableColumn id="10216" xr3:uid="{43A0B90D-925F-45B5-AE66-5C448AA13266}" name="Column10213"/>
    <tableColumn id="10217" xr3:uid="{59F27F2E-3E79-4327-BC01-164F28F10924}" name="Column10214"/>
    <tableColumn id="10218" xr3:uid="{5F318EDC-388E-4769-8282-DD03FD0B9916}" name="Column10215"/>
    <tableColumn id="10219" xr3:uid="{CCAC1975-9930-4122-BB96-DEE2480C4FA7}" name="Column10216"/>
    <tableColumn id="10220" xr3:uid="{BB257E3A-5B5F-4EE4-B24B-873B18209DDA}" name="Column10217"/>
    <tableColumn id="10221" xr3:uid="{A6DC5479-76BB-4C45-8AAA-D8A0E1756BDC}" name="Column10218"/>
    <tableColumn id="10222" xr3:uid="{A52D1BCE-900B-417D-B63E-EA34D0436780}" name="Column10219"/>
    <tableColumn id="10223" xr3:uid="{77C867BF-1F22-4326-B1A0-7254329C766B}" name="Column10220"/>
    <tableColumn id="10224" xr3:uid="{872CD097-D76B-40C0-A5E9-0210FF5CDBCF}" name="Column10221"/>
    <tableColumn id="10225" xr3:uid="{8F0AA209-A6AE-4C0C-B985-349C8B7EBFE2}" name="Column10222"/>
    <tableColumn id="10226" xr3:uid="{A4232AB9-FE7E-4235-992A-64E163FB8FE8}" name="Column10223"/>
    <tableColumn id="10227" xr3:uid="{B734FE1F-88B9-48CF-B4A9-CEAFB2F3B627}" name="Column10224"/>
    <tableColumn id="10228" xr3:uid="{C394A37B-E300-46B0-B8F1-DC0D6986E2EA}" name="Column10225"/>
    <tableColumn id="10229" xr3:uid="{DEBC7613-6D9F-4938-92A4-5C9AEE23D914}" name="Column10226"/>
    <tableColumn id="10230" xr3:uid="{8F54FB89-4207-4D5A-9CA3-E4323F7E2795}" name="Column10227"/>
    <tableColumn id="10231" xr3:uid="{DAEF2430-89B4-471F-B981-49F43F696FE8}" name="Column10228"/>
    <tableColumn id="10232" xr3:uid="{450F6667-A94C-422F-8DCB-1D001BC15C6E}" name="Column10229"/>
    <tableColumn id="10233" xr3:uid="{6F120548-5D66-4E89-9289-63155627A87E}" name="Column10230"/>
    <tableColumn id="10234" xr3:uid="{0D5A4848-BDA0-4DFB-8DB9-729C7E8FDCF1}" name="Column10231"/>
    <tableColumn id="10235" xr3:uid="{679D7DD1-B59A-4FCB-BDED-8B814C839C64}" name="Column10232"/>
    <tableColumn id="10236" xr3:uid="{8C3D3325-44F6-4E7B-AE53-F55966DAEA6E}" name="Column10233"/>
    <tableColumn id="10237" xr3:uid="{259D20D6-F41E-4945-A00B-8E850124938B}" name="Column10234"/>
    <tableColumn id="10238" xr3:uid="{6B78D058-B41F-4887-8EF0-88F7D581E15B}" name="Column10235"/>
    <tableColumn id="10239" xr3:uid="{2252F194-ABAE-4D9A-83AB-13868530B50F}" name="Column10236"/>
    <tableColumn id="10240" xr3:uid="{7F5B9FA9-6730-4F24-94DC-7C0D69B37693}" name="Column10237"/>
    <tableColumn id="10241" xr3:uid="{5F355E16-1AA6-4760-A1D9-AE4ADE535C52}" name="Column10238"/>
    <tableColumn id="10242" xr3:uid="{80DF3955-2478-4365-8A4B-25F49B077D50}" name="Column10239"/>
    <tableColumn id="10243" xr3:uid="{5E32C25D-6E5E-4FB0-9457-0FB3A43D4441}" name="Column10240"/>
    <tableColumn id="10244" xr3:uid="{6846AC0C-2ECD-4638-918F-D70F73F2064D}" name="Column10241"/>
    <tableColumn id="10245" xr3:uid="{0BD58877-4DBC-4C76-9F38-39EB905DFFFA}" name="Column10242"/>
    <tableColumn id="10246" xr3:uid="{56D81283-F9B2-4971-B7C3-5D9E411D598B}" name="Column10243"/>
    <tableColumn id="10247" xr3:uid="{42C9A45D-31E5-4422-B1C5-B52346E9485C}" name="Column10244"/>
    <tableColumn id="10248" xr3:uid="{A4D958C6-DD00-4113-A91F-DF5BA364FD97}" name="Column10245"/>
    <tableColumn id="10249" xr3:uid="{3F769829-E3DA-4CA0-8B5D-4497A29D42C0}" name="Column10246"/>
    <tableColumn id="10250" xr3:uid="{8FACE3B3-20D1-4210-AFE0-F53508F1CACE}" name="Column10247"/>
    <tableColumn id="10251" xr3:uid="{B028D3F8-90C9-4A76-9DC0-C4A3D6EB9871}" name="Column10248"/>
    <tableColumn id="10252" xr3:uid="{E0D1E9FC-0094-4D88-A03A-AAF47A878769}" name="Column10249"/>
    <tableColumn id="10253" xr3:uid="{6126782D-6421-4242-8E9F-D3106EC52AB8}" name="Column10250"/>
    <tableColumn id="10254" xr3:uid="{AB78E586-D061-4600-B708-7F475C5893A0}" name="Column10251"/>
    <tableColumn id="10255" xr3:uid="{BD30DFEB-31DE-45B4-A91A-43E6BDC373DF}" name="Column10252"/>
    <tableColumn id="10256" xr3:uid="{B0F4F924-5B1D-41A8-97DD-DA824208672F}" name="Column10253"/>
    <tableColumn id="10257" xr3:uid="{FB7EA452-757B-4DEB-99BE-5F16CF1721BD}" name="Column10254"/>
    <tableColumn id="10258" xr3:uid="{5AD9EF1F-38EB-4C24-A001-2B9B9C0642B9}" name="Column10255"/>
    <tableColumn id="10259" xr3:uid="{A34A72F5-28FE-48DB-A96D-9204DD9CB9E2}" name="Column10256"/>
    <tableColumn id="10260" xr3:uid="{2A07759C-BDD7-454F-B530-E2C9A34B1584}" name="Column10257"/>
    <tableColumn id="10261" xr3:uid="{FF9CF9B4-4B21-46F7-B7B3-BE1FAC92F39C}" name="Column10258"/>
    <tableColumn id="10262" xr3:uid="{748C0763-00B5-4583-A20D-92CCD6782A24}" name="Column10259"/>
    <tableColumn id="10263" xr3:uid="{0751D22A-F599-42EB-9539-C8A27A1D0FF4}" name="Column10260"/>
    <tableColumn id="10264" xr3:uid="{7DC45334-AAC5-49E7-9C0F-EB785AADD1CA}" name="Column10261"/>
    <tableColumn id="10265" xr3:uid="{BBE7D256-AC1B-41F5-9421-1A609562B468}" name="Column10262"/>
    <tableColumn id="10266" xr3:uid="{B9D2472B-D222-43C2-8A9B-0BDD91A4D2E7}" name="Column10263"/>
    <tableColumn id="10267" xr3:uid="{D550FD9B-3186-4795-939F-38A9B56EF19B}" name="Column10264"/>
    <tableColumn id="10268" xr3:uid="{43080EB1-6568-4DF9-9F1A-9FD6BA5430F9}" name="Column10265"/>
    <tableColumn id="10269" xr3:uid="{67A39C9A-1E7E-478B-82CC-0A5C37C8F9D0}" name="Column10266"/>
    <tableColumn id="10270" xr3:uid="{F3809922-A7CA-431B-AD97-2AC32013750A}" name="Column10267"/>
    <tableColumn id="10271" xr3:uid="{3D573061-230E-4D7E-8B3F-CDA45DA79BA7}" name="Column10268"/>
    <tableColumn id="10272" xr3:uid="{1CBF444A-622D-45F1-B787-7A7A56B26487}" name="Column10269"/>
    <tableColumn id="10273" xr3:uid="{3363D0FD-7AB5-42AB-900E-75A0CF80693D}" name="Column10270"/>
    <tableColumn id="10274" xr3:uid="{462838F8-89CF-4027-BD5A-5078090326D9}" name="Column10271"/>
    <tableColumn id="10275" xr3:uid="{4222B7A3-9517-4E39-AA5A-D12BDE42B60A}" name="Column10272"/>
    <tableColumn id="10276" xr3:uid="{58D37ECA-45B3-4EE8-A42E-31A0EBC01300}" name="Column10273"/>
    <tableColumn id="10277" xr3:uid="{50DF5BBC-7768-4311-AED7-7C3126C4FC75}" name="Column10274"/>
    <tableColumn id="10278" xr3:uid="{30A26AF8-4222-42CC-8B4D-ACE12EC7F7A2}" name="Column10275"/>
    <tableColumn id="10279" xr3:uid="{028B6537-D92A-4703-BAE1-521B859D9F00}" name="Column10276"/>
    <tableColumn id="10280" xr3:uid="{AFB7EBBA-A19F-4295-838A-C5EA92F80D10}" name="Column10277"/>
    <tableColumn id="10281" xr3:uid="{EA8795E0-72AE-4D3F-A54F-A656AE6F3CFE}" name="Column10278"/>
    <tableColumn id="10282" xr3:uid="{E9B5EA76-7585-4AAA-A807-799948587003}" name="Column10279"/>
    <tableColumn id="10283" xr3:uid="{4746A78E-195D-4014-A669-76A4A5A6ADA0}" name="Column10280"/>
    <tableColumn id="10284" xr3:uid="{298D5A80-3526-44C7-8BC1-B0CD61AA9A52}" name="Column10281"/>
    <tableColumn id="10285" xr3:uid="{D576E55C-7C5A-4A50-AC96-D684CBAECEE8}" name="Column10282"/>
    <tableColumn id="10286" xr3:uid="{EF0F7394-D03C-4D0D-9FB5-6A0396C38C7A}" name="Column10283"/>
    <tableColumn id="10287" xr3:uid="{7A0F6E60-6E6A-45DC-A29B-02B0DB5CB9C8}" name="Column10284"/>
    <tableColumn id="10288" xr3:uid="{4A115983-13A3-437B-9A5F-D0E02F7D58A8}" name="Column10285"/>
    <tableColumn id="10289" xr3:uid="{290B7863-1049-44EC-BC4F-A0D22D1B6724}" name="Column10286"/>
    <tableColumn id="10290" xr3:uid="{F5FB9077-EBD7-4EBE-9110-AB01C253078D}" name="Column10287"/>
    <tableColumn id="10291" xr3:uid="{7884C3C9-1D5B-4371-B102-DFDBC1211F79}" name="Column10288"/>
    <tableColumn id="10292" xr3:uid="{12539E45-4C97-491C-A706-31A3C9C308DF}" name="Column10289"/>
    <tableColumn id="10293" xr3:uid="{5DFA5BFB-70AD-4EA6-954E-373836B746E8}" name="Column10290"/>
    <tableColumn id="10294" xr3:uid="{494179C8-4E24-463D-BBB6-7B9DC1DD9B24}" name="Column10291"/>
    <tableColumn id="10295" xr3:uid="{D55C7B21-51B1-459C-8789-B58BDA813743}" name="Column10292"/>
    <tableColumn id="10296" xr3:uid="{58EBEED3-75C5-42DA-A8F9-636D24B26501}" name="Column10293"/>
    <tableColumn id="10297" xr3:uid="{7126C9AD-51E1-4E85-AD64-BB1BD66C90AC}" name="Column10294"/>
    <tableColumn id="10298" xr3:uid="{8F6036A5-9A70-4104-B071-23130C11AD6A}" name="Column10295"/>
    <tableColumn id="10299" xr3:uid="{7E9C406D-A2A2-450E-8163-5E15081F072F}" name="Column10296"/>
    <tableColumn id="10300" xr3:uid="{3C278C93-F548-4A17-9097-46781F91DB87}" name="Column10297"/>
    <tableColumn id="10301" xr3:uid="{0E722F0A-E7BE-4AA5-98FA-66939E44FA37}" name="Column10298"/>
    <tableColumn id="10302" xr3:uid="{B9556BAD-0B77-400F-955A-2B5D321678F8}" name="Column10299"/>
    <tableColumn id="10303" xr3:uid="{69EB30D6-7514-400A-BD7F-79EED667FFAE}" name="Column10300"/>
    <tableColumn id="10304" xr3:uid="{7699BEAD-9794-4ED5-9A17-AD6CFF49A264}" name="Column10301"/>
    <tableColumn id="10305" xr3:uid="{685AB0FA-53F0-4011-9BC5-06749C7A7C93}" name="Column10302"/>
    <tableColumn id="10306" xr3:uid="{5DA2FB57-34C6-4738-BFE8-0D2A674C67C0}" name="Column10303"/>
    <tableColumn id="10307" xr3:uid="{84DD46BF-F379-49D1-97F0-93020EBC5BDD}" name="Column10304"/>
    <tableColumn id="10308" xr3:uid="{03D015F7-59D2-434E-89E5-FEC0047CC0D1}" name="Column10305"/>
    <tableColumn id="10309" xr3:uid="{ADE5FD6D-CB32-4CC6-A56D-3080627720C8}" name="Column10306"/>
    <tableColumn id="10310" xr3:uid="{2CB7AA62-D83F-43D7-B1FC-133F1A3CD947}" name="Column10307"/>
    <tableColumn id="10311" xr3:uid="{18C3C951-83BE-4486-A8DC-71962534C22A}" name="Column10308"/>
    <tableColumn id="10312" xr3:uid="{B3F16737-F2DD-4D4D-8B45-78C854E6CACC}" name="Column10309"/>
    <tableColumn id="10313" xr3:uid="{60EA1FA4-2923-4FF8-ABF9-C089D4411028}" name="Column10310"/>
    <tableColumn id="10314" xr3:uid="{73E68EEB-858C-40B6-A3A3-A3F2DC774BFF}" name="Column10311"/>
    <tableColumn id="10315" xr3:uid="{4F56BB3F-15A6-42B9-900E-3B8CC408776B}" name="Column10312"/>
    <tableColumn id="10316" xr3:uid="{E6CF0DAB-937E-4EBF-9214-A265BE359879}" name="Column10313"/>
    <tableColumn id="10317" xr3:uid="{942B0EA9-3DA0-4872-8538-A821E216F0E2}" name="Column10314"/>
    <tableColumn id="10318" xr3:uid="{B3F871B1-7758-49DD-8F7C-FDD7F83DA350}" name="Column10315"/>
    <tableColumn id="10319" xr3:uid="{4C1B451B-07AF-4BDB-8A35-53DD503A9011}" name="Column10316"/>
    <tableColumn id="10320" xr3:uid="{3C2BF62C-8A6A-413F-81FC-0048EF08B42B}" name="Column10317"/>
    <tableColumn id="10321" xr3:uid="{73ED5CC0-5F93-4F76-AD3E-172D0EC3CDEA}" name="Column10318"/>
    <tableColumn id="10322" xr3:uid="{91374DC3-038D-4047-8F35-DD25ED8CD93B}" name="Column10319"/>
    <tableColumn id="10323" xr3:uid="{16213F77-9655-45E9-AE41-EC2E822ED520}" name="Column10320"/>
    <tableColumn id="10324" xr3:uid="{00ACABE9-C61C-41BA-8BE0-CFC9B1944701}" name="Column10321"/>
    <tableColumn id="10325" xr3:uid="{12A673F2-87E8-4157-9BB4-1530021F44C4}" name="Column10322"/>
    <tableColumn id="10326" xr3:uid="{DF4BE3A6-5424-4EEA-9F16-019733EAD62E}" name="Column10323"/>
    <tableColumn id="10327" xr3:uid="{8212E6EE-243B-4033-887C-D282AC9BDDAD}" name="Column10324"/>
    <tableColumn id="10328" xr3:uid="{41300031-A755-4899-B365-A4EF85E204E9}" name="Column10325"/>
    <tableColumn id="10329" xr3:uid="{3FCB9315-75AE-4461-84C9-374723B3A825}" name="Column10326"/>
    <tableColumn id="10330" xr3:uid="{E40D66B6-FE00-48DF-925E-2267C57B008E}" name="Column10327"/>
    <tableColumn id="10331" xr3:uid="{D28522A5-483E-4AD0-9722-AD67FA5D744B}" name="Column10328"/>
    <tableColumn id="10332" xr3:uid="{25A51E91-F342-48D3-983B-1DC1995F6095}" name="Column10329"/>
    <tableColumn id="10333" xr3:uid="{2652CE02-534A-4C6B-AFF3-401E2936F3F8}" name="Column10330"/>
    <tableColumn id="10334" xr3:uid="{EEEDA6B6-02E9-41CA-AF48-155CF871F3D6}" name="Column10331"/>
    <tableColumn id="10335" xr3:uid="{B12D6E5E-A296-45A8-A8E1-94916FD2E7C3}" name="Column10332"/>
    <tableColumn id="10336" xr3:uid="{D5FF069B-E966-4EFC-901A-42AA85F161FE}" name="Column10333"/>
    <tableColumn id="10337" xr3:uid="{90E4FFD3-A99E-4FCD-AD66-B7D404A5B35F}" name="Column10334"/>
    <tableColumn id="10338" xr3:uid="{CC7B537C-842E-45FD-B6B6-B0C0309C4697}" name="Column10335"/>
    <tableColumn id="10339" xr3:uid="{C0410042-E0B6-4BC7-8FFF-E39554652D18}" name="Column10336"/>
    <tableColumn id="10340" xr3:uid="{D026E37C-4EA9-4EE5-A66F-C30698DCEB16}" name="Column10337"/>
    <tableColumn id="10341" xr3:uid="{2C11A564-9B4B-48B1-BFE3-7AB3FE6E3B69}" name="Column10338"/>
    <tableColumn id="10342" xr3:uid="{3CA3C557-AAE1-411F-8292-328E4BEFEC71}" name="Column10339"/>
    <tableColumn id="10343" xr3:uid="{D0FC721D-C183-4418-B232-80B3AEDDBC16}" name="Column10340"/>
    <tableColumn id="10344" xr3:uid="{32F88384-EBE8-4A15-826A-02B344092F04}" name="Column10341"/>
    <tableColumn id="10345" xr3:uid="{085F096C-9C3C-48EF-A08A-14CD34EC5274}" name="Column10342"/>
    <tableColumn id="10346" xr3:uid="{D079D5C8-3BBB-48B4-A261-CFDC30E42DE1}" name="Column10343"/>
    <tableColumn id="10347" xr3:uid="{3373E975-4917-41CC-90E9-7BFECA733544}" name="Column10344"/>
    <tableColumn id="10348" xr3:uid="{FA4139E1-B8B5-42BF-90D1-80A555DF0AAD}" name="Column10345"/>
    <tableColumn id="10349" xr3:uid="{D936C102-E31B-4958-AC47-32279440714E}" name="Column10346"/>
    <tableColumn id="10350" xr3:uid="{9A6DA8B4-5EFA-41D7-A4D5-AA089B29D668}" name="Column10347"/>
    <tableColumn id="10351" xr3:uid="{477DC448-CAB0-47A4-B4C0-CC60E0AAE81E}" name="Column10348"/>
    <tableColumn id="10352" xr3:uid="{C430A23A-F639-4019-8A18-74991E7F83EE}" name="Column10349"/>
    <tableColumn id="10353" xr3:uid="{BC20A707-E89E-49CA-B6F6-D96000F82982}" name="Column10350"/>
    <tableColumn id="10354" xr3:uid="{1814FCEE-B1C1-4391-B943-A2C47C3536E6}" name="Column10351"/>
    <tableColumn id="10355" xr3:uid="{CE8715EF-88A8-482D-BB58-4984965ABA9A}" name="Column10352"/>
    <tableColumn id="10356" xr3:uid="{367BB064-9DCE-452F-B395-7A628E81ADB2}" name="Column10353"/>
    <tableColumn id="10357" xr3:uid="{58F0333A-0C98-48FF-B629-B2BC9F75AD01}" name="Column10354"/>
    <tableColumn id="10358" xr3:uid="{37501A00-AEF1-4B5C-A0AC-7FD5A5888826}" name="Column10355"/>
    <tableColumn id="10359" xr3:uid="{59C78DBF-263D-48F7-B64A-9F5211EEF137}" name="Column10356"/>
    <tableColumn id="10360" xr3:uid="{989F2F7B-D12F-4CCB-88E5-0F1339BBB321}" name="Column10357"/>
    <tableColumn id="10361" xr3:uid="{B18ED39B-7EB3-487F-BDD4-408764C80C82}" name="Column10358"/>
    <tableColumn id="10362" xr3:uid="{E1C57F2C-5823-46F6-891B-25E1E49E4FBF}" name="Column10359"/>
    <tableColumn id="10363" xr3:uid="{3BA08CF4-6AD8-40AF-A0DA-A7CF53A34414}" name="Column10360"/>
    <tableColumn id="10364" xr3:uid="{DECD8315-4ECC-4142-87B6-2E946C4B5993}" name="Column10361"/>
    <tableColumn id="10365" xr3:uid="{35E845E8-7B9B-4AF7-B338-6B4057489007}" name="Column10362"/>
    <tableColumn id="10366" xr3:uid="{1F6221C1-BBE1-487C-BE15-84E02CEE3A85}" name="Column10363"/>
    <tableColumn id="10367" xr3:uid="{05C2D61F-B684-4E68-AC60-F1BF7209A284}" name="Column10364"/>
    <tableColumn id="10368" xr3:uid="{23192EE6-8379-4705-A632-090023278F57}" name="Column10365"/>
    <tableColumn id="10369" xr3:uid="{63E7098A-11D5-4C82-AD4C-B724668AC993}" name="Column10366"/>
    <tableColumn id="10370" xr3:uid="{C951DA68-DE78-488B-84A1-9ABD60CCA03D}" name="Column10367"/>
    <tableColumn id="10371" xr3:uid="{9022742B-23C0-4D1C-9BC0-736BE046B128}" name="Column10368"/>
    <tableColumn id="10372" xr3:uid="{06F3D3E4-5322-43AB-A1F8-D9286A507FCD}" name="Column10369"/>
    <tableColumn id="10373" xr3:uid="{2D47638E-7D6B-4886-A8FE-817DC0CAA2B9}" name="Column10370"/>
    <tableColumn id="10374" xr3:uid="{E7F2C7CD-6F3F-442E-B103-1EE60FEEB88B}" name="Column10371"/>
    <tableColumn id="10375" xr3:uid="{951AA88F-7482-48EA-BF2C-2201EE83D686}" name="Column10372"/>
    <tableColumn id="10376" xr3:uid="{5B5C116B-736E-4078-956F-83E64D939C09}" name="Column10373"/>
    <tableColumn id="10377" xr3:uid="{7EDA17FF-13A6-43A6-9F43-B70112CCDA90}" name="Column10374"/>
    <tableColumn id="10378" xr3:uid="{12B64651-63C0-405D-BC74-BE6A50F6008E}" name="Column10375"/>
    <tableColumn id="10379" xr3:uid="{3038F211-4CFE-4CB4-AA2A-12E27E030B97}" name="Column10376"/>
    <tableColumn id="10380" xr3:uid="{B6EB1A13-17B9-4CF6-B852-2BD845B7E28D}" name="Column10377"/>
    <tableColumn id="10381" xr3:uid="{FD651F8D-235D-4EF9-A874-A22D00B36225}" name="Column10378"/>
    <tableColumn id="10382" xr3:uid="{C30BC176-A548-4044-8451-1A7B9138535C}" name="Column10379"/>
    <tableColumn id="10383" xr3:uid="{2140535E-DBC0-4EB5-8EE3-6282D5E2A231}" name="Column10380"/>
    <tableColumn id="10384" xr3:uid="{51193079-CD2B-4495-B323-8C8CB1F20852}" name="Column10381"/>
    <tableColumn id="10385" xr3:uid="{C4482C08-AE90-4692-8068-7DBD86701D02}" name="Column10382"/>
    <tableColumn id="10386" xr3:uid="{F4EB8D5E-1552-4160-92B4-6ED8B7E816A1}" name="Column10383"/>
    <tableColumn id="10387" xr3:uid="{0D2302B7-9AD5-44E6-8955-E81A4D3A4F0A}" name="Column10384"/>
    <tableColumn id="10388" xr3:uid="{BBBA2E81-16B0-48EB-854B-F2ED1260E934}" name="Column10385"/>
    <tableColumn id="10389" xr3:uid="{0220BCD1-BF22-457E-B281-6DF8EBE1B072}" name="Column10386"/>
    <tableColumn id="10390" xr3:uid="{5C5D175F-4B71-4336-87F8-4399F5C63045}" name="Column10387"/>
    <tableColumn id="10391" xr3:uid="{6C5993F4-5E2D-4C5B-9708-39C998E7BCD4}" name="Column10388"/>
    <tableColumn id="10392" xr3:uid="{A524347D-24D2-4F2B-9B2B-39F07A7A789A}" name="Column10389"/>
    <tableColumn id="10393" xr3:uid="{6F6A540E-BED3-4142-B3ED-E074790EE4D2}" name="Column10390"/>
    <tableColumn id="10394" xr3:uid="{09FA613E-1F1D-4EF8-807D-01B6791D4C1A}" name="Column10391"/>
    <tableColumn id="10395" xr3:uid="{83F31DD7-6A90-43FF-95B0-B4E7302C3427}" name="Column10392"/>
    <tableColumn id="10396" xr3:uid="{E1B5E5D1-076D-42AD-81AF-14F31C2DEBE5}" name="Column10393"/>
    <tableColumn id="10397" xr3:uid="{AFAEFB3C-AF0A-434B-A55D-0163FE5D7B95}" name="Column10394"/>
    <tableColumn id="10398" xr3:uid="{83935FC0-74B2-421C-8D8C-9356EF45F598}" name="Column10395"/>
    <tableColumn id="10399" xr3:uid="{FC741386-B2C4-45BD-9E50-38E92ACDD84C}" name="Column10396"/>
    <tableColumn id="10400" xr3:uid="{4A45D690-312E-498C-8563-E1FC2DC9ACE1}" name="Column10397"/>
    <tableColumn id="10401" xr3:uid="{E9B9F3D6-0177-41E1-8593-146ABF02F79C}" name="Column10398"/>
    <tableColumn id="10402" xr3:uid="{995E85E7-4F30-48EB-943B-4E8BA6024F34}" name="Column10399"/>
    <tableColumn id="10403" xr3:uid="{07900090-F953-44CE-BBFA-344F2A95B7BA}" name="Column10400"/>
    <tableColumn id="10404" xr3:uid="{6F6958F9-1D81-407E-856A-0FB0EB2D1D3A}" name="Column10401"/>
    <tableColumn id="10405" xr3:uid="{C20713C0-D9E8-4686-BD04-155023815420}" name="Column10402"/>
    <tableColumn id="10406" xr3:uid="{DA35C822-F46A-4D53-960E-3E07DE5B1043}" name="Column10403"/>
    <tableColumn id="10407" xr3:uid="{8A1DA539-4FCB-4B1A-9B38-A08B1160D6B5}" name="Column10404"/>
    <tableColumn id="10408" xr3:uid="{09F0F746-4C80-4528-82F0-2D8F3A1A5444}" name="Column10405"/>
    <tableColumn id="10409" xr3:uid="{EA735D80-16DA-4461-8A99-DB22B5FBDF4A}" name="Column10406"/>
    <tableColumn id="10410" xr3:uid="{A1ADCC05-B134-4370-A4C8-CBF5850755A2}" name="Column10407"/>
    <tableColumn id="10411" xr3:uid="{019872BE-1788-46DD-AEDC-F285C139F1A7}" name="Column10408"/>
    <tableColumn id="10412" xr3:uid="{837E7DB6-F520-4137-95F7-CF5208D8AA5B}" name="Column10409"/>
    <tableColumn id="10413" xr3:uid="{9340CD70-98B6-47BB-89D1-EF4AECB54AD1}" name="Column10410"/>
    <tableColumn id="10414" xr3:uid="{13A0B0C4-3F47-47DC-AE57-E6B4A6AB16E9}" name="Column10411"/>
    <tableColumn id="10415" xr3:uid="{96A5AF52-C07C-4255-B91A-11DA167BEA0A}" name="Column10412"/>
    <tableColumn id="10416" xr3:uid="{AF2DAF05-641C-4758-ABFF-891F8A2173E6}" name="Column10413"/>
    <tableColumn id="10417" xr3:uid="{95CAA3FB-5F73-4A5C-AF98-3EC9A2858422}" name="Column10414"/>
    <tableColumn id="10418" xr3:uid="{247374C8-6DCD-48FA-AC9F-C3CFB1331E09}" name="Column10415"/>
    <tableColumn id="10419" xr3:uid="{48EBE8D8-E2EC-4950-A3F5-B811CA944DB7}" name="Column10416"/>
    <tableColumn id="10420" xr3:uid="{DC51DAA0-4AE4-40AA-891C-301FFBF94E29}" name="Column10417"/>
    <tableColumn id="10421" xr3:uid="{1DD10BAE-FB12-462B-8845-9583ACD3DBF7}" name="Column10418"/>
    <tableColumn id="10422" xr3:uid="{94A0F318-E59A-4F5E-9840-F06AA92D06E3}" name="Column10419"/>
    <tableColumn id="10423" xr3:uid="{3D09A4C4-2301-4F96-BE44-97AA80E90AE3}" name="Column10420"/>
    <tableColumn id="10424" xr3:uid="{ECF607F3-270C-4F1D-B811-115AB195C6EA}" name="Column10421"/>
    <tableColumn id="10425" xr3:uid="{689F0301-D95C-4843-AA03-D2CAAFF96461}" name="Column10422"/>
    <tableColumn id="10426" xr3:uid="{0C938000-8BEE-4E41-B03A-113EF1C8408F}" name="Column10423"/>
    <tableColumn id="10427" xr3:uid="{7CF20FB2-6B67-492B-97DE-ADADBD24D8F3}" name="Column10424"/>
    <tableColumn id="10428" xr3:uid="{34E5475D-335E-4EBB-ADF7-6C621FE6EEA4}" name="Column10425"/>
    <tableColumn id="10429" xr3:uid="{35D74374-D3E5-4F1C-AB6C-489FBD7191D2}" name="Column10426"/>
    <tableColumn id="10430" xr3:uid="{D61481F0-D190-4C6F-8774-705A79889ED8}" name="Column10427"/>
    <tableColumn id="10431" xr3:uid="{3782EE48-7DC0-4241-BFF2-EA3ACAD91A77}" name="Column10428"/>
    <tableColumn id="10432" xr3:uid="{2BAFECE6-8679-4AB3-8CA5-CD2BAE6B2E8B}" name="Column10429"/>
    <tableColumn id="10433" xr3:uid="{BC6B9563-91FA-48EE-B38F-EB31DF688907}" name="Column10430"/>
    <tableColumn id="10434" xr3:uid="{3267D075-5831-404E-81F6-CE831C6AAC4D}" name="Column10431"/>
    <tableColumn id="10435" xr3:uid="{2D2DBAC9-7508-44E6-B149-8311A5F371DD}" name="Column10432"/>
    <tableColumn id="10436" xr3:uid="{0328D73E-3884-4342-8438-109DF42178D8}" name="Column10433"/>
    <tableColumn id="10437" xr3:uid="{C760C410-162A-474E-A46B-E83CF622840E}" name="Column10434"/>
    <tableColumn id="10438" xr3:uid="{F5824536-F626-40B9-8329-5E2D0D06DD9F}" name="Column10435"/>
    <tableColumn id="10439" xr3:uid="{B7591422-9C86-4970-823A-4579A60E7925}" name="Column10436"/>
    <tableColumn id="10440" xr3:uid="{9DEC4155-927C-4720-B1BA-5AC7C2CD82B8}" name="Column10437"/>
    <tableColumn id="10441" xr3:uid="{D7E7F1DF-4C25-43E6-9A79-20F0DC2BDF5B}" name="Column10438"/>
    <tableColumn id="10442" xr3:uid="{FFC6EBE0-B95E-43BA-AE5D-96A281304F57}" name="Column10439"/>
    <tableColumn id="10443" xr3:uid="{5A66F42E-FC15-48E5-8379-1EBA59683F7A}" name="Column10440"/>
    <tableColumn id="10444" xr3:uid="{EDDB8DAF-29C0-4959-BD3A-62A4C5A07CA8}" name="Column10441"/>
    <tableColumn id="10445" xr3:uid="{92C293FA-6D0C-45D3-B044-5EA45582232D}" name="Column10442"/>
    <tableColumn id="10446" xr3:uid="{AEF1581D-37D1-4A32-B0FE-D474BBBFB4E9}" name="Column10443"/>
    <tableColumn id="10447" xr3:uid="{A9E86907-42E0-4112-8FC8-1F7ED7FD5C0F}" name="Column10444"/>
    <tableColumn id="10448" xr3:uid="{6F140C95-C568-4BF8-8297-0681EC11294B}" name="Column10445"/>
    <tableColumn id="10449" xr3:uid="{FF6AF86C-67B9-4029-A96D-5CAD315F090D}" name="Column10446"/>
    <tableColumn id="10450" xr3:uid="{B2EA91FA-915E-4738-9FDC-D3BC0E25490B}" name="Column10447"/>
    <tableColumn id="10451" xr3:uid="{05643BDC-8B00-4822-A46E-839CE0DB4034}" name="Column10448"/>
    <tableColumn id="10452" xr3:uid="{5ED07BBB-B958-48A6-9286-CB0972EB8D8D}" name="Column10449"/>
    <tableColumn id="10453" xr3:uid="{6C2F9712-84FD-4122-A3F8-4F9032B08610}" name="Column10450"/>
    <tableColumn id="10454" xr3:uid="{B42DE1BA-B153-43A3-8A57-3632570B1DB7}" name="Column10451"/>
    <tableColumn id="10455" xr3:uid="{BE6CF900-4202-41B6-8999-0090202557DE}" name="Column10452"/>
    <tableColumn id="10456" xr3:uid="{D9EA5B56-DC65-4A71-A638-BEC2994BD91E}" name="Column10453"/>
    <tableColumn id="10457" xr3:uid="{6CE284A3-7755-4BB2-B387-400279D0D26E}" name="Column10454"/>
    <tableColumn id="10458" xr3:uid="{CF31C64C-4C4D-43D2-ACD3-E5D74FBFB726}" name="Column10455"/>
    <tableColumn id="10459" xr3:uid="{8ACC4554-2BE2-443C-ACF0-5F49A15EBC22}" name="Column10456"/>
    <tableColumn id="10460" xr3:uid="{B0DCABD7-69A3-4068-8E72-A9C18D663D2B}" name="Column10457"/>
    <tableColumn id="10461" xr3:uid="{CA3EBBC8-07B6-436F-B982-CA11A64CAE96}" name="Column10458"/>
    <tableColumn id="10462" xr3:uid="{5CCDC1DE-76BD-4502-9AEF-F6AAB6DABA9F}" name="Column10459"/>
    <tableColumn id="10463" xr3:uid="{4279AFB1-AFB2-4183-9E92-08D0787F26E6}" name="Column10460"/>
    <tableColumn id="10464" xr3:uid="{454EA3C2-1C1D-4BED-B6A1-3D285F24255F}" name="Column10461"/>
    <tableColumn id="10465" xr3:uid="{71B15D2B-72B7-4099-A2D6-0E744DC78E7E}" name="Column10462"/>
    <tableColumn id="10466" xr3:uid="{CA4011F8-59C7-429C-9010-D7EE7592EB57}" name="Column10463"/>
    <tableColumn id="10467" xr3:uid="{7CB18EAD-26E7-4032-80E8-B691CC7A8CFB}" name="Column10464"/>
    <tableColumn id="10468" xr3:uid="{C15EED1C-BFD2-4E0B-98C6-7DA844C70308}" name="Column10465"/>
    <tableColumn id="10469" xr3:uid="{CED50FFB-7945-4CB4-A188-94B4B09F812F}" name="Column10466"/>
    <tableColumn id="10470" xr3:uid="{CCF9CEDF-B859-44C3-AA91-6FD4F6F1EAEA}" name="Column10467"/>
    <tableColumn id="10471" xr3:uid="{13463DF3-AA6A-4A10-B44C-23DDE4DDB7B2}" name="Column10468"/>
    <tableColumn id="10472" xr3:uid="{A174DBF3-6DA5-4DD6-A301-3591BB30EF6E}" name="Column10469"/>
    <tableColumn id="10473" xr3:uid="{337F7737-A5EF-4903-A191-73A9CD650FFE}" name="Column10470"/>
    <tableColumn id="10474" xr3:uid="{4EF0AD7E-5D97-4123-8FED-D3165B173E0B}" name="Column10471"/>
    <tableColumn id="10475" xr3:uid="{C9AB2AE5-059F-41A0-8E2E-09B98D2C8C25}" name="Column10472"/>
    <tableColumn id="10476" xr3:uid="{3278E496-B6DA-4738-9CFD-57F122580E1D}" name="Column10473"/>
    <tableColumn id="10477" xr3:uid="{3D76EC4B-6E92-485D-9117-5E04EC6C7444}" name="Column10474"/>
    <tableColumn id="10478" xr3:uid="{203028B7-2E66-4B69-BD7D-2E80D400AFCE}" name="Column10475"/>
    <tableColumn id="10479" xr3:uid="{01AE9403-CE0C-4F23-B744-BD4C04E29689}" name="Column10476"/>
    <tableColumn id="10480" xr3:uid="{54B4FDE5-B8E0-4EBD-B317-B83D0A9015BF}" name="Column10477"/>
    <tableColumn id="10481" xr3:uid="{E322CFB8-BE75-437C-A11E-37B3C2F83B4A}" name="Column10478"/>
    <tableColumn id="10482" xr3:uid="{FA520BBF-8198-425B-AA8F-090098FD8D85}" name="Column10479"/>
    <tableColumn id="10483" xr3:uid="{45ACF397-C626-4BBE-8F86-66E1C63DC741}" name="Column10480"/>
    <tableColumn id="10484" xr3:uid="{F0B7607F-D8B3-40F1-AE99-382C634223BF}" name="Column10481"/>
    <tableColumn id="10485" xr3:uid="{D872FA86-02BA-499F-8224-6BD91A02D84C}" name="Column10482"/>
    <tableColumn id="10486" xr3:uid="{752367B4-54A9-43AF-A847-575E37D7E6FE}" name="Column10483"/>
    <tableColumn id="10487" xr3:uid="{B690058D-E6CE-4336-9B8E-E43039C828B6}" name="Column10484"/>
    <tableColumn id="10488" xr3:uid="{FE549EC1-EE8F-411C-9EBC-3A4FB2A1D072}" name="Column10485"/>
    <tableColumn id="10489" xr3:uid="{390E1FA3-FC03-4A65-9FCE-6772350E961A}" name="Column10486"/>
    <tableColumn id="10490" xr3:uid="{B6017C59-BD84-4498-AD20-B0A9DC2D372F}" name="Column10487"/>
    <tableColumn id="10491" xr3:uid="{A7C09AD6-19ED-4661-8F49-0ADF4DD1EDB9}" name="Column10488"/>
    <tableColumn id="10492" xr3:uid="{54E72C85-EF2F-4E94-B077-8D27A5D3C66C}" name="Column10489"/>
    <tableColumn id="10493" xr3:uid="{60003B1C-AF88-4479-A5DD-7A80F9434691}" name="Column10490"/>
    <tableColumn id="10494" xr3:uid="{48116384-BE41-4809-9E1F-67749A173D99}" name="Column10491"/>
    <tableColumn id="10495" xr3:uid="{D5C4600F-4590-4A81-84AF-BF10F06CC9D6}" name="Column10492"/>
    <tableColumn id="10496" xr3:uid="{D43746F4-CFFD-42A6-822F-9095C19C1AC2}" name="Column10493"/>
    <tableColumn id="10497" xr3:uid="{7C6EBCC6-9750-4147-8984-DF2189CC3FB7}" name="Column10494"/>
    <tableColumn id="10498" xr3:uid="{E7D71190-D9C7-4438-A786-4FB34CCBB406}" name="Column10495"/>
    <tableColumn id="10499" xr3:uid="{3B108BF7-7C72-4B8C-9F51-3031FE96BAB2}" name="Column10496"/>
    <tableColumn id="10500" xr3:uid="{0E1963CC-9FCB-4175-B528-F4AFCA2113DC}" name="Column10497"/>
    <tableColumn id="10501" xr3:uid="{6A5E24E0-CC4E-4E83-B7DA-6F53294662A3}" name="Column10498"/>
    <tableColumn id="10502" xr3:uid="{E62C8F74-EA48-4B25-9CA6-B97D35D0284B}" name="Column10499"/>
    <tableColumn id="10503" xr3:uid="{B1F01479-B266-4144-B1E0-6A94E120C9BD}" name="Column10500"/>
    <tableColumn id="10504" xr3:uid="{B6E2C9DF-3B46-47CC-83D6-9E556D35E2AB}" name="Column10501"/>
    <tableColumn id="10505" xr3:uid="{C9DDF297-2DA5-4932-8D71-48E2C2376AC2}" name="Column10502"/>
    <tableColumn id="10506" xr3:uid="{918581AD-81A1-4049-9298-4559A6F86F03}" name="Column10503"/>
    <tableColumn id="10507" xr3:uid="{1C87F6CF-C5AF-4B9D-812D-370F7CE92622}" name="Column10504"/>
    <tableColumn id="10508" xr3:uid="{E84D9A7F-50DE-4B99-895E-58C4FA52CDB9}" name="Column10505"/>
    <tableColumn id="10509" xr3:uid="{C8402280-5B0B-4A6D-8B1C-B3538E2C2C66}" name="Column10506"/>
    <tableColumn id="10510" xr3:uid="{CDD895E9-B6A8-41CA-86F2-9CFA8A05543E}" name="Column10507"/>
    <tableColumn id="10511" xr3:uid="{E2BCA083-1CC1-4169-8661-A3E231437D0E}" name="Column10508"/>
    <tableColumn id="10512" xr3:uid="{F2873677-DEB0-4C91-884B-A9BD5BB6EB16}" name="Column10509"/>
    <tableColumn id="10513" xr3:uid="{90423F57-56C3-41DA-8EE9-E446432456F4}" name="Column10510"/>
    <tableColumn id="10514" xr3:uid="{EE599FC0-8A71-4B12-B96A-1F45A564436A}" name="Column10511"/>
    <tableColumn id="10515" xr3:uid="{69A5D3E0-F6F0-41E4-99E1-A9EF62C92AB7}" name="Column10512"/>
    <tableColumn id="10516" xr3:uid="{5C3D1ECE-69C7-4F9B-9357-CFB3AD4AAAD4}" name="Column10513"/>
    <tableColumn id="10517" xr3:uid="{B4FF2E3D-0A5A-41D7-8AC2-A60886453156}" name="Column10514"/>
    <tableColumn id="10518" xr3:uid="{C4DDFF72-8710-4E00-8063-DB08CAF5FFD0}" name="Column10515"/>
    <tableColumn id="10519" xr3:uid="{62A3C823-342F-41FF-BAD9-F504D21C4680}" name="Column10516"/>
    <tableColumn id="10520" xr3:uid="{9F536CA0-0B82-470F-B498-1AE3E6334D75}" name="Column10517"/>
    <tableColumn id="10521" xr3:uid="{6474D406-235E-425F-B6C9-D047AC5D0D4F}" name="Column10518"/>
    <tableColumn id="10522" xr3:uid="{97D82836-DBC9-473D-AC25-DB6E069232FA}" name="Column10519"/>
    <tableColumn id="10523" xr3:uid="{1152D2B4-2B33-4FC8-91D3-AD8011C4A99F}" name="Column10520"/>
    <tableColumn id="10524" xr3:uid="{FAF00C59-376B-4C67-84CD-538CD78CA693}" name="Column10521"/>
    <tableColumn id="10525" xr3:uid="{3CEF6939-C5C5-432B-B843-53A73E47DD64}" name="Column10522"/>
    <tableColumn id="10526" xr3:uid="{2B06C1EA-82D3-43BB-B2E9-0D6B96CDDDEB}" name="Column10523"/>
    <tableColumn id="10527" xr3:uid="{DCF088D6-27DC-4F97-A1A8-0602F6CF551E}" name="Column10524"/>
    <tableColumn id="10528" xr3:uid="{B9CEF52F-1484-44AC-8760-0110394338CF}" name="Column10525"/>
    <tableColumn id="10529" xr3:uid="{03A8E2E8-D914-474C-AABE-07CE0D81AB7C}" name="Column10526"/>
    <tableColumn id="10530" xr3:uid="{A90C00DC-D068-4840-AF68-70BE63571F14}" name="Column10527"/>
    <tableColumn id="10531" xr3:uid="{E3144D01-82B7-448B-B70D-1A7AA44BBADF}" name="Column10528"/>
    <tableColumn id="10532" xr3:uid="{A6044022-4847-46CA-85BD-8C3080109C43}" name="Column10529"/>
    <tableColumn id="10533" xr3:uid="{F89DE460-54F4-447C-B4C9-C3C5F9E02F96}" name="Column10530"/>
    <tableColumn id="10534" xr3:uid="{F45ED77D-AD93-4A54-848A-635968AA45FC}" name="Column10531"/>
    <tableColumn id="10535" xr3:uid="{869F589F-F7BD-4550-9A7E-255D9648FE63}" name="Column10532"/>
    <tableColumn id="10536" xr3:uid="{2B490E65-EAE8-4142-B61A-4F0962324C47}" name="Column10533"/>
    <tableColumn id="10537" xr3:uid="{A2180169-6D57-4ED3-AE8B-8DFEC651B8EA}" name="Column10534"/>
    <tableColumn id="10538" xr3:uid="{9455A6F4-4E48-4068-87F8-F42676256E27}" name="Column10535"/>
    <tableColumn id="10539" xr3:uid="{08CB71E5-1E47-40E1-B0FF-F1AE93519DCC}" name="Column10536"/>
    <tableColumn id="10540" xr3:uid="{8EEC96E1-4F60-44BE-AD5F-D5927FE740C9}" name="Column10537"/>
    <tableColumn id="10541" xr3:uid="{92A7CA41-177D-4527-8A15-7E6DA197C02C}" name="Column10538"/>
    <tableColumn id="10542" xr3:uid="{94270F9F-A912-41C9-AF21-8812AB0080ED}" name="Column10539"/>
    <tableColumn id="10543" xr3:uid="{F9E7A2FA-004B-4D79-9CBB-C93B09E7AFC2}" name="Column10540"/>
    <tableColumn id="10544" xr3:uid="{49A695BC-58D7-43AF-97AD-AE8372995C39}" name="Column10541"/>
    <tableColumn id="10545" xr3:uid="{B1837EE5-C6FE-4B35-AA80-2C828443CCB7}" name="Column10542"/>
    <tableColumn id="10546" xr3:uid="{F258C4E3-FCF0-4430-A519-1742419E1508}" name="Column10543"/>
    <tableColumn id="10547" xr3:uid="{82276CE0-744D-4C9D-90B8-261F6DF9A229}" name="Column10544"/>
    <tableColumn id="10548" xr3:uid="{C50E74A4-4752-49C5-BBD4-1D147608DA4D}" name="Column10545"/>
    <tableColumn id="10549" xr3:uid="{6BB64744-2886-46BC-80F8-51FDA0404410}" name="Column10546"/>
    <tableColumn id="10550" xr3:uid="{9C1CDD5E-7142-40EC-A239-1D35CFE9B7D9}" name="Column10547"/>
    <tableColumn id="10551" xr3:uid="{3E0E48F1-E789-4127-B859-98635AFA3E1C}" name="Column10548"/>
    <tableColumn id="10552" xr3:uid="{53B3BFB4-19CE-4DC7-BDCA-F20685B7D2D7}" name="Column10549"/>
    <tableColumn id="10553" xr3:uid="{6C1DDAF4-C8DF-4A9F-974A-CE0EE34854FB}" name="Column10550"/>
    <tableColumn id="10554" xr3:uid="{61B1CCAC-5859-4A6A-AF11-584726276F05}" name="Column10551"/>
    <tableColumn id="10555" xr3:uid="{5499AA9E-31E1-4B63-849B-E37C56241290}" name="Column10552"/>
    <tableColumn id="10556" xr3:uid="{4B1FD8A8-75E8-4D50-9AB6-0DF3FF21A7A4}" name="Column10553"/>
    <tableColumn id="10557" xr3:uid="{FBA70117-7DA7-4A22-8523-0D3D45240115}" name="Column10554"/>
    <tableColumn id="10558" xr3:uid="{3D9E0D5E-47DC-4B2A-9C28-3C46724F1734}" name="Column10555"/>
    <tableColumn id="10559" xr3:uid="{AC40EE2C-27DB-4920-BDF0-6C638EE80ACD}" name="Column10556"/>
    <tableColumn id="10560" xr3:uid="{543B75CE-77BC-4C7E-8DD6-7430E0A121F5}" name="Column10557"/>
    <tableColumn id="10561" xr3:uid="{610AEEA7-E0E6-4CB2-B4BE-CA1FF415D985}" name="Column10558"/>
    <tableColumn id="10562" xr3:uid="{47D53A2D-22A5-4964-BEAF-1698BB3E08EC}" name="Column10559"/>
    <tableColumn id="10563" xr3:uid="{86139D65-578F-49C7-822C-66D77481EA40}" name="Column10560"/>
    <tableColumn id="10564" xr3:uid="{ADB7D980-443A-4E99-AD3D-20399569D4FB}" name="Column10561"/>
    <tableColumn id="10565" xr3:uid="{D1D33E63-931C-4D63-98CB-26B04B83481D}" name="Column10562"/>
    <tableColumn id="10566" xr3:uid="{5ABB941F-9295-422A-A749-A1AF97F58705}" name="Column10563"/>
    <tableColumn id="10567" xr3:uid="{D76976E5-9B24-4567-B21B-BEADD1191041}" name="Column10564"/>
    <tableColumn id="10568" xr3:uid="{B97B8054-2F13-44E9-9160-B208C8D65898}" name="Column10565"/>
    <tableColumn id="10569" xr3:uid="{8DB8C528-F310-4335-B71E-A5CFD1558AB3}" name="Column10566"/>
    <tableColumn id="10570" xr3:uid="{79BABC04-92A6-4B9C-BF9F-0436E563A9ED}" name="Column10567"/>
    <tableColumn id="10571" xr3:uid="{97C34A68-3659-4434-B485-B608BCF4900D}" name="Column10568"/>
    <tableColumn id="10572" xr3:uid="{C0132FA7-8691-4D4C-9FAD-D16C73B9F580}" name="Column10569"/>
    <tableColumn id="10573" xr3:uid="{503D2186-FF1D-4A3E-83D9-9FBC56B9E887}" name="Column10570"/>
    <tableColumn id="10574" xr3:uid="{8E14E333-BFDD-4BAB-959F-3AFD64BA6B36}" name="Column10571"/>
    <tableColumn id="10575" xr3:uid="{42E882C8-504F-4242-9BA7-A6A52FAF3FA5}" name="Column10572"/>
    <tableColumn id="10576" xr3:uid="{3972C00B-88E0-4AC5-9069-26FFA89A4974}" name="Column10573"/>
    <tableColumn id="10577" xr3:uid="{E05CB5DE-8476-461F-B552-8E512B02ED9F}" name="Column10574"/>
    <tableColumn id="10578" xr3:uid="{5DD8E3A4-237D-4035-8C1B-B75CB045946A}" name="Column10575"/>
    <tableColumn id="10579" xr3:uid="{B859528F-D349-4F1C-9633-20AE0F9020EB}" name="Column10576"/>
    <tableColumn id="10580" xr3:uid="{74790515-FE37-4C3A-97E6-19D6A9806FB4}" name="Column10577"/>
    <tableColumn id="10581" xr3:uid="{FD2C0A4D-864E-4C4E-AB90-715BBB570865}" name="Column10578"/>
    <tableColumn id="10582" xr3:uid="{027C54EE-A1CD-4C2E-A870-D61EF9D51DD2}" name="Column10579"/>
    <tableColumn id="10583" xr3:uid="{57180B32-6BF4-4479-B03D-B3CEF330D50F}" name="Column10580"/>
    <tableColumn id="10584" xr3:uid="{1B2E2D6F-18B3-4C6A-B7F4-5BA35387C799}" name="Column10581"/>
    <tableColumn id="10585" xr3:uid="{B6A2D127-B259-4B1D-93A3-ECE307BB8ECD}" name="Column10582"/>
    <tableColumn id="10586" xr3:uid="{478815AB-173F-4C15-BD6D-49A80EE3028A}" name="Column10583"/>
    <tableColumn id="10587" xr3:uid="{4642BEBD-6F48-4A88-82CD-BD0F38BFFF6B}" name="Column10584"/>
    <tableColumn id="10588" xr3:uid="{19E7D7DF-61BF-4616-BDE5-238566AD45CB}" name="Column10585"/>
    <tableColumn id="10589" xr3:uid="{EFB04C79-1C01-494A-B222-D81869060581}" name="Column10586"/>
    <tableColumn id="10590" xr3:uid="{BA109702-C489-401A-8306-0499F12CAEA5}" name="Column10587"/>
    <tableColumn id="10591" xr3:uid="{3A7DD9BB-9379-4939-BB9F-593D0BC52047}" name="Column10588"/>
    <tableColumn id="10592" xr3:uid="{DD44D428-5E64-4EAF-93FE-9F79280B2874}" name="Column10589"/>
    <tableColumn id="10593" xr3:uid="{B7F0E272-B20C-4BEF-8776-9A3441C63B48}" name="Column10590"/>
    <tableColumn id="10594" xr3:uid="{89E356ED-C3D9-4C2C-915E-86367C527EA4}" name="Column10591"/>
    <tableColumn id="10595" xr3:uid="{55667188-C4CE-47BA-9489-1EC6CB663D86}" name="Column10592"/>
    <tableColumn id="10596" xr3:uid="{61E38FF6-D399-4B7C-80E1-026BF10F9A0D}" name="Column10593"/>
    <tableColumn id="10597" xr3:uid="{F3EE7630-85AE-4EF0-9965-EA9250A75232}" name="Column10594"/>
    <tableColumn id="10598" xr3:uid="{63344B94-8FE6-4009-A21D-DD82CB6811CA}" name="Column10595"/>
    <tableColumn id="10599" xr3:uid="{70B6AFE2-FEEC-4C6C-9321-EF2BC561DBA4}" name="Column10596"/>
    <tableColumn id="10600" xr3:uid="{E693E1E6-B379-4F75-B478-34DDCC15EBD0}" name="Column10597"/>
    <tableColumn id="10601" xr3:uid="{904A4CAA-D034-499F-91EB-A73134BD5ED9}" name="Column10598"/>
    <tableColumn id="10602" xr3:uid="{DD4312FB-6B30-4DF3-A9B7-416E246AC9DE}" name="Column10599"/>
    <tableColumn id="10603" xr3:uid="{2C1EEAF9-20B3-46DE-8E4B-B4046CD28755}" name="Column10600"/>
    <tableColumn id="10604" xr3:uid="{FD5B586C-696E-4203-87AA-16B9A9DBBAD6}" name="Column10601"/>
    <tableColumn id="10605" xr3:uid="{DDA180CA-1BF9-47D7-AF1C-F00B689B8205}" name="Column10602"/>
    <tableColumn id="10606" xr3:uid="{E608B835-D052-44CD-8B9F-3CA00D6BBC79}" name="Column10603"/>
    <tableColumn id="10607" xr3:uid="{4DFFB74C-B9A9-4AF8-9032-C5EA1F5A2897}" name="Column10604"/>
    <tableColumn id="10608" xr3:uid="{6DDC7D57-A7EB-4E02-9DE8-BF04CC5CB1B8}" name="Column10605"/>
    <tableColumn id="10609" xr3:uid="{C905CC9E-D401-4BAA-A452-C2C6CB25A8E2}" name="Column10606"/>
    <tableColumn id="10610" xr3:uid="{618EB168-2BC8-4DF9-9AEA-6830FAF503DA}" name="Column10607"/>
    <tableColumn id="10611" xr3:uid="{A3E2FF48-ADF9-4CE2-A7FE-63A3D6746FD0}" name="Column10608"/>
    <tableColumn id="10612" xr3:uid="{932DED65-50F0-4494-8917-B0E5832C0A8E}" name="Column10609"/>
    <tableColumn id="10613" xr3:uid="{3F6D9556-97C7-44C0-B451-E605C2528849}" name="Column10610"/>
    <tableColumn id="10614" xr3:uid="{D0D029D0-817F-44CF-A84A-9037BF529D85}" name="Column10611"/>
    <tableColumn id="10615" xr3:uid="{C18A0299-EB50-4A7B-928E-B3F4FB320B03}" name="Column10612"/>
    <tableColumn id="10616" xr3:uid="{7984C13C-8220-4919-876D-9FA38F9B433C}" name="Column10613"/>
    <tableColumn id="10617" xr3:uid="{ACA90860-06B8-45B8-8716-E8610C9469D9}" name="Column10614"/>
    <tableColumn id="10618" xr3:uid="{3F8A0984-EE29-4C38-96F4-3D2D6FA7A790}" name="Column10615"/>
    <tableColumn id="10619" xr3:uid="{D5885C56-FD8E-4B7B-ADAE-66CA41D551FA}" name="Column10616"/>
    <tableColumn id="10620" xr3:uid="{527478A0-E4EB-46FD-8322-62FE2DA6DDE9}" name="Column10617"/>
    <tableColumn id="10621" xr3:uid="{58B9A359-02FE-4C36-8483-24270D3F1949}" name="Column10618"/>
    <tableColumn id="10622" xr3:uid="{8D1E3544-21F2-43DF-AD51-39445985B9CA}" name="Column10619"/>
    <tableColumn id="10623" xr3:uid="{55B374AC-3374-45D3-84DA-1357E770E9ED}" name="Column10620"/>
    <tableColumn id="10624" xr3:uid="{0DB105E9-2F5F-4B44-9DAE-66DBFECFA38D}" name="Column10621"/>
    <tableColumn id="10625" xr3:uid="{12F6C2DB-8AC5-44C3-B891-8182EDC6B4A1}" name="Column10622"/>
    <tableColumn id="10626" xr3:uid="{950115FE-433C-4D27-BB25-6982B5B38170}" name="Column10623"/>
    <tableColumn id="10627" xr3:uid="{7B4D78CB-015F-48DF-ABB2-3B4BB1310E3A}" name="Column10624"/>
    <tableColumn id="10628" xr3:uid="{7C20BF91-9C10-45DB-BC03-DB26836C30AA}" name="Column10625"/>
    <tableColumn id="10629" xr3:uid="{A2DD3F2D-87E0-4FBE-B090-6AC97380EFA2}" name="Column10626"/>
    <tableColumn id="10630" xr3:uid="{D884AEF9-214E-4CE4-9FAF-B5A70E3F65C3}" name="Column10627"/>
    <tableColumn id="10631" xr3:uid="{ADB9401A-C34D-4765-8DAF-1428A7521943}" name="Column10628"/>
    <tableColumn id="10632" xr3:uid="{7BF3A117-DEA4-46C5-B7D5-0EB401ADF556}" name="Column10629"/>
    <tableColumn id="10633" xr3:uid="{FF6656A5-5147-4724-BA9F-92F1F3FC83DB}" name="Column10630"/>
    <tableColumn id="10634" xr3:uid="{01C45AB4-85F3-4DA8-9661-7111386A3C0B}" name="Column10631"/>
    <tableColumn id="10635" xr3:uid="{8327CEBA-0B67-4A43-BD97-CF7A39586C5E}" name="Column10632"/>
    <tableColumn id="10636" xr3:uid="{2C8CDA28-C353-4BF4-A4CF-FA6121C4AA72}" name="Column10633"/>
    <tableColumn id="10637" xr3:uid="{A69504F9-94CB-4E79-84B2-14BDBC20E305}" name="Column10634"/>
    <tableColumn id="10638" xr3:uid="{2119581B-B3C5-4DC3-9CAF-53C9753EFADC}" name="Column10635"/>
    <tableColumn id="10639" xr3:uid="{CCD9C15A-1615-49EB-9C23-0930E7D12793}" name="Column10636"/>
    <tableColumn id="10640" xr3:uid="{49080CD8-8EF1-4852-B43D-8D2BF7275C78}" name="Column10637"/>
    <tableColumn id="10641" xr3:uid="{186DC8A1-351C-42FE-8E6C-EC7E5FD86516}" name="Column10638"/>
    <tableColumn id="10642" xr3:uid="{3E3F3660-6CF7-4149-AAF4-F2E6A77198F3}" name="Column10639"/>
    <tableColumn id="10643" xr3:uid="{482A4593-BCEF-42F6-846E-C7B4B4BB10E3}" name="Column10640"/>
    <tableColumn id="10644" xr3:uid="{AA297DEF-7024-449F-AE18-BEB4DFF46E5A}" name="Column10641"/>
    <tableColumn id="10645" xr3:uid="{6D2E56A1-E860-43E4-8B7D-21F7D56BB1B0}" name="Column10642"/>
    <tableColumn id="10646" xr3:uid="{713C9DB7-58FE-4CE7-A007-69E8A8661AF9}" name="Column10643"/>
    <tableColumn id="10647" xr3:uid="{39352DA9-94F1-4BD8-A6D0-69743AA81D1E}" name="Column10644"/>
    <tableColumn id="10648" xr3:uid="{F4E716ED-7AF4-4624-9F9F-0EE84D315296}" name="Column10645"/>
    <tableColumn id="10649" xr3:uid="{598618E3-E34B-41C6-B9D5-D2ABA6E82F04}" name="Column10646"/>
    <tableColumn id="10650" xr3:uid="{CEDB5CB0-0A3D-4BEE-877C-D3F92FAAA70B}" name="Column10647"/>
    <tableColumn id="10651" xr3:uid="{5652FD12-92CF-488E-9F6E-C81E43DA005B}" name="Column10648"/>
    <tableColumn id="10652" xr3:uid="{E942FE0E-B6A5-4944-97CA-139F7D77311F}" name="Column10649"/>
    <tableColumn id="10653" xr3:uid="{139D4144-8A6F-48DA-A50A-3DFC615708A1}" name="Column10650"/>
    <tableColumn id="10654" xr3:uid="{1C031806-33F5-4CE8-8BB0-71245CAC1732}" name="Column10651"/>
    <tableColumn id="10655" xr3:uid="{626474CB-5FF2-446F-82A5-92E465166E8E}" name="Column10652"/>
    <tableColumn id="10656" xr3:uid="{9CC5652E-6FAB-45BE-A867-6161336504CD}" name="Column10653"/>
    <tableColumn id="10657" xr3:uid="{72C6A145-FAD1-4151-9163-786297043D6B}" name="Column10654"/>
    <tableColumn id="10658" xr3:uid="{996A12D2-76C0-4590-8F83-1C50D69ADA95}" name="Column10655"/>
    <tableColumn id="10659" xr3:uid="{26195188-DCD5-4F86-A017-328A003B6A95}" name="Column10656"/>
    <tableColumn id="10660" xr3:uid="{1ECBFCD0-DC5D-4E35-8E76-575F0F46B573}" name="Column10657"/>
    <tableColumn id="10661" xr3:uid="{1EA33E11-5490-4D42-A67A-B33A9630C8C3}" name="Column10658"/>
    <tableColumn id="10662" xr3:uid="{070A3752-997A-4515-A050-80A7B608F663}" name="Column10659"/>
    <tableColumn id="10663" xr3:uid="{EA25DB91-CAE9-48FC-97B3-EEA54A019F23}" name="Column10660"/>
    <tableColumn id="10664" xr3:uid="{6C21D596-A015-44E9-AB93-A125E70ED509}" name="Column10661"/>
    <tableColumn id="10665" xr3:uid="{919973AD-4182-410A-90FC-EB0759BB45BD}" name="Column10662"/>
    <tableColumn id="10666" xr3:uid="{3BEC46B5-8286-4FF7-9DDD-371A206092F5}" name="Column10663"/>
    <tableColumn id="10667" xr3:uid="{9A890D5F-2FD2-4732-84F9-4E59D0A98C94}" name="Column10664"/>
    <tableColumn id="10668" xr3:uid="{74126F26-BE8B-424B-A1C9-EB0103C5D2F4}" name="Column10665"/>
    <tableColumn id="10669" xr3:uid="{EC5D5EF9-AFAC-4D92-81C6-C7E0DEAD6B1B}" name="Column10666"/>
    <tableColumn id="10670" xr3:uid="{20B97B18-AC68-4D65-B29D-00BBB5D06075}" name="Column10667"/>
    <tableColumn id="10671" xr3:uid="{65D830DC-C1E6-4809-9F20-22F912504072}" name="Column10668"/>
    <tableColumn id="10672" xr3:uid="{01AB0FDD-C76A-42F0-A398-55A2EADEB490}" name="Column10669"/>
    <tableColumn id="10673" xr3:uid="{01588CD0-4A2A-43C4-A598-02F46C291EFD}" name="Column10670"/>
    <tableColumn id="10674" xr3:uid="{DCA250B1-7973-4F8B-8545-6A6D2B3EE1DB}" name="Column10671"/>
    <tableColumn id="10675" xr3:uid="{62CFF9DE-F3A4-4647-99A6-144196AED52C}" name="Column10672"/>
    <tableColumn id="10676" xr3:uid="{24D50A0D-77AC-4568-9E7B-017427F333AF}" name="Column10673"/>
    <tableColumn id="10677" xr3:uid="{57A302AC-B66C-46FC-B1B5-6D32B51C31BD}" name="Column10674"/>
    <tableColumn id="10678" xr3:uid="{F9302842-A765-4745-906D-73DE9A6A72FE}" name="Column10675"/>
    <tableColumn id="10679" xr3:uid="{CC9E781C-9A67-4972-AB98-7B171B87A254}" name="Column10676"/>
    <tableColumn id="10680" xr3:uid="{6559B195-D32A-4E7C-9304-4BB792A34D94}" name="Column10677"/>
    <tableColumn id="10681" xr3:uid="{AAAF9FDB-A702-4369-8A4E-953B537A11C0}" name="Column10678"/>
    <tableColumn id="10682" xr3:uid="{D05B6F4A-2DB6-47CE-A694-F479477B6A7E}" name="Column10679"/>
    <tableColumn id="10683" xr3:uid="{A3FA9831-4A02-412C-9BAE-08CBD893F47A}" name="Column10680"/>
    <tableColumn id="10684" xr3:uid="{EDDB80B2-78E4-4760-8F60-1237609981E2}" name="Column10681"/>
    <tableColumn id="10685" xr3:uid="{C238F920-C0A0-4166-9D7B-1E660F5BDE3B}" name="Column10682"/>
    <tableColumn id="10686" xr3:uid="{EE1F7415-8CEE-467C-9A0B-78297B9397E9}" name="Column10683"/>
    <tableColumn id="10687" xr3:uid="{AAFB020C-146E-4807-8ABA-428EB037D719}" name="Column10684"/>
    <tableColumn id="10688" xr3:uid="{18CAC21A-A37F-457C-ABC4-B157BC05D446}" name="Column10685"/>
    <tableColumn id="10689" xr3:uid="{1CB02C06-7798-47EE-BA00-DFC8C6E2B1D6}" name="Column10686"/>
    <tableColumn id="10690" xr3:uid="{2532902A-6635-4E91-B296-2077722C0EB7}" name="Column10687"/>
    <tableColumn id="10691" xr3:uid="{5649346B-03B9-4950-9DE8-CDA021A9C700}" name="Column10688"/>
    <tableColumn id="10692" xr3:uid="{B4BD538D-560E-4AB3-A14D-35BD1E344B11}" name="Column10689"/>
    <tableColumn id="10693" xr3:uid="{CDF4C9C5-5A54-4826-B39F-D8E871EA4E0B}" name="Column10690"/>
    <tableColumn id="10694" xr3:uid="{973077CE-DB01-49F3-982E-ED5E38B28285}" name="Column10691"/>
    <tableColumn id="10695" xr3:uid="{B6D25E93-31D2-4CBD-8A8A-2BC52B63B1DF}" name="Column10692"/>
    <tableColumn id="10696" xr3:uid="{E0C6BD94-69C1-4901-8670-90E35315EBA1}" name="Column10693"/>
    <tableColumn id="10697" xr3:uid="{C49A9243-72B2-41C9-AFF9-470ECDFE09DD}" name="Column10694"/>
    <tableColumn id="10698" xr3:uid="{7BE79E78-8A19-4A6C-ABC4-8C38689391FD}" name="Column10695"/>
    <tableColumn id="10699" xr3:uid="{33AFECE5-DED5-4E45-BB21-1163F2B28BC0}" name="Column10696"/>
    <tableColumn id="10700" xr3:uid="{C101E887-2E26-4700-8580-C256B228CE23}" name="Column10697"/>
    <tableColumn id="10701" xr3:uid="{AAE458C1-000F-43F0-B8CE-AEAB2DB6B21B}" name="Column10698"/>
    <tableColumn id="10702" xr3:uid="{065EC6F0-DC85-451F-8480-CB684DDD9041}" name="Column10699"/>
    <tableColumn id="10703" xr3:uid="{ABB7BD0C-567A-4D50-945A-458500E65204}" name="Column10700"/>
    <tableColumn id="10704" xr3:uid="{BDCB9A94-3918-4FB6-9506-71AD4FC99CE5}" name="Column10701"/>
    <tableColumn id="10705" xr3:uid="{905BF963-3EE2-4DD2-8FBD-70BC80FF62FA}" name="Column10702"/>
    <tableColumn id="10706" xr3:uid="{8E92F04F-ADB8-4ABE-BEEB-D263EF457927}" name="Column10703"/>
    <tableColumn id="10707" xr3:uid="{4A4E983C-46CF-47FF-AB43-A8E67BFDB1A7}" name="Column10704"/>
    <tableColumn id="10708" xr3:uid="{CC458871-BD4B-4797-BB60-EAD6807ED882}" name="Column10705"/>
    <tableColumn id="10709" xr3:uid="{5C1EBBA4-05D3-4EE8-A0FF-1546A77B772A}" name="Column10706"/>
    <tableColumn id="10710" xr3:uid="{840D3189-5D08-4FDA-827B-D81B1D59DF18}" name="Column10707"/>
    <tableColumn id="10711" xr3:uid="{F645EA3A-5C38-4DE1-820D-56611001EEFA}" name="Column10708"/>
    <tableColumn id="10712" xr3:uid="{9A097B0D-FB29-4183-AD16-FA25B5FD962B}" name="Column10709"/>
    <tableColumn id="10713" xr3:uid="{D38F26A1-81CD-4CB5-9D7E-189F2E407984}" name="Column10710"/>
    <tableColumn id="10714" xr3:uid="{23253DF6-6A40-46B5-AA97-098C3E4DE5E1}" name="Column10711"/>
    <tableColumn id="10715" xr3:uid="{B24DFA39-40DD-4211-BCCB-A38012B05643}" name="Column10712"/>
    <tableColumn id="10716" xr3:uid="{8F49062E-132D-48F5-B59E-F8F234CF4C23}" name="Column10713"/>
    <tableColumn id="10717" xr3:uid="{6633FE9C-BACA-4F20-A6D4-2666560E597E}" name="Column10714"/>
    <tableColumn id="10718" xr3:uid="{8C4084ED-2A7E-48B5-9CA6-994894D6DC75}" name="Column10715"/>
    <tableColumn id="10719" xr3:uid="{FEB134B3-C8B7-429E-B716-D048B329663E}" name="Column10716"/>
    <tableColumn id="10720" xr3:uid="{994ABD2B-7C6E-46EA-BFD8-0D60150B1D33}" name="Column10717"/>
    <tableColumn id="10721" xr3:uid="{8D151C22-ED9C-45D2-AA29-EA3D073332F9}" name="Column10718"/>
    <tableColumn id="10722" xr3:uid="{8C99EFCA-1932-4FB5-A943-4AECFDC76AF9}" name="Column10719"/>
    <tableColumn id="10723" xr3:uid="{49C24E75-50B1-43CD-8387-999796B6A97C}" name="Column10720"/>
    <tableColumn id="10724" xr3:uid="{1A01BDB8-9C32-4221-BC2C-20C630F790FC}" name="Column10721"/>
    <tableColumn id="10725" xr3:uid="{C363D1C7-AEF6-4311-B06C-DAAA999EEE54}" name="Column10722"/>
    <tableColumn id="10726" xr3:uid="{F937DA05-46BA-4981-81BE-59AA03FFD76F}" name="Column10723"/>
    <tableColumn id="10727" xr3:uid="{54E7F5B5-3CC2-4334-A226-685FB5FF968B}" name="Column10724"/>
    <tableColumn id="10728" xr3:uid="{B3CAB35B-0361-4217-9B49-7ABA959B76C7}" name="Column10725"/>
    <tableColumn id="10729" xr3:uid="{1193A62E-FEC1-4339-B378-2C35E13682B8}" name="Column10726"/>
    <tableColumn id="10730" xr3:uid="{1D628F8D-6FDE-466E-85DD-172FB1A3EAB3}" name="Column10727"/>
    <tableColumn id="10731" xr3:uid="{E7824D32-EB09-456E-B498-A53245BB1FF2}" name="Column10728"/>
    <tableColumn id="10732" xr3:uid="{D186EBF8-3772-41AB-8CDC-FBD9B033FF2F}" name="Column10729"/>
    <tableColumn id="10733" xr3:uid="{B6EF3C36-AA5D-4B23-B97B-D0A2EC94CA14}" name="Column10730"/>
    <tableColumn id="10734" xr3:uid="{C461C0BF-6994-4A64-9E3F-73B98ADFB61A}" name="Column10731"/>
    <tableColumn id="10735" xr3:uid="{BE63FDF0-191C-4400-9CBE-3772A74B0CBD}" name="Column10732"/>
    <tableColumn id="10736" xr3:uid="{795F1D86-CFF6-4609-B3CA-42FA836D0509}" name="Column10733"/>
    <tableColumn id="10737" xr3:uid="{90B95144-6164-4DCD-81A7-72838FDE62EE}" name="Column10734"/>
    <tableColumn id="10738" xr3:uid="{5022197D-EDD3-4199-A533-62A17464C555}" name="Column10735"/>
    <tableColumn id="10739" xr3:uid="{DEA3DCA3-5E9A-49FE-AE31-E0D31D4AF749}" name="Column10736"/>
    <tableColumn id="10740" xr3:uid="{94641E07-1346-45C6-A714-2D9D58755B52}" name="Column10737"/>
    <tableColumn id="10741" xr3:uid="{D52597C5-1768-4A3E-AF71-4E7419CF5000}" name="Column10738"/>
    <tableColumn id="10742" xr3:uid="{E4CD1147-7B87-4A29-9C45-D204E0E3A893}" name="Column10739"/>
    <tableColumn id="10743" xr3:uid="{95C1649A-A854-4715-9EEC-245F7C171E4B}" name="Column10740"/>
    <tableColumn id="10744" xr3:uid="{0293689F-75FA-4302-BDBD-3B63292C7D28}" name="Column10741"/>
    <tableColumn id="10745" xr3:uid="{1C31B985-9B8F-4801-9CE9-954EC7DF87A9}" name="Column10742"/>
    <tableColumn id="10746" xr3:uid="{C532B044-DD24-41C2-AAE2-A2012011678F}" name="Column10743"/>
    <tableColumn id="10747" xr3:uid="{DE215657-0DD7-49E2-A5FA-07AB9926BB6B}" name="Column10744"/>
    <tableColumn id="10748" xr3:uid="{5F113EE8-42F7-4B5C-ABFB-B83850B6D8CB}" name="Column10745"/>
    <tableColumn id="10749" xr3:uid="{F6EF2AB0-3787-431F-912F-080D4114CAE3}" name="Column10746"/>
    <tableColumn id="10750" xr3:uid="{E34C044F-0EED-41E5-BCA8-4FF11DCD741A}" name="Column10747"/>
    <tableColumn id="10751" xr3:uid="{11794B36-F443-4559-911D-5AC1F3812C09}" name="Column10748"/>
    <tableColumn id="10752" xr3:uid="{EAE7AE88-2610-4B65-BA46-2BECC866E1C2}" name="Column10749"/>
    <tableColumn id="10753" xr3:uid="{F1EA7B72-3ED5-4BCA-89A6-6AC09EB11781}" name="Column10750"/>
    <tableColumn id="10754" xr3:uid="{C97091C0-F5EC-495F-9686-ED273C202C0C}" name="Column10751"/>
    <tableColumn id="10755" xr3:uid="{F897A59D-5E3D-4A2F-9E37-25240EBD3DBD}" name="Column10752"/>
    <tableColumn id="10756" xr3:uid="{1F8AD17F-852F-4B84-863D-E40842DB0462}" name="Column10753"/>
    <tableColumn id="10757" xr3:uid="{105B8D6A-3141-4E22-A600-4CEE32D91FDE}" name="Column10754"/>
    <tableColumn id="10758" xr3:uid="{A85C3786-BD24-496A-A498-CCBC0849650D}" name="Column10755"/>
    <tableColumn id="10759" xr3:uid="{A5A2B0B8-F582-4F98-9965-2662FCF8D5C6}" name="Column10756"/>
    <tableColumn id="10760" xr3:uid="{60BADF6F-C88D-4522-9D3A-70140FDD8C99}" name="Column10757"/>
    <tableColumn id="10761" xr3:uid="{C4E029F9-5147-4D77-AEC1-D34BE5C81DD0}" name="Column10758"/>
    <tableColumn id="10762" xr3:uid="{1304DE64-2F03-4169-BE45-235B4595545B}" name="Column10759"/>
    <tableColumn id="10763" xr3:uid="{1A19A723-EDB3-4F00-8A37-F0D2D50B648F}" name="Column10760"/>
    <tableColumn id="10764" xr3:uid="{8D27C69C-0191-4C52-AB41-7708392F2EF2}" name="Column10761"/>
    <tableColumn id="10765" xr3:uid="{63FF8DB4-BA14-40D4-9506-3A38AAFB75FF}" name="Column10762"/>
    <tableColumn id="10766" xr3:uid="{B1C237C1-2DC7-4AC9-BA81-A07DB89CBBC4}" name="Column10763"/>
    <tableColumn id="10767" xr3:uid="{5C626B8D-7657-4D51-9385-3A6F89F1868B}" name="Column10764"/>
    <tableColumn id="10768" xr3:uid="{1B01FFA5-081F-4310-94CD-4EC5AF7AC773}" name="Column10765"/>
    <tableColumn id="10769" xr3:uid="{AB24B770-9376-4941-AAA8-A3382C904269}" name="Column10766"/>
    <tableColumn id="10770" xr3:uid="{F1AF18EC-B0EB-468D-864E-15C2581A0800}" name="Column10767"/>
    <tableColumn id="10771" xr3:uid="{EC427E38-EC78-4442-AC72-0DA64AD6C5DE}" name="Column10768"/>
    <tableColumn id="10772" xr3:uid="{DD6AA382-AAF2-45CA-9857-E47C6E10D035}" name="Column10769"/>
    <tableColumn id="10773" xr3:uid="{EF703A57-112A-49E1-B0EC-93C2098FED21}" name="Column10770"/>
    <tableColumn id="10774" xr3:uid="{7377B083-B6A6-47D6-A23C-C3BF94C8630B}" name="Column10771"/>
    <tableColumn id="10775" xr3:uid="{E84A6F53-B8A1-4126-AAD0-E6638B2B08D2}" name="Column10772"/>
    <tableColumn id="10776" xr3:uid="{514FC1CA-A766-47F5-BD93-26A4CA1F45E3}" name="Column10773"/>
    <tableColumn id="10777" xr3:uid="{5CED844C-7CAC-4E53-B44C-45508732CF15}" name="Column10774"/>
    <tableColumn id="10778" xr3:uid="{FDC7E022-38B4-45FC-887F-9B886DAEAAC0}" name="Column10775"/>
    <tableColumn id="10779" xr3:uid="{D6D1465C-7148-4CA2-8B71-D1A4C94FA146}" name="Column10776"/>
    <tableColumn id="10780" xr3:uid="{ED6F25F8-D724-4C66-A609-84DF71561173}" name="Column10777"/>
    <tableColumn id="10781" xr3:uid="{96223A68-F02E-4D55-B7CA-8C1C8407FFE8}" name="Column10778"/>
    <tableColumn id="10782" xr3:uid="{FDFC4EAB-8F83-4F92-AFAD-E347886A97ED}" name="Column10779"/>
    <tableColumn id="10783" xr3:uid="{056EAF4D-E6D2-498B-A8A1-B03830E4D91D}" name="Column10780"/>
    <tableColumn id="10784" xr3:uid="{0673E0D8-F838-46E7-A660-C13A6941FA53}" name="Column10781"/>
    <tableColumn id="10785" xr3:uid="{BEA3A55F-024E-4172-B53E-5A4C69C4C59F}" name="Column10782"/>
    <tableColumn id="10786" xr3:uid="{F0914649-7060-47B7-AEFE-75BC5B11277E}" name="Column10783"/>
    <tableColumn id="10787" xr3:uid="{6375B941-E3A4-49FA-8CB9-F3824A2E196B}" name="Column10784"/>
    <tableColumn id="10788" xr3:uid="{7FF31E0B-AEFD-4838-A85E-9A64DA23C0BE}" name="Column10785"/>
    <tableColumn id="10789" xr3:uid="{C38DC690-0E20-4A1D-86D9-5C993B2D0EA4}" name="Column10786"/>
    <tableColumn id="10790" xr3:uid="{8A2AB447-B5BF-4042-B385-0E7F985171AC}" name="Column10787"/>
    <tableColumn id="10791" xr3:uid="{51ADD476-C138-4E85-9E8C-6E7FB64DA89E}" name="Column10788"/>
    <tableColumn id="10792" xr3:uid="{DA4B5DB3-5FF9-4AD3-8642-67BF199497A2}" name="Column10789"/>
    <tableColumn id="10793" xr3:uid="{75D09BB9-7AA1-4B35-A9F3-16381359F877}" name="Column10790"/>
    <tableColumn id="10794" xr3:uid="{540045CE-9C00-4B25-89B0-D6F3C0FFFC44}" name="Column10791"/>
    <tableColumn id="10795" xr3:uid="{73E51DF5-A802-4297-836B-9C89A4075D14}" name="Column10792"/>
    <tableColumn id="10796" xr3:uid="{F1894427-06B0-455D-9941-3D452D275FD7}" name="Column10793"/>
    <tableColumn id="10797" xr3:uid="{9427209A-DBFC-4D14-BCDC-4A0494ECFE47}" name="Column10794"/>
    <tableColumn id="10798" xr3:uid="{23F40374-636E-4C26-9F23-565458E9569F}" name="Column10795"/>
    <tableColumn id="10799" xr3:uid="{C49A5060-D1F5-4EDC-A520-BBEC14698256}" name="Column10796"/>
    <tableColumn id="10800" xr3:uid="{49083886-EA9E-4FB5-9AF2-5FB75D354D06}" name="Column10797"/>
    <tableColumn id="10801" xr3:uid="{FD4BBE12-3B0B-4CAC-BFD2-1D78C3BDE4AE}" name="Column10798"/>
    <tableColumn id="10802" xr3:uid="{97089E75-7D34-4AC3-AE38-BFC61B69CF3E}" name="Column10799"/>
    <tableColumn id="10803" xr3:uid="{39CE1780-2081-4430-A802-934118BF5846}" name="Column10800"/>
    <tableColumn id="10804" xr3:uid="{3480D2C8-47D2-41FA-BC7E-89AE66506F61}" name="Column10801"/>
    <tableColumn id="10805" xr3:uid="{421CA7C7-48F2-4A9D-94CD-1FD4FF66B96B}" name="Column10802"/>
    <tableColumn id="10806" xr3:uid="{264D11E4-9C2C-4E11-A38A-237D3BAD61B4}" name="Column10803"/>
    <tableColumn id="10807" xr3:uid="{742443D6-0122-4F81-9711-D4CF96F54599}" name="Column10804"/>
    <tableColumn id="10808" xr3:uid="{EA4D5311-4C14-4536-A3DD-8F05B0F69153}" name="Column10805"/>
    <tableColumn id="10809" xr3:uid="{2982DD15-D43E-4327-BB4A-2AE49E65827D}" name="Column10806"/>
    <tableColumn id="10810" xr3:uid="{242ACBBA-E102-4A54-AE6E-74785AF5FBA7}" name="Column10807"/>
    <tableColumn id="10811" xr3:uid="{286082D8-324C-4504-A79C-0F6E08E55960}" name="Column10808"/>
    <tableColumn id="10812" xr3:uid="{FA3E7747-8863-44C5-8A4B-EF3A21E1A5ED}" name="Column10809"/>
    <tableColumn id="10813" xr3:uid="{0D938FBF-D83A-4E6A-9010-015FC4F9E331}" name="Column10810"/>
    <tableColumn id="10814" xr3:uid="{F94CDD8C-B426-4183-B823-EB6B0738B288}" name="Column10811"/>
    <tableColumn id="10815" xr3:uid="{39879E24-3168-43FD-9E07-E7833153883E}" name="Column10812"/>
    <tableColumn id="10816" xr3:uid="{48CABED1-5046-4823-9546-3CDA7FAA772A}" name="Column10813"/>
    <tableColumn id="10817" xr3:uid="{B16CB57B-5247-45EF-93B3-E03DABE13AC8}" name="Column10814"/>
    <tableColumn id="10818" xr3:uid="{4CB39884-CDFA-4293-93FB-2F0AF1EC731C}" name="Column10815"/>
    <tableColumn id="10819" xr3:uid="{1CAC5882-1A24-4254-8855-C61CA4CFB4C6}" name="Column10816"/>
    <tableColumn id="10820" xr3:uid="{BF3AA20F-2A8C-4242-9AC8-1FD67395339B}" name="Column10817"/>
    <tableColumn id="10821" xr3:uid="{14917FD1-C1CE-4EEA-A774-5824D57E2E84}" name="Column10818"/>
    <tableColumn id="10822" xr3:uid="{9A190644-E4FA-4168-856E-C450B7178F97}" name="Column10819"/>
    <tableColumn id="10823" xr3:uid="{96176CC2-C26B-4982-B52B-F58F9E7E9CA2}" name="Column10820"/>
    <tableColumn id="10824" xr3:uid="{92FB2F4E-9305-41B4-9FDF-91750DFA5039}" name="Column10821"/>
    <tableColumn id="10825" xr3:uid="{067E9814-22D2-470D-845B-E657FFA95E5B}" name="Column10822"/>
    <tableColumn id="10826" xr3:uid="{9CC39DF4-62BC-4F2C-ACFF-37989FB2BDBF}" name="Column10823"/>
    <tableColumn id="10827" xr3:uid="{4693770A-9B54-4FEB-BDA0-68B75717B534}" name="Column10824"/>
    <tableColumn id="10828" xr3:uid="{042B0A8B-EC30-4F1F-AFBD-8B7BBEC90FC1}" name="Column10825"/>
    <tableColumn id="10829" xr3:uid="{00F3046D-0467-43CC-BD37-C66403A4C708}" name="Column10826"/>
    <tableColumn id="10830" xr3:uid="{79C7CF44-6D18-4B62-BB6C-881BAAC7E5C3}" name="Column10827"/>
    <tableColumn id="10831" xr3:uid="{E1FD18FC-6519-4EA5-82D9-D8111EA966AD}" name="Column10828"/>
    <tableColumn id="10832" xr3:uid="{7E97FE1D-E50D-462D-9304-E800589E3CD3}" name="Column10829"/>
    <tableColumn id="10833" xr3:uid="{7AD610C1-CB06-4E8D-9147-768595A812E8}" name="Column10830"/>
    <tableColumn id="10834" xr3:uid="{04BFFE10-77C2-4904-BC07-AA667B458F2C}" name="Column10831"/>
    <tableColumn id="10835" xr3:uid="{74409CB5-5468-4EE6-B725-6248D978F9A1}" name="Column10832"/>
    <tableColumn id="10836" xr3:uid="{83AF62B3-FBC7-444E-81BE-3ED1AEFC48EC}" name="Column10833"/>
    <tableColumn id="10837" xr3:uid="{B1A71051-E9A2-4804-99E1-151909607538}" name="Column10834"/>
    <tableColumn id="10838" xr3:uid="{52794BB5-7A84-441D-9808-269E5A8F84FD}" name="Column10835"/>
    <tableColumn id="10839" xr3:uid="{153EAC5E-FF2C-4D04-BCBD-9720BE9E1098}" name="Column10836"/>
    <tableColumn id="10840" xr3:uid="{5BEE840A-DA17-484D-BBC7-CF6BFFBB0572}" name="Column10837"/>
    <tableColumn id="10841" xr3:uid="{016E038F-C604-4734-9743-8EC0B9FCA7EE}" name="Column10838"/>
    <tableColumn id="10842" xr3:uid="{702970C1-BEBB-4C6D-971A-2418DC4C0D99}" name="Column10839"/>
    <tableColumn id="10843" xr3:uid="{62F2E621-71AE-4EF6-832A-5CAF25317719}" name="Column10840"/>
    <tableColumn id="10844" xr3:uid="{052AD091-B217-4099-B6FE-2F66F517A251}" name="Column10841"/>
    <tableColumn id="10845" xr3:uid="{3BC5A59B-6AF7-44C7-A9F9-5BD55377B2AF}" name="Column10842"/>
    <tableColumn id="10846" xr3:uid="{8D5AD45E-B179-4760-82A2-02780CCA9F7D}" name="Column10843"/>
    <tableColumn id="10847" xr3:uid="{C054228F-DEF3-432B-A0AD-DF62094C044F}" name="Column10844"/>
    <tableColumn id="10848" xr3:uid="{A40F806E-6F1C-438A-B048-AA5A8BD8A495}" name="Column10845"/>
    <tableColumn id="10849" xr3:uid="{510387DD-FB5C-448C-9E5B-C7C49FB21F6D}" name="Column10846"/>
    <tableColumn id="10850" xr3:uid="{AF2900CC-191A-4C31-998B-E625CEF98E69}" name="Column10847"/>
    <tableColumn id="10851" xr3:uid="{8EFF9E14-F606-4A82-BB7D-0CF218CE3228}" name="Column10848"/>
    <tableColumn id="10852" xr3:uid="{F5C25EF2-696C-48A4-9189-C18F723CF18C}" name="Column10849"/>
    <tableColumn id="10853" xr3:uid="{1F414D0A-CF53-4EDC-A8D6-EA2B16DB938C}" name="Column10850"/>
    <tableColumn id="10854" xr3:uid="{6AFD1A6A-9760-4DAB-B826-D956FF5AC56F}" name="Column10851"/>
    <tableColumn id="10855" xr3:uid="{2431D686-F30D-4E81-81E6-612782E10DFA}" name="Column10852"/>
    <tableColumn id="10856" xr3:uid="{8536F1EE-A98A-4FE7-B6E4-068AD28364D7}" name="Column10853"/>
    <tableColumn id="10857" xr3:uid="{AF67B5F3-7618-42F6-AECA-864786438F31}" name="Column10854"/>
    <tableColumn id="10858" xr3:uid="{F673CAFA-8B25-453C-AB14-4F6B75E30B39}" name="Column10855"/>
    <tableColumn id="10859" xr3:uid="{EC8470B9-D2BA-45F4-A379-8C3AA44D0536}" name="Column10856"/>
    <tableColumn id="10860" xr3:uid="{2670F86D-3A4F-4CDC-82C9-E846528DC2D1}" name="Column10857"/>
    <tableColumn id="10861" xr3:uid="{28AA677D-1395-47DA-AD5A-3AC00B9DBDC4}" name="Column10858"/>
    <tableColumn id="10862" xr3:uid="{0E3886D0-BB2C-4CD0-B272-CB3AEAFB46C8}" name="Column10859"/>
    <tableColumn id="10863" xr3:uid="{475699C2-3C94-44F2-B9D0-D4C2F09A5C8E}" name="Column10860"/>
    <tableColumn id="10864" xr3:uid="{1F44558F-8CB5-4D18-B011-CFDD1325CF58}" name="Column10861"/>
    <tableColumn id="10865" xr3:uid="{4A9131CC-A66A-492D-B403-45F6ECA29D99}" name="Column10862"/>
    <tableColumn id="10866" xr3:uid="{198B8E9D-E669-493A-8038-46700648EEDD}" name="Column10863"/>
    <tableColumn id="10867" xr3:uid="{B379C2BE-3D5A-4C3D-927E-AC7B08EF828E}" name="Column10864"/>
    <tableColumn id="10868" xr3:uid="{47D8DA1A-7A88-4A36-95E5-A4200A061E5A}" name="Column10865"/>
    <tableColumn id="10869" xr3:uid="{C3ACE0D0-6AA8-4F5A-889F-B2D86DBD8A44}" name="Column10866"/>
    <tableColumn id="10870" xr3:uid="{64A5452E-80A8-4629-83B4-B2E819C10955}" name="Column10867"/>
    <tableColumn id="10871" xr3:uid="{91D24A60-EFC6-44E3-A0DD-4EDF015E9B32}" name="Column10868"/>
    <tableColumn id="10872" xr3:uid="{BB5F733D-7E52-4954-B059-B4E1C9D57ADB}" name="Column10869"/>
    <tableColumn id="10873" xr3:uid="{B5F175D1-0FA5-47AA-82B0-D25C770F4123}" name="Column10870"/>
    <tableColumn id="10874" xr3:uid="{E0EB589C-25B7-4203-9083-09CECF88C938}" name="Column10871"/>
    <tableColumn id="10875" xr3:uid="{A623249B-162A-4BFD-BDCF-04724EE61D87}" name="Column10872"/>
    <tableColumn id="10876" xr3:uid="{057940B0-901F-4A81-B766-887234419463}" name="Column10873"/>
    <tableColumn id="10877" xr3:uid="{F055893A-339C-45F9-AEA1-8FFC4B4BDF35}" name="Column10874"/>
    <tableColumn id="10878" xr3:uid="{AB66C9BC-1AC4-418F-B75D-96325684F5F5}" name="Column10875"/>
    <tableColumn id="10879" xr3:uid="{16F5416D-2115-453F-9DC7-ECBABF57204D}" name="Column10876"/>
    <tableColumn id="10880" xr3:uid="{1DF7AEB0-C6A8-4BF6-9C8B-B36AEBFE3539}" name="Column10877"/>
    <tableColumn id="10881" xr3:uid="{D58542BA-0655-4137-835D-7BA838C0CC34}" name="Column10878"/>
    <tableColumn id="10882" xr3:uid="{EC665303-192A-436C-A0B9-51222EDBE3A0}" name="Column10879"/>
    <tableColumn id="10883" xr3:uid="{4660409D-B518-487B-A172-E7735CF60652}" name="Column10880"/>
    <tableColumn id="10884" xr3:uid="{EBE58570-CD81-47B7-B182-189A1A6162F8}" name="Column10881"/>
    <tableColumn id="10885" xr3:uid="{817C419D-8BD1-46A8-B966-ECD5DD474FB9}" name="Column10882"/>
    <tableColumn id="10886" xr3:uid="{35DC714A-20B3-403E-965D-E44C1A748EB6}" name="Column10883"/>
    <tableColumn id="10887" xr3:uid="{F83A56F8-20C7-4B1F-BAB3-3EF6E7A35EFD}" name="Column10884"/>
    <tableColumn id="10888" xr3:uid="{6EB7C6B4-F607-4139-BC22-34105DBA8E40}" name="Column10885"/>
    <tableColumn id="10889" xr3:uid="{455373B8-E7BB-4DC2-BAB9-621217C9772F}" name="Column10886"/>
    <tableColumn id="10890" xr3:uid="{98930EB9-8F99-49AC-A865-395CBACFB435}" name="Column10887"/>
    <tableColumn id="10891" xr3:uid="{36D5ED35-F136-4B73-AF21-6178E55BC5FF}" name="Column10888"/>
    <tableColumn id="10892" xr3:uid="{D0C57049-4FAB-4565-8F92-BE7B11A5A75A}" name="Column10889"/>
    <tableColumn id="10893" xr3:uid="{D725A8A0-9478-427F-8CFA-A6B490689847}" name="Column10890"/>
    <tableColumn id="10894" xr3:uid="{46ADEC87-73BF-4E1A-8EAA-79EB73FB09A2}" name="Column10891"/>
    <tableColumn id="10895" xr3:uid="{7B3CA777-4153-4FCB-84D4-1B463C08E6A8}" name="Column10892"/>
    <tableColumn id="10896" xr3:uid="{3EB38C20-9B22-485D-A282-1EDAE7198664}" name="Column10893"/>
    <tableColumn id="10897" xr3:uid="{C7EB0A51-A697-4CD9-AC76-53934101B7BE}" name="Column10894"/>
    <tableColumn id="10898" xr3:uid="{07466560-8A32-4D29-BC39-3B35C88A90B2}" name="Column10895"/>
    <tableColumn id="10899" xr3:uid="{46EF5753-CFAB-425C-BFFD-96AC851488B9}" name="Column10896"/>
    <tableColumn id="10900" xr3:uid="{ED4786A2-0E6B-4C28-A38C-C2A89FB95E40}" name="Column10897"/>
    <tableColumn id="10901" xr3:uid="{6BD838F6-97E8-4BC6-9BF2-540B34FD4338}" name="Column10898"/>
    <tableColumn id="10902" xr3:uid="{F053F03C-A221-41F6-ADDA-670C0445FEB5}" name="Column10899"/>
    <tableColumn id="10903" xr3:uid="{699F2112-7480-4B20-AD3E-A1D37599F828}" name="Column10900"/>
    <tableColumn id="10904" xr3:uid="{DA929C3F-F4C7-4C3D-A610-1235C4A68FE5}" name="Column10901"/>
    <tableColumn id="10905" xr3:uid="{8B8303EE-CD71-4CA2-8FD6-455277D92CA6}" name="Column10902"/>
    <tableColumn id="10906" xr3:uid="{669DA7D8-F0AD-4E80-9059-21029A46D747}" name="Column10903"/>
    <tableColumn id="10907" xr3:uid="{199D7602-93EC-43DB-9911-F506FF06BB5B}" name="Column10904"/>
    <tableColumn id="10908" xr3:uid="{1F7BB735-DF21-406E-A6C8-8F1BF5027F7B}" name="Column10905"/>
    <tableColumn id="10909" xr3:uid="{8CD59FD4-5C13-4D0F-9F19-1B194C438FE5}" name="Column10906"/>
    <tableColumn id="10910" xr3:uid="{479FA9D9-6E7E-4145-984E-BCC67D212A23}" name="Column10907"/>
    <tableColumn id="10911" xr3:uid="{EDF92657-263F-4744-A76C-69F4962D333F}" name="Column10908"/>
    <tableColumn id="10912" xr3:uid="{F236A992-72D2-4813-B6AA-ED378A9E0247}" name="Column10909"/>
    <tableColumn id="10913" xr3:uid="{C021D797-5341-4086-ACBE-B7E8C7D20556}" name="Column10910"/>
    <tableColumn id="10914" xr3:uid="{D90C5F70-A8BB-41C0-AF04-8AA191108395}" name="Column10911"/>
    <tableColumn id="10915" xr3:uid="{90B1E24E-B03E-4A31-88D0-B3B7DB830E48}" name="Column10912"/>
    <tableColumn id="10916" xr3:uid="{5EBF1F10-A9BD-4ECF-9506-B9B129A10A46}" name="Column10913"/>
    <tableColumn id="10917" xr3:uid="{49896F0F-47B1-462A-B4FC-0C65FC8098CC}" name="Column10914"/>
    <tableColumn id="10918" xr3:uid="{75AB3199-7D96-4453-AA02-E577C4184069}" name="Column10915"/>
    <tableColumn id="10919" xr3:uid="{95F5F6D3-AC44-4314-8B92-BC3187BD72E2}" name="Column10916"/>
    <tableColumn id="10920" xr3:uid="{EC838110-34B9-497E-BBC6-14781B976811}" name="Column10917"/>
    <tableColumn id="10921" xr3:uid="{286374E0-6230-48F9-842B-B73589688104}" name="Column10918"/>
    <tableColumn id="10922" xr3:uid="{C4491291-C6AF-45B4-9734-5E58EB45B86D}" name="Column10919"/>
    <tableColumn id="10923" xr3:uid="{BC136BEF-93A7-4830-8490-F088F3515FED}" name="Column10920"/>
    <tableColumn id="10924" xr3:uid="{0F2A2F10-3BA9-47EE-BBD5-C90B5B4DB2E6}" name="Column10921"/>
    <tableColumn id="10925" xr3:uid="{22C55C4F-6019-47C1-A1FC-10B095374923}" name="Column10922"/>
    <tableColumn id="10926" xr3:uid="{6BDACDB7-DC3A-47DE-8BB5-C0A8A1F04266}" name="Column10923"/>
    <tableColumn id="10927" xr3:uid="{92E075CF-9175-49B1-8CEE-C22F2DFA0D9A}" name="Column10924"/>
    <tableColumn id="10928" xr3:uid="{1CBECF0E-DFA9-4687-885F-A2075F95F65A}" name="Column10925"/>
    <tableColumn id="10929" xr3:uid="{F2330F26-C4ED-4789-9DE9-6352696E081C}" name="Column10926"/>
    <tableColumn id="10930" xr3:uid="{E1E90F7D-D9B1-4B90-AF20-D89BD2FDC4E8}" name="Column10927"/>
    <tableColumn id="10931" xr3:uid="{126C95DE-D565-444B-87F7-862A0F1AD57C}" name="Column10928"/>
    <tableColumn id="10932" xr3:uid="{F643D61A-3946-4AAA-B828-A2C24F9606D2}" name="Column10929"/>
    <tableColumn id="10933" xr3:uid="{01C23152-BC13-4741-9FAD-10946A8EC48D}" name="Column10930"/>
    <tableColumn id="10934" xr3:uid="{08878A98-66F1-4D59-A7E5-AF37FDDFDAFA}" name="Column10931"/>
    <tableColumn id="10935" xr3:uid="{A44B258F-B241-4DF5-8677-46AADC79B19F}" name="Column10932"/>
    <tableColumn id="10936" xr3:uid="{95399547-865F-41D8-A207-D8BEEA284662}" name="Column10933"/>
    <tableColumn id="10937" xr3:uid="{0FC12035-3FE4-4BA8-916A-0EECD6AFD407}" name="Column10934"/>
    <tableColumn id="10938" xr3:uid="{7BF23664-9541-48FE-A783-9C75C9DEEBE4}" name="Column10935"/>
    <tableColumn id="10939" xr3:uid="{A4F8FDA3-CF20-42A7-8A58-750A5311BACE}" name="Column10936"/>
    <tableColumn id="10940" xr3:uid="{445C8604-E301-44A0-BC25-09F3FCFD44C1}" name="Column10937"/>
    <tableColumn id="10941" xr3:uid="{6C281546-1070-43B2-9DB3-7FADA5A7D132}" name="Column10938"/>
    <tableColumn id="10942" xr3:uid="{FBAA49DF-0693-42EE-9420-CAA8441C4AD3}" name="Column10939"/>
    <tableColumn id="10943" xr3:uid="{2187ABB6-645F-4745-9D9B-C02231BA0C97}" name="Column10940"/>
    <tableColumn id="10944" xr3:uid="{C023CF73-5BDC-4237-860B-07A5EAD4A83D}" name="Column10941"/>
    <tableColumn id="10945" xr3:uid="{060E19D6-5DF8-49E3-B2F3-353BB458817C}" name="Column10942"/>
    <tableColumn id="10946" xr3:uid="{90028AB4-8917-4118-94BF-20A259F8F533}" name="Column10943"/>
    <tableColumn id="10947" xr3:uid="{24F6A97E-4EB4-4F90-BDB7-41F45E0E3987}" name="Column10944"/>
    <tableColumn id="10948" xr3:uid="{17642EDA-D3C8-48FF-9875-0F1A094360DB}" name="Column10945"/>
    <tableColumn id="10949" xr3:uid="{26556C2F-80B2-4BE7-93AD-33DC7F000E93}" name="Column10946"/>
    <tableColumn id="10950" xr3:uid="{1AAC962B-DCD3-425C-9352-0E7BEDBD9D2C}" name="Column10947"/>
    <tableColumn id="10951" xr3:uid="{CDF8E0EE-29BC-4D2F-A13E-7EC0E398F79E}" name="Column10948"/>
    <tableColumn id="10952" xr3:uid="{51917EBE-B318-4872-8C79-23E0A273F31A}" name="Column10949"/>
    <tableColumn id="10953" xr3:uid="{804C88ED-D2E9-4FF1-80AD-4249C1835545}" name="Column10950"/>
    <tableColumn id="10954" xr3:uid="{D7347D21-C0DD-4828-A2D3-952970360DFD}" name="Column10951"/>
    <tableColumn id="10955" xr3:uid="{0A622A1B-CEAF-4D21-B584-FC588C53F480}" name="Column10952"/>
    <tableColumn id="10956" xr3:uid="{3A0E55C0-1098-4E46-9FFE-EFBB1995138D}" name="Column10953"/>
    <tableColumn id="10957" xr3:uid="{AF551429-A8F5-4730-94D2-F14F902AEF87}" name="Column10954"/>
    <tableColumn id="10958" xr3:uid="{5E688F38-F862-425D-9AC5-23F6EC146491}" name="Column10955"/>
    <tableColumn id="10959" xr3:uid="{F8A0C1E2-466D-47FC-9C9A-9DC68DFB1A7A}" name="Column10956"/>
    <tableColumn id="10960" xr3:uid="{BA8BF4F2-0A68-4205-AFA3-956BA7964D88}" name="Column10957"/>
    <tableColumn id="10961" xr3:uid="{31F0E9D5-99EF-4955-A05F-D0AB16898B07}" name="Column10958"/>
    <tableColumn id="10962" xr3:uid="{28D51E72-FB5A-4E37-A7E8-1E0A8785FC05}" name="Column10959"/>
    <tableColumn id="10963" xr3:uid="{14BAC3A7-E3E6-408D-B652-90928CCF1672}" name="Column10960"/>
    <tableColumn id="10964" xr3:uid="{9BEAE355-1913-4AE6-B4F9-E2159FE18FCE}" name="Column10961"/>
    <tableColumn id="10965" xr3:uid="{D9F3F8D7-2622-49BC-8649-93DA4CD22443}" name="Column10962"/>
    <tableColumn id="10966" xr3:uid="{8B59C1C5-ED77-42DF-8FF4-0985FBE5AD61}" name="Column10963"/>
    <tableColumn id="10967" xr3:uid="{A93A8DFC-A3C4-425B-830B-F578AC6CC602}" name="Column10964"/>
    <tableColumn id="10968" xr3:uid="{49F23F2A-F19C-4706-882E-7C92EF320569}" name="Column10965"/>
    <tableColumn id="10969" xr3:uid="{F8B8B8C8-90D5-4544-80A3-EEF9F79C782F}" name="Column10966"/>
    <tableColumn id="10970" xr3:uid="{BC0453E8-F67E-4C92-8569-A8004E018259}" name="Column10967"/>
    <tableColumn id="10971" xr3:uid="{8C462900-E310-40D1-A949-6AAA11ADC41F}" name="Column10968"/>
    <tableColumn id="10972" xr3:uid="{7B668ECA-826F-44C5-8162-C038655A2059}" name="Column10969"/>
    <tableColumn id="10973" xr3:uid="{5EB042AD-4D8E-43A3-9365-34A07D36242F}" name="Column10970"/>
    <tableColumn id="10974" xr3:uid="{5576DECD-9187-4E26-A2EE-3B9F7D01A054}" name="Column10971"/>
    <tableColumn id="10975" xr3:uid="{0A4F6166-ADB3-4179-9C28-DDE83EA23322}" name="Column10972"/>
    <tableColumn id="10976" xr3:uid="{6AD3B910-8869-43B6-BBAA-E100CCF26D8E}" name="Column10973"/>
    <tableColumn id="10977" xr3:uid="{7E7B7CB3-8ECA-4655-94F8-A9810CA405A5}" name="Column10974"/>
    <tableColumn id="10978" xr3:uid="{1CE322C5-0842-48DF-A962-AECE0127479E}" name="Column10975"/>
    <tableColumn id="10979" xr3:uid="{76C750CE-0A28-4525-A7C9-202A1B781F46}" name="Column10976"/>
    <tableColumn id="10980" xr3:uid="{7BDECB9E-0392-42D3-B776-5C75CD560DA0}" name="Column10977"/>
    <tableColumn id="10981" xr3:uid="{06B6075E-6006-44E2-8D2A-8AFE947AC582}" name="Column10978"/>
    <tableColumn id="10982" xr3:uid="{DB9B377E-6F9E-432D-B45A-0EF503517065}" name="Column10979"/>
    <tableColumn id="10983" xr3:uid="{404FA208-E78C-4161-A651-29224FABE137}" name="Column10980"/>
    <tableColumn id="10984" xr3:uid="{62DEAB8B-DE4B-418B-A0CF-AA047265DA96}" name="Column10981"/>
    <tableColumn id="10985" xr3:uid="{4DE47947-B957-403A-93E7-2E6D62234A5D}" name="Column10982"/>
    <tableColumn id="10986" xr3:uid="{31E2824A-F282-46B4-8D0E-C98A41864C36}" name="Column10983"/>
    <tableColumn id="10987" xr3:uid="{79968BB0-32B7-43C7-8C86-3BF0BB9EC6CB}" name="Column10984"/>
    <tableColumn id="10988" xr3:uid="{9723BD24-19F9-47BF-B54E-A32AE2A4327E}" name="Column10985"/>
    <tableColumn id="10989" xr3:uid="{C0B8A160-7740-43ED-8442-0F138588D6D5}" name="Column10986"/>
    <tableColumn id="10990" xr3:uid="{4AF2568B-E930-46A3-9D1F-778EFA637C05}" name="Column10987"/>
    <tableColumn id="10991" xr3:uid="{EBA7D8C7-9465-49F0-82CB-AE67A45D4B77}" name="Column10988"/>
    <tableColumn id="10992" xr3:uid="{A7FA5EE5-F1A2-4A49-9BB0-E993131388DD}" name="Column10989"/>
    <tableColumn id="10993" xr3:uid="{6FC08D77-C569-4560-941F-D33B9950AD7F}" name="Column10990"/>
    <tableColumn id="10994" xr3:uid="{85304A0D-767D-4335-B781-D02B352567F0}" name="Column10991"/>
    <tableColumn id="10995" xr3:uid="{439CC48D-FBA1-4D0B-8127-084F1CDD3159}" name="Column10992"/>
    <tableColumn id="10996" xr3:uid="{989799B0-71EC-47AB-A165-46EDEE8E2A51}" name="Column10993"/>
    <tableColumn id="10997" xr3:uid="{F2BA73D9-4950-4FD8-835E-F0CA1FC5C0C3}" name="Column10994"/>
    <tableColumn id="10998" xr3:uid="{37B9D304-996B-4540-8373-F21F44090142}" name="Column10995"/>
    <tableColumn id="10999" xr3:uid="{81077BE7-99A1-4809-A4DE-CDFFE4F9CBE9}" name="Column10996"/>
    <tableColumn id="11000" xr3:uid="{58E69015-DE82-44BA-A769-7A39B29DBEFB}" name="Column10997"/>
    <tableColumn id="11001" xr3:uid="{451D9543-DAFC-458B-A1F3-57A7BB556D1A}" name="Column10998"/>
    <tableColumn id="11002" xr3:uid="{9A8726A3-8899-49AE-9810-A6A8583DA871}" name="Column10999"/>
    <tableColumn id="11003" xr3:uid="{0A88AF86-3380-43EC-9F1A-3F63F720917C}" name="Column11000"/>
    <tableColumn id="11004" xr3:uid="{74F9BC61-F210-4EB2-B26F-F8F0E70C3B17}" name="Column11001"/>
    <tableColumn id="11005" xr3:uid="{5747B759-FC7B-463C-B89F-DA03DC587EFE}" name="Column11002"/>
    <tableColumn id="11006" xr3:uid="{FAD2FC96-6DFC-4300-B338-651BC35EF20B}" name="Column11003"/>
    <tableColumn id="11007" xr3:uid="{66D6F632-91D3-4EEE-AA13-50D1A61D18F4}" name="Column11004"/>
    <tableColumn id="11008" xr3:uid="{F614C50E-3403-42B3-A713-FC1CDA8B4AD2}" name="Column11005"/>
    <tableColumn id="11009" xr3:uid="{355EA20F-6FAC-4602-A8F5-39DB748FD698}" name="Column11006"/>
    <tableColumn id="11010" xr3:uid="{9ACA8ADE-0831-411F-A97B-676BCD22FCF8}" name="Column11007"/>
    <tableColumn id="11011" xr3:uid="{D8B3908B-D663-49A9-949E-11839604294C}" name="Column11008"/>
    <tableColumn id="11012" xr3:uid="{F2447226-E59B-49DB-B715-29A4EFB87A16}" name="Column11009"/>
    <tableColumn id="11013" xr3:uid="{514DC078-5131-48B3-B317-7647D5D7C412}" name="Column11010"/>
    <tableColumn id="11014" xr3:uid="{6EB93F59-3B84-4623-A674-D70D14D296C6}" name="Column11011"/>
    <tableColumn id="11015" xr3:uid="{849DB765-D147-435B-9F40-9B06EE453FAC}" name="Column11012"/>
    <tableColumn id="11016" xr3:uid="{23029542-01D0-45DC-A07B-0C2EA3005261}" name="Column11013"/>
    <tableColumn id="11017" xr3:uid="{A2890397-FB9E-4A24-99BF-919F5EA9B6FB}" name="Column11014"/>
    <tableColumn id="11018" xr3:uid="{C859CB09-1E3A-42DB-8BBD-2AE5415B1EFF}" name="Column11015"/>
    <tableColumn id="11019" xr3:uid="{6826C9F0-FDAE-4F08-9083-68345977F7DF}" name="Column11016"/>
    <tableColumn id="11020" xr3:uid="{5D7AB408-9571-47B2-A3FA-DDFE6E7EC3C0}" name="Column11017"/>
    <tableColumn id="11021" xr3:uid="{3E747EBE-1497-46CA-A9EC-A39BA8E9007E}" name="Column11018"/>
    <tableColumn id="11022" xr3:uid="{DD070AF6-DAC6-485F-B7E3-9111571B319D}" name="Column11019"/>
    <tableColumn id="11023" xr3:uid="{25AA4FEF-DC71-4379-B28C-99059DED7283}" name="Column11020"/>
    <tableColumn id="11024" xr3:uid="{2E44297C-3A98-4F2A-80FE-8DCC5FAA15B0}" name="Column11021"/>
    <tableColumn id="11025" xr3:uid="{55A522FA-F857-442E-9159-AA042554558C}" name="Column11022"/>
    <tableColumn id="11026" xr3:uid="{E259A56B-9BBE-4E41-BAEA-FD658494922A}" name="Column11023"/>
    <tableColumn id="11027" xr3:uid="{B3D53472-096A-4041-B3CB-E9A27B1841FA}" name="Column11024"/>
    <tableColumn id="11028" xr3:uid="{64E72641-A743-48BD-8A5A-AD802606F861}" name="Column11025"/>
    <tableColumn id="11029" xr3:uid="{484DEA73-5AC3-4348-A084-7F09CDF6FC18}" name="Column11026"/>
    <tableColumn id="11030" xr3:uid="{D045710B-1BB0-4CD8-999E-5893190D72C6}" name="Column11027"/>
    <tableColumn id="11031" xr3:uid="{A9E2E494-FDB0-4CBD-AA26-9122D549874D}" name="Column11028"/>
    <tableColumn id="11032" xr3:uid="{00CBCD71-A464-4B0E-8FE7-36B9A9ECE001}" name="Column11029"/>
    <tableColumn id="11033" xr3:uid="{C7446828-624D-4DD7-AC3B-6A34D86EFE29}" name="Column11030"/>
    <tableColumn id="11034" xr3:uid="{8262874A-0944-4C5E-A494-8439DF7B6AAA}" name="Column11031"/>
    <tableColumn id="11035" xr3:uid="{952E4C94-31BB-4C58-A381-3DB5D1D59F35}" name="Column11032"/>
    <tableColumn id="11036" xr3:uid="{2651E061-9E5C-43A0-8CDE-DBCA6E1BA82E}" name="Column11033"/>
    <tableColumn id="11037" xr3:uid="{3DABA8EB-A215-41F6-B2E4-8F0C1BC410F2}" name="Column11034"/>
    <tableColumn id="11038" xr3:uid="{B3051F82-1107-4490-B8F3-61B46590A505}" name="Column11035"/>
    <tableColumn id="11039" xr3:uid="{BAA632D8-889A-4644-966C-A07D9D4E8FC7}" name="Column11036"/>
    <tableColumn id="11040" xr3:uid="{0D4BC4A7-A7A1-47C3-8F2C-F6A95BB377B5}" name="Column11037"/>
    <tableColumn id="11041" xr3:uid="{6DF166C2-1930-40DB-8708-A2892F9A3BF7}" name="Column11038"/>
    <tableColumn id="11042" xr3:uid="{5F3C86D0-D34F-4AF2-A8FE-FFD88D6A6AEE}" name="Column11039"/>
    <tableColumn id="11043" xr3:uid="{D04E34BD-389D-4276-8325-3F02489916DE}" name="Column11040"/>
    <tableColumn id="11044" xr3:uid="{6FB61E19-E1C5-4384-AFDD-DF9F13292E4A}" name="Column11041"/>
    <tableColumn id="11045" xr3:uid="{46BAEEAF-D039-4E3E-8C39-9B9BDCA7CFB1}" name="Column11042"/>
    <tableColumn id="11046" xr3:uid="{E3F0A1EB-D19C-43B4-8073-4383233274A4}" name="Column11043"/>
    <tableColumn id="11047" xr3:uid="{5A0A9819-B9B8-4CC4-A0A0-A776D9ABFCFB}" name="Column11044"/>
    <tableColumn id="11048" xr3:uid="{EBA4794C-6F61-4CE9-8D33-6AF3707E2DF5}" name="Column11045"/>
    <tableColumn id="11049" xr3:uid="{339D947E-647A-4CDA-BABA-B7F3F9FA1830}" name="Column11046"/>
    <tableColumn id="11050" xr3:uid="{71E1882C-05B8-45A8-B4DF-D11179D6340B}" name="Column11047"/>
    <tableColumn id="11051" xr3:uid="{12E2CF03-4DE4-49AB-9794-83BDDAEDFBD5}" name="Column11048"/>
    <tableColumn id="11052" xr3:uid="{B56ABA8D-B666-4683-8595-77E8E9EDEE4D}" name="Column11049"/>
    <tableColumn id="11053" xr3:uid="{E9DA7160-BAAA-4D74-8814-7B2D909FD049}" name="Column11050"/>
    <tableColumn id="11054" xr3:uid="{9CD56C69-A3CE-412C-B2AE-118634A2B80B}" name="Column11051"/>
    <tableColumn id="11055" xr3:uid="{1C648E41-93A7-4789-B766-BB435A7D8051}" name="Column11052"/>
    <tableColumn id="11056" xr3:uid="{1AA7B74A-883A-4B4B-8458-111A76E031DD}" name="Column11053"/>
    <tableColumn id="11057" xr3:uid="{C4880CB8-D988-411F-A94B-1333EF19AF33}" name="Column11054"/>
    <tableColumn id="11058" xr3:uid="{5623FC1D-EBF2-4645-BE56-7E5DCE8790DC}" name="Column11055"/>
    <tableColumn id="11059" xr3:uid="{8C3C2E5B-EC18-4753-948F-B99BC65DEB79}" name="Column11056"/>
    <tableColumn id="11060" xr3:uid="{D2F24907-926E-44E8-A79F-EB36CF43088D}" name="Column11057"/>
    <tableColumn id="11061" xr3:uid="{BEC112C6-30DE-4374-B0BB-53D09F8663C4}" name="Column11058"/>
    <tableColumn id="11062" xr3:uid="{50B3F4BC-D715-480A-A602-865EF0BDC171}" name="Column11059"/>
    <tableColumn id="11063" xr3:uid="{A2B1DF79-C8A6-4F4C-9FCD-3EC8FB0125F3}" name="Column11060"/>
    <tableColumn id="11064" xr3:uid="{9A754725-38AD-44D1-93D4-511FEC7C0E43}" name="Column11061"/>
    <tableColumn id="11065" xr3:uid="{EEA8FDF9-494C-47E9-8A3D-398251F40BD3}" name="Column11062"/>
    <tableColumn id="11066" xr3:uid="{662920F1-4B68-494B-9F42-957179D2E705}" name="Column11063"/>
    <tableColumn id="11067" xr3:uid="{304E5C02-ED7E-496F-A831-CB29F216C6B5}" name="Column11064"/>
    <tableColumn id="11068" xr3:uid="{06165145-C780-4516-B81A-FDAB80EDB05A}" name="Column11065"/>
    <tableColumn id="11069" xr3:uid="{9E974F3E-475C-49C2-A1F0-A133EFA2DF9C}" name="Column11066"/>
    <tableColumn id="11070" xr3:uid="{B08D9A26-C7BC-4F9B-99F1-011559BDEB51}" name="Column11067"/>
    <tableColumn id="11071" xr3:uid="{35F29321-A524-4A98-849F-5E623E42E3A2}" name="Column11068"/>
    <tableColumn id="11072" xr3:uid="{32A699FC-F266-404B-B8F5-A0C5CB78564E}" name="Column11069"/>
    <tableColumn id="11073" xr3:uid="{7C36D1A4-BB7A-44CF-BC5A-36B9545CA55F}" name="Column11070"/>
    <tableColumn id="11074" xr3:uid="{58F24062-D4C5-4359-91B5-371B85396CA6}" name="Column11071"/>
    <tableColumn id="11075" xr3:uid="{120DF910-5301-4CA6-B75A-B6D138453C35}" name="Column11072"/>
    <tableColumn id="11076" xr3:uid="{AB231903-920A-4C68-A404-C0897DDAA695}" name="Column11073"/>
    <tableColumn id="11077" xr3:uid="{E716F5FF-672B-468D-93B5-42DD29F6080A}" name="Column11074"/>
    <tableColumn id="11078" xr3:uid="{AE12C30A-F08E-4532-914B-8167590EA79E}" name="Column11075"/>
    <tableColumn id="11079" xr3:uid="{42217233-F4A8-43FC-91BF-F00067519941}" name="Column11076"/>
    <tableColumn id="11080" xr3:uid="{29AEB31E-18E3-47C9-8E58-491591415F8F}" name="Column11077"/>
    <tableColumn id="11081" xr3:uid="{1F5E4288-2905-40A0-9D3B-C1442E19CE38}" name="Column11078"/>
    <tableColumn id="11082" xr3:uid="{625FB7B7-6EB5-4CD4-8444-79A7BED183D8}" name="Column11079"/>
    <tableColumn id="11083" xr3:uid="{0436B16F-5115-4B0D-B2A0-AAD3368C54F6}" name="Column11080"/>
    <tableColumn id="11084" xr3:uid="{21F91A4A-4BB6-4BF5-8112-7AD8E73EA057}" name="Column11081"/>
    <tableColumn id="11085" xr3:uid="{99D39F91-3308-427C-8FCD-A43496B10F0A}" name="Column11082"/>
    <tableColumn id="11086" xr3:uid="{73781ABB-B380-48CC-95C2-9152CB2F4A15}" name="Column11083"/>
    <tableColumn id="11087" xr3:uid="{0AE22D0F-1ED9-405C-A738-BAC0FF288112}" name="Column11084"/>
    <tableColumn id="11088" xr3:uid="{0794D73C-D8B1-4177-B5CC-38334D87BDE0}" name="Column11085"/>
    <tableColumn id="11089" xr3:uid="{5A57F2EE-2FC0-4802-86A2-0E383C4EE968}" name="Column11086"/>
    <tableColumn id="11090" xr3:uid="{05C06483-1B9A-4715-9BC2-67BCB419B6A2}" name="Column11087"/>
    <tableColumn id="11091" xr3:uid="{483E3452-37D5-43D1-82EE-75493BFCFE3E}" name="Column11088"/>
    <tableColumn id="11092" xr3:uid="{62A98F4A-276B-47FF-87B2-A7E260CE393F}" name="Column11089"/>
    <tableColumn id="11093" xr3:uid="{A80462EE-1E9A-4780-9E95-7A24EFF58967}" name="Column11090"/>
    <tableColumn id="11094" xr3:uid="{DAB2D7C3-2EE0-463B-8CAC-299995C00B6D}" name="Column11091"/>
    <tableColumn id="11095" xr3:uid="{B852DE21-45FD-40B6-A6AA-8E1238C2C32C}" name="Column11092"/>
    <tableColumn id="11096" xr3:uid="{D49B8567-6E35-4158-948F-657039EA05B0}" name="Column11093"/>
    <tableColumn id="11097" xr3:uid="{CD21BE91-C266-49D5-8D4A-B3920935FA58}" name="Column11094"/>
    <tableColumn id="11098" xr3:uid="{D5B4CD92-F140-410B-83D4-949CD949665C}" name="Column11095"/>
    <tableColumn id="11099" xr3:uid="{2F52D2C4-70F9-4D05-B55A-A30BF410B453}" name="Column11096"/>
    <tableColumn id="11100" xr3:uid="{3F7B5C01-50C4-4A48-8B98-07FCB13C1B99}" name="Column11097"/>
    <tableColumn id="11101" xr3:uid="{E9F28A05-77D9-49E0-9891-AC5839529E9A}" name="Column11098"/>
    <tableColumn id="11102" xr3:uid="{1CA1EBAF-7314-4B41-AAC7-8D3EA69171C5}" name="Column11099"/>
    <tableColumn id="11103" xr3:uid="{8369CC2A-0515-498C-BD7D-F0CAA5215E17}" name="Column11100"/>
    <tableColumn id="11104" xr3:uid="{D0BF0E36-DA7A-401A-B8A7-1BB46EE2A03D}" name="Column11101"/>
    <tableColumn id="11105" xr3:uid="{69700A94-7568-40DF-A972-646221E6FFC6}" name="Column11102"/>
    <tableColumn id="11106" xr3:uid="{A2B9B6E6-AF93-42EA-B178-A3BBB9CF2848}" name="Column11103"/>
    <tableColumn id="11107" xr3:uid="{A0C8EF67-6E5C-4836-99E8-FA38527DB2E3}" name="Column11104"/>
    <tableColumn id="11108" xr3:uid="{44C29DAD-7B27-4804-8B15-BBED5E194454}" name="Column11105"/>
    <tableColumn id="11109" xr3:uid="{64EA86D0-1130-496B-9700-5F742662EBA0}" name="Column11106"/>
    <tableColumn id="11110" xr3:uid="{F43CDA50-497B-4C81-9F0C-D925CB71865F}" name="Column11107"/>
    <tableColumn id="11111" xr3:uid="{5FA7EB1D-38D9-445C-9B88-D6AF93181732}" name="Column11108"/>
    <tableColumn id="11112" xr3:uid="{CE07EEE2-3EC4-43BD-A546-16FD3B564EA9}" name="Column11109"/>
    <tableColumn id="11113" xr3:uid="{7F567460-A659-4765-A104-5DA874A6A851}" name="Column11110"/>
    <tableColumn id="11114" xr3:uid="{0E53007D-F613-4543-9456-D9A02E0FCF32}" name="Column11111"/>
    <tableColumn id="11115" xr3:uid="{9AB914F8-277B-4A53-B4B7-B630C1389175}" name="Column11112"/>
    <tableColumn id="11116" xr3:uid="{377302EF-7184-4CD0-918C-0B5860A59FFE}" name="Column11113"/>
    <tableColumn id="11117" xr3:uid="{C8DDE424-AE06-48E1-93D5-3527C55B8B37}" name="Column11114"/>
    <tableColumn id="11118" xr3:uid="{96F27A1D-AC09-4B11-A37A-F8FF4582C3C5}" name="Column11115"/>
    <tableColumn id="11119" xr3:uid="{8D4A26FB-DBC0-411E-A8F7-D82FDE4344AB}" name="Column11116"/>
    <tableColumn id="11120" xr3:uid="{B9FFAD9B-0409-4C9F-8570-439C5375C043}" name="Column11117"/>
    <tableColumn id="11121" xr3:uid="{678401FD-A888-4F54-BE67-F3A604B0D30B}" name="Column11118"/>
    <tableColumn id="11122" xr3:uid="{5A71E59E-1A6A-48FD-90ED-E721D781449C}" name="Column11119"/>
    <tableColumn id="11123" xr3:uid="{D3C12175-F507-4378-8A48-1CEA86FC83DC}" name="Column11120"/>
    <tableColumn id="11124" xr3:uid="{FC1E26EE-04B7-4EAB-BE84-720F4F4BBB32}" name="Column11121"/>
    <tableColumn id="11125" xr3:uid="{8887CEC0-FB2C-4CC2-9388-EB7F68844E7D}" name="Column11122"/>
    <tableColumn id="11126" xr3:uid="{0EE8A80A-08FC-421D-92E1-9DD0D1615E43}" name="Column11123"/>
    <tableColumn id="11127" xr3:uid="{2CDAECF5-4C48-4CD8-B724-56856AFCF579}" name="Column11124"/>
    <tableColumn id="11128" xr3:uid="{6F64DAA8-F706-46CE-9E7E-79AF531306B7}" name="Column11125"/>
    <tableColumn id="11129" xr3:uid="{241BDEDC-C8D7-4F65-8B58-D94BBEB22AF8}" name="Column11126"/>
    <tableColumn id="11130" xr3:uid="{AF809C1F-2965-463B-8ED5-CB7908ADA338}" name="Column11127"/>
    <tableColumn id="11131" xr3:uid="{6AA2FB9F-218F-481C-8F8E-A297D86543DE}" name="Column11128"/>
    <tableColumn id="11132" xr3:uid="{E47ABF57-913C-4B30-AFBB-F471D53DA0C0}" name="Column11129"/>
    <tableColumn id="11133" xr3:uid="{F1578226-DE43-4F99-88DA-7C81662037FB}" name="Column11130"/>
    <tableColumn id="11134" xr3:uid="{D7C3CC4E-C789-4261-BDAB-A68FF2A84DE0}" name="Column11131"/>
    <tableColumn id="11135" xr3:uid="{5F9E546A-0CC6-4B23-8396-F385F7FFFEC8}" name="Column11132"/>
    <tableColumn id="11136" xr3:uid="{5AD00955-5D8B-46DB-B30F-6FFE40B0CEA9}" name="Column11133"/>
    <tableColumn id="11137" xr3:uid="{EDB3DADB-2523-4BEE-856B-8783ACE0A6B3}" name="Column11134"/>
    <tableColumn id="11138" xr3:uid="{CB9E4C10-9394-48FB-B375-04AB46F97754}" name="Column11135"/>
    <tableColumn id="11139" xr3:uid="{D1B1E246-BDCD-4048-BF55-94C25A8AF787}" name="Column11136"/>
    <tableColumn id="11140" xr3:uid="{1BB5B802-398A-47C1-8EF4-37087524BD97}" name="Column11137"/>
    <tableColumn id="11141" xr3:uid="{0B1F3ED1-38AF-40E6-A2EF-A830D0934B8F}" name="Column11138"/>
    <tableColumn id="11142" xr3:uid="{CDD5606C-0115-4501-A5B3-10F2AFB04C79}" name="Column11139"/>
    <tableColumn id="11143" xr3:uid="{D5E09A07-68AE-4B9A-82D9-94639C8C5074}" name="Column11140"/>
    <tableColumn id="11144" xr3:uid="{02606AE4-A457-4AF8-9973-62EADBED59DA}" name="Column11141"/>
    <tableColumn id="11145" xr3:uid="{2211064B-07D7-457D-9B5C-28649EAFDE3A}" name="Column11142"/>
    <tableColumn id="11146" xr3:uid="{29F51991-9897-488C-96D1-1CC6123AB1A4}" name="Column11143"/>
    <tableColumn id="11147" xr3:uid="{1330BCDB-77FF-49FB-AC9E-DFC4E76EF37F}" name="Column11144"/>
    <tableColumn id="11148" xr3:uid="{73101DCF-3C7B-472B-AB15-5CE1948DEBA1}" name="Column11145"/>
    <tableColumn id="11149" xr3:uid="{FE318F14-A21E-4FD3-B147-BDB2EE889CB3}" name="Column11146"/>
    <tableColumn id="11150" xr3:uid="{B59E9F26-3606-4624-BC98-E4A33A20C267}" name="Column11147"/>
    <tableColumn id="11151" xr3:uid="{6BF16224-5F6B-4604-9B4E-0682BED46368}" name="Column11148"/>
    <tableColumn id="11152" xr3:uid="{5E12F2DF-4FF1-482A-B644-C0B7756D410F}" name="Column11149"/>
    <tableColumn id="11153" xr3:uid="{F0C2AE85-3FBC-4A0D-A777-8CA6122DA8D3}" name="Column11150"/>
    <tableColumn id="11154" xr3:uid="{30EB808C-65A0-477D-A467-3A8ACE84C5AF}" name="Column11151"/>
    <tableColumn id="11155" xr3:uid="{F90B16EA-84F4-4A51-8CE4-643360FCD0AB}" name="Column11152"/>
    <tableColumn id="11156" xr3:uid="{BAC193DB-32BB-4601-91E1-49938A4868C5}" name="Column11153"/>
    <tableColumn id="11157" xr3:uid="{CEE8FDD5-B5CD-4447-B548-094C96A96DA1}" name="Column11154"/>
    <tableColumn id="11158" xr3:uid="{DE971145-5195-4C92-A78E-1B20880BDFAB}" name="Column11155"/>
    <tableColumn id="11159" xr3:uid="{D1EC2C4F-7B21-40F2-A03A-86AE61362737}" name="Column11156"/>
    <tableColumn id="11160" xr3:uid="{F39E6651-1DBE-4321-82B7-A1BB6CB9F8F3}" name="Column11157"/>
    <tableColumn id="11161" xr3:uid="{C5758997-843D-4774-9F67-7E1C40F6861D}" name="Column11158"/>
    <tableColumn id="11162" xr3:uid="{DA562644-2960-4F27-9B1E-BAF11FA71C2E}" name="Column11159"/>
    <tableColumn id="11163" xr3:uid="{89ECAC23-24F6-4905-9DFC-99D864E518F3}" name="Column11160"/>
    <tableColumn id="11164" xr3:uid="{41BA5943-3BAA-4F9E-89C4-E204B427912D}" name="Column11161"/>
    <tableColumn id="11165" xr3:uid="{890F165F-2C2B-4F89-A681-65B3B93C3A27}" name="Column11162"/>
    <tableColumn id="11166" xr3:uid="{6D16F618-64DD-4BEF-95AC-E97AC6739183}" name="Column11163"/>
    <tableColumn id="11167" xr3:uid="{6328231A-8E53-4214-8FD2-977EA0E12031}" name="Column11164"/>
    <tableColumn id="11168" xr3:uid="{1DA00C81-92C8-4D27-AA92-D0780E7BD381}" name="Column11165"/>
    <tableColumn id="11169" xr3:uid="{7449F07B-0490-4738-B66A-DB7A9E7BDB23}" name="Column11166"/>
    <tableColumn id="11170" xr3:uid="{7BB52A1C-617C-4EAF-99E3-DABD9ADC5DBB}" name="Column11167"/>
    <tableColumn id="11171" xr3:uid="{222E8289-4E52-4709-BB9C-13C561A9B41B}" name="Column11168"/>
    <tableColumn id="11172" xr3:uid="{65AA99A2-696A-4D2E-92CB-D4DD7F456B07}" name="Column11169"/>
    <tableColumn id="11173" xr3:uid="{496B449F-DACE-411E-9DED-7F62ACB1A58B}" name="Column11170"/>
    <tableColumn id="11174" xr3:uid="{DC6F02B0-26C0-473B-9CCC-B2E52A5ACF4F}" name="Column11171"/>
    <tableColumn id="11175" xr3:uid="{93D98F6E-4565-48CC-99ED-A4651A7571E9}" name="Column11172"/>
    <tableColumn id="11176" xr3:uid="{5B5F0779-3282-4587-8078-ABE17F9317E7}" name="Column11173"/>
    <tableColumn id="11177" xr3:uid="{38843A96-0AD1-476B-B342-C5AB9AF93DBE}" name="Column11174"/>
    <tableColumn id="11178" xr3:uid="{CAEA6A94-03FE-4528-BDCF-F88E6FB1C698}" name="Column11175"/>
    <tableColumn id="11179" xr3:uid="{68C2879C-E7E2-4C42-8DE6-D6E66928230C}" name="Column11176"/>
    <tableColumn id="11180" xr3:uid="{322FD499-72AA-470A-8F97-87D225F890DE}" name="Column11177"/>
    <tableColumn id="11181" xr3:uid="{6F9E9F80-7D80-4B65-B669-33ED8786EF1A}" name="Column11178"/>
    <tableColumn id="11182" xr3:uid="{9BF38409-B625-421B-AF7B-4267FCEB3BFF}" name="Column11179"/>
    <tableColumn id="11183" xr3:uid="{C4CA8D0A-27BD-4069-8209-F0F48D284196}" name="Column11180"/>
    <tableColumn id="11184" xr3:uid="{6F3FB3A1-5F9E-4171-A5F6-6A4A15FEF406}" name="Column11181"/>
    <tableColumn id="11185" xr3:uid="{2CE2E484-16A6-437B-9BDC-D659249F0936}" name="Column11182"/>
    <tableColumn id="11186" xr3:uid="{6878905A-C5DE-4789-8DB0-F7B5F662A00E}" name="Column11183"/>
    <tableColumn id="11187" xr3:uid="{28AD3B8C-D11E-43CC-91C9-FFEBD3D8A1B8}" name="Column11184"/>
    <tableColumn id="11188" xr3:uid="{63D68542-526F-463B-8808-24C74690A863}" name="Column11185"/>
    <tableColumn id="11189" xr3:uid="{EDC6DF2E-9337-4233-8AFC-9316FBE4E959}" name="Column11186"/>
    <tableColumn id="11190" xr3:uid="{39CCCAFE-E4BC-4F2E-8F17-BDD5E202A424}" name="Column11187"/>
    <tableColumn id="11191" xr3:uid="{29817154-F79C-4999-9143-31D03496FA38}" name="Column11188"/>
    <tableColumn id="11192" xr3:uid="{E71567F5-0446-4696-AF71-3E8761672D72}" name="Column11189"/>
    <tableColumn id="11193" xr3:uid="{6B108733-9D88-4AFF-9469-9580F3C4D880}" name="Column11190"/>
    <tableColumn id="11194" xr3:uid="{DE81C99A-51EC-4C80-9AC2-D1016FBA69DC}" name="Column11191"/>
    <tableColumn id="11195" xr3:uid="{D40E15F0-5D2C-4979-9844-796DD0F7D871}" name="Column11192"/>
    <tableColumn id="11196" xr3:uid="{7D98D7DC-735B-4C5A-A340-FA8A5E5DF2A1}" name="Column11193"/>
    <tableColumn id="11197" xr3:uid="{57722CA1-A857-48A3-976D-E5D237EE9F88}" name="Column11194"/>
    <tableColumn id="11198" xr3:uid="{18020643-B7FF-4D98-80ED-A0E76583C490}" name="Column11195"/>
    <tableColumn id="11199" xr3:uid="{8B32BF70-E30E-43D1-BCF6-FA11F352D489}" name="Column11196"/>
    <tableColumn id="11200" xr3:uid="{3E2ECCBB-B34B-4F44-B939-8FF089BC743B}" name="Column11197"/>
    <tableColumn id="11201" xr3:uid="{02220482-AEA3-4DBC-B1B2-5A9BDF798FA7}" name="Column11198"/>
    <tableColumn id="11202" xr3:uid="{18A26117-13E5-49C5-8BF6-1F2C140C2873}" name="Column11199"/>
    <tableColumn id="11203" xr3:uid="{9FD241A3-470C-4602-A81F-190C39E58ACA}" name="Column11200"/>
    <tableColumn id="11204" xr3:uid="{863B8099-70F6-426C-AE52-9A2787723613}" name="Column11201"/>
    <tableColumn id="11205" xr3:uid="{1AD33346-B8CB-47F3-A907-503517C141F3}" name="Column11202"/>
    <tableColumn id="11206" xr3:uid="{B308CB0A-2273-4094-A4DB-CB6DD70D4B0B}" name="Column11203"/>
    <tableColumn id="11207" xr3:uid="{D5774C0B-C474-4A41-AC8F-FE0CA61BBD5D}" name="Column11204"/>
    <tableColumn id="11208" xr3:uid="{2B421A5F-FD08-4ECA-B777-7776DF0695AF}" name="Column11205"/>
    <tableColumn id="11209" xr3:uid="{5A9D583D-98BF-4D47-B3A3-ADA6C35BA6A0}" name="Column11206"/>
    <tableColumn id="11210" xr3:uid="{20204AB9-071C-42E9-98BF-320EAEC9E104}" name="Column11207"/>
    <tableColumn id="11211" xr3:uid="{8700E4D5-D58F-48A8-B80F-9313B78A8790}" name="Column11208"/>
    <tableColumn id="11212" xr3:uid="{94F717E8-1EC1-47B4-AC79-4C8A0F5DF61B}" name="Column11209"/>
    <tableColumn id="11213" xr3:uid="{93DA32B8-E9CC-4274-BA66-634BF1E90060}" name="Column11210"/>
    <tableColumn id="11214" xr3:uid="{32132D2C-F7CF-42E5-A408-1C34DB74041E}" name="Column11211"/>
    <tableColumn id="11215" xr3:uid="{044F9C0C-2CEC-4C2F-8D4F-819179E47C9C}" name="Column11212"/>
    <tableColumn id="11216" xr3:uid="{C2CF547A-C157-4F23-9A57-17BE68C77BFB}" name="Column11213"/>
    <tableColumn id="11217" xr3:uid="{F23BC580-6E67-47FC-BDAD-8CAAA168EF35}" name="Column11214"/>
    <tableColumn id="11218" xr3:uid="{8A04F603-4E7E-4A42-8B13-91904F671C60}" name="Column11215"/>
    <tableColumn id="11219" xr3:uid="{D8B157CE-5208-43C9-9EA4-75BE99FDEF57}" name="Column11216"/>
    <tableColumn id="11220" xr3:uid="{4F30ECF3-9780-4718-A77A-78D4277E1467}" name="Column11217"/>
    <tableColumn id="11221" xr3:uid="{A11E437E-4B5F-4E7D-B318-AA4CD82CF2A2}" name="Column11218"/>
    <tableColumn id="11222" xr3:uid="{F18CF7D8-FB4B-4663-B854-0306C3BBD76E}" name="Column11219"/>
    <tableColumn id="11223" xr3:uid="{C62ACFDB-E5AC-4AAF-A686-7603C8F029A9}" name="Column11220"/>
    <tableColumn id="11224" xr3:uid="{1AC1D9D9-89BE-455F-B6CA-B8AB92F83A18}" name="Column11221"/>
    <tableColumn id="11225" xr3:uid="{56173C64-BF50-4605-A758-6E2CC3E2F5F0}" name="Column11222"/>
    <tableColumn id="11226" xr3:uid="{BA51555C-0BA1-4986-8240-A811863582F6}" name="Column11223"/>
    <tableColumn id="11227" xr3:uid="{757BFFC2-5DD4-430B-9F8D-1ED6D2E70F47}" name="Column11224"/>
    <tableColumn id="11228" xr3:uid="{ABA3A59A-A782-42E1-AD56-328C1DDC61E8}" name="Column11225"/>
    <tableColumn id="11229" xr3:uid="{46374E32-4DFA-4D51-97C4-374F8F617BB8}" name="Column11226"/>
    <tableColumn id="11230" xr3:uid="{80F01223-DC40-420C-A4DF-F3469D6DE067}" name="Column11227"/>
    <tableColumn id="11231" xr3:uid="{87E11B10-7CEE-4E19-ACB3-BA762AA553AA}" name="Column11228"/>
    <tableColumn id="11232" xr3:uid="{0F2146B9-4135-4220-A98B-02C9627681DB}" name="Column11229"/>
    <tableColumn id="11233" xr3:uid="{778FC4BD-D464-402C-9945-D54CE243D013}" name="Column11230"/>
    <tableColumn id="11234" xr3:uid="{CECC42AE-E43C-4D1F-8C6E-992AE53A302F}" name="Column11231"/>
    <tableColumn id="11235" xr3:uid="{80D0A542-D700-48D1-B09F-FC91EF700F31}" name="Column11232"/>
    <tableColumn id="11236" xr3:uid="{DD490708-899A-4368-9AF4-8C8DA30FD69D}" name="Column11233"/>
    <tableColumn id="11237" xr3:uid="{C5A24383-3736-422F-9FC4-17E38FCB6278}" name="Column11234"/>
    <tableColumn id="11238" xr3:uid="{7827E5C0-6B6A-479D-8C20-A3585F244BB4}" name="Column11235"/>
    <tableColumn id="11239" xr3:uid="{823AC0BE-05D7-4B95-850F-F1708E94958E}" name="Column11236"/>
    <tableColumn id="11240" xr3:uid="{BD91AF60-E008-45B3-917E-BDF80510CE55}" name="Column11237"/>
    <tableColumn id="11241" xr3:uid="{6965D0E9-7948-4334-B664-2F1B933C9411}" name="Column11238"/>
    <tableColumn id="11242" xr3:uid="{690FEF22-3FE8-4FA8-99F4-EB7ADDCE290C}" name="Column11239"/>
    <tableColumn id="11243" xr3:uid="{4659635B-CB73-448A-BC4E-4405620A7425}" name="Column11240"/>
    <tableColumn id="11244" xr3:uid="{C924603C-5C4A-4DF0-AAC0-936C40E06E50}" name="Column11241"/>
    <tableColumn id="11245" xr3:uid="{9FBFFA4D-6FF1-440F-969F-155B5BEE2693}" name="Column11242"/>
    <tableColumn id="11246" xr3:uid="{245A99F7-6C15-4CE3-A9FD-D5F9A17160FC}" name="Column11243"/>
    <tableColumn id="11247" xr3:uid="{319E8FB5-2D13-4E29-AFB5-4E5B04D8C432}" name="Column11244"/>
    <tableColumn id="11248" xr3:uid="{0621BB25-1B69-413D-BDFB-2D8A9CC000C8}" name="Column11245"/>
    <tableColumn id="11249" xr3:uid="{24A3F6AA-2079-4C6F-879A-BD28E8CCC8A0}" name="Column11246"/>
    <tableColumn id="11250" xr3:uid="{1805C77F-C770-44FE-90D3-3DEA047A4B2C}" name="Column11247"/>
    <tableColumn id="11251" xr3:uid="{57FE572D-8CA9-4CEA-8C51-ABD364DFF0D0}" name="Column11248"/>
    <tableColumn id="11252" xr3:uid="{E0CDB32F-5510-422C-8C08-C998A4655F03}" name="Column11249"/>
    <tableColumn id="11253" xr3:uid="{167984A5-AB9A-41EA-8D10-DE2BC4FC6373}" name="Column11250"/>
    <tableColumn id="11254" xr3:uid="{2BED4FE8-4D4E-4F8E-8183-C5D34C0091AD}" name="Column11251"/>
    <tableColumn id="11255" xr3:uid="{12C67C08-8A1A-4CDC-B620-2210E7958DAC}" name="Column11252"/>
    <tableColumn id="11256" xr3:uid="{728C223F-C82C-43C4-9457-AAE129521C77}" name="Column11253"/>
    <tableColumn id="11257" xr3:uid="{5343CE86-6D87-45A7-A9C5-FF317D1D64F5}" name="Column11254"/>
    <tableColumn id="11258" xr3:uid="{9E5F302C-6EED-4338-AB7E-577644AB6CE1}" name="Column11255"/>
    <tableColumn id="11259" xr3:uid="{38491045-A0A0-488E-BB78-DAF50308995C}" name="Column11256"/>
    <tableColumn id="11260" xr3:uid="{93AF1762-1F8D-4A30-9130-E7D54E4B0C24}" name="Column11257"/>
    <tableColumn id="11261" xr3:uid="{A2B2193F-C758-4509-BCA7-A8CF53281EB0}" name="Column11258"/>
    <tableColumn id="11262" xr3:uid="{C4255B97-6EAA-4359-BAD3-419E78C77522}" name="Column11259"/>
    <tableColumn id="11263" xr3:uid="{DA7514D3-87D2-4D87-B00C-9DC92D053ACE}" name="Column11260"/>
    <tableColumn id="11264" xr3:uid="{E2BEFC78-800A-499C-AE47-2919964C374C}" name="Column11261"/>
    <tableColumn id="11265" xr3:uid="{DB663E2B-8B9E-4932-918E-15E3551C1208}" name="Column11262"/>
    <tableColumn id="11266" xr3:uid="{6E0E4A52-B188-4054-8424-F12F681CEE1B}" name="Column11263"/>
    <tableColumn id="11267" xr3:uid="{33697DE4-8E17-4E5E-A7A3-E078B3D0A8DD}" name="Column11264"/>
    <tableColumn id="11268" xr3:uid="{54644536-7895-4721-9D48-E480ED8CE3C7}" name="Column11265"/>
    <tableColumn id="11269" xr3:uid="{58F4F377-AE52-4716-8733-C77B1905052F}" name="Column11266"/>
    <tableColumn id="11270" xr3:uid="{57CBA010-6E6F-49E3-BB1D-7B40BAB9E82E}" name="Column11267"/>
    <tableColumn id="11271" xr3:uid="{30035ADC-493A-493E-8209-22AFE4284D4E}" name="Column11268"/>
    <tableColumn id="11272" xr3:uid="{CE103C34-70D4-4A82-81AB-94E5821DDA54}" name="Column11269"/>
    <tableColumn id="11273" xr3:uid="{DE043246-20D8-48D0-B14C-E8A1A867B849}" name="Column11270"/>
    <tableColumn id="11274" xr3:uid="{34DABDD7-8E66-4BD8-9CAB-E6680A1E4C62}" name="Column11271"/>
    <tableColumn id="11275" xr3:uid="{D9C99ABE-A3CA-40F8-ADDF-1412532BD501}" name="Column11272"/>
    <tableColumn id="11276" xr3:uid="{02D6BF45-3284-4440-834C-E0B39E9C16C2}" name="Column11273"/>
    <tableColumn id="11277" xr3:uid="{B48F4A6A-4426-4180-8A51-A8D2EDF294F6}" name="Column11274"/>
    <tableColumn id="11278" xr3:uid="{B0E6C450-3C18-4833-A11E-6B4E6FBB5C98}" name="Column11275"/>
    <tableColumn id="11279" xr3:uid="{9F61865E-285C-4B5F-8BC0-93469245B3EA}" name="Column11276"/>
    <tableColumn id="11280" xr3:uid="{44430179-C4BB-4E4B-9F87-B6983BE5A5CD}" name="Column11277"/>
    <tableColumn id="11281" xr3:uid="{4096D1CE-7F84-4A1E-8A59-8A5B1B0F5998}" name="Column11278"/>
    <tableColumn id="11282" xr3:uid="{C913DD61-D84C-4B93-82CA-F161149D29AE}" name="Column11279"/>
    <tableColumn id="11283" xr3:uid="{E1266786-3166-4D7D-9AAB-0AF1E03DF08D}" name="Column11280"/>
    <tableColumn id="11284" xr3:uid="{6E00B8DB-CB90-4E9F-A59F-0BEBE0C5E04E}" name="Column11281"/>
    <tableColumn id="11285" xr3:uid="{712F3265-ED61-40FD-9376-E5E1D17F9724}" name="Column11282"/>
    <tableColumn id="11286" xr3:uid="{24DFA48C-A233-4E12-8EAA-41598E2D5BEE}" name="Column11283"/>
    <tableColumn id="11287" xr3:uid="{B150F665-4D49-4010-A258-C1E75209FA1B}" name="Column11284"/>
    <tableColumn id="11288" xr3:uid="{3A165798-7911-4D92-92B9-B89CE28430E3}" name="Column11285"/>
    <tableColumn id="11289" xr3:uid="{E9721A3A-D3BA-445F-9E85-FA50A4126C28}" name="Column11286"/>
    <tableColumn id="11290" xr3:uid="{5A6601F9-E66B-489E-BB22-B3CE460B8C1E}" name="Column11287"/>
    <tableColumn id="11291" xr3:uid="{DDBAA496-ACC6-432B-B9E1-82DE578BA540}" name="Column11288"/>
    <tableColumn id="11292" xr3:uid="{3B46529A-29C5-4A73-86A2-E23FA9E2BB70}" name="Column11289"/>
    <tableColumn id="11293" xr3:uid="{6F99D432-B310-4F4B-9A18-1C73BF9D760D}" name="Column11290"/>
    <tableColumn id="11294" xr3:uid="{B11E658C-FCC5-4BB9-86AA-99BF302B5A92}" name="Column11291"/>
    <tableColumn id="11295" xr3:uid="{3CF12B4C-D33A-4C92-BECF-B8E41F328733}" name="Column11292"/>
    <tableColumn id="11296" xr3:uid="{3605FA57-1ED1-4161-9AC0-1022E2254FDE}" name="Column11293"/>
    <tableColumn id="11297" xr3:uid="{A5AF5079-F557-4308-9143-D29537077819}" name="Column11294"/>
    <tableColumn id="11298" xr3:uid="{EE532743-C487-4680-93FE-5DB8325D9457}" name="Column11295"/>
    <tableColumn id="11299" xr3:uid="{2AA0430A-B433-45F5-9985-63204156EEA0}" name="Column11296"/>
    <tableColumn id="11300" xr3:uid="{3483F2AD-88AA-4035-A7BA-8BC2C16266E5}" name="Column11297"/>
    <tableColumn id="11301" xr3:uid="{D680DE6E-CA5D-4111-A187-C50FBDB056EA}" name="Column11298"/>
    <tableColumn id="11302" xr3:uid="{ABC8E83B-3792-4B29-979E-E3316B8AD7AE}" name="Column11299"/>
    <tableColumn id="11303" xr3:uid="{D27EC820-4E68-4A6D-817A-1A7F50C84322}" name="Column11300"/>
    <tableColumn id="11304" xr3:uid="{41BBE4FE-57DC-473F-9130-2D865D26523D}" name="Column11301"/>
    <tableColumn id="11305" xr3:uid="{F7968329-B1C8-4FB5-B637-9EE2323ED014}" name="Column11302"/>
    <tableColumn id="11306" xr3:uid="{3C3769BC-1F6C-436F-87EA-C2A51B391EDF}" name="Column11303"/>
    <tableColumn id="11307" xr3:uid="{33F84CE6-834F-4CC6-81C9-B6D2681A070B}" name="Column11304"/>
    <tableColumn id="11308" xr3:uid="{C888733F-3D7A-4342-889A-04672A0C22C2}" name="Column11305"/>
    <tableColumn id="11309" xr3:uid="{9C580F0B-4F14-48C9-AC9A-5394A2781EA3}" name="Column11306"/>
    <tableColumn id="11310" xr3:uid="{1222CEE5-3268-4834-96F3-5B66E5F9F44B}" name="Column11307"/>
    <tableColumn id="11311" xr3:uid="{04C49941-BCDE-4446-892A-63C2387BFF38}" name="Column11308"/>
    <tableColumn id="11312" xr3:uid="{F291534A-498C-4F95-BCEE-AE17ABD535C0}" name="Column11309"/>
    <tableColumn id="11313" xr3:uid="{01A979BD-90E4-41BE-8D90-D7E8E636F83F}" name="Column11310"/>
    <tableColumn id="11314" xr3:uid="{44A6F406-F14C-4756-B922-3B3C44E3EF5C}" name="Column11311"/>
    <tableColumn id="11315" xr3:uid="{0373DBD5-568C-4261-ACC0-E775E82E75BD}" name="Column11312"/>
    <tableColumn id="11316" xr3:uid="{F3C1F42F-F97F-4679-9C59-39D81C883E71}" name="Column11313"/>
    <tableColumn id="11317" xr3:uid="{919D1BA8-E844-4A56-888C-AB9A07FF604E}" name="Column11314"/>
    <tableColumn id="11318" xr3:uid="{48C50715-7FCD-4B76-A591-D4CDCC671539}" name="Column11315"/>
    <tableColumn id="11319" xr3:uid="{88E5BD45-A1F3-4348-9E64-03CE2FC734FE}" name="Column11316"/>
    <tableColumn id="11320" xr3:uid="{355EB7CF-2CF0-429A-8744-A3AA4D896677}" name="Column11317"/>
    <tableColumn id="11321" xr3:uid="{FC6E645C-1D23-4E7B-81DC-B4B0336669C3}" name="Column11318"/>
    <tableColumn id="11322" xr3:uid="{F70D002D-7DEC-40EF-835A-E110244D4FFC}" name="Column11319"/>
    <tableColumn id="11323" xr3:uid="{93BA0436-BF1C-430E-8981-F05EEBF32EE5}" name="Column11320"/>
    <tableColumn id="11324" xr3:uid="{398F748B-7383-4B46-BF80-D51CF22C61EA}" name="Column11321"/>
    <tableColumn id="11325" xr3:uid="{CC816943-C543-4073-A3AB-DD9FD201D82D}" name="Column11322"/>
    <tableColumn id="11326" xr3:uid="{4414B3B5-9797-4969-8E98-F4D878F2C906}" name="Column11323"/>
    <tableColumn id="11327" xr3:uid="{0E909127-8B16-40E0-BFAF-7EF25BEB4010}" name="Column11324"/>
    <tableColumn id="11328" xr3:uid="{C64A491C-5B92-44F5-8D4A-C532BABA529F}" name="Column11325"/>
    <tableColumn id="11329" xr3:uid="{FBACF86B-79CC-40F5-A5A1-70FDC02164AD}" name="Column11326"/>
    <tableColumn id="11330" xr3:uid="{6E43BCE2-6EF7-4978-88A1-25A36F468159}" name="Column11327"/>
    <tableColumn id="11331" xr3:uid="{7D71DFC6-AC3C-4740-BB19-F57914529FD2}" name="Column11328"/>
    <tableColumn id="11332" xr3:uid="{AC22739F-8A93-4C03-A79B-B9F1C92D5DB2}" name="Column11329"/>
    <tableColumn id="11333" xr3:uid="{175C1D58-5391-482D-9977-A3B50BB83334}" name="Column11330"/>
    <tableColumn id="11334" xr3:uid="{06C4A009-4838-4A0B-A973-102796990952}" name="Column11331"/>
    <tableColumn id="11335" xr3:uid="{87FE73CB-BB64-4098-A037-70C154A1CD79}" name="Column11332"/>
    <tableColumn id="11336" xr3:uid="{170A1057-32C2-44F5-B471-482C736F66C9}" name="Column11333"/>
    <tableColumn id="11337" xr3:uid="{9BE25BCE-006D-4837-9E1F-6D97DBB63A78}" name="Column11334"/>
    <tableColumn id="11338" xr3:uid="{99586C0E-3809-4C4E-B19F-1CB57D8BDD8E}" name="Column11335"/>
    <tableColumn id="11339" xr3:uid="{7A8E5A45-2897-436F-86BE-BA6A0D060A5A}" name="Column11336"/>
    <tableColumn id="11340" xr3:uid="{6C151905-7D6E-4EDE-B0C4-F505370B0813}" name="Column11337"/>
    <tableColumn id="11341" xr3:uid="{A67B5DDF-F6F3-405B-A219-1CE70551DD8D}" name="Column11338"/>
    <tableColumn id="11342" xr3:uid="{DD4DEDC5-8385-44B5-92B9-74EEBC92A5CA}" name="Column11339"/>
    <tableColumn id="11343" xr3:uid="{6B4A95A4-BC62-485A-9FE1-AC1C4DAD85FD}" name="Column11340"/>
    <tableColumn id="11344" xr3:uid="{49785493-7395-4BB3-BAB8-14BAEA9EFDAC}" name="Column11341"/>
    <tableColumn id="11345" xr3:uid="{FD84EFFD-DB42-4DEA-A095-1C0C732D5562}" name="Column11342"/>
    <tableColumn id="11346" xr3:uid="{5F956E36-4B88-4007-87C6-4CA37D5925D2}" name="Column11343"/>
    <tableColumn id="11347" xr3:uid="{418FDABC-34F4-41B4-A5D4-B88E8A15D982}" name="Column11344"/>
    <tableColumn id="11348" xr3:uid="{3F567128-68A0-48EF-A530-58E6CE8F6417}" name="Column11345"/>
    <tableColumn id="11349" xr3:uid="{27CE64D9-97E1-4D31-A009-F1AF18E9764E}" name="Column11346"/>
    <tableColumn id="11350" xr3:uid="{516CAACB-6922-4FDC-89D3-9505BD8723A6}" name="Column11347"/>
    <tableColumn id="11351" xr3:uid="{1AAFE499-7D79-4AAA-ACEE-6BF23C707527}" name="Column11348"/>
    <tableColumn id="11352" xr3:uid="{D1E14FA2-F457-45D1-A991-A1216D80B779}" name="Column11349"/>
    <tableColumn id="11353" xr3:uid="{68A7D91A-38B6-49A3-B07E-DD995F950B60}" name="Column11350"/>
    <tableColumn id="11354" xr3:uid="{D673DB9A-BF28-4E49-9D8F-12451CA775E1}" name="Column11351"/>
    <tableColumn id="11355" xr3:uid="{35EA16BE-9677-4DC8-971C-956067F83343}" name="Column11352"/>
    <tableColumn id="11356" xr3:uid="{40B7B2CE-598B-4F15-841B-59E00E5E4AD6}" name="Column11353"/>
    <tableColumn id="11357" xr3:uid="{45853FEE-BC0C-4801-9D02-292D8B7D32B0}" name="Column11354"/>
    <tableColumn id="11358" xr3:uid="{A8D10DA9-A16D-464A-BAA8-BBF61D557B72}" name="Column11355"/>
    <tableColumn id="11359" xr3:uid="{B8E4C5E3-73FE-41A6-838B-5DEBD5BA2E72}" name="Column11356"/>
    <tableColumn id="11360" xr3:uid="{DCD1C45B-7FEE-428E-8AF8-B974E33FF3EA}" name="Column11357"/>
    <tableColumn id="11361" xr3:uid="{825B4E62-C802-49AE-93DE-EB38D448A25E}" name="Column11358"/>
    <tableColumn id="11362" xr3:uid="{32CA5B7F-1BBB-4435-87A4-016023AAA414}" name="Column11359"/>
    <tableColumn id="11363" xr3:uid="{04BEACB2-678C-4E4F-AF4C-06B7CD1E3BA1}" name="Column11360"/>
    <tableColumn id="11364" xr3:uid="{43F425FA-C9F7-4CCD-9CD7-AC96B6307F9B}" name="Column11361"/>
    <tableColumn id="11365" xr3:uid="{87D400D3-B933-40F5-B80F-5DC14EB137ED}" name="Column11362"/>
    <tableColumn id="11366" xr3:uid="{6250F157-E663-47F0-A778-5EF4587EA519}" name="Column11363"/>
    <tableColumn id="11367" xr3:uid="{FEA90ECD-55E4-451D-AD61-5C5A37F7D528}" name="Column11364"/>
    <tableColumn id="11368" xr3:uid="{B61F42D5-BD23-413E-850D-19CA13ED0644}" name="Column11365"/>
    <tableColumn id="11369" xr3:uid="{85A8E645-A1A6-4C31-8B86-A3A8B593A982}" name="Column11366"/>
    <tableColumn id="11370" xr3:uid="{2EB42A78-A894-48C9-83E8-18373FF4F1E7}" name="Column11367"/>
    <tableColumn id="11371" xr3:uid="{951E64EE-5DEF-4061-8D15-2F31E9AA9B38}" name="Column11368"/>
    <tableColumn id="11372" xr3:uid="{A9A8B9D5-22F5-4091-949A-2514B234100E}" name="Column11369"/>
    <tableColumn id="11373" xr3:uid="{8E29A7B4-6E17-492F-A068-35491DDC5ECE}" name="Column11370"/>
    <tableColumn id="11374" xr3:uid="{DBE2D677-038C-401D-B0FF-13853006CCAB}" name="Column11371"/>
    <tableColumn id="11375" xr3:uid="{D326457D-3ED9-46E1-9CDE-A9E79E9492E6}" name="Column11372"/>
    <tableColumn id="11376" xr3:uid="{692F8B30-A0EF-420C-8C39-B809EE14A5C4}" name="Column11373"/>
    <tableColumn id="11377" xr3:uid="{AD26925D-3F58-4C22-ADD7-10AA6C51F720}" name="Column11374"/>
    <tableColumn id="11378" xr3:uid="{CB14F70F-095E-4472-B36C-A3FB9CAC9AD3}" name="Column11375"/>
    <tableColumn id="11379" xr3:uid="{B2D0019B-F432-444D-8664-F6EE60601A0D}" name="Column11376"/>
    <tableColumn id="11380" xr3:uid="{1BD28B79-87B6-493F-85F4-9F2A7E86EE7D}" name="Column11377"/>
    <tableColumn id="11381" xr3:uid="{36912B82-8DD3-4BB1-893D-E2F0AE203C7A}" name="Column11378"/>
    <tableColumn id="11382" xr3:uid="{0508C76B-7F1D-459C-ADBF-89DF920ADE80}" name="Column11379"/>
    <tableColumn id="11383" xr3:uid="{241642AC-9C49-46C4-9EEC-2F98F2C86127}" name="Column11380"/>
    <tableColumn id="11384" xr3:uid="{D53134E5-D4BF-491F-82F3-558F05BE7F8C}" name="Column11381"/>
    <tableColumn id="11385" xr3:uid="{8D2516C6-8BD3-4872-9E50-C832347D0AFF}" name="Column11382"/>
    <tableColumn id="11386" xr3:uid="{7BE86C03-9F15-4159-A0E0-DAAF61378994}" name="Column11383"/>
    <tableColumn id="11387" xr3:uid="{9F2F0735-B47E-4AE0-ABEB-17FD02CF21F5}" name="Column11384"/>
    <tableColumn id="11388" xr3:uid="{AFE90C55-AA5E-49B4-AC4B-F409748F333F}" name="Column11385"/>
    <tableColumn id="11389" xr3:uid="{8D70D4C6-44F1-4733-BD3A-4AE737663ADE}" name="Column11386"/>
    <tableColumn id="11390" xr3:uid="{7BDE8173-F857-4155-8688-4A277C462B9C}" name="Column11387"/>
    <tableColumn id="11391" xr3:uid="{5C5E7927-8FE3-4BAA-A466-179B7B4E3369}" name="Column11388"/>
    <tableColumn id="11392" xr3:uid="{5C81DFEA-FA9E-4848-89F6-8E32AE1B4705}" name="Column11389"/>
    <tableColumn id="11393" xr3:uid="{873B4BBF-F6F2-49A0-95E3-EAA6E41092C5}" name="Column11390"/>
    <tableColumn id="11394" xr3:uid="{61E12F47-FF79-45B1-B060-CC004FA786D6}" name="Column11391"/>
    <tableColumn id="11395" xr3:uid="{1B49FAB2-A113-458A-8B25-4171846C6B67}" name="Column11392"/>
    <tableColumn id="11396" xr3:uid="{9D985EA3-A2B6-4F0F-9152-A84C48B4DD0B}" name="Column11393"/>
    <tableColumn id="11397" xr3:uid="{EA6404DB-8F1F-42B3-91B1-9A44B176C364}" name="Column11394"/>
    <tableColumn id="11398" xr3:uid="{9952079B-7C95-49D7-8DCD-E38BB3AE5C10}" name="Column11395"/>
    <tableColumn id="11399" xr3:uid="{F74C58EF-8C81-4A05-A26B-433FFE74057A}" name="Column11396"/>
    <tableColumn id="11400" xr3:uid="{2B3E9614-4E0D-4229-B04C-BE67ED3AEAB1}" name="Column11397"/>
    <tableColumn id="11401" xr3:uid="{710BF0AA-2975-4BB3-BDDA-D5CA551FCF35}" name="Column11398"/>
    <tableColumn id="11402" xr3:uid="{C1ED74CD-1CBE-4793-BA97-F1034E74B5F2}" name="Column11399"/>
    <tableColumn id="11403" xr3:uid="{89A2D334-FC91-486A-ACFF-ABEEE8FD7529}" name="Column11400"/>
    <tableColumn id="11404" xr3:uid="{AE3217BE-8752-432A-8336-F8E310E849A3}" name="Column11401"/>
    <tableColumn id="11405" xr3:uid="{87EC5BCB-044C-42E5-86C7-7123DFBB9021}" name="Column11402"/>
    <tableColumn id="11406" xr3:uid="{BE569ACB-29EF-475E-89AA-115E56DF6484}" name="Column11403"/>
    <tableColumn id="11407" xr3:uid="{EED69B50-4141-434E-965F-3C495F589283}" name="Column11404"/>
    <tableColumn id="11408" xr3:uid="{1C822B17-E2CD-42D2-95C2-C0C9DA990883}" name="Column11405"/>
    <tableColumn id="11409" xr3:uid="{00BED2DD-18AF-48FF-B9F1-240778D9711B}" name="Column11406"/>
    <tableColumn id="11410" xr3:uid="{C66F7FB7-6619-463B-B00F-1FBE4AB9FA1E}" name="Column11407"/>
    <tableColumn id="11411" xr3:uid="{AC9DEF75-1195-43E3-8DAF-D56D39A56874}" name="Column11408"/>
    <tableColumn id="11412" xr3:uid="{C3A1959D-9D01-46AC-B8B7-95312F340147}" name="Column11409"/>
    <tableColumn id="11413" xr3:uid="{98479C34-C7A7-4016-BC10-7B87EACC0D98}" name="Column11410"/>
    <tableColumn id="11414" xr3:uid="{B6FF600D-E710-414A-9F89-96C67A128786}" name="Column11411"/>
    <tableColumn id="11415" xr3:uid="{35AF5F59-5015-4525-8038-04F6BE38D2E1}" name="Column11412"/>
    <tableColumn id="11416" xr3:uid="{D7E43120-29C1-4ADD-B558-D347143FE0DE}" name="Column11413"/>
    <tableColumn id="11417" xr3:uid="{441B0147-5504-48A9-9EA6-A96F2F1ACA26}" name="Column11414"/>
    <tableColumn id="11418" xr3:uid="{00A06437-37D5-41F5-9EE6-70AF20A68F75}" name="Column11415"/>
    <tableColumn id="11419" xr3:uid="{3DB1A37B-7284-4C1F-B4D7-4EB20B2C19E6}" name="Column11416"/>
    <tableColumn id="11420" xr3:uid="{06997A43-AD6F-4C7D-8EC5-ED7C05FE5560}" name="Column11417"/>
    <tableColumn id="11421" xr3:uid="{827C91A3-0092-49C8-B972-303E53AE22D8}" name="Column11418"/>
    <tableColumn id="11422" xr3:uid="{B2B04E33-69FD-43E7-9502-8A67BB923223}" name="Column11419"/>
    <tableColumn id="11423" xr3:uid="{8EDC220F-C41C-4D9F-B788-60008097D8D9}" name="Column11420"/>
    <tableColumn id="11424" xr3:uid="{B7CBC349-2BFA-4E60-8CF9-55FF790C0523}" name="Column11421"/>
    <tableColumn id="11425" xr3:uid="{25F348E6-9F38-4CA9-A57E-8716ADD81C4B}" name="Column11422"/>
    <tableColumn id="11426" xr3:uid="{2DD442A0-CC42-4741-B9AF-42A8A6C6AB6A}" name="Column11423"/>
    <tableColumn id="11427" xr3:uid="{952E0BE2-9183-4E44-BB0C-DCF7C31B11A5}" name="Column11424"/>
    <tableColumn id="11428" xr3:uid="{3F132AB2-CDFB-4F3B-8A49-18D2978FC1DA}" name="Column11425"/>
    <tableColumn id="11429" xr3:uid="{3989E1EC-DD98-4793-95FB-DFC2D70EC3C2}" name="Column11426"/>
    <tableColumn id="11430" xr3:uid="{65B56AD7-F306-4E42-9AA7-5B1B8C9C7296}" name="Column11427"/>
    <tableColumn id="11431" xr3:uid="{A9292CF3-740B-4084-923F-38B393B11E51}" name="Column11428"/>
    <tableColumn id="11432" xr3:uid="{0E57391F-CBBE-4187-865A-EBFDC4776591}" name="Column11429"/>
    <tableColumn id="11433" xr3:uid="{ADDED9F9-EBD6-45F8-A859-85C622AA54C6}" name="Column11430"/>
    <tableColumn id="11434" xr3:uid="{D9EE0ABB-E899-4916-9D4A-2BDC0724B8CA}" name="Column11431"/>
    <tableColumn id="11435" xr3:uid="{C3FE7946-C473-4AF8-B7F4-36D32578586F}" name="Column11432"/>
    <tableColumn id="11436" xr3:uid="{21D5F867-5EAA-4316-AE60-40B853BAB9F4}" name="Column11433"/>
    <tableColumn id="11437" xr3:uid="{6355B252-C797-44DB-9965-B210E5C92B48}" name="Column11434"/>
    <tableColumn id="11438" xr3:uid="{DE5D7FE9-2504-42EF-90C1-4C8F008DDC58}" name="Column11435"/>
    <tableColumn id="11439" xr3:uid="{AA552D35-9415-4DDA-851F-06CDA0616F28}" name="Column11436"/>
    <tableColumn id="11440" xr3:uid="{C0150042-642E-45B7-B5AA-5BEEF6D1AAC4}" name="Column11437"/>
    <tableColumn id="11441" xr3:uid="{53EACA2F-F02A-4635-A463-FD793D5E8A63}" name="Column11438"/>
    <tableColumn id="11442" xr3:uid="{CD246074-2F06-442A-8BB1-2CFE23E2B550}" name="Column11439"/>
    <tableColumn id="11443" xr3:uid="{0B92B7F6-5535-4B64-9BD8-019DC2CF73B4}" name="Column11440"/>
    <tableColumn id="11444" xr3:uid="{57CA6972-C368-4AA0-9757-195910BC5E7D}" name="Column11441"/>
    <tableColumn id="11445" xr3:uid="{8C45306D-77F1-41E1-8B3F-7FB0EC1EB879}" name="Column11442"/>
    <tableColumn id="11446" xr3:uid="{A1FBB8A9-3741-4C0B-A997-E0CC66DC1869}" name="Column11443"/>
    <tableColumn id="11447" xr3:uid="{47167DEC-D106-41A5-858F-78DD10467548}" name="Column11444"/>
    <tableColumn id="11448" xr3:uid="{DC9B4265-8B79-4101-A11F-19E0CB32EDA7}" name="Column11445"/>
    <tableColumn id="11449" xr3:uid="{0B1E19AC-3081-41EC-9A96-15F8CEA7BCD6}" name="Column11446"/>
    <tableColumn id="11450" xr3:uid="{0B71C6CA-A674-4847-ACB5-E0BF008DB0D8}" name="Column11447"/>
    <tableColumn id="11451" xr3:uid="{6F3E9ED3-4757-43C1-B7A4-F821D4A11DF2}" name="Column11448"/>
    <tableColumn id="11452" xr3:uid="{5660B7D4-4ED0-4B55-8BF6-3C39C5F2832C}" name="Column11449"/>
    <tableColumn id="11453" xr3:uid="{0141814C-F72D-43B9-A480-40BC2C9936B9}" name="Column11450"/>
    <tableColumn id="11454" xr3:uid="{0A50AF55-86D2-4193-AE81-CD4BFCB945EC}" name="Column11451"/>
    <tableColumn id="11455" xr3:uid="{5A652CB2-471B-4C33-A0FF-D06C6DDE045E}" name="Column11452"/>
    <tableColumn id="11456" xr3:uid="{C46ADDA1-17BD-4519-AAF9-80E5476AC4D1}" name="Column11453"/>
    <tableColumn id="11457" xr3:uid="{6488DDD0-23FA-434E-B93B-DB41A014885D}" name="Column11454"/>
    <tableColumn id="11458" xr3:uid="{12674AEB-5074-4037-A294-93B7D2AD903F}" name="Column11455"/>
    <tableColumn id="11459" xr3:uid="{425F46D9-8210-41C4-9F25-D88DC8F4401E}" name="Column11456"/>
    <tableColumn id="11460" xr3:uid="{1782A8D7-5C2A-4EB1-8AF0-7DEC6C617BE3}" name="Column11457"/>
    <tableColumn id="11461" xr3:uid="{9D032430-B6CE-4674-A7E6-A9575FCEA780}" name="Column11458"/>
    <tableColumn id="11462" xr3:uid="{5910936C-3D7E-41F6-9FA4-B34193C69AFE}" name="Column11459"/>
    <tableColumn id="11463" xr3:uid="{F76DCA64-F027-4F72-BC88-CDD4B46EA961}" name="Column11460"/>
    <tableColumn id="11464" xr3:uid="{0DD1F404-2B65-4D7B-A230-F1745637F920}" name="Column11461"/>
    <tableColumn id="11465" xr3:uid="{B1A63AA7-5C5E-4DA2-B465-74EE054AD69B}" name="Column11462"/>
    <tableColumn id="11466" xr3:uid="{8D9F8045-D16E-4F7D-A61E-E5013FA0341E}" name="Column11463"/>
    <tableColumn id="11467" xr3:uid="{A2B998A2-323B-462F-9EB2-B8C763DD333D}" name="Column11464"/>
    <tableColumn id="11468" xr3:uid="{BB27593D-13F6-4B2B-A745-20E8091720D4}" name="Column11465"/>
    <tableColumn id="11469" xr3:uid="{9B65E982-5750-4EDE-897E-B393FF1C65F0}" name="Column11466"/>
    <tableColumn id="11470" xr3:uid="{346414F0-3CDD-46FE-890B-1251F93102A8}" name="Column11467"/>
    <tableColumn id="11471" xr3:uid="{E7DA9514-10B0-4F92-8344-B410DC43AA85}" name="Column11468"/>
    <tableColumn id="11472" xr3:uid="{92B8892B-3129-4DE2-A98C-F8A21DA6D69E}" name="Column11469"/>
    <tableColumn id="11473" xr3:uid="{B357F5BA-AF26-4432-9EEB-D444888810F2}" name="Column11470"/>
    <tableColumn id="11474" xr3:uid="{736612B0-5A88-41CF-BF38-B65CC0F915D2}" name="Column11471"/>
    <tableColumn id="11475" xr3:uid="{D8FF0135-4A7B-4247-A2A4-E474433BBD31}" name="Column11472"/>
    <tableColumn id="11476" xr3:uid="{3EC9E3FA-BCFB-4CAF-995F-A73B190F9090}" name="Column11473"/>
    <tableColumn id="11477" xr3:uid="{9B6A7F8A-A08E-41C9-B8F4-1A0FB76D7206}" name="Column11474"/>
    <tableColumn id="11478" xr3:uid="{5B97D607-499C-4D06-AADA-6210B78448E5}" name="Column11475"/>
    <tableColumn id="11479" xr3:uid="{297E3A4D-8521-4625-9D31-DE07495CC28D}" name="Column11476"/>
    <tableColumn id="11480" xr3:uid="{617C7219-FFA8-48E4-9DCB-7DB69E1041B5}" name="Column11477"/>
    <tableColumn id="11481" xr3:uid="{1F13E891-3CDC-48AF-9263-57A7B73C7AD9}" name="Column11478"/>
    <tableColumn id="11482" xr3:uid="{156D5CCB-8983-4D77-B940-E66BF3FEA846}" name="Column11479"/>
    <tableColumn id="11483" xr3:uid="{B21733DD-9796-449A-9580-3A4C45144DC9}" name="Column11480"/>
    <tableColumn id="11484" xr3:uid="{E71EC3F6-A550-456B-8F36-869633811107}" name="Column11481"/>
    <tableColumn id="11485" xr3:uid="{3DF76F48-1FFA-4F09-B6BC-B3FB6EE73B8A}" name="Column11482"/>
    <tableColumn id="11486" xr3:uid="{9D5C6CBE-272F-4716-89C5-5445069C4FDA}" name="Column11483"/>
    <tableColumn id="11487" xr3:uid="{B55C7EDF-3BC4-42A5-AFB3-BE16384F3768}" name="Column11484"/>
    <tableColumn id="11488" xr3:uid="{E0A9078B-C6B0-40E1-91AD-7FB0ADCD6727}" name="Column11485"/>
    <tableColumn id="11489" xr3:uid="{385FA07F-40CF-444A-B5EF-6C82B10E0248}" name="Column11486"/>
    <tableColumn id="11490" xr3:uid="{03C4B28B-0F12-446B-8390-453DC434F145}" name="Column11487"/>
    <tableColumn id="11491" xr3:uid="{488F549C-81F7-4295-8E72-3791B4BE948D}" name="Column11488"/>
    <tableColumn id="11492" xr3:uid="{10C8BA53-BE1E-4E6C-B1A8-13892924EE20}" name="Column11489"/>
    <tableColumn id="11493" xr3:uid="{8D21FC90-48A5-4BAD-86BB-356E3EE6AEE5}" name="Column11490"/>
    <tableColumn id="11494" xr3:uid="{31328222-A62F-4D5C-8588-09E3A295DCBB}" name="Column11491"/>
    <tableColumn id="11495" xr3:uid="{7E217DFF-30CC-4B56-993A-6FCFA6054BF9}" name="Column11492"/>
    <tableColumn id="11496" xr3:uid="{C1846A8E-2B6C-4E5D-AAA6-50208810F028}" name="Column11493"/>
    <tableColumn id="11497" xr3:uid="{B81B4890-4DE8-40EC-ADFB-30F0ADC1C5E5}" name="Column11494"/>
    <tableColumn id="11498" xr3:uid="{63D0B724-84E5-4EA6-982A-C815B1EB7748}" name="Column11495"/>
    <tableColumn id="11499" xr3:uid="{CFC02AA1-F773-4AB4-A1B4-AB9204A875B0}" name="Column11496"/>
    <tableColumn id="11500" xr3:uid="{3A60A39C-DFDC-49CC-B0AA-E69C0C58DC8D}" name="Column11497"/>
    <tableColumn id="11501" xr3:uid="{836C0F82-D519-4957-9927-E9D51F8B18C1}" name="Column11498"/>
    <tableColumn id="11502" xr3:uid="{EC7A172A-94A8-49B6-91D1-0040F35437A5}" name="Column11499"/>
    <tableColumn id="11503" xr3:uid="{CA340661-76B6-4B1C-A62B-F607AB79610E}" name="Column11500"/>
    <tableColumn id="11504" xr3:uid="{524B148C-EC6B-4F10-A03A-513FAEAA00B4}" name="Column11501"/>
    <tableColumn id="11505" xr3:uid="{DE5DD385-4003-48C1-8FA4-3F20382D0314}" name="Column11502"/>
    <tableColumn id="11506" xr3:uid="{C3EBCE97-5BBD-4C60-833C-495E357697CD}" name="Column11503"/>
    <tableColumn id="11507" xr3:uid="{8A2718F2-C2B4-4170-9616-CCE5D2C2B6E3}" name="Column11504"/>
    <tableColumn id="11508" xr3:uid="{74C23F7D-C203-40D1-9787-6EA6439B9D2F}" name="Column11505"/>
    <tableColumn id="11509" xr3:uid="{91D1214C-49C1-4FA5-8D9D-F38A736D38EC}" name="Column11506"/>
    <tableColumn id="11510" xr3:uid="{E0315E20-5B25-4C72-9071-D52BF1F20811}" name="Column11507"/>
    <tableColumn id="11511" xr3:uid="{BD59C70B-FAA0-4309-AB07-955ABF261BF9}" name="Column11508"/>
    <tableColumn id="11512" xr3:uid="{9CEDB73E-4800-441A-9389-F0AF7DFD034E}" name="Column11509"/>
    <tableColumn id="11513" xr3:uid="{792491BA-51B7-4304-8543-D0235772ED04}" name="Column11510"/>
    <tableColumn id="11514" xr3:uid="{326BF65E-CA8D-4B52-94AA-CCF8608EE339}" name="Column11511"/>
    <tableColumn id="11515" xr3:uid="{63FE2CEC-5CA5-4621-8742-48953F9C987F}" name="Column11512"/>
    <tableColumn id="11516" xr3:uid="{4CB6C543-B414-42C1-AEA3-9996BBD882DF}" name="Column11513"/>
    <tableColumn id="11517" xr3:uid="{80692370-7BFB-4B64-BABD-0C39BC32C316}" name="Column11514"/>
    <tableColumn id="11518" xr3:uid="{1379A6A7-67B3-43EA-9B49-00F91195746B}" name="Column11515"/>
    <tableColumn id="11519" xr3:uid="{D419A8C9-B7A1-45D9-977B-0E43E10982BE}" name="Column11516"/>
    <tableColumn id="11520" xr3:uid="{4A200378-BD7E-44F9-A3B7-9CE859721666}" name="Column11517"/>
    <tableColumn id="11521" xr3:uid="{213A6A00-7C64-4941-8B88-7A0E6812A7E2}" name="Column11518"/>
    <tableColumn id="11522" xr3:uid="{BBC1E270-FAAE-4521-AC75-85A2E62E50CC}" name="Column11519"/>
    <tableColumn id="11523" xr3:uid="{8653BCC6-541A-4CC5-8B60-CBE2F2191CA2}" name="Column11520"/>
    <tableColumn id="11524" xr3:uid="{42DF33BC-BD08-4824-BD64-C3F092A051BD}" name="Column11521"/>
    <tableColumn id="11525" xr3:uid="{227490E3-8A0E-48DB-B971-17EAEDE0F127}" name="Column11522"/>
    <tableColumn id="11526" xr3:uid="{95EA4D0B-D12A-451A-934C-06CFEE9F4F25}" name="Column11523"/>
    <tableColumn id="11527" xr3:uid="{89D5581E-5C78-4043-9ECD-0ACC12DD5F69}" name="Column11524"/>
    <tableColumn id="11528" xr3:uid="{114BFE68-C591-483C-8B3D-0A81FB90929A}" name="Column11525"/>
    <tableColumn id="11529" xr3:uid="{44CC9991-3F97-4616-99C4-361DA6AF32A1}" name="Column11526"/>
    <tableColumn id="11530" xr3:uid="{53875047-6A70-4C51-A187-1A3D9889F5C5}" name="Column11527"/>
    <tableColumn id="11531" xr3:uid="{359AA42A-A922-4753-8954-CD14CE0DED5E}" name="Column11528"/>
    <tableColumn id="11532" xr3:uid="{0B885474-3D4F-46D2-B2AE-108656633393}" name="Column11529"/>
    <tableColumn id="11533" xr3:uid="{003891B6-0833-4605-BA6C-B9266E438DA6}" name="Column11530"/>
    <tableColumn id="11534" xr3:uid="{2C1DE82A-3A08-4E86-8EB4-A940C2DDCE94}" name="Column11531"/>
    <tableColumn id="11535" xr3:uid="{01415051-A010-4201-BC13-1CCC2A04280B}" name="Column11532"/>
    <tableColumn id="11536" xr3:uid="{FE4A3978-3980-4FA2-980B-5BC169425A3A}" name="Column11533"/>
    <tableColumn id="11537" xr3:uid="{C3DE3D6A-31EE-418B-A51E-B9BECD74C192}" name="Column11534"/>
    <tableColumn id="11538" xr3:uid="{E33CDB25-B390-43D7-B784-392F88951BF0}" name="Column11535"/>
    <tableColumn id="11539" xr3:uid="{3F698F60-8575-499B-A502-670884FC769E}" name="Column11536"/>
    <tableColumn id="11540" xr3:uid="{FA187ACA-29CB-4D1A-B404-C755704E5EA3}" name="Column11537"/>
    <tableColumn id="11541" xr3:uid="{469F25AF-9F7D-4DE8-8E8D-8B428EB93C47}" name="Column11538"/>
    <tableColumn id="11542" xr3:uid="{D8D0430A-F483-4A38-8DF5-F20599DFA2DE}" name="Column11539"/>
    <tableColumn id="11543" xr3:uid="{3ED71D4B-A1C0-4061-83C2-229F24A8EDFF}" name="Column11540"/>
    <tableColumn id="11544" xr3:uid="{D5F72BA5-F93D-4694-A999-3B38C5C6EACA}" name="Column11541"/>
    <tableColumn id="11545" xr3:uid="{64C2F429-9857-4F76-8630-80C81B1B4EA6}" name="Column11542"/>
    <tableColumn id="11546" xr3:uid="{A9E96F2F-EA3B-4CAE-8C62-8EDEEA800556}" name="Column11543"/>
    <tableColumn id="11547" xr3:uid="{9C40126F-8CC4-4441-A295-3D7735EFB5CC}" name="Column11544"/>
    <tableColumn id="11548" xr3:uid="{5FA74089-065E-418F-82C2-A15FA79102F2}" name="Column11545"/>
    <tableColumn id="11549" xr3:uid="{B1AC87E7-2668-44F0-B619-AE12477ACE2F}" name="Column11546"/>
    <tableColumn id="11550" xr3:uid="{5E5AD14F-AA49-406D-A590-0E082721E6F5}" name="Column11547"/>
    <tableColumn id="11551" xr3:uid="{2F4DE1C7-59FE-451F-9C6F-F3120ECF25DC}" name="Column11548"/>
    <tableColumn id="11552" xr3:uid="{D861F931-781F-46F8-9CA3-A2CEECBEF8AF}" name="Column11549"/>
    <tableColumn id="11553" xr3:uid="{AE6A0D1F-AE39-4C9A-89C3-812F2BEE3EF4}" name="Column11550"/>
    <tableColumn id="11554" xr3:uid="{EC8E9DAC-98A2-49D3-9066-03AF6954A6CD}" name="Column11551"/>
    <tableColumn id="11555" xr3:uid="{ED21A19C-69F5-4530-B4AE-DBD83CF8EC03}" name="Column11552"/>
    <tableColumn id="11556" xr3:uid="{8C7F1C4A-05BE-4217-9BB5-8D065CE88906}" name="Column11553"/>
    <tableColumn id="11557" xr3:uid="{C4039208-E227-40DD-88D8-32CCED6B7946}" name="Column11554"/>
    <tableColumn id="11558" xr3:uid="{09D9BFD2-43DD-4F21-8CFE-F2A061F1D399}" name="Column11555"/>
    <tableColumn id="11559" xr3:uid="{D3087648-E828-4AF6-93FA-7F5BF20324E8}" name="Column11556"/>
    <tableColumn id="11560" xr3:uid="{4727DD6B-25CD-4AF0-805E-9EA820752EB3}" name="Column11557"/>
    <tableColumn id="11561" xr3:uid="{97ADADAE-5216-4A21-BB1F-2C3C435A8782}" name="Column11558"/>
    <tableColumn id="11562" xr3:uid="{695BFD93-B203-4927-A724-5707A7395F8F}" name="Column11559"/>
    <tableColumn id="11563" xr3:uid="{7F1E5A95-644F-4EBD-BE06-D81C606C904E}" name="Column11560"/>
    <tableColumn id="11564" xr3:uid="{9C3AC290-E4FA-4D5E-AFFE-2013EA627759}" name="Column11561"/>
    <tableColumn id="11565" xr3:uid="{DC25285A-8049-44EE-9845-A16270F701FB}" name="Column11562"/>
    <tableColumn id="11566" xr3:uid="{9AE85458-C43B-4C6B-A1F4-318007A61759}" name="Column11563"/>
    <tableColumn id="11567" xr3:uid="{080FD85E-21D0-4D2A-8832-B6A1BBB6C4ED}" name="Column11564"/>
    <tableColumn id="11568" xr3:uid="{CE124172-AFCA-4670-BD3D-BD3DC400AA0A}" name="Column11565"/>
    <tableColumn id="11569" xr3:uid="{FD00AA8C-1E06-4968-B1F4-0A5CF759D803}" name="Column11566"/>
    <tableColumn id="11570" xr3:uid="{D4673A14-E12F-4DBA-B441-2D5D19F4EBB3}" name="Column11567"/>
    <tableColumn id="11571" xr3:uid="{05730496-60E4-41F8-B600-BD90603D749A}" name="Column11568"/>
    <tableColumn id="11572" xr3:uid="{E4A19DE5-E808-421A-B949-913881710DAB}" name="Column11569"/>
    <tableColumn id="11573" xr3:uid="{E9FD7F64-9650-4825-8030-73E70377149F}" name="Column11570"/>
    <tableColumn id="11574" xr3:uid="{4DF99EF2-3876-4109-BFC5-D40956145AEE}" name="Column11571"/>
    <tableColumn id="11575" xr3:uid="{0EF6AD3A-2CFE-4610-9BBB-56793FD75366}" name="Column11572"/>
    <tableColumn id="11576" xr3:uid="{BAC90ED6-B178-4D65-B1B6-45A32A7DF071}" name="Column11573"/>
    <tableColumn id="11577" xr3:uid="{4998D234-0785-48F5-AB39-006707D39F40}" name="Column11574"/>
    <tableColumn id="11578" xr3:uid="{9B414E5C-4E02-49A5-A4EB-1096E9BDBFDC}" name="Column11575"/>
    <tableColumn id="11579" xr3:uid="{9BEB9544-9CB5-450E-AB81-681902B7D65D}" name="Column11576"/>
    <tableColumn id="11580" xr3:uid="{ADE1BFF6-51C1-469D-A182-AF739BB53C04}" name="Column11577"/>
    <tableColumn id="11581" xr3:uid="{573F9C44-2827-43C4-B0F9-E93E6D64C20D}" name="Column11578"/>
    <tableColumn id="11582" xr3:uid="{1B670094-D39A-42D2-A153-7DF21F6B7A27}" name="Column11579"/>
    <tableColumn id="11583" xr3:uid="{FF922012-10D3-4147-89AD-B105E1E97DDF}" name="Column11580"/>
    <tableColumn id="11584" xr3:uid="{42722F7C-1C77-424A-93DF-940FA77B4A99}" name="Column11581"/>
    <tableColumn id="11585" xr3:uid="{6AECE19E-2B03-4E8D-B08B-E5C247954FFB}" name="Column11582"/>
    <tableColumn id="11586" xr3:uid="{89012111-6E7E-4EE9-A077-EBAE6469BA52}" name="Column11583"/>
    <tableColumn id="11587" xr3:uid="{D9E2E6FB-D60B-4188-B44D-4DE2AD99D623}" name="Column11584"/>
    <tableColumn id="11588" xr3:uid="{83FE79C7-2224-4F9D-9F1C-ED7D76094F79}" name="Column11585"/>
    <tableColumn id="11589" xr3:uid="{FE46E41C-A67F-4D67-A038-DEB295DB0C28}" name="Column11586"/>
    <tableColumn id="11590" xr3:uid="{417E60CC-D3CC-4585-8389-0EDBD1639F44}" name="Column11587"/>
    <tableColumn id="11591" xr3:uid="{3854AA60-7E9C-4F7B-A6AC-FCEF27659C16}" name="Column11588"/>
    <tableColumn id="11592" xr3:uid="{4A557292-56A6-46F4-9DF2-E86798C6E95C}" name="Column11589"/>
    <tableColumn id="11593" xr3:uid="{77293FD0-FE79-4B05-81C0-23128C34C7BA}" name="Column11590"/>
    <tableColumn id="11594" xr3:uid="{B34E614C-668B-408B-BA4E-D47C382240A5}" name="Column11591"/>
    <tableColumn id="11595" xr3:uid="{91C6AB9F-274F-453D-BEF8-7C010FAE287D}" name="Column11592"/>
    <tableColumn id="11596" xr3:uid="{DF07E60E-C6B3-4A3C-B2B3-85D3FAD2462D}" name="Column11593"/>
    <tableColumn id="11597" xr3:uid="{BD6F0CF8-025D-4311-BF58-A93B02088B2E}" name="Column11594"/>
    <tableColumn id="11598" xr3:uid="{3E0C0DE8-078A-4282-820C-91BEDD2BCE17}" name="Column11595"/>
    <tableColumn id="11599" xr3:uid="{09B394E2-35D5-4F62-BC3D-30BFBC9DE81E}" name="Column11596"/>
    <tableColumn id="11600" xr3:uid="{56BD6B10-4060-4ECF-8919-66566C485105}" name="Column11597"/>
    <tableColumn id="11601" xr3:uid="{996E9BF7-C605-43A9-A5DF-E7FA869DA042}" name="Column11598"/>
    <tableColumn id="11602" xr3:uid="{E5BBCB09-9439-4E85-A51B-F76EF005F0DD}" name="Column11599"/>
    <tableColumn id="11603" xr3:uid="{48BDB4BD-EA86-469F-9C74-79C5798536CF}" name="Column11600"/>
    <tableColumn id="11604" xr3:uid="{4DD3CBE3-316B-4675-9AD3-9867CF633ECC}" name="Column11601"/>
    <tableColumn id="11605" xr3:uid="{0B76B650-C36C-415C-959B-BE893E3C42F9}" name="Column11602"/>
    <tableColumn id="11606" xr3:uid="{5247AA8D-02AA-4AE6-B5CF-AA83C9B608A3}" name="Column11603"/>
    <tableColumn id="11607" xr3:uid="{6B8FDE7B-F5DB-4ECE-A251-3E348CBC87B3}" name="Column11604"/>
    <tableColumn id="11608" xr3:uid="{529A99DE-25C4-4851-A340-C31F67AB8784}" name="Column11605"/>
    <tableColumn id="11609" xr3:uid="{1915FBF9-64F1-4287-8245-D7AF7CD8FA19}" name="Column11606"/>
    <tableColumn id="11610" xr3:uid="{0616141C-B218-4C1C-BFD9-A5B08DBE63B2}" name="Column11607"/>
    <tableColumn id="11611" xr3:uid="{A0CAB639-42D9-4290-BB29-E30129A8E5BD}" name="Column11608"/>
    <tableColumn id="11612" xr3:uid="{8F653E16-6339-4228-AC88-1524D052630A}" name="Column11609"/>
    <tableColumn id="11613" xr3:uid="{745F0FE3-F5CE-4406-ACD7-72088CDFFD1B}" name="Column11610"/>
    <tableColumn id="11614" xr3:uid="{F21BAE8D-7DD7-4686-A476-34A2B4606AD1}" name="Column11611"/>
    <tableColumn id="11615" xr3:uid="{797F93D4-25CC-462F-A001-D9920E5E00AC}" name="Column11612"/>
    <tableColumn id="11616" xr3:uid="{45D285C8-4519-4B13-9CC9-6E3A4317453C}" name="Column11613"/>
    <tableColumn id="11617" xr3:uid="{CFB2605B-3D8F-4EA2-9EAD-2F1124C5EBCE}" name="Column11614"/>
    <tableColumn id="11618" xr3:uid="{7FA173E2-BEA4-4989-B999-952ED7F62D5A}" name="Column11615"/>
    <tableColumn id="11619" xr3:uid="{47169CC9-E9E1-4EC8-8515-6D6CEAF929B6}" name="Column11616"/>
    <tableColumn id="11620" xr3:uid="{7F4DCE73-D142-41BC-B1DF-F580B565D1CA}" name="Column11617"/>
    <tableColumn id="11621" xr3:uid="{638F1E81-11D7-465F-8C41-15A6A31A149D}" name="Column11618"/>
    <tableColumn id="11622" xr3:uid="{850D5E74-51F1-448A-AF56-7C015F58900D}" name="Column11619"/>
    <tableColumn id="11623" xr3:uid="{7C59AD81-7B33-49F9-8EC7-18EB9707B1D4}" name="Column11620"/>
    <tableColumn id="11624" xr3:uid="{0D529DE9-0EAA-44A1-8F84-854CC587E148}" name="Column11621"/>
    <tableColumn id="11625" xr3:uid="{1258ACB5-438C-4A89-BFD1-6E3A3FA36E19}" name="Column11622"/>
    <tableColumn id="11626" xr3:uid="{B4112724-C795-4FA8-841D-0F8AA8A4C691}" name="Column11623"/>
    <tableColumn id="11627" xr3:uid="{C61FBF79-A701-4E43-B629-B61A73088031}" name="Column11624"/>
    <tableColumn id="11628" xr3:uid="{3BA73755-9833-4F0F-9035-805ECF3F4C62}" name="Column11625"/>
    <tableColumn id="11629" xr3:uid="{B39C5A43-6E49-4B83-9A21-5EEC02A6F1E9}" name="Column11626"/>
    <tableColumn id="11630" xr3:uid="{27BC4496-3E6C-464F-9BB4-8003F9092C56}" name="Column11627"/>
    <tableColumn id="11631" xr3:uid="{BE7D57A9-007F-43EE-BB16-AA6A87E46C5C}" name="Column11628"/>
    <tableColumn id="11632" xr3:uid="{DED98F05-45ED-4AD6-AC17-6826B36BBA78}" name="Column11629"/>
    <tableColumn id="11633" xr3:uid="{07055770-E272-4124-846E-EDC66FD66CE5}" name="Column11630"/>
    <tableColumn id="11634" xr3:uid="{7DD250C3-6722-4B6D-93F0-C25CB8711A4C}" name="Column11631"/>
    <tableColumn id="11635" xr3:uid="{84BBC00C-3D0B-472C-9140-79CCD96EF3E2}" name="Column11632"/>
    <tableColumn id="11636" xr3:uid="{A611CF18-0D5F-402C-865F-A74A5A5FFBB6}" name="Column11633"/>
    <tableColumn id="11637" xr3:uid="{88CCB531-F249-450B-A6C4-28C60E2C2D7F}" name="Column11634"/>
    <tableColumn id="11638" xr3:uid="{B4F973AC-7162-4D54-B125-BE266655AD3A}" name="Column11635"/>
    <tableColumn id="11639" xr3:uid="{D733E8A5-4B71-4ECA-A3DB-D86370E9435E}" name="Column11636"/>
    <tableColumn id="11640" xr3:uid="{66175C9B-E519-4C0D-AB7B-3DFCF750ECB3}" name="Column11637"/>
    <tableColumn id="11641" xr3:uid="{DFE5A5E8-149E-4B53-83B7-05D7ACC2B1CC}" name="Column11638"/>
    <tableColumn id="11642" xr3:uid="{A38C70E2-2248-4746-862C-D823C2702899}" name="Column11639"/>
    <tableColumn id="11643" xr3:uid="{A9B43FA9-BBB1-4DF0-BF85-297F89D24436}" name="Column11640"/>
    <tableColumn id="11644" xr3:uid="{1FEC6CF8-B4E5-4682-B19D-4A31EBEDD48E}" name="Column11641"/>
    <tableColumn id="11645" xr3:uid="{C3D422F8-0902-4B99-8647-68C48213AB6C}" name="Column11642"/>
    <tableColumn id="11646" xr3:uid="{1B40E626-F407-487D-927A-671896021C63}" name="Column11643"/>
    <tableColumn id="11647" xr3:uid="{CECC06AA-25FC-4206-A4DA-DB297CBD8522}" name="Column11644"/>
    <tableColumn id="11648" xr3:uid="{54F1199B-FE91-4739-A9FD-130336B38203}" name="Column11645"/>
    <tableColumn id="11649" xr3:uid="{15E8C1D1-D213-44AD-8183-3686940389F6}" name="Column11646"/>
    <tableColumn id="11650" xr3:uid="{EAACCA20-7C4E-4051-B9A6-6BB6136546DA}" name="Column11647"/>
    <tableColumn id="11651" xr3:uid="{BEDBE625-99B3-4E1A-A7E4-AD91F73F0E9B}" name="Column11648"/>
    <tableColumn id="11652" xr3:uid="{4A168EED-1305-424A-81B5-9DCC6BD809B1}" name="Column11649"/>
    <tableColumn id="11653" xr3:uid="{454D1252-DAA3-426E-89E6-5029688FAB40}" name="Column11650"/>
    <tableColumn id="11654" xr3:uid="{216EEF39-EE1A-406E-A2A4-0A9BD98E8D29}" name="Column11651"/>
    <tableColumn id="11655" xr3:uid="{A66F3AC5-E347-424E-8432-3F39E98C5DC2}" name="Column11652"/>
    <tableColumn id="11656" xr3:uid="{6CFC64E5-17A6-4879-824F-7804DF88B4CC}" name="Column11653"/>
    <tableColumn id="11657" xr3:uid="{C5F312DC-5CA9-4934-826F-4274353B1261}" name="Column11654"/>
    <tableColumn id="11658" xr3:uid="{F5E8A545-064A-4C1B-B4E8-871082ED0500}" name="Column11655"/>
    <tableColumn id="11659" xr3:uid="{07C60F55-1D7C-4135-BDF6-0521BC12FAF2}" name="Column11656"/>
    <tableColumn id="11660" xr3:uid="{73E71FE2-1DA8-4E80-A401-C95F9D06836B}" name="Column11657"/>
    <tableColumn id="11661" xr3:uid="{DAF57470-3784-4B24-8EBC-6EC632CC1C20}" name="Column11658"/>
    <tableColumn id="11662" xr3:uid="{CFA13991-B248-42BB-89CA-03F3B1699382}" name="Column11659"/>
    <tableColumn id="11663" xr3:uid="{92A8B1D3-9022-4991-89CC-C667AFD17992}" name="Column11660"/>
    <tableColumn id="11664" xr3:uid="{718F0A65-0B25-431D-917C-75FED2B00C6C}" name="Column11661"/>
    <tableColumn id="11665" xr3:uid="{4806A66D-80F6-4407-828B-28ECEA76C17D}" name="Column11662"/>
    <tableColumn id="11666" xr3:uid="{CBA2F058-C4E2-4615-92B1-255092ABF487}" name="Column11663"/>
    <tableColumn id="11667" xr3:uid="{6B71175A-8A14-4E62-B920-3AF382E047BF}" name="Column11664"/>
    <tableColumn id="11668" xr3:uid="{0C606BB3-2EE2-4329-AEC5-59405BD6503D}" name="Column11665"/>
    <tableColumn id="11669" xr3:uid="{DE5F529E-650B-43C0-AE92-7554AD7349E8}" name="Column11666"/>
    <tableColumn id="11670" xr3:uid="{EA28F96A-F183-49C4-9847-8B7BEAA6B7F3}" name="Column11667"/>
    <tableColumn id="11671" xr3:uid="{16BDD26F-4FEE-4505-9B2C-786F72A4A0FD}" name="Column11668"/>
    <tableColumn id="11672" xr3:uid="{2FF554BE-059A-44D5-8691-7BF4DE43A547}" name="Column11669"/>
    <tableColumn id="11673" xr3:uid="{E2E417FE-283B-4C95-B066-CF014A3E4D85}" name="Column11670"/>
    <tableColumn id="11674" xr3:uid="{8FF0022E-CCBC-4C40-BC9B-B0DE7FE4A0F7}" name="Column11671"/>
    <tableColumn id="11675" xr3:uid="{864F501D-D9B8-467E-9514-01AE344174B6}" name="Column11672"/>
    <tableColumn id="11676" xr3:uid="{F4E2C49A-3B3F-45D9-87DD-E841357D3754}" name="Column11673"/>
    <tableColumn id="11677" xr3:uid="{505606D1-1AAF-467C-BA46-41CF9892762F}" name="Column11674"/>
    <tableColumn id="11678" xr3:uid="{0B864930-0D96-4428-A540-CDE631A2A05A}" name="Column11675"/>
    <tableColumn id="11679" xr3:uid="{6D132F43-1BFD-43F9-A1FC-782D6931492A}" name="Column11676"/>
    <tableColumn id="11680" xr3:uid="{64200C15-ACAF-49D1-997E-34506B4D3627}" name="Column11677"/>
    <tableColumn id="11681" xr3:uid="{066BB25A-932F-4B3E-BFA6-E4D41846AFAA}" name="Column11678"/>
    <tableColumn id="11682" xr3:uid="{FA85F44E-DCEF-4A1B-91F2-74CFF716F1AF}" name="Column11679"/>
    <tableColumn id="11683" xr3:uid="{9917CB72-9749-4442-A709-B9281380869F}" name="Column11680"/>
    <tableColumn id="11684" xr3:uid="{A54422C4-8C41-4CEB-BC00-866EDBE039C1}" name="Column11681"/>
    <tableColumn id="11685" xr3:uid="{797DA52A-D773-434C-8692-E038B9F5A984}" name="Column11682"/>
    <tableColumn id="11686" xr3:uid="{AFA412B0-A566-4406-940E-0259A5CD99CC}" name="Column11683"/>
    <tableColumn id="11687" xr3:uid="{B397232E-3B82-4E77-8738-E716B89C540B}" name="Column11684"/>
    <tableColumn id="11688" xr3:uid="{D6FAB6F5-BA3E-4779-A015-DD8BCA50DA53}" name="Column11685"/>
    <tableColumn id="11689" xr3:uid="{C43EC183-0881-4387-9D8C-123DD1D87474}" name="Column11686"/>
    <tableColumn id="11690" xr3:uid="{606B105B-3F4B-4754-8340-1697859FD0C1}" name="Column11687"/>
    <tableColumn id="11691" xr3:uid="{60325E2B-750C-41D4-8665-A84D031A8CEA}" name="Column11688"/>
    <tableColumn id="11692" xr3:uid="{DB9D18F8-C7A7-4CD2-B504-8E0152322432}" name="Column11689"/>
    <tableColumn id="11693" xr3:uid="{C61E1BD0-0B7C-41E4-96DC-C4E3BDCA1A67}" name="Column11690"/>
    <tableColumn id="11694" xr3:uid="{12BD7CBF-A36C-44CA-8453-FA06E47D9ECE}" name="Column11691"/>
    <tableColumn id="11695" xr3:uid="{10F503EE-F635-4F1E-96B0-C454EBCBCBEF}" name="Column11692"/>
    <tableColumn id="11696" xr3:uid="{CFD83D4F-8A32-4185-BA47-6AE5FE6DA3C6}" name="Column11693"/>
    <tableColumn id="11697" xr3:uid="{6A51A0B2-B8CE-4E04-8A42-42ABD18F02F8}" name="Column11694"/>
    <tableColumn id="11698" xr3:uid="{9F7207CB-7841-4ED4-B7FA-297485831EF4}" name="Column11695"/>
    <tableColumn id="11699" xr3:uid="{BA4C93F6-D722-4E08-B82F-E5F30598CFB9}" name="Column11696"/>
    <tableColumn id="11700" xr3:uid="{988192F9-E9FD-4DB3-A3C6-B251C2D1EB20}" name="Column11697"/>
    <tableColumn id="11701" xr3:uid="{735D4E0B-3FE8-40A1-B607-BA9D264F27E2}" name="Column11698"/>
    <tableColumn id="11702" xr3:uid="{6F3F2B60-7E73-45EB-8047-2607CF5134E8}" name="Column11699"/>
    <tableColumn id="11703" xr3:uid="{30775C92-9795-44A9-840D-F78922F5F37C}" name="Column11700"/>
    <tableColumn id="11704" xr3:uid="{C772A135-45FE-418A-AF39-DA99FED5E409}" name="Column11701"/>
    <tableColumn id="11705" xr3:uid="{4C1034A3-C187-4F80-900E-DACD54C812C5}" name="Column11702"/>
    <tableColumn id="11706" xr3:uid="{4ED4F25B-F88B-4169-A2C3-AAA1FD69EB17}" name="Column11703"/>
    <tableColumn id="11707" xr3:uid="{3B91CA83-6239-4277-A6FE-9136347D5C0A}" name="Column11704"/>
    <tableColumn id="11708" xr3:uid="{01D5F2C3-0253-4A56-A19E-B340BE7C3836}" name="Column11705"/>
    <tableColumn id="11709" xr3:uid="{969368FE-3B12-40D8-8EE7-B08BDDBA0156}" name="Column11706"/>
    <tableColumn id="11710" xr3:uid="{2836B939-09CA-4A2F-BCA1-0A7D05A7BC73}" name="Column11707"/>
    <tableColumn id="11711" xr3:uid="{994955A2-C28F-457E-B130-FAB1D2F26BA1}" name="Column11708"/>
    <tableColumn id="11712" xr3:uid="{80B24F4E-022C-46DD-BC92-BFDAD42C2D63}" name="Column11709"/>
    <tableColumn id="11713" xr3:uid="{3A83E802-AE9F-4750-A28B-F0CA14B57170}" name="Column11710"/>
    <tableColumn id="11714" xr3:uid="{DE700C5E-FED8-49B2-99C8-975DF7FD592A}" name="Column11711"/>
    <tableColumn id="11715" xr3:uid="{82AF67D6-93E8-49F7-89ED-4E598D3AD36D}" name="Column11712"/>
    <tableColumn id="11716" xr3:uid="{3B57EEE6-EDF1-40FD-A6E5-26C6E8665FF1}" name="Column11713"/>
    <tableColumn id="11717" xr3:uid="{0B1193FA-2C84-4B06-9CB5-74F667144FC0}" name="Column11714"/>
    <tableColumn id="11718" xr3:uid="{88E69659-43C7-44B8-AC2D-BF7AA7893886}" name="Column11715"/>
    <tableColumn id="11719" xr3:uid="{796CD2C6-3BA7-4F88-A358-DA175E65265F}" name="Column11716"/>
    <tableColumn id="11720" xr3:uid="{9BFAFE7D-9F00-4AF2-9B27-B69B33822875}" name="Column11717"/>
    <tableColumn id="11721" xr3:uid="{22EA55BF-34A0-4707-9073-6F26AFB543E8}" name="Column11718"/>
    <tableColumn id="11722" xr3:uid="{E4B3A613-15A2-4E8E-968C-5C96A3EAFE2A}" name="Column11719"/>
    <tableColumn id="11723" xr3:uid="{44B399A9-B678-4E36-90A3-6868C431B405}" name="Column11720"/>
    <tableColumn id="11724" xr3:uid="{F6596B93-E22C-490E-8064-87A463E806A6}" name="Column11721"/>
    <tableColumn id="11725" xr3:uid="{8EED61B8-4A57-4D4E-AC15-62CE984C2981}" name="Column11722"/>
    <tableColumn id="11726" xr3:uid="{5C782097-E055-460A-93F4-0D863CF56374}" name="Column11723"/>
    <tableColumn id="11727" xr3:uid="{7E20ABFF-E4BE-4E4C-833C-FEB4033B2D52}" name="Column11724"/>
    <tableColumn id="11728" xr3:uid="{F1B05764-F6E1-4E67-B451-100BE89124F7}" name="Column11725"/>
    <tableColumn id="11729" xr3:uid="{770F6F2B-82A4-478E-A839-254B3A31B16B}" name="Column11726"/>
    <tableColumn id="11730" xr3:uid="{E67D25D7-7D7C-4540-BD91-9E8765DC7588}" name="Column11727"/>
    <tableColumn id="11731" xr3:uid="{7B6EBDB3-5BE9-4493-A0ED-BC4A649D5751}" name="Column11728"/>
    <tableColumn id="11732" xr3:uid="{E3CFAAC5-8C08-49BA-A9E1-058CD814DC1A}" name="Column11729"/>
    <tableColumn id="11733" xr3:uid="{8D563F11-271A-430D-BF46-BAE68744C3B3}" name="Column11730"/>
    <tableColumn id="11734" xr3:uid="{DF6C5AB3-569E-481B-B6A9-0A84D0F40D00}" name="Column11731"/>
    <tableColumn id="11735" xr3:uid="{FA4F6188-1E1C-4F23-B4EC-1CF8B859EF34}" name="Column11732"/>
    <tableColumn id="11736" xr3:uid="{396F9984-3A7D-4931-A1B3-0915139EB827}" name="Column11733"/>
    <tableColumn id="11737" xr3:uid="{CBA6D727-F17C-4929-A020-343F4217C348}" name="Column11734"/>
    <tableColumn id="11738" xr3:uid="{9427AE9B-C955-4E90-892F-6EC4E0281F03}" name="Column11735"/>
    <tableColumn id="11739" xr3:uid="{E1E213F4-09EB-472E-9698-1C2FA55890F0}" name="Column11736"/>
    <tableColumn id="11740" xr3:uid="{3CCBA0F3-DCCE-47E4-932F-96D01FD2175F}" name="Column11737"/>
    <tableColumn id="11741" xr3:uid="{187F8CE6-B0B6-4858-A2D1-D3EBFDBBED6B}" name="Column11738"/>
    <tableColumn id="11742" xr3:uid="{F9CC1220-017C-4395-9427-8D7437DB25C4}" name="Column11739"/>
    <tableColumn id="11743" xr3:uid="{90D67525-EE2D-4C80-B742-0714F2F8158A}" name="Column11740"/>
    <tableColumn id="11744" xr3:uid="{3E26A473-C80B-456C-BAC6-09EFC010F354}" name="Column11741"/>
    <tableColumn id="11745" xr3:uid="{89ED95AC-D24A-4575-956D-499CA93C06C2}" name="Column11742"/>
    <tableColumn id="11746" xr3:uid="{71BF1EF5-B289-43C9-946E-11FD836C1EFA}" name="Column11743"/>
    <tableColumn id="11747" xr3:uid="{A35053F2-0BF1-4822-A759-E8A97CECAB0D}" name="Column11744"/>
    <tableColumn id="11748" xr3:uid="{1FC4C271-763E-4003-9E50-BF9D76051343}" name="Column11745"/>
    <tableColumn id="11749" xr3:uid="{86017D25-CF18-4314-AEE0-7DC1C9CAB380}" name="Column11746"/>
    <tableColumn id="11750" xr3:uid="{C800CBEC-918E-41FB-B1B4-A0C418902324}" name="Column11747"/>
    <tableColumn id="11751" xr3:uid="{1A9FAA62-6937-4B42-8538-4109DA1B3B19}" name="Column11748"/>
    <tableColumn id="11752" xr3:uid="{062A3961-5A2A-471C-9CEC-87F4EDB5B5B6}" name="Column11749"/>
    <tableColumn id="11753" xr3:uid="{47B647C2-D2CB-4852-89E7-6DB8DE71158F}" name="Column11750"/>
    <tableColumn id="11754" xr3:uid="{693000C0-38F3-4DAA-BDDC-1EDCC0516D5A}" name="Column11751"/>
    <tableColumn id="11755" xr3:uid="{A91F56BA-3F44-4744-BB3A-83FF5FF8F1C4}" name="Column11752"/>
    <tableColumn id="11756" xr3:uid="{569654A4-B95A-488F-810B-5B60637046F1}" name="Column11753"/>
    <tableColumn id="11757" xr3:uid="{87D9B60B-5A84-4B3A-8C74-3F100886E417}" name="Column11754"/>
    <tableColumn id="11758" xr3:uid="{9F876D58-FAA6-43C7-86D1-E6F591BF53BD}" name="Column11755"/>
    <tableColumn id="11759" xr3:uid="{3F238826-BB23-4D1A-A92A-16829F50D30A}" name="Column11756"/>
    <tableColumn id="11760" xr3:uid="{D96FA72B-E25D-4E7C-AC69-1EF7B4C51477}" name="Column11757"/>
    <tableColumn id="11761" xr3:uid="{451E32A3-23B2-46C5-85C4-8C7F0A9D741B}" name="Column11758"/>
    <tableColumn id="11762" xr3:uid="{AFACAA37-4BCC-4557-B0F6-504FA68B7256}" name="Column11759"/>
    <tableColumn id="11763" xr3:uid="{E63C83BB-8660-4AB2-934B-EE8F199F80DC}" name="Column11760"/>
    <tableColumn id="11764" xr3:uid="{5B94A3F5-48F4-4A49-BC9D-6B05DFBC8684}" name="Column11761"/>
    <tableColumn id="11765" xr3:uid="{A26DD370-479A-4D9A-8018-0B574459BB0F}" name="Column11762"/>
    <tableColumn id="11766" xr3:uid="{A115A046-70AE-40E5-8486-E691695C0715}" name="Column11763"/>
    <tableColumn id="11767" xr3:uid="{7EF2A7E3-B97D-4053-BD7F-FE46DBD339EF}" name="Column11764"/>
    <tableColumn id="11768" xr3:uid="{EBFE9EBB-07A3-432C-895F-784CDE6ADF62}" name="Column11765"/>
    <tableColumn id="11769" xr3:uid="{54409C3D-7A22-4079-91A6-C6689C402771}" name="Column11766"/>
    <tableColumn id="11770" xr3:uid="{DBB42656-2C1A-4217-9B5D-8125125755B3}" name="Column11767"/>
    <tableColumn id="11771" xr3:uid="{33412B90-827D-478D-8E85-77B7B26B8095}" name="Column11768"/>
    <tableColumn id="11772" xr3:uid="{E198FA6D-D11E-483E-B3F6-D96F78579808}" name="Column11769"/>
    <tableColumn id="11773" xr3:uid="{B729F3EE-A3EF-437D-AB92-F59566D94195}" name="Column11770"/>
    <tableColumn id="11774" xr3:uid="{DF5254E3-ABA1-4859-9C99-43F8C42FB569}" name="Column11771"/>
    <tableColumn id="11775" xr3:uid="{5FDEECFA-C7E9-453A-BCE6-5DE88139111D}" name="Column11772"/>
    <tableColumn id="11776" xr3:uid="{FF780F42-B047-4D27-9701-DDF8448AEE35}" name="Column11773"/>
    <tableColumn id="11777" xr3:uid="{DC77BB42-F3DF-4C52-9E3E-742AE843B696}" name="Column11774"/>
    <tableColumn id="11778" xr3:uid="{D8D884A6-ABDB-4ED0-A9DB-C39596229CA2}" name="Column11775"/>
    <tableColumn id="11779" xr3:uid="{650726C4-6743-4083-B7C5-B0F7BB370065}" name="Column11776"/>
    <tableColumn id="11780" xr3:uid="{6AB82605-105C-4C7B-A302-983504B63FEC}" name="Column11777"/>
    <tableColumn id="11781" xr3:uid="{7E7B8BD4-D7EE-43A9-87A7-3805AEA81BDF}" name="Column11778"/>
    <tableColumn id="11782" xr3:uid="{DCD8ABBA-E092-4357-B6F2-28F885010975}" name="Column11779"/>
    <tableColumn id="11783" xr3:uid="{05A09EA9-02BD-4FF5-A563-4B43631648B5}" name="Column11780"/>
    <tableColumn id="11784" xr3:uid="{B1CD78AC-5A44-435C-8410-A25F1984F919}" name="Column11781"/>
    <tableColumn id="11785" xr3:uid="{84CF5CDA-CBCD-43D7-973F-D0AC115A4664}" name="Column11782"/>
    <tableColumn id="11786" xr3:uid="{5EAA11D7-E46B-4ABC-959B-60430554FD61}" name="Column11783"/>
    <tableColumn id="11787" xr3:uid="{08F749F5-5620-410C-907F-2BDC2A4668FE}" name="Column11784"/>
    <tableColumn id="11788" xr3:uid="{53357B9F-740A-48ED-9AC1-B7CA6DFDA487}" name="Column11785"/>
    <tableColumn id="11789" xr3:uid="{93392009-F6F3-4B6C-8D75-3A909E6335B8}" name="Column11786"/>
    <tableColumn id="11790" xr3:uid="{DE68543A-79A6-4972-A0A4-EC7B8AF5C1AE}" name="Column11787"/>
    <tableColumn id="11791" xr3:uid="{C4A3C66E-6FB4-4959-8189-ACBB52EA4A37}" name="Column11788"/>
    <tableColumn id="11792" xr3:uid="{746C966E-00CC-479D-A194-6F490E393346}" name="Column11789"/>
    <tableColumn id="11793" xr3:uid="{FF235DFB-5C8E-4911-8D73-0D63CB38F2AD}" name="Column11790"/>
    <tableColumn id="11794" xr3:uid="{90AA68B7-724D-4FC4-AD46-21C1276754F1}" name="Column11791"/>
    <tableColumn id="11795" xr3:uid="{8F655950-9E2A-40C5-A4A3-24646DFB807A}" name="Column11792"/>
    <tableColumn id="11796" xr3:uid="{5695D794-0196-40ED-A763-4C04C39623CC}" name="Column11793"/>
    <tableColumn id="11797" xr3:uid="{4A83D3D9-C57F-4068-9426-3E03E4B1C975}" name="Column11794"/>
    <tableColumn id="11798" xr3:uid="{DE757C97-E234-4373-9A34-1AC0B06D20B0}" name="Column11795"/>
    <tableColumn id="11799" xr3:uid="{BE3E05C9-3E03-42E9-93C8-B7EFB9CD06C8}" name="Column11796"/>
    <tableColumn id="11800" xr3:uid="{B6708BEE-EE54-4719-A2A0-8E55AC4DD8B0}" name="Column11797"/>
    <tableColumn id="11801" xr3:uid="{04E3FD89-418F-42FD-9DCF-4EBF88F47600}" name="Column11798"/>
    <tableColumn id="11802" xr3:uid="{8BF99525-DB1E-46B8-8EAD-EA477416E090}" name="Column11799"/>
    <tableColumn id="11803" xr3:uid="{D2C4C669-4E51-4C1C-A7DD-84C8CB1B8586}" name="Column11800"/>
    <tableColumn id="11804" xr3:uid="{DEEF5D9E-C86D-4487-BA53-97CBCB8A5B72}" name="Column11801"/>
    <tableColumn id="11805" xr3:uid="{5A89A401-9978-4DBD-9483-A30228946FB0}" name="Column11802"/>
    <tableColumn id="11806" xr3:uid="{22FD9862-A98F-420E-AE27-08DD5923A53D}" name="Column11803"/>
    <tableColumn id="11807" xr3:uid="{7EC317EA-8199-4E64-9FEA-A2561B9ACC8E}" name="Column11804"/>
    <tableColumn id="11808" xr3:uid="{C42AF37B-36FE-4C08-BAE9-D3DE467AA3D2}" name="Column11805"/>
    <tableColumn id="11809" xr3:uid="{C82E5602-8E9D-4B07-B800-D706503C15F5}" name="Column11806"/>
    <tableColumn id="11810" xr3:uid="{9508BC49-8CF8-4293-8816-B605A00E658A}" name="Column11807"/>
    <tableColumn id="11811" xr3:uid="{036DBBB1-B463-453D-AF06-DAE66A843D14}" name="Column11808"/>
    <tableColumn id="11812" xr3:uid="{0D59DF20-F1C6-4115-8ACC-8F6D4D2FA0B9}" name="Column11809"/>
    <tableColumn id="11813" xr3:uid="{B32729B2-B571-459D-A91D-EA9D418125F6}" name="Column11810"/>
    <tableColumn id="11814" xr3:uid="{AE868AE4-BF6B-4DAE-9AD9-F4A91C37A891}" name="Column11811"/>
    <tableColumn id="11815" xr3:uid="{8C8289D5-035A-43E3-809A-0E67F3FAFD89}" name="Column11812"/>
    <tableColumn id="11816" xr3:uid="{51B25BCC-7B90-4AEF-9FC1-2CDF6E2D6DCB}" name="Column11813"/>
    <tableColumn id="11817" xr3:uid="{8C37ABF9-F8F2-436D-8D2E-0B73B035C50B}" name="Column11814"/>
    <tableColumn id="11818" xr3:uid="{7B4EF148-2F43-4EB8-AD31-888ACF9CC64F}" name="Column11815"/>
    <tableColumn id="11819" xr3:uid="{DD04DC4B-DF93-4F6E-9EB6-342E4268F789}" name="Column11816"/>
    <tableColumn id="11820" xr3:uid="{1A59DB02-AD1B-49B6-9DDE-B9C92318A93C}" name="Column11817"/>
    <tableColumn id="11821" xr3:uid="{E99014BB-AEAB-41AD-BE43-E9527683DA5C}" name="Column11818"/>
    <tableColumn id="11822" xr3:uid="{C7CEE46D-8AC4-48D3-B47B-33D0C35650CD}" name="Column11819"/>
    <tableColumn id="11823" xr3:uid="{FE1A5B71-4E48-4F67-B21F-F3F69F44623C}" name="Column11820"/>
    <tableColumn id="11824" xr3:uid="{CE486A40-0691-4F71-B2CC-A434FD74F112}" name="Column11821"/>
    <tableColumn id="11825" xr3:uid="{55278F85-6819-4E0A-8CF6-803DF43B035C}" name="Column11822"/>
    <tableColumn id="11826" xr3:uid="{887EE4CC-9298-4AAB-861C-01BC3B3AFE8E}" name="Column11823"/>
    <tableColumn id="11827" xr3:uid="{938EA697-1FE2-4375-9987-BD1FBCFDE540}" name="Column11824"/>
    <tableColumn id="11828" xr3:uid="{A37A72F5-0481-4DD3-8175-5E73046C507D}" name="Column11825"/>
    <tableColumn id="11829" xr3:uid="{E1A70688-7A94-4383-A0A4-E536BE28353D}" name="Column11826"/>
    <tableColumn id="11830" xr3:uid="{E378629D-998B-475C-BF10-26636F8C7067}" name="Column11827"/>
    <tableColumn id="11831" xr3:uid="{2633D163-3D86-4B34-84FE-D666979A9D2D}" name="Column11828"/>
    <tableColumn id="11832" xr3:uid="{95C24D57-85BD-42A9-A373-152D12199A27}" name="Column11829"/>
    <tableColumn id="11833" xr3:uid="{F395501F-69C6-4C18-8351-E94BDE97D8D5}" name="Column11830"/>
    <tableColumn id="11834" xr3:uid="{6917D4CD-2081-4797-9A6D-BB65281B1A4E}" name="Column11831"/>
    <tableColumn id="11835" xr3:uid="{1BFBBD7D-D177-45FB-9379-804A3DD5C1A9}" name="Column11832"/>
    <tableColumn id="11836" xr3:uid="{D6F70C56-5B69-4F8F-9EE6-8ABA55D8336E}" name="Column11833"/>
    <tableColumn id="11837" xr3:uid="{1B7D2CBF-2EF4-4E1C-BC2D-752AED443BF4}" name="Column11834"/>
    <tableColumn id="11838" xr3:uid="{9C9A16E9-1175-409C-A8D5-1AF14E06738E}" name="Column11835"/>
    <tableColumn id="11839" xr3:uid="{CC15C313-1A25-4F02-9EAF-0084B0289C73}" name="Column11836"/>
    <tableColumn id="11840" xr3:uid="{CE22750F-CDD2-4F20-A595-D46B0548BF5C}" name="Column11837"/>
    <tableColumn id="11841" xr3:uid="{F6A846B2-D096-4A0A-8FD1-BEBDBDB682CB}" name="Column11838"/>
    <tableColumn id="11842" xr3:uid="{9C4482C6-AFD1-49D4-AFFF-3406B9CB2A13}" name="Column11839"/>
    <tableColumn id="11843" xr3:uid="{51BD5120-6D88-47AC-AAC0-F12B45316572}" name="Column11840"/>
    <tableColumn id="11844" xr3:uid="{F1219FE6-5AAE-4213-821A-3169D26AA10B}" name="Column11841"/>
    <tableColumn id="11845" xr3:uid="{A6AF135A-E26D-4926-9CFB-153F61CF6134}" name="Column11842"/>
    <tableColumn id="11846" xr3:uid="{99F193E2-0006-4CAF-8E0E-F31F44286C3C}" name="Column11843"/>
    <tableColumn id="11847" xr3:uid="{338FFD9A-9BFE-4EFC-BF93-5BD5DC00D165}" name="Column11844"/>
    <tableColumn id="11848" xr3:uid="{BE066516-43C3-4790-AD42-4CDB0485C928}" name="Column11845"/>
    <tableColumn id="11849" xr3:uid="{DB845C15-F12D-49FA-8C76-DA074D7E02EF}" name="Column11846"/>
    <tableColumn id="11850" xr3:uid="{523E9DA9-968E-4D20-B43C-DC2FEA45F9D0}" name="Column11847"/>
    <tableColumn id="11851" xr3:uid="{192FE33F-2AAC-4DAA-B262-8A6A66EC61D1}" name="Column11848"/>
    <tableColumn id="11852" xr3:uid="{85BDCD37-09D1-4529-A474-FF13BADC5D45}" name="Column11849"/>
    <tableColumn id="11853" xr3:uid="{86B463D7-96D0-4E14-AB58-18B2F6D17B10}" name="Column11850"/>
    <tableColumn id="11854" xr3:uid="{BDBF6970-1796-4EE0-9ABA-901C90B4AD81}" name="Column11851"/>
    <tableColumn id="11855" xr3:uid="{81A5788A-0828-4287-A396-1C701879416A}" name="Column11852"/>
    <tableColumn id="11856" xr3:uid="{504CCA8D-CAC1-4D99-9315-AC5E27C47833}" name="Column11853"/>
    <tableColumn id="11857" xr3:uid="{5792D2F8-3D85-4DB4-867F-03E38F95D96C}" name="Column11854"/>
    <tableColumn id="11858" xr3:uid="{4D6609E5-D05A-4D93-81CE-6C38CF56C5EE}" name="Column11855"/>
    <tableColumn id="11859" xr3:uid="{590BAEBC-3656-4ECA-A73E-912644A90D87}" name="Column11856"/>
    <tableColumn id="11860" xr3:uid="{157D2934-A3B0-4BA7-965C-0911FCACB1B2}" name="Column11857"/>
    <tableColumn id="11861" xr3:uid="{8ECC8676-7D99-4A55-AE59-18172DB70AEC}" name="Column11858"/>
    <tableColumn id="11862" xr3:uid="{4FB9DC2C-884E-43CB-93F7-16E89843B3EF}" name="Column11859"/>
    <tableColumn id="11863" xr3:uid="{0DD8F818-FAAF-4E43-B6A2-8A270C16C4B5}" name="Column11860"/>
    <tableColumn id="11864" xr3:uid="{3C4E9ED3-796A-409F-84C1-C7F1876E08E0}" name="Column11861"/>
    <tableColumn id="11865" xr3:uid="{48C97C5D-7F2D-4ECC-B91A-831B1D9D60EC}" name="Column11862"/>
    <tableColumn id="11866" xr3:uid="{ACD5C00A-C5ED-49A0-B14B-FB44E735DDF5}" name="Column11863"/>
    <tableColumn id="11867" xr3:uid="{52D880C7-4931-46B9-8D2D-4311CF548A2F}" name="Column11864"/>
    <tableColumn id="11868" xr3:uid="{481CC02E-9C4F-444F-B99E-1F3D4E0324E1}" name="Column11865"/>
    <tableColumn id="11869" xr3:uid="{3375242D-B39F-41B5-A60B-FCA4CB9D9E05}" name="Column11866"/>
    <tableColumn id="11870" xr3:uid="{DB668F41-90B3-4E5E-8D4D-72CB78685A5E}" name="Column11867"/>
    <tableColumn id="11871" xr3:uid="{C16BFB62-1E76-4302-B88F-48D3B351B05F}" name="Column11868"/>
    <tableColumn id="11872" xr3:uid="{E3C99FD2-6752-41E3-B3DA-24E8C743BF74}" name="Column11869"/>
    <tableColumn id="11873" xr3:uid="{CAAA83F7-04EF-41CC-A801-9532060DF524}" name="Column11870"/>
    <tableColumn id="11874" xr3:uid="{A58CD6F5-8D0C-46AE-B80D-163097D15372}" name="Column11871"/>
    <tableColumn id="11875" xr3:uid="{74A0662F-1DB7-494B-B995-F1190CA0BD7F}" name="Column11872"/>
    <tableColumn id="11876" xr3:uid="{3122715B-312D-4F00-89DD-35790AEC6255}" name="Column11873"/>
    <tableColumn id="11877" xr3:uid="{BE3655E0-4569-4D3A-982D-19193AE49B1F}" name="Column11874"/>
    <tableColumn id="11878" xr3:uid="{9830A53C-051F-4E58-B355-8F47EAF89728}" name="Column11875"/>
    <tableColumn id="11879" xr3:uid="{E17A2D0C-8722-4475-B10F-63C3DE5DC227}" name="Column11876"/>
    <tableColumn id="11880" xr3:uid="{F87A6926-F4F0-46A9-A6B0-5F88805ADB61}" name="Column11877"/>
    <tableColumn id="11881" xr3:uid="{CF2EB8AA-41ED-49DB-9F85-021DB6562082}" name="Column11878"/>
    <tableColumn id="11882" xr3:uid="{C5A0390D-C30B-415E-8089-4827DE047ED5}" name="Column11879"/>
    <tableColumn id="11883" xr3:uid="{731787BE-FE44-4360-AA44-4244CFD7FF98}" name="Column11880"/>
    <tableColumn id="11884" xr3:uid="{742D95DD-B6AE-4C78-8D62-706684DED284}" name="Column11881"/>
    <tableColumn id="11885" xr3:uid="{84ED4650-27B0-44F7-A28E-4C35C304F527}" name="Column11882"/>
    <tableColumn id="11886" xr3:uid="{FF153317-CDAB-493E-BFD9-9D4DBD974504}" name="Column11883"/>
    <tableColumn id="11887" xr3:uid="{C9E5408A-B20C-442E-8509-9ACFD3E61E49}" name="Column11884"/>
    <tableColumn id="11888" xr3:uid="{F0FE5EF8-9F11-4D49-ABE3-ED6FCC6464F8}" name="Column11885"/>
    <tableColumn id="11889" xr3:uid="{FE0FA62B-D939-44A1-A77F-EB6BF9D14FD0}" name="Column11886"/>
    <tableColumn id="11890" xr3:uid="{A8502C53-A880-4813-B88E-9A46DCC8A2FA}" name="Column11887"/>
    <tableColumn id="11891" xr3:uid="{CCB90288-38BB-4A00-85C4-F5E03F0A1A10}" name="Column11888"/>
    <tableColumn id="11892" xr3:uid="{90E00E9E-CF5A-4BEF-8C93-949DFCE7A9C4}" name="Column11889"/>
    <tableColumn id="11893" xr3:uid="{15CB13E0-6588-4C2F-81E3-196F7F306424}" name="Column11890"/>
    <tableColumn id="11894" xr3:uid="{C1CF521C-03C2-4F8D-B576-31DBA400FCE0}" name="Column11891"/>
    <tableColumn id="11895" xr3:uid="{28A535EB-FC4F-4215-8932-A64C7EF44D4D}" name="Column11892"/>
    <tableColumn id="11896" xr3:uid="{2D64F455-7D0B-474F-B166-36556EDFAE33}" name="Column11893"/>
    <tableColumn id="11897" xr3:uid="{4569679B-79DB-4C6A-985B-73D6989F1CE2}" name="Column11894"/>
    <tableColumn id="11898" xr3:uid="{82FC217D-5DFA-423F-9AAD-9445B0E333BD}" name="Column11895"/>
    <tableColumn id="11899" xr3:uid="{8A43E475-BCAE-46D0-B894-3E3F7FFBE7EB}" name="Column11896"/>
    <tableColumn id="11900" xr3:uid="{2731E7CB-BFA9-4AA0-B027-F698B5782D7C}" name="Column11897"/>
    <tableColumn id="11901" xr3:uid="{1CDF45B7-0DCC-4E06-BE1D-1AB4840EF6B3}" name="Column11898"/>
    <tableColumn id="11902" xr3:uid="{146BC4A1-8E4B-46A4-A172-61BB93DF29E9}" name="Column11899"/>
    <tableColumn id="11903" xr3:uid="{598F0F6C-6188-46AD-9C96-559AF782723F}" name="Column11900"/>
    <tableColumn id="11904" xr3:uid="{1401307F-58C3-411E-B5D3-8A6A0C14DD81}" name="Column11901"/>
    <tableColumn id="11905" xr3:uid="{4D9474CC-7309-4CB8-BA8F-3C5954090C6B}" name="Column11902"/>
    <tableColumn id="11906" xr3:uid="{0F9DBE53-D362-49C0-BBB6-00386D809DF1}" name="Column11903"/>
    <tableColumn id="11907" xr3:uid="{9071F9E2-D731-4400-89F8-67CB78397B17}" name="Column11904"/>
    <tableColumn id="11908" xr3:uid="{A33F5D49-8195-4F0E-B5ED-2B8DD1D820D7}" name="Column11905"/>
    <tableColumn id="11909" xr3:uid="{5F1FD71B-BEF4-4170-8C19-29A6FF61A95D}" name="Column11906"/>
    <tableColumn id="11910" xr3:uid="{02A58D98-DDFF-433D-B07A-954E2E3E4FCC}" name="Column11907"/>
    <tableColumn id="11911" xr3:uid="{3E0E7E95-8755-4C04-B8A9-D7B4C697C106}" name="Column11908"/>
    <tableColumn id="11912" xr3:uid="{51FB5181-0CAC-48FE-8739-C9460EB1BC56}" name="Column11909"/>
    <tableColumn id="11913" xr3:uid="{D8D17726-4E8F-4323-A0E5-D4DC022AC794}" name="Column11910"/>
    <tableColumn id="11914" xr3:uid="{807259DE-6E32-4F38-B71D-8F5547F26469}" name="Column11911"/>
    <tableColumn id="11915" xr3:uid="{3BAD32CB-EAB4-4CDE-B4CA-938BFCFE235E}" name="Column11912"/>
    <tableColumn id="11916" xr3:uid="{0177C4D5-7F04-46CD-AE39-31B9DA6B7A60}" name="Column11913"/>
    <tableColumn id="11917" xr3:uid="{BDD8604C-BA9A-49F3-9148-92C161989A98}" name="Column11914"/>
    <tableColumn id="11918" xr3:uid="{750175DA-5C11-4346-8EA8-7E21BE72526E}" name="Column11915"/>
    <tableColumn id="11919" xr3:uid="{00B07225-A633-404B-9D16-44AE9CE08BE9}" name="Column11916"/>
    <tableColumn id="11920" xr3:uid="{66C717A3-E0AB-4ACA-BC56-6EE559D173A1}" name="Column11917"/>
    <tableColumn id="11921" xr3:uid="{E2FDAD46-C1A0-4DBE-A61E-0C11481DF9A3}" name="Column11918"/>
    <tableColumn id="11922" xr3:uid="{A9915EEF-B50F-4114-8CE3-02C429269DB8}" name="Column11919"/>
    <tableColumn id="11923" xr3:uid="{239BD011-2A54-454B-A84B-5FA47E0B427F}" name="Column11920"/>
    <tableColumn id="11924" xr3:uid="{C055EA57-70C3-467A-838E-28A20D8F254A}" name="Column11921"/>
    <tableColumn id="11925" xr3:uid="{A1F279A2-422B-439B-B86E-4CFDE15E8CD7}" name="Column11922"/>
    <tableColumn id="11926" xr3:uid="{5867DE91-B5F1-4782-93E8-4C418EE3F9C4}" name="Column11923"/>
    <tableColumn id="11927" xr3:uid="{8FC35EAE-F97A-47F7-BBD5-5E3755AF0092}" name="Column11924"/>
    <tableColumn id="11928" xr3:uid="{7046DE43-3C95-4D64-9C60-FE085A008C48}" name="Column11925"/>
    <tableColumn id="11929" xr3:uid="{42BF2378-1E02-49AF-97B5-6A65690A6D1E}" name="Column11926"/>
    <tableColumn id="11930" xr3:uid="{369ABA68-0D02-4689-A8CA-1D2374EF4149}" name="Column11927"/>
    <tableColumn id="11931" xr3:uid="{5C37309D-23CD-4006-BD22-C1C6BF1CC2F7}" name="Column11928"/>
    <tableColumn id="11932" xr3:uid="{325D1442-10C6-45D2-A6B1-1FD6CC3160D5}" name="Column11929"/>
    <tableColumn id="11933" xr3:uid="{94811591-FC2E-4DD1-95B4-D6FCC5FC3633}" name="Column11930"/>
    <tableColumn id="11934" xr3:uid="{BCA688D4-D185-4AED-BE93-92D7836FC782}" name="Column11931"/>
    <tableColumn id="11935" xr3:uid="{800EA11D-8E62-4969-8A33-C783F1E657DC}" name="Column11932"/>
    <tableColumn id="11936" xr3:uid="{2634B2EA-6337-47D6-AABB-F52A815E3588}" name="Column11933"/>
    <tableColumn id="11937" xr3:uid="{31044E7B-229E-40E6-8ED5-01F76AD9FA74}" name="Column11934"/>
    <tableColumn id="11938" xr3:uid="{E0B12D96-306A-4740-9310-4F43B61047CE}" name="Column11935"/>
    <tableColumn id="11939" xr3:uid="{54895FA1-00CB-4342-8457-0BD3EE92403A}" name="Column11936"/>
    <tableColumn id="11940" xr3:uid="{4750D4A6-AB5C-4724-9AF0-FB7667CCE58F}" name="Column11937"/>
    <tableColumn id="11941" xr3:uid="{2544C115-6353-4568-B9C3-84C9E2B87F30}" name="Column11938"/>
    <tableColumn id="11942" xr3:uid="{BF372D64-C137-440B-B9F2-36EEFED1536B}" name="Column11939"/>
    <tableColumn id="11943" xr3:uid="{31D2DE5D-21FE-4778-8756-9C416B0820D5}" name="Column11940"/>
    <tableColumn id="11944" xr3:uid="{EB9F15B9-BB88-45DE-9124-69D81BF0DA13}" name="Column11941"/>
    <tableColumn id="11945" xr3:uid="{CA4B0D38-44F1-4737-BE9D-D946D761AEE8}" name="Column11942"/>
    <tableColumn id="11946" xr3:uid="{A95653C6-9E10-4247-BF12-6E2BBDE3FD1E}" name="Column11943"/>
    <tableColumn id="11947" xr3:uid="{8579AD0C-6AD2-4C0C-99E5-871CCF874E9C}" name="Column11944"/>
    <tableColumn id="11948" xr3:uid="{03941DA8-72A7-4350-9BEA-D7AD888E1E07}" name="Column11945"/>
    <tableColumn id="11949" xr3:uid="{E9032552-ECEB-4637-9118-9D540F56E09A}" name="Column11946"/>
    <tableColumn id="11950" xr3:uid="{2E37F5E1-2420-4DA1-AB49-FB101F11AA8B}" name="Column11947"/>
    <tableColumn id="11951" xr3:uid="{9AC9661F-51D6-4142-AE4C-519563503DB2}" name="Column11948"/>
    <tableColumn id="11952" xr3:uid="{3A42ED96-E472-4FD1-A60C-38D1CC88C4C2}" name="Column11949"/>
    <tableColumn id="11953" xr3:uid="{EEE839CD-07E2-4BFA-AFE3-3FD5BBED9085}" name="Column11950"/>
    <tableColumn id="11954" xr3:uid="{08E3D617-C5FB-4BBF-ACD6-9AE8A536C198}" name="Column11951"/>
    <tableColumn id="11955" xr3:uid="{4002A825-7C30-4AAA-9B6E-41471A9D7608}" name="Column11952"/>
    <tableColumn id="11956" xr3:uid="{2A30D256-17D8-4C33-A695-C52A81B5717C}" name="Column11953"/>
    <tableColumn id="11957" xr3:uid="{62A15CB5-FE00-4FD7-BF06-C089B88094F1}" name="Column11954"/>
    <tableColumn id="11958" xr3:uid="{936F3FFA-AF70-43A1-A506-980628C0798B}" name="Column11955"/>
    <tableColumn id="11959" xr3:uid="{971FF32B-173E-448F-85A6-91B65B607246}" name="Column11956"/>
    <tableColumn id="11960" xr3:uid="{84EB1B77-45A9-46E1-93A3-011708B2BA6B}" name="Column11957"/>
    <tableColumn id="11961" xr3:uid="{F4817DF0-FEAC-4211-A802-58D1012AE173}" name="Column11958"/>
    <tableColumn id="11962" xr3:uid="{FE936BB8-ABB5-4FE2-8EAF-6FE16B9BB02A}" name="Column11959"/>
    <tableColumn id="11963" xr3:uid="{75696049-D1F5-4F7C-8721-6DF20B1834F2}" name="Column11960"/>
    <tableColumn id="11964" xr3:uid="{9DDD0B2E-2E01-40C7-B2BD-96E6E9734B3B}" name="Column11961"/>
    <tableColumn id="11965" xr3:uid="{8E62C1D2-2E29-40AA-866A-395B93E2463A}" name="Column11962"/>
    <tableColumn id="11966" xr3:uid="{8A4E87F6-B094-4912-A672-3A11AA4D76D1}" name="Column11963"/>
    <tableColumn id="11967" xr3:uid="{01946653-5B6B-4885-812B-22A7F720FCB9}" name="Column11964"/>
    <tableColumn id="11968" xr3:uid="{75A5F480-686D-487F-A853-B125FF8A3E84}" name="Column11965"/>
    <tableColumn id="11969" xr3:uid="{47414284-B55D-42EA-8C9C-097B3BB22346}" name="Column11966"/>
    <tableColumn id="11970" xr3:uid="{AE548F04-D820-40B2-9609-D92832719984}" name="Column11967"/>
    <tableColumn id="11971" xr3:uid="{CEC6D829-E797-4BFA-BB83-830F4BBCA908}" name="Column11968"/>
    <tableColumn id="11972" xr3:uid="{E32288D0-5689-4BD7-BEF5-4A61C55CABD0}" name="Column11969"/>
    <tableColumn id="11973" xr3:uid="{B078B61B-B654-4A4D-B0C6-3F17095FC37E}" name="Column11970"/>
    <tableColumn id="11974" xr3:uid="{CF46B0EE-CAA6-409F-81A5-500051A800F5}" name="Column11971"/>
    <tableColumn id="11975" xr3:uid="{6BE14306-F2CD-42F6-B01B-A03EA0F38636}" name="Column11972"/>
    <tableColumn id="11976" xr3:uid="{C45543B2-C7BB-43D4-9B18-2E79221E7604}" name="Column11973"/>
    <tableColumn id="11977" xr3:uid="{1421F6E5-09C1-4EED-8029-B55C4C2D7675}" name="Column11974"/>
    <tableColumn id="11978" xr3:uid="{FDF22EF3-1C8D-4218-8E72-15E8365031C6}" name="Column11975"/>
    <tableColumn id="11979" xr3:uid="{00F6FF7B-E449-4209-8872-7E9C9FAD8E56}" name="Column11976"/>
    <tableColumn id="11980" xr3:uid="{76C653A0-12A8-471D-8AB6-66652AEB2847}" name="Column11977"/>
    <tableColumn id="11981" xr3:uid="{2930CAFD-2CED-42F5-87C4-218AC422B01D}" name="Column11978"/>
    <tableColumn id="11982" xr3:uid="{C4A5264A-0261-4BEF-94AC-863816149318}" name="Column11979"/>
    <tableColumn id="11983" xr3:uid="{560B57B3-6FFC-4BFA-81AF-AAFEBAA089D2}" name="Column11980"/>
    <tableColumn id="11984" xr3:uid="{49DA7113-572D-4ACF-A6F9-27064846AB33}" name="Column11981"/>
    <tableColumn id="11985" xr3:uid="{0F564B99-8E43-4CEB-8C1C-D2FB075B256A}" name="Column11982"/>
    <tableColumn id="11986" xr3:uid="{49D07D46-7EFB-475D-BA5B-3DDD3BEE48B4}" name="Column11983"/>
    <tableColumn id="11987" xr3:uid="{B5E07D93-E812-4E84-9B78-6CBA52973D8C}" name="Column11984"/>
    <tableColumn id="11988" xr3:uid="{68E4023A-1A80-4426-A977-A600AAC01ADA}" name="Column11985"/>
    <tableColumn id="11989" xr3:uid="{9BA146A0-749D-49A6-8EC5-DA8D59F84DA8}" name="Column11986"/>
    <tableColumn id="11990" xr3:uid="{014FA89B-306F-4491-9AF5-DD0155CB58C0}" name="Column11987"/>
    <tableColumn id="11991" xr3:uid="{306EF011-7D27-4164-B7CB-8BC80BB72508}" name="Column11988"/>
    <tableColumn id="11992" xr3:uid="{802AEED0-EE70-4AE9-991A-6F16349391FD}" name="Column11989"/>
    <tableColumn id="11993" xr3:uid="{0D4DEA84-B2C9-40BE-9520-E48AFEB4DBDD}" name="Column11990"/>
    <tableColumn id="11994" xr3:uid="{15DF8167-BC7A-47F0-9156-267F5EBEF716}" name="Column11991"/>
    <tableColumn id="11995" xr3:uid="{42DFB812-FBFC-4CCB-95E4-DCACC122D25F}" name="Column11992"/>
    <tableColumn id="11996" xr3:uid="{DECF8871-0314-4703-B9A3-D5061AB369E5}" name="Column11993"/>
    <tableColumn id="11997" xr3:uid="{98EF112E-586A-4FBA-BCC1-10460CC5629A}" name="Column11994"/>
    <tableColumn id="11998" xr3:uid="{2F0636F7-3867-4514-B123-3D9EC51A38C2}" name="Column11995"/>
    <tableColumn id="11999" xr3:uid="{4FB36689-C06A-44D9-87C5-9057CBED73BE}" name="Column11996"/>
    <tableColumn id="12000" xr3:uid="{B9B079ED-AC18-4A6F-A424-B6AF076FB0C9}" name="Column11997"/>
    <tableColumn id="12001" xr3:uid="{FE748669-5936-44BB-BA3E-39C68A3AF794}" name="Column11998"/>
    <tableColumn id="12002" xr3:uid="{B2AAC622-9013-4EC5-AE48-1CBAC25B98F6}" name="Column11999"/>
    <tableColumn id="12003" xr3:uid="{A008E16E-7484-4EC2-AA23-DCB4DC7B4DAE}" name="Column12000"/>
    <tableColumn id="12004" xr3:uid="{82BAEE59-F242-4D91-AC18-A9B31C37573B}" name="Column12001"/>
    <tableColumn id="12005" xr3:uid="{ACEFA837-BC4D-476E-81D4-9A4E1BE420C8}" name="Column12002"/>
    <tableColumn id="12006" xr3:uid="{6B84BC50-E832-4EFD-88BE-82EA221A9311}" name="Column12003"/>
    <tableColumn id="12007" xr3:uid="{16EDBB27-86D9-4992-8FC5-07FE4606A953}" name="Column12004"/>
    <tableColumn id="12008" xr3:uid="{D1309867-EFB1-4787-A3CD-3D76176B48E0}" name="Column12005"/>
    <tableColumn id="12009" xr3:uid="{CCD7C00D-EF9C-4C63-B4B4-8DD8A3578DC5}" name="Column12006"/>
    <tableColumn id="12010" xr3:uid="{B6D1761D-8E36-40F8-ADA3-B257EC4729E5}" name="Column12007"/>
    <tableColumn id="12011" xr3:uid="{08F46901-0919-4652-9EB9-8F075C52BBEF}" name="Column12008"/>
    <tableColumn id="12012" xr3:uid="{A471D113-70A3-43F7-827B-D20EA584CD04}" name="Column12009"/>
    <tableColumn id="12013" xr3:uid="{61E5D90D-34A8-49E0-BB5F-94CBE2B216D2}" name="Column12010"/>
    <tableColumn id="12014" xr3:uid="{6D104562-3328-46E9-86F0-9B184CB995F0}" name="Column12011"/>
    <tableColumn id="12015" xr3:uid="{A6B6EF80-0317-407A-8071-2456C4430422}" name="Column12012"/>
    <tableColumn id="12016" xr3:uid="{C5064B4E-662B-42BA-91CA-2AFB4FDFEF4B}" name="Column12013"/>
    <tableColumn id="12017" xr3:uid="{E077ACCF-E8B4-49F2-9F65-3464C8D1E7C7}" name="Column12014"/>
    <tableColumn id="12018" xr3:uid="{6DF6AEA3-3CE8-4045-9931-BD6C8132DA39}" name="Column12015"/>
    <tableColumn id="12019" xr3:uid="{39F232A4-E561-4F36-B0A2-8003A5A557BC}" name="Column12016"/>
    <tableColumn id="12020" xr3:uid="{14BEEE34-9C35-4F90-89BA-AB932D9AAE14}" name="Column12017"/>
    <tableColumn id="12021" xr3:uid="{40DB9BDE-E4F9-4DDF-A8A1-36AA218E5FA3}" name="Column12018"/>
    <tableColumn id="12022" xr3:uid="{72CD9C8E-7D2F-4FBF-B5C0-0ABFB2F4A09C}" name="Column12019"/>
    <tableColumn id="12023" xr3:uid="{004690EF-6E0E-48A8-86C9-D41F936EF966}" name="Column12020"/>
    <tableColumn id="12024" xr3:uid="{A45A21B7-CC88-4D27-9B53-4EAD9BC4440C}" name="Column12021"/>
    <tableColumn id="12025" xr3:uid="{1FC42800-687F-4D51-AA68-26207E75431A}" name="Column12022"/>
    <tableColumn id="12026" xr3:uid="{9B49E789-3C13-41C8-B440-07BC6CFBF94B}" name="Column12023"/>
    <tableColumn id="12027" xr3:uid="{800D6D26-2956-4460-B9D3-7E3B19FB5F34}" name="Column12024"/>
    <tableColumn id="12028" xr3:uid="{38C78142-6C97-41D0-B76E-7BE6A1B27771}" name="Column12025"/>
    <tableColumn id="12029" xr3:uid="{66E30AA5-74B0-46F4-A142-AEFB6EE806D0}" name="Column12026"/>
    <tableColumn id="12030" xr3:uid="{12E7B89A-394D-4D5B-8E97-8891B2222215}" name="Column12027"/>
    <tableColumn id="12031" xr3:uid="{39B3C9D8-CD83-4231-BCB2-FECC29ADE4DF}" name="Column12028"/>
    <tableColumn id="12032" xr3:uid="{D680A356-DA37-43B9-8BAE-BEBC73407DC6}" name="Column12029"/>
    <tableColumn id="12033" xr3:uid="{777201E1-8017-4E9C-B619-15CDCB7819B5}" name="Column12030"/>
    <tableColumn id="12034" xr3:uid="{F4DD8E66-4000-48F6-86D1-ADC701A4D761}" name="Column12031"/>
    <tableColumn id="12035" xr3:uid="{025FC0C7-3476-46EA-8BA9-0FD1A9D09591}" name="Column12032"/>
    <tableColumn id="12036" xr3:uid="{0F625A72-2D32-4894-BE21-F2FE209E5AD6}" name="Column12033"/>
    <tableColumn id="12037" xr3:uid="{E22C7B0B-0CC8-43AD-9CD4-47AD1BAEA30B}" name="Column12034"/>
    <tableColumn id="12038" xr3:uid="{248826ED-5115-4D31-A381-440395DAB1FE}" name="Column12035"/>
    <tableColumn id="12039" xr3:uid="{BB17D02A-7EDB-4A9F-9679-0E07E3A9BDA5}" name="Column12036"/>
    <tableColumn id="12040" xr3:uid="{5711B55E-B8CD-4DBA-9048-EAFF63C64A28}" name="Column12037"/>
    <tableColumn id="12041" xr3:uid="{4E2D8EBE-C5A3-49D0-969C-461751CF19E1}" name="Column12038"/>
    <tableColumn id="12042" xr3:uid="{154D5F5C-46D8-4E00-93E4-8205F5074E5B}" name="Column12039"/>
    <tableColumn id="12043" xr3:uid="{8A90BFF7-5601-4180-9F8D-4D252497AC4A}" name="Column12040"/>
    <tableColumn id="12044" xr3:uid="{B03700C7-65CE-460A-9AB4-82C2E2DB223C}" name="Column12041"/>
    <tableColumn id="12045" xr3:uid="{786774B2-1A5D-4E3C-94B6-20F5D37C72B8}" name="Column12042"/>
    <tableColumn id="12046" xr3:uid="{F6937166-124A-45AD-BC8C-CB354761BA24}" name="Column12043"/>
    <tableColumn id="12047" xr3:uid="{D959DFC1-A4CF-4C91-B050-0FFE67DEDF91}" name="Column12044"/>
    <tableColumn id="12048" xr3:uid="{F9E51A9A-200C-473F-B110-3453B1917C3B}" name="Column12045"/>
    <tableColumn id="12049" xr3:uid="{951E7F87-E2D7-4A76-B17A-B16855FE4995}" name="Column12046"/>
    <tableColumn id="12050" xr3:uid="{1719EB0C-B646-4178-99FF-DB36A82195D8}" name="Column12047"/>
    <tableColumn id="12051" xr3:uid="{F4118353-A628-40CB-82D9-28D299A5ED29}" name="Column12048"/>
    <tableColumn id="12052" xr3:uid="{757ABE72-23D7-4E17-910A-026E1A1C25AB}" name="Column12049"/>
    <tableColumn id="12053" xr3:uid="{E9EB687D-2B66-4621-A85B-E0C571A7B722}" name="Column12050"/>
    <tableColumn id="12054" xr3:uid="{3588F5AC-8CA5-4F00-9331-02F12DFC4F8D}" name="Column12051"/>
    <tableColumn id="12055" xr3:uid="{54A926C9-1A16-4B74-BB27-326669EF541B}" name="Column12052"/>
    <tableColumn id="12056" xr3:uid="{9C91676E-1738-4B26-A42D-CF596928176D}" name="Column12053"/>
    <tableColumn id="12057" xr3:uid="{B6387AE5-E0E0-494E-93C9-C58E5EC54121}" name="Column12054"/>
    <tableColumn id="12058" xr3:uid="{B0F69636-1D0C-483A-9B61-D2D9BBE58A61}" name="Column12055"/>
    <tableColumn id="12059" xr3:uid="{23551A92-8C69-445E-AFC0-7FE042124283}" name="Column12056"/>
    <tableColumn id="12060" xr3:uid="{B20F2041-D110-4D51-A011-F350F496FE9B}" name="Column12057"/>
    <tableColumn id="12061" xr3:uid="{67634EE4-3360-436E-9D1F-9CE6C2C46D41}" name="Column12058"/>
    <tableColumn id="12062" xr3:uid="{14DFACAF-1C41-4687-8ED2-78127F226255}" name="Column12059"/>
    <tableColumn id="12063" xr3:uid="{C180E556-999E-466D-8CED-8479F54CA64B}" name="Column12060"/>
    <tableColumn id="12064" xr3:uid="{ED2F3931-689F-44C3-922C-B7C0F2918FCC}" name="Column12061"/>
    <tableColumn id="12065" xr3:uid="{F8CBFED7-20A6-4793-993A-69C67B1DE1EB}" name="Column12062"/>
    <tableColumn id="12066" xr3:uid="{A7BBAE47-EEBE-49CF-A3F5-D98C36CA800D}" name="Column12063"/>
    <tableColumn id="12067" xr3:uid="{2D561040-EC1D-429A-9FF1-2D445416D27D}" name="Column12064"/>
    <tableColumn id="12068" xr3:uid="{BA521B3B-1EBC-4FB8-BE73-51213A5DF9F2}" name="Column12065"/>
    <tableColumn id="12069" xr3:uid="{FA09966A-7492-4DD8-957A-0AC128BF6762}" name="Column12066"/>
    <tableColumn id="12070" xr3:uid="{F32F6758-9D54-47DE-B7C7-AC7278A3387B}" name="Column12067"/>
    <tableColumn id="12071" xr3:uid="{27D752B2-577A-43A6-9F50-E16DE7D087E6}" name="Column12068"/>
    <tableColumn id="12072" xr3:uid="{642C624A-B64E-49B8-A7E5-1067E1DF1C43}" name="Column12069"/>
    <tableColumn id="12073" xr3:uid="{55701778-A6F5-4625-9EBC-EC035612DF45}" name="Column12070"/>
    <tableColumn id="12074" xr3:uid="{0838C85E-0DC3-4323-9BB8-27D50D15192A}" name="Column12071"/>
    <tableColumn id="12075" xr3:uid="{CC8FA1D3-3F01-4196-83EB-379290636E2E}" name="Column12072"/>
    <tableColumn id="12076" xr3:uid="{92B9A455-C6E7-4E9C-8B74-883282DFD077}" name="Column12073"/>
    <tableColumn id="12077" xr3:uid="{F0F80B9A-C144-4FFB-A9BD-ED1C64A9B9B4}" name="Column12074"/>
    <tableColumn id="12078" xr3:uid="{7580187A-346D-4F37-BC4E-AD2409855012}" name="Column12075"/>
    <tableColumn id="12079" xr3:uid="{BF2C139F-D312-47CA-9B75-2135E016FD33}" name="Column12076"/>
    <tableColumn id="12080" xr3:uid="{12EA72EB-7722-4EE9-8F6D-3EAA816CFA6D}" name="Column12077"/>
    <tableColumn id="12081" xr3:uid="{EEAE79CB-F6EA-4B37-AF40-436791E5558D}" name="Column12078"/>
    <tableColumn id="12082" xr3:uid="{9EAE4A36-C0CB-4DB2-B5ED-6C2239C1EA74}" name="Column12079"/>
    <tableColumn id="12083" xr3:uid="{AC0EF48B-26E2-4E8D-81AC-BD3C9CBE782D}" name="Column12080"/>
    <tableColumn id="12084" xr3:uid="{5FB65730-D058-4F7B-BBC4-876F0F87E085}" name="Column12081"/>
    <tableColumn id="12085" xr3:uid="{C8D1CE5C-C245-4C50-99EA-BD4A2C20E292}" name="Column12082"/>
    <tableColumn id="12086" xr3:uid="{A270A356-0DFD-404A-8404-79201A3F12EA}" name="Column12083"/>
    <tableColumn id="12087" xr3:uid="{F6BF3889-910E-43A2-AA37-F132860617D9}" name="Column12084"/>
    <tableColumn id="12088" xr3:uid="{02C1CDF4-52D6-4FF0-9FF6-009020F597C0}" name="Column12085"/>
    <tableColumn id="12089" xr3:uid="{A57B5A7D-2E25-4AD4-8254-AE0AA37CB013}" name="Column12086"/>
    <tableColumn id="12090" xr3:uid="{808E922C-0DF3-4FBF-927C-01C9D8A42A93}" name="Column12087"/>
    <tableColumn id="12091" xr3:uid="{C16A2A1E-9B02-40E1-BEEB-98ED8C5872C9}" name="Column12088"/>
    <tableColumn id="12092" xr3:uid="{93204B35-1D50-4EC6-9B1A-69D2C60B187E}" name="Column12089"/>
    <tableColumn id="12093" xr3:uid="{CA770671-8632-4B43-87B9-96D5165E2A15}" name="Column12090"/>
    <tableColumn id="12094" xr3:uid="{2D8CCF8F-229B-43B0-9386-4CD11DA7CC16}" name="Column12091"/>
    <tableColumn id="12095" xr3:uid="{8DAEA18F-7CEF-4C81-BA4E-C40E92F5C731}" name="Column12092"/>
    <tableColumn id="12096" xr3:uid="{365623CD-B16F-4E50-8B41-EC65CFA3DC84}" name="Column12093"/>
    <tableColumn id="12097" xr3:uid="{873B2483-D5F5-416C-A577-66A6BAA67998}" name="Column12094"/>
    <tableColumn id="12098" xr3:uid="{6C05DEEF-2D1E-49C9-AAFF-297FDCD35A0C}" name="Column12095"/>
    <tableColumn id="12099" xr3:uid="{169B2915-3A20-4834-A96B-29664DAC56CD}" name="Column12096"/>
    <tableColumn id="12100" xr3:uid="{A9EF080C-9FFC-4E47-89B9-7D604C13C05C}" name="Column12097"/>
    <tableColumn id="12101" xr3:uid="{80ED475E-0BFC-455B-BC84-5471701144AE}" name="Column12098"/>
    <tableColumn id="12102" xr3:uid="{04639D13-F479-4E85-ADFA-428527D40400}" name="Column12099"/>
    <tableColumn id="12103" xr3:uid="{573510A0-4F06-46D7-BCE3-730064D67878}" name="Column12100"/>
    <tableColumn id="12104" xr3:uid="{EAF12723-55AD-46A5-9C5D-67077E7AA127}" name="Column12101"/>
    <tableColumn id="12105" xr3:uid="{162BE2FA-5369-4E68-974B-AFF4F887D7E1}" name="Column12102"/>
    <tableColumn id="12106" xr3:uid="{D2F4B945-27F3-421F-9688-3B11A754DC7A}" name="Column12103"/>
    <tableColumn id="12107" xr3:uid="{036192AD-DCCF-4507-AADE-156F8C869DCC}" name="Column12104"/>
    <tableColumn id="12108" xr3:uid="{79E053E9-4984-4150-B815-77588AACAF3F}" name="Column12105"/>
    <tableColumn id="12109" xr3:uid="{33870084-3BE6-42DB-84D1-BEE46AA8E6B2}" name="Column12106"/>
    <tableColumn id="12110" xr3:uid="{25F3910C-C613-4150-978E-F1CFE3FAE9A8}" name="Column12107"/>
    <tableColumn id="12111" xr3:uid="{264BA390-2396-4705-8A50-077349AA7F4D}" name="Column12108"/>
    <tableColumn id="12112" xr3:uid="{858C0537-E7A6-4979-9061-4ED440614631}" name="Column12109"/>
    <tableColumn id="12113" xr3:uid="{B844B6DB-41D4-48A1-A51D-5797B16D7DD5}" name="Column12110"/>
    <tableColumn id="12114" xr3:uid="{C4E1B99A-8080-4FC1-93A9-18D68F09B890}" name="Column12111"/>
    <tableColumn id="12115" xr3:uid="{CE6758C0-4FB3-468A-AEC8-0CBD794130EE}" name="Column12112"/>
    <tableColumn id="12116" xr3:uid="{DAA4C6BF-BB8D-40F4-A10C-D7419788F45A}" name="Column12113"/>
    <tableColumn id="12117" xr3:uid="{A4CFEC7E-99DA-4047-A0DC-478E72DF90A3}" name="Column12114"/>
    <tableColumn id="12118" xr3:uid="{B08B628F-ED97-4282-A30C-8C86AF244746}" name="Column12115"/>
    <tableColumn id="12119" xr3:uid="{04126C6E-0881-4D43-B6B0-3BE714EE73CC}" name="Column12116"/>
    <tableColumn id="12120" xr3:uid="{A3BCF98F-5413-4B80-960B-82C4778ABCC7}" name="Column12117"/>
    <tableColumn id="12121" xr3:uid="{D5D3762F-EA82-4D6B-96BB-DE4AA5690D01}" name="Column12118"/>
    <tableColumn id="12122" xr3:uid="{D6BE2111-D331-4291-9AC4-5CDC246BDB30}" name="Column12119"/>
    <tableColumn id="12123" xr3:uid="{7E93DB1B-BC97-4309-B5AB-95BBD7730EB8}" name="Column12120"/>
    <tableColumn id="12124" xr3:uid="{BD1290B7-175A-4D17-A67B-832E74C501CF}" name="Column12121"/>
    <tableColumn id="12125" xr3:uid="{05665993-0A40-4A4B-99C2-AFE57872F877}" name="Column12122"/>
    <tableColumn id="12126" xr3:uid="{6DB2DBB5-7AAC-4FD8-8D2F-7A98B00E2C8C}" name="Column12123"/>
    <tableColumn id="12127" xr3:uid="{46BAE743-E244-43B6-A23E-7679A4C2521C}" name="Column12124"/>
    <tableColumn id="12128" xr3:uid="{81ADFBD8-FBF0-4889-B89D-9220B106F9BA}" name="Column12125"/>
    <tableColumn id="12129" xr3:uid="{EA9C83FD-32BC-49AE-9DE7-76F418241D3F}" name="Column12126"/>
    <tableColumn id="12130" xr3:uid="{585FFE80-94B0-44D8-8B86-8D2285748965}" name="Column12127"/>
    <tableColumn id="12131" xr3:uid="{D686FD3B-430B-4502-955E-1E54A9D2873F}" name="Column12128"/>
    <tableColumn id="12132" xr3:uid="{D0F7290C-C79D-4247-9EFB-75A36BE36ED1}" name="Column12129"/>
    <tableColumn id="12133" xr3:uid="{8B48DAE8-97BF-4E2A-9997-BF2B58D1D88A}" name="Column12130"/>
    <tableColumn id="12134" xr3:uid="{85DB1F4F-687B-4169-945B-F19B4D28CB44}" name="Column12131"/>
    <tableColumn id="12135" xr3:uid="{3DF7B00C-7BF0-4D14-8470-D949808A3C42}" name="Column12132"/>
    <tableColumn id="12136" xr3:uid="{EAE143EC-6731-4698-90B3-D8E6C0B925FA}" name="Column12133"/>
    <tableColumn id="12137" xr3:uid="{0D76A831-B8C5-454F-92B3-61A1E63268B4}" name="Column12134"/>
    <tableColumn id="12138" xr3:uid="{6FEDBB91-C881-4A7C-94CF-27B97132DCA7}" name="Column12135"/>
    <tableColumn id="12139" xr3:uid="{9C15D7D3-F215-4E8F-BCD3-9F9C09E8623F}" name="Column12136"/>
    <tableColumn id="12140" xr3:uid="{27A05604-CC6D-43D3-9732-CCCCC46325BF}" name="Column12137"/>
    <tableColumn id="12141" xr3:uid="{83C0B5A4-F5E3-43B3-9017-B9B9DF577319}" name="Column12138"/>
    <tableColumn id="12142" xr3:uid="{EB64487C-2A6D-4A1A-8F71-C476643007EB}" name="Column12139"/>
    <tableColumn id="12143" xr3:uid="{0C11559A-D085-42D6-93B9-D7D6507008C5}" name="Column12140"/>
    <tableColumn id="12144" xr3:uid="{30F36121-3552-4080-B1E6-377F2D7F9AA1}" name="Column12141"/>
    <tableColumn id="12145" xr3:uid="{0EFB79A9-9506-468F-BC59-25C18187D739}" name="Column12142"/>
    <tableColumn id="12146" xr3:uid="{F6F7123B-59B8-49A9-8B3D-01C1C20BB300}" name="Column12143"/>
    <tableColumn id="12147" xr3:uid="{F7BCDFD6-E532-432B-B3E7-F41E615442D8}" name="Column12144"/>
    <tableColumn id="12148" xr3:uid="{CFB683CE-28A7-46A9-ADC9-982E84571323}" name="Column12145"/>
    <tableColumn id="12149" xr3:uid="{F95D2407-EB8A-42B4-BA81-A7560BF9AFEE}" name="Column12146"/>
    <tableColumn id="12150" xr3:uid="{A393B909-FBFA-4385-BAF9-E1AB97A6866D}" name="Column12147"/>
    <tableColumn id="12151" xr3:uid="{26F3F0C2-B6B7-469D-B32C-992B5505B4B8}" name="Column12148"/>
    <tableColumn id="12152" xr3:uid="{06D8421E-F906-43FC-B719-49F982D9CABB}" name="Column12149"/>
    <tableColumn id="12153" xr3:uid="{F68C6C90-BBEF-41EA-AAB2-0B71C700EF55}" name="Column12150"/>
    <tableColumn id="12154" xr3:uid="{E07AF019-31BE-43FF-8054-468D716F27FE}" name="Column12151"/>
    <tableColumn id="12155" xr3:uid="{B1E71042-F440-44F6-A0E4-FEB5CAFB713D}" name="Column12152"/>
    <tableColumn id="12156" xr3:uid="{B776D4F2-898C-4B00-9DCA-62AD40BB4D3F}" name="Column12153"/>
    <tableColumn id="12157" xr3:uid="{8C27D4E1-DA66-4F1E-8D0D-51796F1A1AE4}" name="Column12154"/>
    <tableColumn id="12158" xr3:uid="{E9E692BB-E4FB-4AFE-B53A-87F42D7D19C9}" name="Column12155"/>
    <tableColumn id="12159" xr3:uid="{9C9ABEC2-E57E-405F-AB70-7E4334365C53}" name="Column12156"/>
    <tableColumn id="12160" xr3:uid="{C78D99C6-6EF9-4A06-980E-BDF21285FEE5}" name="Column12157"/>
    <tableColumn id="12161" xr3:uid="{EC755901-A483-49ED-8188-566B809CF67F}" name="Column12158"/>
    <tableColumn id="12162" xr3:uid="{D15B6CF7-3B43-4EF1-BDDD-3B5BA3B03C43}" name="Column12159"/>
    <tableColumn id="12163" xr3:uid="{B30A6980-C97C-49C8-B119-131B3C80EF9D}" name="Column12160"/>
    <tableColumn id="12164" xr3:uid="{6655011C-C167-4FB7-909B-208490869DAD}" name="Column12161"/>
    <tableColumn id="12165" xr3:uid="{3DC06259-ADEF-44C5-8EAB-2267E5E9C6A7}" name="Column12162"/>
    <tableColumn id="12166" xr3:uid="{615BF577-E146-484D-BC75-FB43EFE9FA8C}" name="Column12163"/>
    <tableColumn id="12167" xr3:uid="{7F6D45DC-C39C-4384-B148-1F5E745DD6A5}" name="Column12164"/>
    <tableColumn id="12168" xr3:uid="{0CC718D3-BD1A-47FF-A936-F130A01951EE}" name="Column12165"/>
    <tableColumn id="12169" xr3:uid="{6F497B9D-C3A2-4644-9DFF-651482AD09C4}" name="Column12166"/>
    <tableColumn id="12170" xr3:uid="{B27C8A92-AFB8-412B-8A66-F5FCB97501D2}" name="Column12167"/>
    <tableColumn id="12171" xr3:uid="{3CEF6208-FD38-422C-A107-3E13FEF0E0EB}" name="Column12168"/>
    <tableColumn id="12172" xr3:uid="{D9B4C2BF-B03B-4A90-8DCC-0D12FC22D805}" name="Column12169"/>
    <tableColumn id="12173" xr3:uid="{02555067-041E-43EE-8D43-CFE1716C05FB}" name="Column12170"/>
    <tableColumn id="12174" xr3:uid="{1288D8C0-EFBA-49B9-AF97-1F88CB8E787A}" name="Column12171"/>
    <tableColumn id="12175" xr3:uid="{3F9EF04C-4526-4983-BFE8-3ABE013E8332}" name="Column12172"/>
    <tableColumn id="12176" xr3:uid="{E79406ED-1D89-4976-B65F-3ABDDE5D4C59}" name="Column12173"/>
    <tableColumn id="12177" xr3:uid="{1539692A-4234-4CB0-B941-47533F0165BB}" name="Column12174"/>
    <tableColumn id="12178" xr3:uid="{2CE87E97-29ED-44DF-AC14-82B2A7BA217A}" name="Column12175"/>
    <tableColumn id="12179" xr3:uid="{27235A95-F5CE-4CB0-AD38-92977D94AECE}" name="Column12176"/>
    <tableColumn id="12180" xr3:uid="{79FD026B-3957-4B98-B1E7-0875D2AF49A6}" name="Column12177"/>
    <tableColumn id="12181" xr3:uid="{CF10AB90-820A-418A-9DEB-5EBB2651BB83}" name="Column12178"/>
    <tableColumn id="12182" xr3:uid="{B850F4D1-D085-451C-B169-9056EACC7B3D}" name="Column12179"/>
    <tableColumn id="12183" xr3:uid="{0B23616E-DCA8-4D80-93C1-ADB414B96495}" name="Column12180"/>
    <tableColumn id="12184" xr3:uid="{3F8CC236-A7BC-43B0-BFC0-A89A2E8338A7}" name="Column12181"/>
    <tableColumn id="12185" xr3:uid="{CAD02993-799D-4C6F-B8F7-2E26E3367AFD}" name="Column12182"/>
    <tableColumn id="12186" xr3:uid="{4E73B0BC-7C38-4C5C-823A-322BC3B72549}" name="Column12183"/>
    <tableColumn id="12187" xr3:uid="{10562128-5611-437E-A7C0-189DE34B0C69}" name="Column12184"/>
    <tableColumn id="12188" xr3:uid="{FDF6EAC9-D2F3-4F3D-A599-A1D04244AE24}" name="Column12185"/>
    <tableColumn id="12189" xr3:uid="{AAD6CCE0-0BBD-41D3-9C95-6F43EDFC2F76}" name="Column12186"/>
    <tableColumn id="12190" xr3:uid="{3DA2F4F1-C9FC-4420-A0AA-A5198869DEC0}" name="Column12187"/>
    <tableColumn id="12191" xr3:uid="{B15EDFDC-F772-4EEA-8BB5-25A0C3B16C50}" name="Column12188"/>
    <tableColumn id="12192" xr3:uid="{95DF7CC4-7490-4341-AD87-173B2EA51FF9}" name="Column12189"/>
    <tableColumn id="12193" xr3:uid="{74D4016C-3096-49F7-9290-9ED06BE74239}" name="Column12190"/>
    <tableColumn id="12194" xr3:uid="{EA1BE81B-04C1-4442-ABF6-A1D231214343}" name="Column12191"/>
    <tableColumn id="12195" xr3:uid="{780D5214-4FB8-4941-A814-B0A40FBC44E9}" name="Column12192"/>
    <tableColumn id="12196" xr3:uid="{81E7B13F-07FB-4731-9CEC-BF63721048C0}" name="Column12193"/>
    <tableColumn id="12197" xr3:uid="{35940A8B-6EBC-4FED-B549-EE491A3F3315}" name="Column12194"/>
    <tableColumn id="12198" xr3:uid="{82D0F067-ECBD-472E-B91A-415AF24BA2A8}" name="Column12195"/>
    <tableColumn id="12199" xr3:uid="{4C5DE538-27CA-4BBC-A7C1-91E944996E80}" name="Column12196"/>
    <tableColumn id="12200" xr3:uid="{5D11FAE5-04F7-45BB-B6C6-68714329EEC5}" name="Column12197"/>
    <tableColumn id="12201" xr3:uid="{983216B6-413F-4F19-987B-45AF94C7AE30}" name="Column12198"/>
    <tableColumn id="12202" xr3:uid="{C579F3C5-A823-48A1-93BA-C1C933846F65}" name="Column12199"/>
    <tableColumn id="12203" xr3:uid="{69C4C768-4B28-40AE-8D94-A7962004C9F8}" name="Column12200"/>
    <tableColumn id="12204" xr3:uid="{B3CD43EB-A3D4-4F52-985E-68EF6EC45D86}" name="Column12201"/>
    <tableColumn id="12205" xr3:uid="{9B9B1688-3A05-4C02-A8C2-F69ABC32CC9A}" name="Column12202"/>
    <tableColumn id="12206" xr3:uid="{CE8F5BCF-BAD9-45D2-BECE-2733A3A75EA0}" name="Column12203"/>
    <tableColumn id="12207" xr3:uid="{B433E29E-A5A1-448B-A0BF-6B983D16B9E8}" name="Column12204"/>
    <tableColumn id="12208" xr3:uid="{85594440-928E-4F6F-AC54-A8E668459AEA}" name="Column12205"/>
    <tableColumn id="12209" xr3:uid="{E86A036A-5616-45C7-86CC-8578E7DF8B32}" name="Column12206"/>
    <tableColumn id="12210" xr3:uid="{5358B5D1-7FD4-4598-949E-62388F21AED6}" name="Column12207"/>
    <tableColumn id="12211" xr3:uid="{F51C4899-D71A-42D5-BCC5-B80A6E33A6F7}" name="Column12208"/>
    <tableColumn id="12212" xr3:uid="{D5CBD76F-0298-4C45-81C2-81C1EB050C27}" name="Column12209"/>
    <tableColumn id="12213" xr3:uid="{7BCC605F-09DD-4474-B3B7-811CBB1AE173}" name="Column12210"/>
    <tableColumn id="12214" xr3:uid="{5E792CEF-5738-436B-BE8E-987B17918890}" name="Column12211"/>
    <tableColumn id="12215" xr3:uid="{11F7550B-8430-4303-88B6-29E4F7AB5A3C}" name="Column12212"/>
    <tableColumn id="12216" xr3:uid="{60D036CE-ED12-4957-AC5C-F6F99D4FCC08}" name="Column12213"/>
    <tableColumn id="12217" xr3:uid="{8EF250BC-26E2-4183-92C2-D5D7B0B98FF9}" name="Column12214"/>
    <tableColumn id="12218" xr3:uid="{C6E5E341-D939-411F-B153-89493B5E245F}" name="Column12215"/>
    <tableColumn id="12219" xr3:uid="{AFF6CF64-34BC-4953-969A-5C855418F1D7}" name="Column12216"/>
    <tableColumn id="12220" xr3:uid="{D1210BC0-8AC9-4C99-BD6F-B1D24D9517F4}" name="Column12217"/>
    <tableColumn id="12221" xr3:uid="{60F994E6-8CD2-48DF-8A61-AD7E539EBD1F}" name="Column12218"/>
    <tableColumn id="12222" xr3:uid="{8EB2F875-5848-41FC-9DC6-E8999178CEFB}" name="Column12219"/>
    <tableColumn id="12223" xr3:uid="{152B4054-5EF2-4113-A0B4-CD3DCE99C64B}" name="Column12220"/>
    <tableColumn id="12224" xr3:uid="{9E31BD35-170A-4C14-9C82-6874FF625126}" name="Column12221"/>
    <tableColumn id="12225" xr3:uid="{6AD3F1BE-9911-405C-B700-50D87C01453A}" name="Column12222"/>
    <tableColumn id="12226" xr3:uid="{743CA8DA-EAB4-4E4B-9DC4-18017CAF4C7D}" name="Column12223"/>
    <tableColumn id="12227" xr3:uid="{CA85F5B0-9840-463C-A40E-C82BD0A41160}" name="Column12224"/>
    <tableColumn id="12228" xr3:uid="{B939C02D-840D-43E1-A1A1-4B35D6802502}" name="Column12225"/>
    <tableColumn id="12229" xr3:uid="{6CC44F1D-7794-47F6-9F31-1EFD1DAC058F}" name="Column12226"/>
    <tableColumn id="12230" xr3:uid="{545B29A8-9505-48F3-AEAC-63D08B2BCF41}" name="Column12227"/>
    <tableColumn id="12231" xr3:uid="{58CC2E9E-35CE-42C1-B7F5-C255CE64588C}" name="Column12228"/>
    <tableColumn id="12232" xr3:uid="{AFF9061D-65D9-4871-873B-132DF538EF9C}" name="Column12229"/>
    <tableColumn id="12233" xr3:uid="{C36E0A8B-6697-41FD-AB58-48B69FBA79F9}" name="Column12230"/>
    <tableColumn id="12234" xr3:uid="{8A05B469-C644-4525-93F6-988ABB36C5E2}" name="Column12231"/>
    <tableColumn id="12235" xr3:uid="{7FA9E8F1-4AF1-40DA-B5E2-C69AEB76006B}" name="Column12232"/>
    <tableColumn id="12236" xr3:uid="{3ECC1880-2975-4D34-A0AF-91033057483B}" name="Column12233"/>
    <tableColumn id="12237" xr3:uid="{E96008AB-52A5-4723-B6C6-EFCB18026045}" name="Column12234"/>
    <tableColumn id="12238" xr3:uid="{9A6C35D8-3E72-4657-BB4E-36A57A4C2CAD}" name="Column12235"/>
    <tableColumn id="12239" xr3:uid="{CB4D80A8-D5CA-4EB7-9C9D-0309EBE1857F}" name="Column12236"/>
    <tableColumn id="12240" xr3:uid="{D5D4EC36-B852-4C06-B219-491100E3078E}" name="Column12237"/>
    <tableColumn id="12241" xr3:uid="{0AC59E79-ED42-4D81-B647-7C8AE472C6A9}" name="Column12238"/>
    <tableColumn id="12242" xr3:uid="{D5DAAA29-C2F6-4410-8903-FD784FB11B0B}" name="Column12239"/>
    <tableColumn id="12243" xr3:uid="{03934751-B75C-4BE3-B939-EAE9FF7070A4}" name="Column12240"/>
    <tableColumn id="12244" xr3:uid="{ADD6CC0B-90B5-4991-A4EA-AD48EAB6354F}" name="Column12241"/>
    <tableColumn id="12245" xr3:uid="{83E29989-400F-42F2-8DD0-FB164B57098A}" name="Column12242"/>
    <tableColumn id="12246" xr3:uid="{807C92EE-7194-48AA-A28E-A5C4CF5E755B}" name="Column12243"/>
    <tableColumn id="12247" xr3:uid="{72B8D689-D3E3-48A9-B47F-2B2A751BA7FB}" name="Column12244"/>
    <tableColumn id="12248" xr3:uid="{97B6C4DD-896E-4376-B46E-F3DC17C0B8CE}" name="Column12245"/>
    <tableColumn id="12249" xr3:uid="{77721E93-90DB-4F66-98E4-A858AA3F3FD2}" name="Column12246"/>
    <tableColumn id="12250" xr3:uid="{BB2F9990-03ED-4BAC-BCB2-E8E04A4FAEFC}" name="Column12247"/>
    <tableColumn id="12251" xr3:uid="{2721313B-281F-4499-A828-D6E6192365DE}" name="Column12248"/>
    <tableColumn id="12252" xr3:uid="{1C6D4430-4064-478C-B392-F48E48CABA83}" name="Column12249"/>
    <tableColumn id="12253" xr3:uid="{7D6EA81D-B034-49D6-B5CE-BBB00943B19E}" name="Column12250"/>
    <tableColumn id="12254" xr3:uid="{EE01494C-45BE-4276-B1D3-18376C3AEEFA}" name="Column12251"/>
    <tableColumn id="12255" xr3:uid="{0F8BA17C-2796-4D11-98AE-C4DDE5C0811A}" name="Column12252"/>
    <tableColumn id="12256" xr3:uid="{C6496E4F-FA70-42F9-8804-48C6D0EA99F0}" name="Column12253"/>
    <tableColumn id="12257" xr3:uid="{ACE442E2-1CA7-4CEF-A560-CFF608CC6C06}" name="Column12254"/>
    <tableColumn id="12258" xr3:uid="{B289ED9E-6A4B-4337-9282-AC37BC974DC5}" name="Column12255"/>
    <tableColumn id="12259" xr3:uid="{A93BCFDC-2E73-452C-BB63-17EFB0AD0F37}" name="Column12256"/>
    <tableColumn id="12260" xr3:uid="{16EF1F22-C438-4038-BEA8-10B4A72FA3F1}" name="Column12257"/>
    <tableColumn id="12261" xr3:uid="{96E87DFE-8D1D-489D-BB79-80D22BE5C7BC}" name="Column12258"/>
    <tableColumn id="12262" xr3:uid="{0B52CF45-45C7-493C-9532-B83A3969B0BB}" name="Column12259"/>
    <tableColumn id="12263" xr3:uid="{AE702D3C-2F9F-416F-ADD2-EDDCF0C619B0}" name="Column12260"/>
    <tableColumn id="12264" xr3:uid="{BEC31547-AE80-46AB-8B7C-AD1A86C4FFE7}" name="Column12261"/>
    <tableColumn id="12265" xr3:uid="{C0E25586-E1DE-4E05-BDD8-087A5149983C}" name="Column12262"/>
    <tableColumn id="12266" xr3:uid="{7B6B83AB-852C-44FB-91AE-5E79898656A5}" name="Column12263"/>
    <tableColumn id="12267" xr3:uid="{055E394E-C16E-4B84-BBB2-E92E3A4D3730}" name="Column12264"/>
    <tableColumn id="12268" xr3:uid="{E90378F8-E40E-4CF8-A5E8-DD3EA67221F2}" name="Column12265"/>
    <tableColumn id="12269" xr3:uid="{5F1F52D8-6C3E-4EE6-9CDC-6E5C7E5D0CA6}" name="Column12266"/>
    <tableColumn id="12270" xr3:uid="{4BFA7BEF-B461-4B2E-AE54-6C945E2C7A5B}" name="Column12267"/>
    <tableColumn id="12271" xr3:uid="{DA479436-7216-4C68-96FA-15F738A8FFFF}" name="Column12268"/>
    <tableColumn id="12272" xr3:uid="{3CE88E9A-CB13-46E1-8DB9-9FD4E1947042}" name="Column12269"/>
    <tableColumn id="12273" xr3:uid="{258459B4-AECE-41B7-BA71-BCC1CAC2129F}" name="Column12270"/>
    <tableColumn id="12274" xr3:uid="{FFD70AF5-D8F6-47EB-B545-37F65D5EE001}" name="Column12271"/>
    <tableColumn id="12275" xr3:uid="{AE4A19D2-59BE-4F22-AE3B-D523AA74534B}" name="Column12272"/>
    <tableColumn id="12276" xr3:uid="{2C940D24-38BC-4FDE-BFE9-F025BABD9E6C}" name="Column12273"/>
    <tableColumn id="12277" xr3:uid="{9FA270FD-EFAD-4609-B560-604845BA0F86}" name="Column12274"/>
    <tableColumn id="12278" xr3:uid="{EE7CB08A-A736-49DE-BA0E-8A39E4FF2311}" name="Column12275"/>
    <tableColumn id="12279" xr3:uid="{09FAE3F2-FF39-44C8-91A9-B44EB91C92D9}" name="Column12276"/>
    <tableColumn id="12280" xr3:uid="{DFD12D1F-888F-4FED-9F69-CE4E97FDD5D8}" name="Column12277"/>
    <tableColumn id="12281" xr3:uid="{94EEB1E7-9498-444C-B9CE-AC1AEFE39E39}" name="Column12278"/>
    <tableColumn id="12282" xr3:uid="{DB66DA58-FB4B-487B-9390-358DD39A6D37}" name="Column12279"/>
    <tableColumn id="12283" xr3:uid="{A0C2AD56-4547-42D1-947F-9B7AC02EFEFE}" name="Column12280"/>
    <tableColumn id="12284" xr3:uid="{7B8811B2-EBC9-45FB-A68E-DD3241462DAA}" name="Column12281"/>
    <tableColumn id="12285" xr3:uid="{C086E502-54CC-44BC-A87B-E3527DCE4ABB}" name="Column12282"/>
    <tableColumn id="12286" xr3:uid="{04A1F866-FEF2-48BF-989C-BC3F899C797B}" name="Column12283"/>
    <tableColumn id="12287" xr3:uid="{840D0DB8-810C-45DF-B1C5-300CAFDEDB1B}" name="Column12284"/>
    <tableColumn id="12288" xr3:uid="{E66D0FD6-FA19-4D83-B1C4-9B60D0033DB5}" name="Column12285"/>
    <tableColumn id="12289" xr3:uid="{A57C4607-CCB1-4BBB-81AD-F45CA9DD3FDC}" name="Column12286"/>
    <tableColumn id="12290" xr3:uid="{F1F6ACAF-36D7-41CB-B801-BCFA059C78B0}" name="Column12287"/>
    <tableColumn id="12291" xr3:uid="{0851FD78-9DAF-44D1-B317-4B5E5F8DB412}" name="Column12288"/>
    <tableColumn id="12292" xr3:uid="{58F5437C-32D9-4B2E-9AE5-FE11578E08E0}" name="Column12289"/>
    <tableColumn id="12293" xr3:uid="{66ED2715-AC0C-4A52-8AE2-F1A99942AF9E}" name="Column12290"/>
    <tableColumn id="12294" xr3:uid="{D61CAFFA-6881-46CB-AD1F-41F15FC34275}" name="Column12291"/>
    <tableColumn id="12295" xr3:uid="{56E3350B-6676-437F-9CC7-08AC57A55846}" name="Column12292"/>
    <tableColumn id="12296" xr3:uid="{708B4F03-F1AB-4BC0-9500-E650AAAF3147}" name="Column12293"/>
    <tableColumn id="12297" xr3:uid="{90536242-A59C-41CF-B285-5D1CB4749643}" name="Column12294"/>
    <tableColumn id="12298" xr3:uid="{4B3DFC0B-07C1-45E3-AD5B-26D388EA0A00}" name="Column12295"/>
    <tableColumn id="12299" xr3:uid="{FEADEDEE-00A3-4679-B8F7-4732E4B126BA}" name="Column12296"/>
    <tableColumn id="12300" xr3:uid="{37818003-60DF-46C4-A0EC-26478E4EADB1}" name="Column12297"/>
    <tableColumn id="12301" xr3:uid="{052E9852-C6CD-4733-88D9-9C062B6FEEB0}" name="Column12298"/>
    <tableColumn id="12302" xr3:uid="{9C3C1BAF-1B5E-429E-9578-F2337E061AA6}" name="Column12299"/>
    <tableColumn id="12303" xr3:uid="{F5860F10-D7C0-4F43-9B00-4A2A66723546}" name="Column12300"/>
    <tableColumn id="12304" xr3:uid="{BDC17C89-3726-455F-89D5-FE83032941F3}" name="Column12301"/>
    <tableColumn id="12305" xr3:uid="{FEC2E9B9-6281-4A9D-9E11-292DF8E161BD}" name="Column12302"/>
    <tableColumn id="12306" xr3:uid="{9B231467-7E82-458F-B217-EC7AFF1DA719}" name="Column12303"/>
    <tableColumn id="12307" xr3:uid="{AB35122A-36F0-459C-86FF-D0366F10ED81}" name="Column12304"/>
    <tableColumn id="12308" xr3:uid="{BD7E2824-0871-4D10-95C0-C06B3B643904}" name="Column12305"/>
    <tableColumn id="12309" xr3:uid="{BA16110D-550E-4E7B-A782-BAAB4B8BE6E6}" name="Column12306"/>
    <tableColumn id="12310" xr3:uid="{FC2E791D-FDE0-43BD-88B6-A2E0850847C0}" name="Column12307"/>
    <tableColumn id="12311" xr3:uid="{16B21E6D-23B1-44C6-8FDF-807A27641EC5}" name="Column12308"/>
    <tableColumn id="12312" xr3:uid="{A5A8E972-42B9-473D-BED9-2E744CEB2BF3}" name="Column12309"/>
    <tableColumn id="12313" xr3:uid="{1E16D5A2-79FA-466E-9D87-82E033BF631F}" name="Column12310"/>
    <tableColumn id="12314" xr3:uid="{3E54638E-0785-41D4-A434-D52EF8DD6B73}" name="Column12311"/>
    <tableColumn id="12315" xr3:uid="{83FC1C05-CF18-4E7F-9094-95BEC30B85D2}" name="Column12312"/>
    <tableColumn id="12316" xr3:uid="{0B5C156C-B92B-463D-A576-3B9C416AD380}" name="Column12313"/>
    <tableColumn id="12317" xr3:uid="{B77B1C05-C3A2-483D-A2B0-0915B94BB425}" name="Column12314"/>
    <tableColumn id="12318" xr3:uid="{67772300-AADE-4CB1-938A-66A13B27163F}" name="Column12315"/>
    <tableColumn id="12319" xr3:uid="{90CDA60A-E5C2-45E2-8EE2-96D95AB51CE9}" name="Column12316"/>
    <tableColumn id="12320" xr3:uid="{0A31A7F1-D4F1-4A3E-BB17-4663C2A2400D}" name="Column12317"/>
    <tableColumn id="12321" xr3:uid="{CCCDB291-1025-411A-AF7D-0396512CA752}" name="Column12318"/>
    <tableColumn id="12322" xr3:uid="{8F3B4D24-CAB8-4DA1-94E2-B87CFF2E348C}" name="Column12319"/>
    <tableColumn id="12323" xr3:uid="{DCD6DBCD-1B9F-41C7-98B2-332FDED90467}" name="Column12320"/>
    <tableColumn id="12324" xr3:uid="{CCC9A72A-AFA1-4009-A430-01473CEF759F}" name="Column12321"/>
    <tableColumn id="12325" xr3:uid="{C8CEFA29-F3AF-472D-BFFC-6A24EC08A049}" name="Column12322"/>
    <tableColumn id="12326" xr3:uid="{0AE96328-820E-4C86-B703-80717EE9CE1D}" name="Column12323"/>
    <tableColumn id="12327" xr3:uid="{30A04198-65B0-4389-BA32-CCA630497052}" name="Column12324"/>
    <tableColumn id="12328" xr3:uid="{74C50279-C7E6-4092-93D5-EA2C141EF130}" name="Column12325"/>
    <tableColumn id="12329" xr3:uid="{4800D0D5-3A5F-4F39-B141-E6E3C37793FC}" name="Column12326"/>
    <tableColumn id="12330" xr3:uid="{9E0C7A9A-C923-4E12-8401-34BFD2E9A7E0}" name="Column12327"/>
    <tableColumn id="12331" xr3:uid="{8D27A774-ECFA-4512-A6A6-E2ED6E675547}" name="Column12328"/>
    <tableColumn id="12332" xr3:uid="{65AB0572-26A2-4355-B8E1-452D191D813F}" name="Column12329"/>
    <tableColumn id="12333" xr3:uid="{9C230401-AFCF-4DB5-B599-0E6A90C9EEEB}" name="Column12330"/>
    <tableColumn id="12334" xr3:uid="{429742C9-54AD-44F1-8B3C-7B645B90D596}" name="Column12331"/>
    <tableColumn id="12335" xr3:uid="{05AAC364-A35B-470A-B6D7-0607432002FE}" name="Column12332"/>
    <tableColumn id="12336" xr3:uid="{77019671-C998-47FF-84A5-A79FBD77FB82}" name="Column12333"/>
    <tableColumn id="12337" xr3:uid="{E2C91F66-8AA2-43CD-BF71-9CC9AC8B9ABA}" name="Column12334"/>
    <tableColumn id="12338" xr3:uid="{8077BBB7-EC2A-4C95-B716-BE6C57BDE131}" name="Column12335"/>
    <tableColumn id="12339" xr3:uid="{A0C5136B-AE9A-4D82-9D6A-C26D8B26E981}" name="Column12336"/>
    <tableColumn id="12340" xr3:uid="{CA80DDD6-1CC2-4505-8B61-7386F806B773}" name="Column12337"/>
    <tableColumn id="12341" xr3:uid="{DB64B502-5992-46B6-9F92-C5C927D93232}" name="Column12338"/>
    <tableColumn id="12342" xr3:uid="{99949CEC-B1E7-4DA1-8F4D-717E7A1DB859}" name="Column12339"/>
    <tableColumn id="12343" xr3:uid="{AFE4DF12-FFA2-4F8C-A258-887377831CE4}" name="Column12340"/>
    <tableColumn id="12344" xr3:uid="{BD651E9D-2E0D-4EDF-A51F-4F3459514849}" name="Column12341"/>
    <tableColumn id="12345" xr3:uid="{42E460D8-E00E-4327-A7B8-BAD0614F4E0A}" name="Column12342"/>
    <tableColumn id="12346" xr3:uid="{CCDB1557-422B-4118-A8FB-C830C3CD1E15}" name="Column12343"/>
    <tableColumn id="12347" xr3:uid="{C7E762C1-2934-4E98-9478-620EB0AB53B5}" name="Column12344"/>
    <tableColumn id="12348" xr3:uid="{2E9CBE15-13BA-4694-9D76-0A688C04D5DD}" name="Column12345"/>
    <tableColumn id="12349" xr3:uid="{7B62BA9B-2BC2-4BB0-A560-259B7CC992DC}" name="Column12346"/>
    <tableColumn id="12350" xr3:uid="{E38FB647-9EDE-4FE6-A98D-B7D80993D55A}" name="Column12347"/>
    <tableColumn id="12351" xr3:uid="{4F42F837-4FAC-4891-9A0C-9B90883BABEB}" name="Column12348"/>
    <tableColumn id="12352" xr3:uid="{F41E73D6-F31F-4D98-9BF7-722E3F56D86B}" name="Column12349"/>
    <tableColumn id="12353" xr3:uid="{CCCDA859-7BDF-49CA-8F87-81161B050001}" name="Column12350"/>
    <tableColumn id="12354" xr3:uid="{92CD6FAF-30F7-49C4-9BD7-2BDB01F8C489}" name="Column12351"/>
    <tableColumn id="12355" xr3:uid="{CD8A931B-E487-4C0C-9CC9-12925F4F88B9}" name="Column12352"/>
    <tableColumn id="12356" xr3:uid="{1F9DE54A-EE2F-4834-8A17-FCE664643231}" name="Column12353"/>
    <tableColumn id="12357" xr3:uid="{3DAA9BA8-8C1D-4796-8AB5-9CA194ABC377}" name="Column12354"/>
    <tableColumn id="12358" xr3:uid="{43E1AC4B-A750-4A08-B507-033F03AEF025}" name="Column12355"/>
    <tableColumn id="12359" xr3:uid="{D77A2CE7-AA19-4817-85BC-402690EF5472}" name="Column12356"/>
    <tableColumn id="12360" xr3:uid="{D78B2582-FFDA-402A-9453-E2BFEBD3997E}" name="Column12357"/>
    <tableColumn id="12361" xr3:uid="{A9AA941C-9C62-46C0-AF4A-578328137B02}" name="Column12358"/>
    <tableColumn id="12362" xr3:uid="{F2CB46B1-542C-4844-963C-4442D35521CA}" name="Column12359"/>
    <tableColumn id="12363" xr3:uid="{4A327282-1DF5-4C30-9990-A4D04115B7C6}" name="Column12360"/>
    <tableColumn id="12364" xr3:uid="{B99339C7-11F9-4AB1-9359-61DFC41F6D66}" name="Column12361"/>
    <tableColumn id="12365" xr3:uid="{291C0A17-B455-483E-BF44-1083F3E813DF}" name="Column12362"/>
    <tableColumn id="12366" xr3:uid="{715373D9-77D4-49D1-86F9-36CB94687DF3}" name="Column12363"/>
    <tableColumn id="12367" xr3:uid="{0433954A-B7F7-4F0E-AA1A-6E211F2D5F5E}" name="Column12364"/>
    <tableColumn id="12368" xr3:uid="{8CA446E2-DAB1-447C-836C-CD8B5B88FBD7}" name="Column12365"/>
    <tableColumn id="12369" xr3:uid="{843D11DC-9BBF-4258-A3BB-98284B348F5E}" name="Column12366"/>
    <tableColumn id="12370" xr3:uid="{1F5DEC50-65A8-4E03-A319-B05EF465F569}" name="Column12367"/>
    <tableColumn id="12371" xr3:uid="{DFFCE35D-6D92-420E-A9A1-CDF771D60856}" name="Column12368"/>
    <tableColumn id="12372" xr3:uid="{944B0018-23F3-496C-9969-A579625962D3}" name="Column12369"/>
    <tableColumn id="12373" xr3:uid="{53FF6FE1-DB37-43E1-BE2A-3391D8350A44}" name="Column12370"/>
    <tableColumn id="12374" xr3:uid="{45DC5DDC-692B-4A3E-B927-E9A486EA26DD}" name="Column12371"/>
    <tableColumn id="12375" xr3:uid="{57FCBD74-16C5-4F61-91B3-6BA950581C99}" name="Column12372"/>
    <tableColumn id="12376" xr3:uid="{60743DE9-6700-4E7A-850C-C4CCC4B37CD8}" name="Column12373"/>
    <tableColumn id="12377" xr3:uid="{62685D58-6133-4812-925B-21DFDAB4F68A}" name="Column12374"/>
    <tableColumn id="12378" xr3:uid="{B63C3F5B-DDC9-4174-9549-64446FDF236B}" name="Column12375"/>
    <tableColumn id="12379" xr3:uid="{22D3C22E-060B-44FD-805C-C6B4FCFF91C4}" name="Column12376"/>
    <tableColumn id="12380" xr3:uid="{A6F6B148-ED62-4567-9843-923071B116E7}" name="Column12377"/>
    <tableColumn id="12381" xr3:uid="{B2DAE27F-EF02-4801-9A4C-278AEF744222}" name="Column12378"/>
    <tableColumn id="12382" xr3:uid="{AB765E49-B663-4EF2-908E-58555119D4D2}" name="Column12379"/>
    <tableColumn id="12383" xr3:uid="{1BA00978-5E61-4938-AD18-92040D64F692}" name="Column12380"/>
    <tableColumn id="12384" xr3:uid="{DFAAC811-093A-4AB9-82C8-A89A617A05D7}" name="Column12381"/>
    <tableColumn id="12385" xr3:uid="{5501F9CC-88BE-45F2-A566-8AB960FDD5D3}" name="Column12382"/>
    <tableColumn id="12386" xr3:uid="{1AAC669F-E713-4E83-84EB-BB8A9BE8AD95}" name="Column12383"/>
    <tableColumn id="12387" xr3:uid="{6BE102FF-D688-4BBB-B106-C2B359DA15F0}" name="Column12384"/>
    <tableColumn id="12388" xr3:uid="{4D8AB217-8A76-4838-BBFD-E497C76E41A7}" name="Column12385"/>
    <tableColumn id="12389" xr3:uid="{14A6FDDC-370A-42A5-AA8B-9C1B5E9F4F79}" name="Column12386"/>
    <tableColumn id="12390" xr3:uid="{CBC406C3-77D5-4799-A08F-2110E00F99CE}" name="Column12387"/>
    <tableColumn id="12391" xr3:uid="{73B95206-72ED-48B1-8D7D-D56400D3DB85}" name="Column12388"/>
    <tableColumn id="12392" xr3:uid="{0E9DE35A-89FA-41F8-A2B8-D83D98ED67FB}" name="Column12389"/>
    <tableColumn id="12393" xr3:uid="{24B00772-45FC-4C51-9DBA-1E7F39797955}" name="Column12390"/>
    <tableColumn id="12394" xr3:uid="{D948D9C7-E766-4D83-87C3-C7694BF53837}" name="Column12391"/>
    <tableColumn id="12395" xr3:uid="{4FED1E7E-3188-4DD5-BABC-816B0CCB4571}" name="Column12392"/>
    <tableColumn id="12396" xr3:uid="{6E2DC83C-6C2A-4054-846D-D245F2FE6CE0}" name="Column12393"/>
    <tableColumn id="12397" xr3:uid="{32E7D471-9451-4123-A072-651951704380}" name="Column12394"/>
    <tableColumn id="12398" xr3:uid="{49811C4B-6E6C-4EE7-BD76-1B50FF1AD7F3}" name="Column12395"/>
    <tableColumn id="12399" xr3:uid="{11D75D13-9095-47C1-83F5-F5229426A851}" name="Column12396"/>
    <tableColumn id="12400" xr3:uid="{6BB2A10F-7A5F-49C4-BFEA-5B67B83B2BC1}" name="Column12397"/>
    <tableColumn id="12401" xr3:uid="{6F0D4F28-8272-47FF-9C09-B8B80A250F6D}" name="Column12398"/>
    <tableColumn id="12402" xr3:uid="{123D29EB-5CEC-4717-951A-BC2150B41C24}" name="Column12399"/>
    <tableColumn id="12403" xr3:uid="{3B2EE493-9521-4511-9985-D34BF7AD1DB8}" name="Column12400"/>
    <tableColumn id="12404" xr3:uid="{D42FF641-DADB-4926-AC8B-E4FA4BECF047}" name="Column12401"/>
    <tableColumn id="12405" xr3:uid="{D7B687DE-A5A3-4C2B-A1D2-5AECF8E7C8D0}" name="Column12402"/>
    <tableColumn id="12406" xr3:uid="{4452C0B3-87B5-41ED-A154-389FDFE61257}" name="Column12403"/>
    <tableColumn id="12407" xr3:uid="{53B48C58-FEF0-4145-9451-1896FF5A1F4B}" name="Column12404"/>
    <tableColumn id="12408" xr3:uid="{2BDFA7E2-161B-40DF-B969-FF427C8B1F06}" name="Column12405"/>
    <tableColumn id="12409" xr3:uid="{F6813021-500E-4E45-A0AA-53412E4EC5B4}" name="Column12406"/>
    <tableColumn id="12410" xr3:uid="{F276D687-A103-4017-88D8-9C3390E09040}" name="Column12407"/>
    <tableColumn id="12411" xr3:uid="{574ED809-DB15-40A8-AD26-9228E3B0F764}" name="Column12408"/>
    <tableColumn id="12412" xr3:uid="{846AAFEE-99DE-4DAF-8FFA-C7A838C1B97C}" name="Column12409"/>
    <tableColumn id="12413" xr3:uid="{2BCAAC87-91C1-49E4-981E-A27706FD5243}" name="Column12410"/>
    <tableColumn id="12414" xr3:uid="{C73EF64E-9D4C-4E57-983C-4176F9209A76}" name="Column12411"/>
    <tableColumn id="12415" xr3:uid="{DABD7A4B-150D-4110-8951-20BAEEC80422}" name="Column12412"/>
    <tableColumn id="12416" xr3:uid="{826716FA-9D0D-44CB-B553-4D7DCBD2F085}" name="Column12413"/>
    <tableColumn id="12417" xr3:uid="{63B89113-82BC-4490-959C-C505EEB1306A}" name="Column12414"/>
    <tableColumn id="12418" xr3:uid="{A9D3D4B8-F61A-4479-862A-48E5D145B6AE}" name="Column12415"/>
    <tableColumn id="12419" xr3:uid="{37223185-8CB2-486B-AAA1-66FA153283A8}" name="Column12416"/>
    <tableColumn id="12420" xr3:uid="{7C976D07-2D63-43E8-AD35-12568E105C99}" name="Column12417"/>
    <tableColumn id="12421" xr3:uid="{FACE3FA5-8AFD-47BC-A031-E33D86CA2A48}" name="Column12418"/>
    <tableColumn id="12422" xr3:uid="{D5C851CF-A3CA-478B-9932-397245E8B32D}" name="Column12419"/>
    <tableColumn id="12423" xr3:uid="{05A4EE70-1ACB-4BD1-ADA1-0FC4312C1350}" name="Column12420"/>
    <tableColumn id="12424" xr3:uid="{76C15A4E-810D-4FA4-9BD9-A5ED2EA84ADC}" name="Column12421"/>
    <tableColumn id="12425" xr3:uid="{B2D92245-EFD7-4A38-94B0-7D65E30E45CC}" name="Column12422"/>
    <tableColumn id="12426" xr3:uid="{4D801BD2-377D-4DD2-B466-192C2ABCDEEC}" name="Column12423"/>
    <tableColumn id="12427" xr3:uid="{911B7515-4FEB-433C-9C72-925AEB91EDAF}" name="Column12424"/>
    <tableColumn id="12428" xr3:uid="{FA0D5516-149E-45E9-BD37-7233911A6BAA}" name="Column12425"/>
    <tableColumn id="12429" xr3:uid="{63382AD1-B79A-4C71-B933-6C512C5DCBE5}" name="Column12426"/>
    <tableColumn id="12430" xr3:uid="{7F172553-7AA3-4534-BEA1-F06F17BE9118}" name="Column12427"/>
    <tableColumn id="12431" xr3:uid="{3985FE30-B9E9-40BB-8EE7-2826D1CE2EFE}" name="Column12428"/>
    <tableColumn id="12432" xr3:uid="{8FEF4AC8-52E7-4EBD-854D-607979E3B1CD}" name="Column12429"/>
    <tableColumn id="12433" xr3:uid="{64B4075E-98CF-40FD-9AA1-64AC32751D0F}" name="Column12430"/>
    <tableColumn id="12434" xr3:uid="{77955FE1-6356-4884-BBB1-4FA13ABB9E82}" name="Column12431"/>
    <tableColumn id="12435" xr3:uid="{99D4B77A-CA02-42F7-8EEF-721960CDE273}" name="Column12432"/>
    <tableColumn id="12436" xr3:uid="{FDBA07A2-C457-4EA2-8B81-36CB0126D2C3}" name="Column12433"/>
    <tableColumn id="12437" xr3:uid="{EA77D808-0E37-4512-88C1-99E7C3219001}" name="Column12434"/>
    <tableColumn id="12438" xr3:uid="{A4185309-3DDF-4755-9490-25D07C747E0C}" name="Column12435"/>
    <tableColumn id="12439" xr3:uid="{991DFD3D-CF23-466C-A130-7AEA39830733}" name="Column12436"/>
    <tableColumn id="12440" xr3:uid="{9ED84D48-3FE7-46F3-83A9-93E2B50B0743}" name="Column12437"/>
    <tableColumn id="12441" xr3:uid="{7C1686A8-9028-4DBF-8238-35D4552E5375}" name="Column12438"/>
    <tableColumn id="12442" xr3:uid="{78DEA3DC-AC70-4B4C-AB86-F7361B8D0222}" name="Column12439"/>
    <tableColumn id="12443" xr3:uid="{ACF3A27F-716F-4EE9-9483-DE2894DDAE9F}" name="Column12440"/>
    <tableColumn id="12444" xr3:uid="{E911909E-8A2D-4DE9-BEBF-A507E8FA8404}" name="Column12441"/>
    <tableColumn id="12445" xr3:uid="{8A7006FD-FF93-417E-9DE0-BEF38B652E8D}" name="Column12442"/>
    <tableColumn id="12446" xr3:uid="{81C1D628-12AF-420F-A92B-A103D31459E8}" name="Column12443"/>
    <tableColumn id="12447" xr3:uid="{6F89A7B4-057F-4D88-ACE4-4F274FF47A57}" name="Column12444"/>
    <tableColumn id="12448" xr3:uid="{37C589A5-7D27-49A2-8613-2829D1D216B0}" name="Column12445"/>
    <tableColumn id="12449" xr3:uid="{E30C9C96-E1A8-49B8-8327-1A7745A48036}" name="Column12446"/>
    <tableColumn id="12450" xr3:uid="{437A55C3-53E3-4FFA-A70A-00A92CB5AD1C}" name="Column12447"/>
    <tableColumn id="12451" xr3:uid="{784E3AE1-E7C7-4C83-9B0C-6661134FDDB3}" name="Column12448"/>
    <tableColumn id="12452" xr3:uid="{DEAB8EA3-7E5E-4FD1-9961-665666289860}" name="Column12449"/>
    <tableColumn id="12453" xr3:uid="{D061C804-3B47-408B-85C1-F2D8B2703070}" name="Column12450"/>
    <tableColumn id="12454" xr3:uid="{EDA75D3F-3934-4088-8DF0-F5CEEDACD9A0}" name="Column12451"/>
    <tableColumn id="12455" xr3:uid="{7FAC4349-6875-4CBA-87BA-3C624282E8CF}" name="Column12452"/>
    <tableColumn id="12456" xr3:uid="{70332E54-BAB7-4CC1-A971-D6EDF99EF420}" name="Column12453"/>
    <tableColumn id="12457" xr3:uid="{ED9C0CCA-4CEB-4704-BD9F-CD6DAF93D537}" name="Column12454"/>
    <tableColumn id="12458" xr3:uid="{A2579670-3CDD-4914-9A49-0E53421D448B}" name="Column12455"/>
    <tableColumn id="12459" xr3:uid="{8F0C70B3-297E-4461-9B40-72EB47305D80}" name="Column12456"/>
    <tableColumn id="12460" xr3:uid="{DB78ED91-7023-4968-9D25-A21C4EB6F42A}" name="Column12457"/>
    <tableColumn id="12461" xr3:uid="{8C459842-74B1-489A-B260-0ADCA4F9981D}" name="Column12458"/>
    <tableColumn id="12462" xr3:uid="{1DFF8EA2-F162-49B8-B231-8DBE2891E8DA}" name="Column12459"/>
    <tableColumn id="12463" xr3:uid="{B164753C-3DB3-4E70-8A5A-FE50CDCB78CF}" name="Column12460"/>
    <tableColumn id="12464" xr3:uid="{E45C4547-701E-495F-81FC-581EBB7E6136}" name="Column12461"/>
    <tableColumn id="12465" xr3:uid="{4277425C-20E2-4FF1-A1F1-3B288921C304}" name="Column12462"/>
    <tableColumn id="12466" xr3:uid="{6BAFE5A5-438A-4AC4-B26F-F38DD23A29DF}" name="Column12463"/>
    <tableColumn id="12467" xr3:uid="{D790369E-053E-4EAA-9427-6EC2F00AA442}" name="Column12464"/>
    <tableColumn id="12468" xr3:uid="{EF7FC733-48D6-4B34-BF46-6CE06EBD960E}" name="Column12465"/>
    <tableColumn id="12469" xr3:uid="{82B98E62-B755-46E4-B7EC-9CEE97D14F14}" name="Column12466"/>
    <tableColumn id="12470" xr3:uid="{BF3851B0-D958-48BB-BA7E-2AE17C5C987D}" name="Column12467"/>
    <tableColumn id="12471" xr3:uid="{A69E0F93-090A-4E25-A24D-7794498CE2A4}" name="Column12468"/>
    <tableColumn id="12472" xr3:uid="{9EC2272C-E2C9-4AC1-B0AE-E88CB808023E}" name="Column12469"/>
    <tableColumn id="12473" xr3:uid="{A6009E30-03FE-4E06-AF68-B73A920BAD31}" name="Column12470"/>
    <tableColumn id="12474" xr3:uid="{68824707-1C5F-4097-904E-C7E32DF6944E}" name="Column12471"/>
    <tableColumn id="12475" xr3:uid="{01982DD2-5E70-4EF5-93D3-4E121F81B5CD}" name="Column12472"/>
    <tableColumn id="12476" xr3:uid="{BDD882A7-A22D-4018-BC11-B2F5C8758161}" name="Column12473"/>
    <tableColumn id="12477" xr3:uid="{82384176-3887-4C31-B05B-B84AB5955305}" name="Column12474"/>
    <tableColumn id="12478" xr3:uid="{B4D0657D-F360-402C-BDC2-55FDA91DC961}" name="Column12475"/>
    <tableColumn id="12479" xr3:uid="{5C808B66-12B1-4743-881F-1E6E19F5306C}" name="Column12476"/>
    <tableColumn id="12480" xr3:uid="{017F1D6A-9F93-43C4-993C-E256F7E56DC2}" name="Column12477"/>
    <tableColumn id="12481" xr3:uid="{CD47E9E3-CEEC-448D-83C4-44BC66C53CE1}" name="Column12478"/>
    <tableColumn id="12482" xr3:uid="{497ACD22-C16D-4282-A7BF-4116FAA5E55E}" name="Column12479"/>
    <tableColumn id="12483" xr3:uid="{0AE7577F-8277-463D-AF3E-DD506B5A4456}" name="Column12480"/>
    <tableColumn id="12484" xr3:uid="{9B293B69-0CF9-41C0-8360-14474BEF9CAA}" name="Column12481"/>
    <tableColumn id="12485" xr3:uid="{79B550C7-2752-47A3-8FBA-7363FA31AD39}" name="Column12482"/>
    <tableColumn id="12486" xr3:uid="{9C10509F-DC9E-409F-AE68-8EDA0E0750FB}" name="Column12483"/>
    <tableColumn id="12487" xr3:uid="{2C76FB22-DAB2-4CDB-860D-1F1BC6EDC1E5}" name="Column12484"/>
    <tableColumn id="12488" xr3:uid="{38595010-EC2A-487D-82EE-BB5240D17CA3}" name="Column12485"/>
    <tableColumn id="12489" xr3:uid="{3300082B-A994-419D-8D00-02CD65E9B167}" name="Column12486"/>
    <tableColumn id="12490" xr3:uid="{7FF1E15E-5F69-4651-B831-E96A8FF48004}" name="Column12487"/>
    <tableColumn id="12491" xr3:uid="{D9DA0883-F87D-454A-BEF0-D35C801AF749}" name="Column12488"/>
    <tableColumn id="12492" xr3:uid="{10979EAC-8366-4D40-AC9B-A8203BC0F36B}" name="Column12489"/>
    <tableColumn id="12493" xr3:uid="{796E0794-E0A7-4C86-8E16-D82EEA26F22A}" name="Column12490"/>
    <tableColumn id="12494" xr3:uid="{3ECCD381-1CEC-41F8-81E4-DFCC34E4C6C6}" name="Column12491"/>
    <tableColumn id="12495" xr3:uid="{EA18407A-085E-4E53-B0AA-41D6E761157E}" name="Column12492"/>
    <tableColumn id="12496" xr3:uid="{100786A8-CA51-4BD1-86A3-9BA1B4EC6B26}" name="Column12493"/>
    <tableColumn id="12497" xr3:uid="{231B5A2C-B4CD-4A3B-81F2-B1F34153E3C9}" name="Column12494"/>
    <tableColumn id="12498" xr3:uid="{5095BCBD-DB7E-436C-A8BA-F532D3C306D0}" name="Column12495"/>
    <tableColumn id="12499" xr3:uid="{7A5D7956-843D-428E-9EA5-541E0582585A}" name="Column12496"/>
    <tableColumn id="12500" xr3:uid="{BE2A8D25-5645-4B60-A80D-BFB3994758D2}" name="Column12497"/>
    <tableColumn id="12501" xr3:uid="{7F124F46-E90D-4084-ACB4-86BBE7D294A4}" name="Column12498"/>
    <tableColumn id="12502" xr3:uid="{6083B8D4-ECE3-4D5B-8394-C9D4C4283D5F}" name="Column12499"/>
    <tableColumn id="12503" xr3:uid="{FDACF8A3-9296-4D24-BCDA-FC46F47F8196}" name="Column12500"/>
    <tableColumn id="12504" xr3:uid="{88C97FDD-1107-4610-9308-06F774CF7894}" name="Column12501"/>
    <tableColumn id="12505" xr3:uid="{DAA86B04-E279-4098-A40C-8B16AB94D9E7}" name="Column12502"/>
    <tableColumn id="12506" xr3:uid="{A3EE6F31-2535-4DE9-8F82-F3A5CCF0E806}" name="Column12503"/>
    <tableColumn id="12507" xr3:uid="{0211F081-263B-4A3C-B118-EFF347D488D3}" name="Column12504"/>
    <tableColumn id="12508" xr3:uid="{63C731FD-EF1E-4482-AD2F-0302B00E459D}" name="Column12505"/>
    <tableColumn id="12509" xr3:uid="{73D3A002-3202-491C-8868-D6C523C315C8}" name="Column12506"/>
    <tableColumn id="12510" xr3:uid="{C9AF84F5-2B3F-4968-9C20-E4FDE2500330}" name="Column12507"/>
    <tableColumn id="12511" xr3:uid="{4084FFEF-4241-43E8-BFA2-5D98AC9097F4}" name="Column12508"/>
    <tableColumn id="12512" xr3:uid="{C5A95F57-A552-4F34-BEEA-55E6EFCD2727}" name="Column12509"/>
    <tableColumn id="12513" xr3:uid="{38D1D64D-91EF-4B2B-8698-D0DAB599E6CB}" name="Column12510"/>
    <tableColumn id="12514" xr3:uid="{2FFB7B0F-4540-402E-ABF2-5CB485472B64}" name="Column12511"/>
    <tableColumn id="12515" xr3:uid="{35A6F8FD-9C1E-4834-A44D-F0253898DEAC}" name="Column12512"/>
    <tableColumn id="12516" xr3:uid="{F17AB9A5-0180-4ACF-AE79-DF5540DFA5C0}" name="Column12513"/>
    <tableColumn id="12517" xr3:uid="{D23CD31E-A2F9-40F7-A429-E52417F5BC59}" name="Column12514"/>
    <tableColumn id="12518" xr3:uid="{4758D6D1-0810-4001-A25A-1B00752792C5}" name="Column12515"/>
    <tableColumn id="12519" xr3:uid="{C66B6179-A17B-477A-9E88-E4435042AD4A}" name="Column12516"/>
    <tableColumn id="12520" xr3:uid="{131B3257-4CF7-43CB-966F-0263AF166BC6}" name="Column12517"/>
    <tableColumn id="12521" xr3:uid="{D048DC91-A32C-4F6F-916B-DB64579B8AAB}" name="Column12518"/>
    <tableColumn id="12522" xr3:uid="{06660BDD-3461-4100-B482-DADA0AEAAA00}" name="Column12519"/>
    <tableColumn id="12523" xr3:uid="{CD9A9EB4-4FA7-475B-94C4-02EDFAD563FB}" name="Column12520"/>
    <tableColumn id="12524" xr3:uid="{CF5324C7-F60E-4920-A82A-42414D52A915}" name="Column12521"/>
    <tableColumn id="12525" xr3:uid="{F3FB0177-240F-43C3-B89E-D65A6C1BD5DE}" name="Column12522"/>
    <tableColumn id="12526" xr3:uid="{72A107D8-AF3C-4D02-ACD1-BCAD03563C90}" name="Column12523"/>
    <tableColumn id="12527" xr3:uid="{BDBD3C51-662D-4660-89FB-437B317CAED6}" name="Column12524"/>
    <tableColumn id="12528" xr3:uid="{FD3821E1-5CDC-4EF8-9EE1-B91A99FC05CF}" name="Column12525"/>
    <tableColumn id="12529" xr3:uid="{BA6F4F6A-1ADB-4C60-8716-17AC3847C31B}" name="Column12526"/>
    <tableColumn id="12530" xr3:uid="{59A86422-ABD3-4A4D-A792-A998572397C0}" name="Column12527"/>
    <tableColumn id="12531" xr3:uid="{D31B015F-5BCD-4C3F-8A0B-0BB557C77EF8}" name="Column12528"/>
    <tableColumn id="12532" xr3:uid="{522C6613-7CEF-4561-97E4-8124698EB02D}" name="Column12529"/>
    <tableColumn id="12533" xr3:uid="{1EE4C889-9498-4E7F-B98B-8E972F530929}" name="Column12530"/>
    <tableColumn id="12534" xr3:uid="{EC61F450-5D00-4324-9E83-9DE3AE73417E}" name="Column12531"/>
    <tableColumn id="12535" xr3:uid="{4DF63F4C-80A3-4E65-8A13-78B874CFA3FB}" name="Column12532"/>
    <tableColumn id="12536" xr3:uid="{EB094854-5C9D-482C-869A-97AB65D8CBC5}" name="Column12533"/>
    <tableColumn id="12537" xr3:uid="{BF592B3D-456D-450A-98A6-3686A4941AB0}" name="Column12534"/>
    <tableColumn id="12538" xr3:uid="{4A4100C5-514A-4EB4-AEB2-2E47B407D038}" name="Column12535"/>
    <tableColumn id="12539" xr3:uid="{99E2EC81-AE4E-440F-8732-3834140C0D81}" name="Column12536"/>
    <tableColumn id="12540" xr3:uid="{4B45B8C7-30E0-4074-98EA-6A757BEF38E1}" name="Column12537"/>
    <tableColumn id="12541" xr3:uid="{27A98DD2-25AF-457A-887B-12A701074F64}" name="Column12538"/>
    <tableColumn id="12542" xr3:uid="{2B62C0C7-1338-410D-AEE5-552F74206D1C}" name="Column12539"/>
    <tableColumn id="12543" xr3:uid="{644FCA17-AD79-4A44-9A98-0AEFF7CBC60E}" name="Column12540"/>
    <tableColumn id="12544" xr3:uid="{2CC96E18-B058-44D0-A028-9539B9A135C1}" name="Column12541"/>
    <tableColumn id="12545" xr3:uid="{E944DD43-F60C-4CDD-A450-AA3DCC7123E0}" name="Column12542"/>
    <tableColumn id="12546" xr3:uid="{1628DC2F-F6C7-42EF-B6D1-52CECB229124}" name="Column12543"/>
    <tableColumn id="12547" xr3:uid="{7F987F0E-CA21-4754-B069-8C737F847EC0}" name="Column12544"/>
    <tableColumn id="12548" xr3:uid="{47F94C53-BA25-4736-BCCC-E9C8BEFD022A}" name="Column12545"/>
    <tableColumn id="12549" xr3:uid="{593E1252-0A54-48EB-9B1E-45707B8CC237}" name="Column12546"/>
    <tableColumn id="12550" xr3:uid="{47F02236-FAC8-41A7-8E64-D99C62D20B34}" name="Column12547"/>
    <tableColumn id="12551" xr3:uid="{A24B1531-8CE4-4E9A-A1DB-2AB3FDE8FE51}" name="Column12548"/>
    <tableColumn id="12552" xr3:uid="{D7CFE1BA-1AB3-4F8D-8863-5E0BEBB58EB9}" name="Column12549"/>
    <tableColumn id="12553" xr3:uid="{20E46895-CAC6-4533-8561-A6B66D3C445E}" name="Column12550"/>
    <tableColumn id="12554" xr3:uid="{C9020D09-418D-4392-8980-4DD4219DD0EC}" name="Column12551"/>
    <tableColumn id="12555" xr3:uid="{08CFC104-0C38-4E57-BA5F-943A36D65724}" name="Column12552"/>
    <tableColumn id="12556" xr3:uid="{EEC42A92-D7CE-41B4-BA3C-283762C4327F}" name="Column12553"/>
    <tableColumn id="12557" xr3:uid="{91ED2317-4E85-47C4-A9D5-AF5E75786BA3}" name="Column12554"/>
    <tableColumn id="12558" xr3:uid="{6289B039-5B0F-4709-88A3-BE5262B3BBBA}" name="Column12555"/>
    <tableColumn id="12559" xr3:uid="{BD5D9EA1-09A3-425D-B345-DA68451931E9}" name="Column12556"/>
    <tableColumn id="12560" xr3:uid="{894A85A6-BDE6-4DFB-A8C2-BD2C8597DE58}" name="Column12557"/>
    <tableColumn id="12561" xr3:uid="{CF5246D2-C79D-44B9-B9EA-DF16910B6A4A}" name="Column12558"/>
    <tableColumn id="12562" xr3:uid="{5BC284F1-E969-4ECC-BBCC-FA9B56ECA823}" name="Column12559"/>
    <tableColumn id="12563" xr3:uid="{59454680-5527-4775-8923-249EC6EBB813}" name="Column12560"/>
    <tableColumn id="12564" xr3:uid="{61232722-36C3-4BE2-ACF9-33AD04B385C9}" name="Column12561"/>
    <tableColumn id="12565" xr3:uid="{4B18366E-E36F-4EAC-924B-FCE906EB60B0}" name="Column12562"/>
    <tableColumn id="12566" xr3:uid="{64579ACC-FF8A-4341-909D-13208603D984}" name="Column12563"/>
    <tableColumn id="12567" xr3:uid="{9EC72209-CE36-4C99-9482-76989997B04B}" name="Column12564"/>
    <tableColumn id="12568" xr3:uid="{69E0D155-3E2E-418B-8414-6473582F5C20}" name="Column12565"/>
    <tableColumn id="12569" xr3:uid="{186B74F1-202B-44F4-B3CF-67A2DE87A189}" name="Column12566"/>
    <tableColumn id="12570" xr3:uid="{FFD7FF17-D448-41DA-A41B-4A0E61F742EE}" name="Column12567"/>
    <tableColumn id="12571" xr3:uid="{02312186-9D5C-4228-8ECF-591970B83126}" name="Column12568"/>
    <tableColumn id="12572" xr3:uid="{CC979293-7606-4569-9580-05155886B357}" name="Column12569"/>
    <tableColumn id="12573" xr3:uid="{1F7B508E-B833-4E64-9FA4-90497D2CBFA3}" name="Column12570"/>
    <tableColumn id="12574" xr3:uid="{045ED450-57CD-475E-82B7-329CCE308D0F}" name="Column12571"/>
    <tableColumn id="12575" xr3:uid="{137CF365-705C-45A7-A7C5-8AF3204D7C02}" name="Column12572"/>
    <tableColumn id="12576" xr3:uid="{C675E719-EB52-4D2B-8D37-CF710FE6B19F}" name="Column12573"/>
    <tableColumn id="12577" xr3:uid="{DFAB359B-BCFA-4B9C-A61A-615EBE542511}" name="Column12574"/>
    <tableColumn id="12578" xr3:uid="{3E06CAB4-A4D2-4DD9-9D6B-69785AE4E936}" name="Column12575"/>
    <tableColumn id="12579" xr3:uid="{82A493F8-DBE0-44ED-90D3-7A4C2F2ED87F}" name="Column12576"/>
    <tableColumn id="12580" xr3:uid="{E0238CF1-7786-47A7-937A-06BD89E688A5}" name="Column12577"/>
    <tableColumn id="12581" xr3:uid="{6E0C83C2-10C0-4DAD-ABBF-A47606309C59}" name="Column12578"/>
    <tableColumn id="12582" xr3:uid="{34EC07C0-125E-477D-A984-FF1B7FAE8C08}" name="Column12579"/>
    <tableColumn id="12583" xr3:uid="{71FA1191-618A-45BB-B212-2D9B3EF01EB9}" name="Column12580"/>
    <tableColumn id="12584" xr3:uid="{6F9FC068-3BE6-4572-9819-7AC4A0C0C2D8}" name="Column12581"/>
    <tableColumn id="12585" xr3:uid="{1997B33F-E10F-4824-BE4B-521DBDA7DB01}" name="Column12582"/>
    <tableColumn id="12586" xr3:uid="{D96B8235-CF42-45EA-9ADC-DAB7287B4EFE}" name="Column12583"/>
    <tableColumn id="12587" xr3:uid="{54CEC263-2591-4F22-A11C-8A9ED92FEFC0}" name="Column12584"/>
    <tableColumn id="12588" xr3:uid="{E49F6DBE-B0DA-45F3-AEB6-360129845D12}" name="Column12585"/>
    <tableColumn id="12589" xr3:uid="{1B56C9A5-1761-48F2-AA72-88D56C665236}" name="Column12586"/>
    <tableColumn id="12590" xr3:uid="{9FFE8AA5-FC3A-4A31-8B58-FA1B96737CC4}" name="Column12587"/>
    <tableColumn id="12591" xr3:uid="{CA5B1E98-1550-447A-A1B0-61E61022A750}" name="Column12588"/>
    <tableColumn id="12592" xr3:uid="{960B08B5-4DDF-447B-9DB2-96F58E7B64FD}" name="Column12589"/>
    <tableColumn id="12593" xr3:uid="{4A6D8912-9359-4606-AF87-FE69A1136ABD}" name="Column12590"/>
    <tableColumn id="12594" xr3:uid="{8A3420D9-7343-4D42-93F2-CC3C8A0277D1}" name="Column12591"/>
    <tableColumn id="12595" xr3:uid="{C38F38AB-BAB7-47A1-9EE1-732D6F44A369}" name="Column12592"/>
    <tableColumn id="12596" xr3:uid="{EA1AA18E-4D72-4BB9-A65C-FD9B78F477F6}" name="Column12593"/>
    <tableColumn id="12597" xr3:uid="{D3157557-A4B7-4759-B08A-333BAD28B022}" name="Column12594"/>
    <tableColumn id="12598" xr3:uid="{6579B3CF-DDAE-4600-AA22-255071F8983C}" name="Column12595"/>
    <tableColumn id="12599" xr3:uid="{C385F00A-EA90-4323-891F-A549227C70A1}" name="Column12596"/>
    <tableColumn id="12600" xr3:uid="{115B32B9-DCD1-4AFC-90F5-E534E31BD3D0}" name="Column12597"/>
    <tableColumn id="12601" xr3:uid="{65B0964D-9629-44D8-BF97-18454E83A6C6}" name="Column12598"/>
    <tableColumn id="12602" xr3:uid="{16A9319A-A7A2-4039-8DE7-D617D890E40C}" name="Column12599"/>
    <tableColumn id="12603" xr3:uid="{AB2A2FDF-8B80-42D8-ACC7-CAED147F32D5}" name="Column12600"/>
    <tableColumn id="12604" xr3:uid="{D9B04869-5AC9-4908-88AE-F5481D003583}" name="Column12601"/>
    <tableColumn id="12605" xr3:uid="{B806275A-256D-40D4-BB47-B8F0A55D4C12}" name="Column12602"/>
    <tableColumn id="12606" xr3:uid="{1C94651B-7C67-416A-A425-99110F11B5E9}" name="Column12603"/>
    <tableColumn id="12607" xr3:uid="{B8A3792A-5EF8-4D77-B8C3-A7969B29D68F}" name="Column12604"/>
    <tableColumn id="12608" xr3:uid="{52033382-F9E4-4176-A8DE-3DEEF1801A7A}" name="Column12605"/>
    <tableColumn id="12609" xr3:uid="{0D76DC14-087B-476F-9A11-E110A932244D}" name="Column12606"/>
    <tableColumn id="12610" xr3:uid="{0B5732CE-C8B3-42C2-BDFD-5F82DDE32C58}" name="Column12607"/>
    <tableColumn id="12611" xr3:uid="{5C55C178-170A-4D4D-9CB4-2EBC84CCBB2E}" name="Column12608"/>
    <tableColumn id="12612" xr3:uid="{3543BF74-CE2D-4F52-859D-6DF54A3BC437}" name="Column12609"/>
    <tableColumn id="12613" xr3:uid="{936B2A4C-C63E-428A-83C1-98596B763D09}" name="Column12610"/>
    <tableColumn id="12614" xr3:uid="{14772A9A-DEF2-42BD-BE12-4857D4C74D2F}" name="Column12611"/>
    <tableColumn id="12615" xr3:uid="{A4D8AA64-ED84-4DA3-94A9-4CF198A00C80}" name="Column12612"/>
    <tableColumn id="12616" xr3:uid="{AF36DA0B-4729-4A66-AA85-BD41789B64A1}" name="Column12613"/>
    <tableColumn id="12617" xr3:uid="{B9C290B9-FA60-4961-8BDD-2BF8CB668225}" name="Column12614"/>
    <tableColumn id="12618" xr3:uid="{6DFDA36C-F327-4DF7-A9E6-C64221442F1A}" name="Column12615"/>
    <tableColumn id="12619" xr3:uid="{55EA5D56-8D50-451F-8A23-DA48A34FEB56}" name="Column12616"/>
    <tableColumn id="12620" xr3:uid="{1E332D43-208F-4385-B2B4-A275913B1321}" name="Column12617"/>
    <tableColumn id="12621" xr3:uid="{44ED4AB3-C732-4341-A948-A7F91D9267D5}" name="Column12618"/>
    <tableColumn id="12622" xr3:uid="{4DA2843F-E9BF-408E-ACD6-CEBA647D49EE}" name="Column12619"/>
    <tableColumn id="12623" xr3:uid="{5A0AEAD0-E812-4FF4-9785-4FB367C2C694}" name="Column12620"/>
    <tableColumn id="12624" xr3:uid="{A1247811-182A-4F80-BC89-2464A72DFC18}" name="Column12621"/>
    <tableColumn id="12625" xr3:uid="{F62437A5-18C1-43B5-8A09-7C8FFFE0D55A}" name="Column12622"/>
    <tableColumn id="12626" xr3:uid="{0ECA7E47-418F-425C-94FD-E298036BF1E3}" name="Column12623"/>
    <tableColumn id="12627" xr3:uid="{1AAB12E8-2552-4E35-AEAA-6AF02B28A8E9}" name="Column12624"/>
    <tableColumn id="12628" xr3:uid="{0CD776F5-8AA7-4A9C-89BA-E6B8DF05A30E}" name="Column12625"/>
    <tableColumn id="12629" xr3:uid="{6D6CAD7F-347A-4F66-AC0C-1265A0CCBB5D}" name="Column12626"/>
    <tableColumn id="12630" xr3:uid="{D389B0DE-6E73-4A8F-A447-D4437211CB70}" name="Column12627"/>
    <tableColumn id="12631" xr3:uid="{BB9D4B03-68CD-4932-B0A8-B791E638F6D1}" name="Column12628"/>
    <tableColumn id="12632" xr3:uid="{36273A27-2AA9-400E-9EE3-C4728A78358A}" name="Column12629"/>
    <tableColumn id="12633" xr3:uid="{729BA42A-03E8-469A-AE41-4E3A0E3FA0C2}" name="Column12630"/>
    <tableColumn id="12634" xr3:uid="{EADEF247-D976-46DC-A514-BA12B21C4C90}" name="Column12631"/>
    <tableColumn id="12635" xr3:uid="{97AA5823-B547-4DD6-8B17-44C2EEE9D794}" name="Column12632"/>
    <tableColumn id="12636" xr3:uid="{8303B329-3479-449A-B34B-E9C693116DC1}" name="Column12633"/>
    <tableColumn id="12637" xr3:uid="{7B45C99B-4280-40B7-8AFA-63410F551515}" name="Column12634"/>
    <tableColumn id="12638" xr3:uid="{1319E4AC-B6FA-4A39-A0DB-9661E8B88538}" name="Column12635"/>
    <tableColumn id="12639" xr3:uid="{41EBA47A-CCCA-4B77-933D-CF126CA25F15}" name="Column12636"/>
    <tableColumn id="12640" xr3:uid="{4CBAB734-9372-4272-B996-D9D5D3EBFE68}" name="Column12637"/>
    <tableColumn id="12641" xr3:uid="{09E968F3-9A4F-41DB-9C69-363D47F613DF}" name="Column12638"/>
    <tableColumn id="12642" xr3:uid="{2ECD7419-9B91-40E2-A1EA-2F085F6BD0C6}" name="Column12639"/>
    <tableColumn id="12643" xr3:uid="{12A90623-6DF9-47A1-B654-63251AA92E1E}" name="Column12640"/>
    <tableColumn id="12644" xr3:uid="{B5AF65AC-5944-449B-B34A-92A515C07CEC}" name="Column12641"/>
    <tableColumn id="12645" xr3:uid="{5A257842-2920-48C0-939C-D7728B1F04BA}" name="Column12642"/>
    <tableColumn id="12646" xr3:uid="{43F0F61A-7C1E-4C79-B03E-11EFE5B606AA}" name="Column12643"/>
    <tableColumn id="12647" xr3:uid="{1422D14C-A82B-4F80-877A-755641940561}" name="Column12644"/>
    <tableColumn id="12648" xr3:uid="{8907F62C-2566-43AD-8505-1A8E6DC0D322}" name="Column12645"/>
    <tableColumn id="12649" xr3:uid="{8B775D6B-6038-4BB1-B627-AA1DE5DB1B6F}" name="Column12646"/>
    <tableColumn id="12650" xr3:uid="{3C59DE4A-01B0-4916-9AB3-172512825E73}" name="Column12647"/>
    <tableColumn id="12651" xr3:uid="{EC0A8442-85A0-4D22-97CE-7FA1952954A2}" name="Column12648"/>
    <tableColumn id="12652" xr3:uid="{D9508057-C249-44E8-9361-EF634FCFAC6F}" name="Column12649"/>
    <tableColumn id="12653" xr3:uid="{F8C75A4A-3CBD-4C2C-80B7-A61CF531E4E7}" name="Column12650"/>
    <tableColumn id="12654" xr3:uid="{E19FD636-B835-456D-982D-13437D465FD1}" name="Column12651"/>
    <tableColumn id="12655" xr3:uid="{937CD08A-DB7F-40D9-89B5-F6B4CE631462}" name="Column12652"/>
    <tableColumn id="12656" xr3:uid="{1F965E11-906B-47CA-AD23-65337821879B}" name="Column12653"/>
    <tableColumn id="12657" xr3:uid="{8CBF9F89-E689-4862-B342-0166FDBF865A}" name="Column12654"/>
    <tableColumn id="12658" xr3:uid="{13D91FDA-D948-4940-889D-E7EE338B6F39}" name="Column12655"/>
    <tableColumn id="12659" xr3:uid="{E9C1D1BB-138A-4AB0-8292-04B111B387E3}" name="Column12656"/>
    <tableColumn id="12660" xr3:uid="{72AAF966-16D9-4B9F-B672-6F6250238766}" name="Column12657"/>
    <tableColumn id="12661" xr3:uid="{7B5CE03B-3614-4E3C-8884-31D29EB7CEFB}" name="Column12658"/>
    <tableColumn id="12662" xr3:uid="{704F091F-98AC-4BB2-9A5F-9EFF424FD991}" name="Column12659"/>
    <tableColumn id="12663" xr3:uid="{52DC3015-30BE-4957-B542-ECA66B7517EB}" name="Column12660"/>
    <tableColumn id="12664" xr3:uid="{4B2BCABC-6B58-49A8-87DF-58D6712B36A5}" name="Column12661"/>
    <tableColumn id="12665" xr3:uid="{40B301CA-9CF5-44F5-ACDB-C300C33D962E}" name="Column12662"/>
    <tableColumn id="12666" xr3:uid="{6ACD5EF6-CB09-4F81-BDD1-85110572161F}" name="Column12663"/>
    <tableColumn id="12667" xr3:uid="{E5A12D69-1413-4610-B06A-1AB88CBCC504}" name="Column12664"/>
    <tableColumn id="12668" xr3:uid="{4340E28C-8168-4232-A6FB-53BAE725DF3E}" name="Column12665"/>
    <tableColumn id="12669" xr3:uid="{5BAC20B1-FBF2-461B-979C-C04941B911B3}" name="Column12666"/>
    <tableColumn id="12670" xr3:uid="{C7BF68F2-1EDE-414C-8703-E7A2B70C05A4}" name="Column12667"/>
    <tableColumn id="12671" xr3:uid="{A1C3A056-07D2-4CFC-B26B-43ABFCC7FDDC}" name="Column12668"/>
    <tableColumn id="12672" xr3:uid="{CF157AED-D25A-40AB-9D48-EB5F74CB2122}" name="Column12669"/>
    <tableColumn id="12673" xr3:uid="{8233B88D-51F0-46ED-A5A1-C684AF73F2F7}" name="Column12670"/>
    <tableColumn id="12674" xr3:uid="{C3E637B5-CC28-4EA3-BA88-206CF5572483}" name="Column12671"/>
    <tableColumn id="12675" xr3:uid="{0EB0151D-FB5A-43AC-BBCB-5B6C45914B4E}" name="Column12672"/>
    <tableColumn id="12676" xr3:uid="{34F611A4-D0C9-4D37-8984-FE36A9F494BD}" name="Column12673"/>
    <tableColumn id="12677" xr3:uid="{E9DA6FAC-57C7-4B9D-931A-58D12B72C5EA}" name="Column12674"/>
    <tableColumn id="12678" xr3:uid="{36286D89-D238-45D6-9529-0DDB6DEDFE8E}" name="Column12675"/>
    <tableColumn id="12679" xr3:uid="{7FA33B45-0578-4C52-888F-E49A48E56444}" name="Column12676"/>
    <tableColumn id="12680" xr3:uid="{138F7B7B-0901-4AEF-8D2D-D6209EA90740}" name="Column12677"/>
    <tableColumn id="12681" xr3:uid="{D5D1D70F-1208-4523-83DA-DB1796AFA4C5}" name="Column12678"/>
    <tableColumn id="12682" xr3:uid="{37F43B1B-856E-473E-BB44-E6626FCAA923}" name="Column12679"/>
    <tableColumn id="12683" xr3:uid="{7CD0EEC0-2CF0-4E03-B405-991252FDEAB5}" name="Column12680"/>
    <tableColumn id="12684" xr3:uid="{9EC940F6-23D3-4045-9D51-1BE35DD0197E}" name="Column12681"/>
    <tableColumn id="12685" xr3:uid="{352AB0DC-E501-4030-B384-1F47A9CE728A}" name="Column12682"/>
    <tableColumn id="12686" xr3:uid="{1944D900-7AD8-45A9-A3A6-06960CD8FBA5}" name="Column12683"/>
    <tableColumn id="12687" xr3:uid="{60B17091-F259-4D99-8D06-3D4FA68C6F8E}" name="Column12684"/>
    <tableColumn id="12688" xr3:uid="{B2FF58B5-BAC4-4AA4-8B98-C4A664DEC63B}" name="Column12685"/>
    <tableColumn id="12689" xr3:uid="{C11575AB-BE86-49C1-84C9-C035A31D825D}" name="Column12686"/>
    <tableColumn id="12690" xr3:uid="{4226FCA2-3189-4803-B5CD-5DEDD49C72D4}" name="Column12687"/>
    <tableColumn id="12691" xr3:uid="{8FBA27CF-49FA-47AA-9574-B5F323BE9FD0}" name="Column12688"/>
    <tableColumn id="12692" xr3:uid="{6D512E0B-473A-4D3E-98A0-BF7951252DC7}" name="Column12689"/>
    <tableColumn id="12693" xr3:uid="{30A5D730-E571-4971-ADC3-BA6B12EF6B7F}" name="Column12690"/>
    <tableColumn id="12694" xr3:uid="{326643F4-6429-4E31-AD79-D55EFA972370}" name="Column12691"/>
    <tableColumn id="12695" xr3:uid="{7EC0A0A7-0541-4A54-9C17-4ACBA7DCC261}" name="Column12692"/>
    <tableColumn id="12696" xr3:uid="{5AB2516E-9540-4D67-8F3D-EA0094D4D0DD}" name="Column12693"/>
    <tableColumn id="12697" xr3:uid="{308EEF37-8EE7-47E0-8DEC-C19495B9719B}" name="Column12694"/>
    <tableColumn id="12698" xr3:uid="{505C2015-4973-4266-A36C-D728040EC16C}" name="Column12695"/>
    <tableColumn id="12699" xr3:uid="{7FC8DC5A-96ED-46D6-94A6-3D404D5386A0}" name="Column12696"/>
    <tableColumn id="12700" xr3:uid="{9630A28F-90B8-4ED4-96D7-84445CE75CB4}" name="Column12697"/>
    <tableColumn id="12701" xr3:uid="{28EAD4C6-2A94-4592-8040-6D43BCB7F1C9}" name="Column12698"/>
    <tableColumn id="12702" xr3:uid="{74BDA400-2146-4613-A8DF-FBBE3CB29D61}" name="Column12699"/>
    <tableColumn id="12703" xr3:uid="{69BFA79D-4E63-40D5-B00E-6BF1CA4743D3}" name="Column12700"/>
    <tableColumn id="12704" xr3:uid="{60BCF416-902F-4478-B9D8-EA3850166484}" name="Column12701"/>
    <tableColumn id="12705" xr3:uid="{359646F5-E21B-42BA-A626-86E06641309E}" name="Column12702"/>
    <tableColumn id="12706" xr3:uid="{24A7B57B-0FF6-4E03-8A43-DD84CDEA6B96}" name="Column12703"/>
    <tableColumn id="12707" xr3:uid="{BB1BC304-F88A-4880-A986-AD01357AAF67}" name="Column12704"/>
    <tableColumn id="12708" xr3:uid="{62C775B5-4710-49AF-AA41-FDECC17C2AC1}" name="Column12705"/>
    <tableColumn id="12709" xr3:uid="{BD6E2189-E77D-4152-ABF9-367EB5A627EF}" name="Column12706"/>
    <tableColumn id="12710" xr3:uid="{EDE48DA1-4A6F-4A01-81A4-6C18CA7DB7A9}" name="Column12707"/>
    <tableColumn id="12711" xr3:uid="{EED7BA98-EFCF-4294-AA8F-38FC3A8314A3}" name="Column12708"/>
    <tableColumn id="12712" xr3:uid="{8747D368-C9D3-4836-934D-20C51ADE2EBA}" name="Column12709"/>
    <tableColumn id="12713" xr3:uid="{B9642828-86A5-4E1A-8E1A-ECF0F3A57427}" name="Column12710"/>
    <tableColumn id="12714" xr3:uid="{FB6B6CEC-E7CB-4051-98E6-96CE212395DD}" name="Column12711"/>
    <tableColumn id="12715" xr3:uid="{10220593-352D-4610-980E-1DD20C2502A7}" name="Column12712"/>
    <tableColumn id="12716" xr3:uid="{A16A560F-748C-4259-A3F0-504075131752}" name="Column12713"/>
    <tableColumn id="12717" xr3:uid="{D8DF53FC-C463-41D2-8AC5-0D097B3CBA68}" name="Column12714"/>
    <tableColumn id="12718" xr3:uid="{91F09FA4-1B3A-429E-9356-3D4744A39E68}" name="Column12715"/>
    <tableColumn id="12719" xr3:uid="{3B7526FF-8132-4A3E-9E36-3D787B6C51FB}" name="Column12716"/>
    <tableColumn id="12720" xr3:uid="{B878C38E-C8A8-478E-83A0-7A8C4ACBE859}" name="Column12717"/>
    <tableColumn id="12721" xr3:uid="{8050212E-E440-4266-A264-E24E4F95771E}" name="Column12718"/>
    <tableColumn id="12722" xr3:uid="{E6038FF5-A7E6-49C9-AF2A-4587FB93B7B0}" name="Column12719"/>
    <tableColumn id="12723" xr3:uid="{3C2C3B7A-CBDD-4E4C-827D-7FAAD3DA7EEB}" name="Column12720"/>
    <tableColumn id="12724" xr3:uid="{34581529-D214-4F4A-A0B0-F8C533F35FFC}" name="Column12721"/>
    <tableColumn id="12725" xr3:uid="{4A3341B0-252E-4F7E-9403-C4D2B613847F}" name="Column12722"/>
    <tableColumn id="12726" xr3:uid="{FB1E60D4-56EF-479C-9346-162A9326FB34}" name="Column12723"/>
    <tableColumn id="12727" xr3:uid="{59CD55FC-46C8-4A20-9CBF-FAC9F64F76A5}" name="Column12724"/>
    <tableColumn id="12728" xr3:uid="{AC1A623F-A07B-45E2-B5BE-804B868B4A18}" name="Column12725"/>
    <tableColumn id="12729" xr3:uid="{CAE80283-EEC4-44B8-9F83-BF42FD6EE792}" name="Column12726"/>
    <tableColumn id="12730" xr3:uid="{B620C0D6-1270-48F2-9314-792C8A4FA8F0}" name="Column12727"/>
    <tableColumn id="12731" xr3:uid="{75DEF4C0-9065-4D5D-A036-76D797C6E13E}" name="Column12728"/>
    <tableColumn id="12732" xr3:uid="{FDE706BC-C7D1-4EA6-9DAF-CA8D16AA204C}" name="Column12729"/>
    <tableColumn id="12733" xr3:uid="{5394AF91-49CA-437C-B90F-93BE9F4B5356}" name="Column12730"/>
    <tableColumn id="12734" xr3:uid="{2AF57732-651F-41A9-9798-B81B7BEF7E81}" name="Column12731"/>
    <tableColumn id="12735" xr3:uid="{36C61109-664B-42FD-9F55-66E01C4326A8}" name="Column12732"/>
    <tableColumn id="12736" xr3:uid="{B4D36CDE-2233-42B0-8453-49D1458BE1D5}" name="Column12733"/>
    <tableColumn id="12737" xr3:uid="{02EE2B99-5173-4BFD-87E9-FF82F4B5C33E}" name="Column12734"/>
    <tableColumn id="12738" xr3:uid="{0D1FD227-5680-495D-BACB-4129E021BD2F}" name="Column12735"/>
    <tableColumn id="12739" xr3:uid="{7715F09E-113C-40AC-B643-A8C2D69622AF}" name="Column12736"/>
    <tableColumn id="12740" xr3:uid="{FD8E24E9-28AD-4907-B6E7-A1702A793E6C}" name="Column12737"/>
    <tableColumn id="12741" xr3:uid="{26F798F1-06C4-4852-844C-2410139E76C0}" name="Column12738"/>
    <tableColumn id="12742" xr3:uid="{86018C22-2588-4744-AEDF-703785B516C6}" name="Column12739"/>
    <tableColumn id="12743" xr3:uid="{46BA3599-9AB5-4820-B924-8BA168A5772D}" name="Column12740"/>
    <tableColumn id="12744" xr3:uid="{7852242F-A240-475F-8E7C-EEE3C1A91193}" name="Column12741"/>
    <tableColumn id="12745" xr3:uid="{2CE54A5C-7B82-4645-8F97-AD3940CB7875}" name="Column12742"/>
    <tableColumn id="12746" xr3:uid="{14D16B5D-A9E0-4169-996B-95107D3E592C}" name="Column12743"/>
    <tableColumn id="12747" xr3:uid="{47FF0AEB-4B68-4429-B113-923BB3773982}" name="Column12744"/>
    <tableColumn id="12748" xr3:uid="{443005E3-7BAB-441B-91C1-392BE4B21517}" name="Column12745"/>
    <tableColumn id="12749" xr3:uid="{C2FC2AF7-CD99-45D1-89DF-263593560FDD}" name="Column12746"/>
    <tableColumn id="12750" xr3:uid="{AB3E24EF-8000-4B44-96C1-571295C70A6A}" name="Column12747"/>
    <tableColumn id="12751" xr3:uid="{B222AAF5-D7A1-4D3A-A8BF-39B48D514125}" name="Column12748"/>
    <tableColumn id="12752" xr3:uid="{1BBACA5B-2F3D-4DED-80FD-2D61C08823DE}" name="Column12749"/>
    <tableColumn id="12753" xr3:uid="{F5B7D8EC-7C7D-4CFA-99C3-7B40B4850431}" name="Column12750"/>
    <tableColumn id="12754" xr3:uid="{36FB2EFD-09C4-4AB3-8BDE-9E91E43BA312}" name="Column12751"/>
    <tableColumn id="12755" xr3:uid="{A9914D0D-2DAC-40EA-9745-479B9BFD33DD}" name="Column12752"/>
    <tableColumn id="12756" xr3:uid="{7189A07F-41C8-444A-933A-890C1D0B1E22}" name="Column12753"/>
    <tableColumn id="12757" xr3:uid="{3999ADE6-220E-4578-83EA-C867A7C7ACD8}" name="Column12754"/>
    <tableColumn id="12758" xr3:uid="{67CC3FBE-F5F3-420C-8D4F-C4BFA846CEB3}" name="Column12755"/>
    <tableColumn id="12759" xr3:uid="{EEAD10AE-EB4F-4FC5-A28E-516074A49F13}" name="Column12756"/>
    <tableColumn id="12760" xr3:uid="{F2B5DB63-4D0B-47AC-9447-0FC072EEBE36}" name="Column12757"/>
    <tableColumn id="12761" xr3:uid="{7CE94322-F0D6-4374-A668-CF28A06B99D7}" name="Column12758"/>
    <tableColumn id="12762" xr3:uid="{5ACCC64A-7F38-4C49-8501-7857E470010E}" name="Column12759"/>
    <tableColumn id="12763" xr3:uid="{8F180A38-FA2B-443D-93A1-49C832D3DFFE}" name="Column12760"/>
    <tableColumn id="12764" xr3:uid="{EC36CB21-3390-4CF7-930C-06EF9235A3CA}" name="Column12761"/>
    <tableColumn id="12765" xr3:uid="{0ADEF3CF-D728-4401-A31D-22326EA42C6A}" name="Column12762"/>
    <tableColumn id="12766" xr3:uid="{D7A07CAD-9DC9-4933-AC42-ECC27F1177F7}" name="Column12763"/>
    <tableColumn id="12767" xr3:uid="{DB98D614-278F-4212-AE9A-9B6E177B405C}" name="Column12764"/>
    <tableColumn id="12768" xr3:uid="{84B848F9-DC11-4780-895E-FCFF4BC24757}" name="Column12765"/>
    <tableColumn id="12769" xr3:uid="{E050D5EA-41CB-4360-B6B8-2015D4475587}" name="Column12766"/>
    <tableColumn id="12770" xr3:uid="{551D518A-ED61-4479-BE2C-1DB874E7BF1B}" name="Column12767"/>
    <tableColumn id="12771" xr3:uid="{FBF20D17-CF5D-4906-A555-64842E9F1500}" name="Column12768"/>
    <tableColumn id="12772" xr3:uid="{D189D543-0222-4BCF-BCD4-543355437073}" name="Column12769"/>
    <tableColumn id="12773" xr3:uid="{C87DBF52-5113-42FD-BA30-7B51D4A86220}" name="Column12770"/>
    <tableColumn id="12774" xr3:uid="{9C75B178-C649-44C4-AFAB-F3D46FBCC0A2}" name="Column12771"/>
    <tableColumn id="12775" xr3:uid="{9B3FC810-371B-4972-A6A8-FACFA93811D3}" name="Column12772"/>
    <tableColumn id="12776" xr3:uid="{AB4C7C38-7FBD-44C8-8FFE-703760FA6759}" name="Column12773"/>
    <tableColumn id="12777" xr3:uid="{AFA7CBF7-3C82-434A-B40E-F8B901B88571}" name="Column12774"/>
    <tableColumn id="12778" xr3:uid="{C0434CD7-303C-40D6-975F-884D1B1B208F}" name="Column12775"/>
    <tableColumn id="12779" xr3:uid="{0BF30F02-84A1-4911-8158-BF68C644943D}" name="Column12776"/>
    <tableColumn id="12780" xr3:uid="{816F29A2-5D57-4B7E-9F8D-D728EB7757EE}" name="Column12777"/>
    <tableColumn id="12781" xr3:uid="{8096B774-D7AD-44C4-9B4D-693119355D6C}" name="Column12778"/>
    <tableColumn id="12782" xr3:uid="{F460EB6F-8255-4FFF-9ABA-A455AFC315A0}" name="Column12779"/>
    <tableColumn id="12783" xr3:uid="{0C79B158-6660-444A-8BEA-25DABB2299FC}" name="Column12780"/>
    <tableColumn id="12784" xr3:uid="{33AB816A-F709-4FCF-9933-DCB71ACC04B2}" name="Column12781"/>
    <tableColumn id="12785" xr3:uid="{08EFE960-C720-4379-AC30-8B9C8A31F615}" name="Column12782"/>
    <tableColumn id="12786" xr3:uid="{E22B5D08-CF97-4469-9D68-A4843C950B68}" name="Column12783"/>
    <tableColumn id="12787" xr3:uid="{F23217CA-A566-4D74-A2D9-7657E4E357F6}" name="Column12784"/>
    <tableColumn id="12788" xr3:uid="{C00A222A-BC8B-4D97-9E75-0AF57DDB39D9}" name="Column12785"/>
    <tableColumn id="12789" xr3:uid="{93A85015-614A-4F29-B2F7-528DF2E646AF}" name="Column12786"/>
    <tableColumn id="12790" xr3:uid="{F5581D0C-1362-480B-A790-FEB77C07D249}" name="Column12787"/>
    <tableColumn id="12791" xr3:uid="{671F4F94-F093-43FA-A702-A49FC8067904}" name="Column12788"/>
    <tableColumn id="12792" xr3:uid="{8E77EA3D-2D5F-4549-B912-E8C65E581407}" name="Column12789"/>
    <tableColumn id="12793" xr3:uid="{5914A039-5DE0-4AEB-86DC-7975007D3944}" name="Column12790"/>
    <tableColumn id="12794" xr3:uid="{8552346A-4A05-4B4D-98C0-DE4981D8ACEC}" name="Column12791"/>
    <tableColumn id="12795" xr3:uid="{06F86383-9B84-4165-9754-91E65F58BDAE}" name="Column12792"/>
    <tableColumn id="12796" xr3:uid="{85546C68-85B4-4E8B-9356-90619C8DB18A}" name="Column12793"/>
    <tableColumn id="12797" xr3:uid="{68BE39DE-42E3-4CBC-848F-85E8B7B2ACD4}" name="Column12794"/>
    <tableColumn id="12798" xr3:uid="{29643746-C43D-44D1-83A3-041078BE50AF}" name="Column12795"/>
    <tableColumn id="12799" xr3:uid="{0F3ADDE8-0032-4062-B35F-55FF6B57F910}" name="Column12796"/>
    <tableColumn id="12800" xr3:uid="{0C5C3B84-1AC7-48F2-A550-9426CCE6921D}" name="Column12797"/>
    <tableColumn id="12801" xr3:uid="{2CCEB1FD-79F5-4D37-B118-8C4B311B06F1}" name="Column12798"/>
    <tableColumn id="12802" xr3:uid="{EAA83FCB-96AE-4292-A2DB-B9F6D45F2ED5}" name="Column12799"/>
    <tableColumn id="12803" xr3:uid="{37707381-3F14-4BB1-A01F-EACC3B599DA2}" name="Column12800"/>
    <tableColumn id="12804" xr3:uid="{9B67C348-B96E-4E2D-9CEF-F9629FDCF0E9}" name="Column12801"/>
    <tableColumn id="12805" xr3:uid="{0809ED27-1429-45BC-B220-2EDE05073776}" name="Column12802"/>
    <tableColumn id="12806" xr3:uid="{841AC542-BA9C-4420-B691-94731B924838}" name="Column12803"/>
    <tableColumn id="12807" xr3:uid="{5D7C0732-6E2E-4490-8263-BDECF265E185}" name="Column12804"/>
    <tableColumn id="12808" xr3:uid="{0BC7B574-5736-4DB8-9230-E1F4DBF49134}" name="Column12805"/>
    <tableColumn id="12809" xr3:uid="{40AE6BCA-9CBB-41B5-AD5F-93900BDAE94C}" name="Column12806"/>
    <tableColumn id="12810" xr3:uid="{F67054AE-1AD4-46DC-9E99-ECF6B36222F9}" name="Column12807"/>
    <tableColumn id="12811" xr3:uid="{6836E61D-8758-42E9-8594-5088F2CFFDD4}" name="Column12808"/>
    <tableColumn id="12812" xr3:uid="{E65DE431-62E2-49A9-9011-30AA94B21A6B}" name="Column12809"/>
    <tableColumn id="12813" xr3:uid="{BCA94E87-5155-4EA5-B28E-C2E57E01FB88}" name="Column12810"/>
    <tableColumn id="12814" xr3:uid="{5C0CEBEC-D7AF-4B61-8539-E27D88D77F81}" name="Column12811"/>
    <tableColumn id="12815" xr3:uid="{8D3C5D41-C226-4378-A08F-C39D24F5719E}" name="Column12812"/>
    <tableColumn id="12816" xr3:uid="{862F0AEA-8D3F-4E96-927F-0B3F55F684CC}" name="Column12813"/>
    <tableColumn id="12817" xr3:uid="{9D560BF3-C2BE-4E94-A4F4-0485C1D7957D}" name="Column12814"/>
    <tableColumn id="12818" xr3:uid="{9102CA50-531D-46D1-A601-A092A84BDF27}" name="Column12815"/>
    <tableColumn id="12819" xr3:uid="{9B50F61B-3B28-4572-8C92-03FBD20DA3A4}" name="Column12816"/>
    <tableColumn id="12820" xr3:uid="{E9C185C6-DC9C-445D-95BB-1DE5B5768A37}" name="Column12817"/>
    <tableColumn id="12821" xr3:uid="{CDA9EF87-AD36-4753-B106-635967DB251C}" name="Column12818"/>
    <tableColumn id="12822" xr3:uid="{456916D8-4E3E-4019-8433-97967E5A4215}" name="Column12819"/>
    <tableColumn id="12823" xr3:uid="{AA7B0708-7B21-4E13-8733-49341D4A0524}" name="Column12820"/>
    <tableColumn id="12824" xr3:uid="{DBA79015-5ED7-411F-968B-2C4B2A683BB2}" name="Column12821"/>
    <tableColumn id="12825" xr3:uid="{39A12362-8074-40BB-A833-30D0CFFDEE11}" name="Column12822"/>
    <tableColumn id="12826" xr3:uid="{DC4B24E8-0D5B-4161-95BF-6A7D9C2CB230}" name="Column12823"/>
    <tableColumn id="12827" xr3:uid="{BEFCCCB0-B45E-4DD0-BEA1-A41FF2ED6223}" name="Column12824"/>
    <tableColumn id="12828" xr3:uid="{5AE8E354-835E-4788-980C-A372FC3F0F7B}" name="Column12825"/>
    <tableColumn id="12829" xr3:uid="{BD572386-E237-490E-980D-6AD54A7F42C3}" name="Column12826"/>
    <tableColumn id="12830" xr3:uid="{59488DC5-C7A2-4335-BC5C-18131E496A05}" name="Column12827"/>
    <tableColumn id="12831" xr3:uid="{4DD83D14-B625-48B1-A4ED-512F9B86C2DD}" name="Column12828"/>
    <tableColumn id="12832" xr3:uid="{FA3264E0-580A-4067-96DE-14609C784ACF}" name="Column12829"/>
    <tableColumn id="12833" xr3:uid="{D86916BD-55C4-412F-919B-084BD26AF5B2}" name="Column12830"/>
    <tableColumn id="12834" xr3:uid="{8843DA83-7070-46B2-8545-F12891682447}" name="Column12831"/>
    <tableColumn id="12835" xr3:uid="{9219C5C3-80ED-4BB8-9338-3DAA4DF050BA}" name="Column12832"/>
    <tableColumn id="12836" xr3:uid="{27EE486D-F078-4EB8-B9FE-6A39BBE4BFC8}" name="Column12833"/>
    <tableColumn id="12837" xr3:uid="{A0D97818-CA28-4246-B7C9-733C8FC153E3}" name="Column12834"/>
    <tableColumn id="12838" xr3:uid="{86D6C0D7-8E9C-48BA-B3F5-0E021F9BAF37}" name="Column12835"/>
    <tableColumn id="12839" xr3:uid="{5BA098AD-A81D-48D0-A3A3-B327690B5038}" name="Column12836"/>
    <tableColumn id="12840" xr3:uid="{587E355F-F4B4-46CC-81AE-EF2CC97CA6EF}" name="Column12837"/>
    <tableColumn id="12841" xr3:uid="{5B5E6ECC-3285-43C7-B284-91A6E6EF4BF3}" name="Column12838"/>
    <tableColumn id="12842" xr3:uid="{D33D604C-C393-4764-8576-AD69492C36CD}" name="Column12839"/>
    <tableColumn id="12843" xr3:uid="{29EEBC55-861A-43E4-9D38-1B7482C123D5}" name="Column12840"/>
    <tableColumn id="12844" xr3:uid="{06BC0926-CE34-41FC-8085-AA83A6B21E4E}" name="Column12841"/>
    <tableColumn id="12845" xr3:uid="{DB2A410B-BC19-41A1-A15D-0D625D831B1F}" name="Column12842"/>
    <tableColumn id="12846" xr3:uid="{F2B721C4-8F90-4B33-9244-4E28B1833164}" name="Column12843"/>
    <tableColumn id="12847" xr3:uid="{B4CDA889-ACC8-4375-99BE-076DA871F0C9}" name="Column12844"/>
    <tableColumn id="12848" xr3:uid="{9099C089-2543-4A65-91E0-8BE3EDABD426}" name="Column12845"/>
    <tableColumn id="12849" xr3:uid="{4EC8E0CA-5BF6-4316-ADB0-0A81F15000CD}" name="Column12846"/>
    <tableColumn id="12850" xr3:uid="{C4C5A12D-A628-4AA8-89A1-E54C50A0AC6E}" name="Column12847"/>
    <tableColumn id="12851" xr3:uid="{041C7485-C98E-4777-B346-9268DEA94300}" name="Column12848"/>
    <tableColumn id="12852" xr3:uid="{D662A904-E5D1-4B16-BDA5-1C08ECA01AF5}" name="Column12849"/>
    <tableColumn id="12853" xr3:uid="{0497B80F-5F58-4A5B-8F19-D8FB4FF3AF72}" name="Column12850"/>
    <tableColumn id="12854" xr3:uid="{CF4829D7-B522-4B12-A1DE-343531D854E6}" name="Column12851"/>
    <tableColumn id="12855" xr3:uid="{222ED7A3-565A-482E-844F-FBC35A53B5D2}" name="Column12852"/>
    <tableColumn id="12856" xr3:uid="{F10B3020-236E-4EF0-8269-DDF8A6DD8363}" name="Column12853"/>
    <tableColumn id="12857" xr3:uid="{1C1A6CF1-D0E4-4AFD-A6D9-A6B7E861F817}" name="Column12854"/>
    <tableColumn id="12858" xr3:uid="{C6435C4E-3903-4ECB-8C39-738143364B71}" name="Column12855"/>
    <tableColumn id="12859" xr3:uid="{BAB53492-D64F-4558-8A9E-C00F2C9E130C}" name="Column12856"/>
    <tableColumn id="12860" xr3:uid="{F1FA33F9-C5EC-464C-BE7A-6C21F9408FE5}" name="Column12857"/>
    <tableColumn id="12861" xr3:uid="{EBA2D857-7EE7-4118-A64E-13FAB6A8D36B}" name="Column12858"/>
    <tableColumn id="12862" xr3:uid="{234A593A-3135-41AF-8C0C-E2C2C1659555}" name="Column12859"/>
    <tableColumn id="12863" xr3:uid="{84D146A8-AAB2-420D-81EC-776D8F368FF9}" name="Column12860"/>
    <tableColumn id="12864" xr3:uid="{8EE1A873-0B8C-4F4E-A9CD-1147A6F3D23B}" name="Column12861"/>
    <tableColumn id="12865" xr3:uid="{45A67773-CA48-43C7-B4CB-219E4E5DD4A0}" name="Column12862"/>
    <tableColumn id="12866" xr3:uid="{CC38143A-ADCC-4F8B-B1AB-513BB2F2F69A}" name="Column12863"/>
    <tableColumn id="12867" xr3:uid="{165373A1-5AC7-457A-B3FE-CD23A491EF3F}" name="Column12864"/>
    <tableColumn id="12868" xr3:uid="{EC995C23-889B-43E7-B098-9B7785591C75}" name="Column12865"/>
    <tableColumn id="12869" xr3:uid="{6D7E5E49-19FE-4B64-86CE-14187B5D4944}" name="Column12866"/>
    <tableColumn id="12870" xr3:uid="{17C8E76F-77D8-43E8-BFCF-FFFCE89CF86E}" name="Column12867"/>
    <tableColumn id="12871" xr3:uid="{B17676DE-9F2C-492F-B0DA-BBF273C9D61E}" name="Column12868"/>
    <tableColumn id="12872" xr3:uid="{5EB4DCA2-AC92-4603-AD00-8015931E8D2E}" name="Column12869"/>
    <tableColumn id="12873" xr3:uid="{6F0134FF-0753-4113-B4F9-687994D5A139}" name="Column12870"/>
    <tableColumn id="12874" xr3:uid="{3C219A57-4077-4DD3-9B0A-8E20D9888B1F}" name="Column12871"/>
    <tableColumn id="12875" xr3:uid="{84D943CD-E844-49B0-89EC-C6A47E96F72D}" name="Column12872"/>
    <tableColumn id="12876" xr3:uid="{671EC3B0-4448-4F76-AAA6-958439C16607}" name="Column12873"/>
    <tableColumn id="12877" xr3:uid="{30500218-34F4-4A47-A903-9439C65F954F}" name="Column12874"/>
    <tableColumn id="12878" xr3:uid="{05F258AB-C552-4B26-9A2F-11961091CB00}" name="Column12875"/>
    <tableColumn id="12879" xr3:uid="{A277855F-43CF-49F1-BF79-FBB63CDDB425}" name="Column12876"/>
    <tableColumn id="12880" xr3:uid="{AA819B6D-1FFD-4093-847F-087E88FCEDD6}" name="Column12877"/>
    <tableColumn id="12881" xr3:uid="{E59566F0-043C-466E-B49E-152C829EE9F6}" name="Column12878"/>
    <tableColumn id="12882" xr3:uid="{A7119486-4E04-462B-B0FB-F3C2EE5156AD}" name="Column12879"/>
    <tableColumn id="12883" xr3:uid="{6CED5D4E-231B-49DD-A12E-8EC3CC14D882}" name="Column12880"/>
    <tableColumn id="12884" xr3:uid="{C9551A14-AB2B-43E6-A0AF-6C702FE1B760}" name="Column12881"/>
    <tableColumn id="12885" xr3:uid="{0D52016B-991A-4509-81FA-8435684E85C2}" name="Column12882"/>
    <tableColumn id="12886" xr3:uid="{E79ED77E-911E-41D0-827A-02515049728D}" name="Column12883"/>
    <tableColumn id="12887" xr3:uid="{D5AFA504-2A3E-4DBF-9E0D-35E288A1FFB5}" name="Column12884"/>
    <tableColumn id="12888" xr3:uid="{085B44B1-4A26-4F53-8F73-59C768031C26}" name="Column12885"/>
    <tableColumn id="12889" xr3:uid="{3BF67661-644B-46AA-82F5-515019AFF2B2}" name="Column12886"/>
    <tableColumn id="12890" xr3:uid="{7E58BC73-DFCA-4B42-8F96-054C643FED1A}" name="Column12887"/>
    <tableColumn id="12891" xr3:uid="{5205E423-F6BD-4B43-8791-8D3A6DF72F18}" name="Column12888"/>
    <tableColumn id="12892" xr3:uid="{05F855F4-B7F7-42F6-A488-756F5DD976E8}" name="Column12889"/>
    <tableColumn id="12893" xr3:uid="{6FF0AFD4-D7E5-498D-8D66-71E35A46D46F}" name="Column12890"/>
    <tableColumn id="12894" xr3:uid="{27F896B7-A2B0-467A-8F09-E3D35E619013}" name="Column12891"/>
    <tableColumn id="12895" xr3:uid="{05DD8ED1-9A60-44F3-9307-D3AE6868E578}" name="Column12892"/>
    <tableColumn id="12896" xr3:uid="{3470272B-F615-4CA2-95D5-81B3E3DE58CC}" name="Column12893"/>
    <tableColumn id="12897" xr3:uid="{2F9472AC-0F16-4775-88EB-15A70299770F}" name="Column12894"/>
    <tableColumn id="12898" xr3:uid="{92121109-438C-426A-9E1D-738083AEF5E3}" name="Column12895"/>
    <tableColumn id="12899" xr3:uid="{7868A68D-DEDC-4982-8DB5-CE0DCCE231AB}" name="Column12896"/>
    <tableColumn id="12900" xr3:uid="{08251C26-3E8B-4590-BB3C-644F5C0E722C}" name="Column12897"/>
    <tableColumn id="12901" xr3:uid="{49D1D486-98D6-43AB-84A5-3166D88D68FA}" name="Column12898"/>
    <tableColumn id="12902" xr3:uid="{22774106-9554-4774-B1FA-E88B013DC2A2}" name="Column12899"/>
    <tableColumn id="12903" xr3:uid="{1A608D6A-D540-4483-8379-706348A5FC9C}" name="Column12900"/>
    <tableColumn id="12904" xr3:uid="{652C3E8F-0F3B-4437-8A5C-8BAADA787730}" name="Column12901"/>
    <tableColumn id="12905" xr3:uid="{95F05749-7FB3-4742-8924-7DAD4BB27B8A}" name="Column12902"/>
    <tableColumn id="12906" xr3:uid="{345D768B-925C-4936-9954-8707E7859CD8}" name="Column12903"/>
    <tableColumn id="12907" xr3:uid="{1A28AFA0-EAA2-4C8E-85D6-1FA503D3AF50}" name="Column12904"/>
    <tableColumn id="12908" xr3:uid="{DC18C376-3E66-4BDD-8750-1A46F5509AD8}" name="Column12905"/>
    <tableColumn id="12909" xr3:uid="{B09F6C92-CC96-4B9A-8C1C-72E7EB8F55FC}" name="Column12906"/>
    <tableColumn id="12910" xr3:uid="{6A8C886F-20FA-4396-86CE-4ABA335DB9EB}" name="Column12907"/>
    <tableColumn id="12911" xr3:uid="{893D1EAD-EB31-42F6-8522-F019EB2DF072}" name="Column12908"/>
    <tableColumn id="12912" xr3:uid="{E4104FE0-70E7-4FDA-AC4A-CB0DD0213036}" name="Column12909"/>
    <tableColumn id="12913" xr3:uid="{B153A8F7-D74A-4027-9CCE-1111B07D12F9}" name="Column12910"/>
    <tableColumn id="12914" xr3:uid="{EA2A58DF-1A56-4442-93BC-7F89D9D82C07}" name="Column12911"/>
    <tableColumn id="12915" xr3:uid="{48946E21-C55D-436F-B19D-74C18DDF2938}" name="Column12912"/>
    <tableColumn id="12916" xr3:uid="{95780A8E-0F93-4310-9835-27BB049D8C78}" name="Column12913"/>
    <tableColumn id="12917" xr3:uid="{282B0100-17A5-40D7-A49B-84285128AB2A}" name="Column12914"/>
    <tableColumn id="12918" xr3:uid="{64AE2B1B-18F0-4891-8C4A-60EBC661C852}" name="Column12915"/>
    <tableColumn id="12919" xr3:uid="{43E6F046-94BD-42E4-A250-A1640574FADE}" name="Column12916"/>
    <tableColumn id="12920" xr3:uid="{3DE2F633-9C6F-4EF5-A704-C95BC90D1397}" name="Column12917"/>
    <tableColumn id="12921" xr3:uid="{C6560341-FCE7-4555-BB80-0E0D96849A17}" name="Column12918"/>
    <tableColumn id="12922" xr3:uid="{352B9F60-756F-400D-86BB-EEA42F5D1182}" name="Column12919"/>
    <tableColumn id="12923" xr3:uid="{714283EA-7BD9-4B2B-AE08-5B1D16C74254}" name="Column12920"/>
    <tableColumn id="12924" xr3:uid="{462FEBE9-E1CB-4715-AE2C-2DA86A271E2B}" name="Column12921"/>
    <tableColumn id="12925" xr3:uid="{92F8F75C-E053-45C5-99D6-36F7E4F45446}" name="Column12922"/>
    <tableColumn id="12926" xr3:uid="{277A6924-C2C0-40E2-AEE9-9D6DAF8838E1}" name="Column12923"/>
    <tableColumn id="12927" xr3:uid="{E4593146-0CD3-447B-84C5-C4BF20501158}" name="Column12924"/>
    <tableColumn id="12928" xr3:uid="{C216FED9-7884-430E-992B-FF202DF97CBA}" name="Column12925"/>
    <tableColumn id="12929" xr3:uid="{641DB543-D098-4994-9113-D9DC816BE241}" name="Column12926"/>
    <tableColumn id="12930" xr3:uid="{DBA3E3DE-4093-4373-904E-BBC22E0681F0}" name="Column12927"/>
    <tableColumn id="12931" xr3:uid="{E0902E6B-9964-4F0A-B4D1-2C7B6727A910}" name="Column12928"/>
    <tableColumn id="12932" xr3:uid="{0ED23B7B-7F81-441B-B174-CB80C503E907}" name="Column12929"/>
    <tableColumn id="12933" xr3:uid="{6A36B8DF-CC40-4D9D-ADC8-ADAA462F5FD1}" name="Column12930"/>
    <tableColumn id="12934" xr3:uid="{2D3C8091-D513-4CF7-A0DB-E619FEC81C1F}" name="Column12931"/>
    <tableColumn id="12935" xr3:uid="{EC4D513A-4987-47D8-BF2B-2AB53EA09587}" name="Column12932"/>
    <tableColumn id="12936" xr3:uid="{A063D65B-EFB3-4AC1-A527-F6CAFF7EE575}" name="Column12933"/>
    <tableColumn id="12937" xr3:uid="{A94DBC5C-CDB6-4CCC-BCB1-9205FE6A804E}" name="Column12934"/>
    <tableColumn id="12938" xr3:uid="{33E63699-CBEE-4C0E-91BA-91F29F0809EC}" name="Column12935"/>
    <tableColumn id="12939" xr3:uid="{2E728F37-E9F9-4FDA-BCE4-38CA90AD907D}" name="Column12936"/>
    <tableColumn id="12940" xr3:uid="{08508862-AD0A-4929-8CC4-E42F79EFA895}" name="Column12937"/>
    <tableColumn id="12941" xr3:uid="{CBAEC9BD-912C-40A9-BFCA-093697756365}" name="Column12938"/>
    <tableColumn id="12942" xr3:uid="{13210699-79E0-4690-9EA5-8BEECABD2200}" name="Column12939"/>
    <tableColumn id="12943" xr3:uid="{26BAF9BD-E5DF-4465-8EFB-11DCB4827C1F}" name="Column12940"/>
    <tableColumn id="12944" xr3:uid="{ED12AAF1-7B4D-45D4-AD64-1897698807D9}" name="Column12941"/>
    <tableColumn id="12945" xr3:uid="{DC708409-E8BC-44F5-AA61-EC6EAB1DF48F}" name="Column12942"/>
    <tableColumn id="12946" xr3:uid="{1BA68581-EE86-4D21-B6DD-10B3ACA099EC}" name="Column12943"/>
    <tableColumn id="12947" xr3:uid="{3AB98C83-EDB9-48ED-8C79-779250E7F743}" name="Column12944"/>
    <tableColumn id="12948" xr3:uid="{13F920E4-1714-4751-B35F-447E2B8E69E6}" name="Column12945"/>
    <tableColumn id="12949" xr3:uid="{E54B9C58-DF0D-496A-920E-32F14C09F11C}" name="Column12946"/>
    <tableColumn id="12950" xr3:uid="{6E540643-9E35-4B20-8040-45B3B8CB688C}" name="Column12947"/>
    <tableColumn id="12951" xr3:uid="{A4FE325F-60B3-432A-8A8B-EAD8485C26BA}" name="Column12948"/>
    <tableColumn id="12952" xr3:uid="{F7219B4C-EEF9-42E1-A158-5A67E46AA59A}" name="Column12949"/>
    <tableColumn id="12953" xr3:uid="{04773AA3-88FB-40DF-8597-D1A297E80FB6}" name="Column12950"/>
    <tableColumn id="12954" xr3:uid="{7315408A-DA96-413D-ABAA-E87EC5C144E9}" name="Column12951"/>
    <tableColumn id="12955" xr3:uid="{D5C5A697-489D-41A3-BD9C-AA669FF5B2AC}" name="Column12952"/>
    <tableColumn id="12956" xr3:uid="{DA2F1E95-5D6A-4BD7-BD40-492702A7FEB6}" name="Column12953"/>
    <tableColumn id="12957" xr3:uid="{220AA93A-3112-4F9B-99AA-BD4CB901592A}" name="Column12954"/>
    <tableColumn id="12958" xr3:uid="{9221F204-55CC-4E27-ACA3-56FCF01026F7}" name="Column12955"/>
    <tableColumn id="12959" xr3:uid="{27D56EF6-FA78-4B61-BB49-9E8FB4F46ECB}" name="Column12956"/>
    <tableColumn id="12960" xr3:uid="{8D91DA2B-D412-46EA-ABE2-C2AA061774FB}" name="Column12957"/>
    <tableColumn id="12961" xr3:uid="{06D035EB-9178-48D2-8011-439F5B602EA5}" name="Column12958"/>
    <tableColumn id="12962" xr3:uid="{5F6B33C1-E84B-416B-9906-E8061C9D625B}" name="Column12959"/>
    <tableColumn id="12963" xr3:uid="{6159DFC8-C181-40C7-AB2D-FD837E7288DA}" name="Column12960"/>
    <tableColumn id="12964" xr3:uid="{305BDE8F-53A8-41A3-9D14-B82ADA792338}" name="Column12961"/>
    <tableColumn id="12965" xr3:uid="{EEB0B66C-F226-4161-8633-65626BDACEFB}" name="Column12962"/>
    <tableColumn id="12966" xr3:uid="{E8E76FB9-AD5F-4AA8-9692-3F7488AF2470}" name="Column12963"/>
    <tableColumn id="12967" xr3:uid="{D81ACE61-401A-403A-A0C2-5BCF5ED5DD0E}" name="Column12964"/>
    <tableColumn id="12968" xr3:uid="{B1BF4AF1-22A2-42A9-B024-5BC9B5610B07}" name="Column12965"/>
    <tableColumn id="12969" xr3:uid="{A0CA0DBA-BF2A-468F-A21E-415B6D7FD32F}" name="Column12966"/>
    <tableColumn id="12970" xr3:uid="{78A28ED3-5D15-4159-8D60-672567EAECB9}" name="Column12967"/>
    <tableColumn id="12971" xr3:uid="{EE7459F9-1FD6-4EE4-A20E-B8B64E2BA458}" name="Column12968"/>
    <tableColumn id="12972" xr3:uid="{45321AA7-5C29-4C2A-9020-B5FC4FCED606}" name="Column12969"/>
    <tableColumn id="12973" xr3:uid="{DA8EBD3C-6674-471F-BDEC-2ACA04835A83}" name="Column12970"/>
    <tableColumn id="12974" xr3:uid="{0E3AD11F-5003-4A52-989A-5A2E4CD618CE}" name="Column12971"/>
    <tableColumn id="12975" xr3:uid="{26C7BA8C-4BC9-4C17-8273-79C73EA7E833}" name="Column12972"/>
    <tableColumn id="12976" xr3:uid="{08977D03-43CF-418A-B38B-BFE9508A94C5}" name="Column12973"/>
    <tableColumn id="12977" xr3:uid="{C586B64C-E1B9-4289-BD70-123DE737A5BE}" name="Column12974"/>
    <tableColumn id="12978" xr3:uid="{D56731C7-AA1E-446A-A515-8D82490BA796}" name="Column12975"/>
    <tableColumn id="12979" xr3:uid="{3566568C-43FF-4683-934B-9CF50AADDF81}" name="Column12976"/>
    <tableColumn id="12980" xr3:uid="{80875A12-E9FD-49F2-A3DC-65050898C0A2}" name="Column12977"/>
    <tableColumn id="12981" xr3:uid="{38C5F8C6-8AD9-4294-8C16-5804BF6EE0FA}" name="Column12978"/>
    <tableColumn id="12982" xr3:uid="{1E19BDD7-0A91-4F68-8F6B-05D9E94BB537}" name="Column12979"/>
    <tableColumn id="12983" xr3:uid="{1355D020-BC1C-4F4C-9219-832BE29DDF06}" name="Column12980"/>
    <tableColumn id="12984" xr3:uid="{4CE00895-1A9B-4ECC-A97F-E56E8395A94E}" name="Column12981"/>
    <tableColumn id="12985" xr3:uid="{A5EF284B-8F20-4998-9F86-D68AC0EE3010}" name="Column12982"/>
    <tableColumn id="12986" xr3:uid="{8533C8E2-752E-4957-A946-136ADB5BA253}" name="Column12983"/>
    <tableColumn id="12987" xr3:uid="{F7FABD1E-615E-49F2-90A5-5F7E99481B19}" name="Column12984"/>
    <tableColumn id="12988" xr3:uid="{215D1191-BB26-4DFA-B9C2-BB8F1CAF70AD}" name="Column12985"/>
    <tableColumn id="12989" xr3:uid="{31DFC8E7-282D-44ED-98B7-347CB5ED0AA2}" name="Column12986"/>
    <tableColumn id="12990" xr3:uid="{44CED09A-63E1-4C85-B65F-BF01613696E8}" name="Column12987"/>
    <tableColumn id="12991" xr3:uid="{D2F6E62D-1335-4F2B-AB46-97ED8FCAA167}" name="Column12988"/>
    <tableColumn id="12992" xr3:uid="{F369B631-9A9C-4061-BDFC-7AEB0B9C8204}" name="Column12989"/>
    <tableColumn id="12993" xr3:uid="{2A732BF9-1B5F-49F3-B133-8531EBAA349D}" name="Column12990"/>
    <tableColumn id="12994" xr3:uid="{B52CD89E-19FF-42D4-8133-18140956011E}" name="Column12991"/>
    <tableColumn id="12995" xr3:uid="{F71D5251-13CE-48F9-AD16-735E2D411A61}" name="Column12992"/>
    <tableColumn id="12996" xr3:uid="{3CBF86D9-1A5D-4E81-B9F7-D620BD2C9D19}" name="Column12993"/>
    <tableColumn id="12997" xr3:uid="{44D2114A-93E1-407E-A412-B82C869F53E4}" name="Column12994"/>
    <tableColumn id="12998" xr3:uid="{592515B7-1FE4-459B-A272-4A31335B2FDF}" name="Column12995"/>
    <tableColumn id="12999" xr3:uid="{F22F9E31-6C69-4D40-A435-37D59D9615DA}" name="Column12996"/>
    <tableColumn id="13000" xr3:uid="{D2BE89B5-A20A-4720-8825-890F99DBBB31}" name="Column12997"/>
    <tableColumn id="13001" xr3:uid="{67073DA2-D575-4164-9AE3-5DE013D3E903}" name="Column12998"/>
    <tableColumn id="13002" xr3:uid="{92CB5414-47A0-4884-93B0-F3D9EE8D6EEC}" name="Column12999"/>
    <tableColumn id="13003" xr3:uid="{4BAB9FF0-7C23-4825-9B34-1518B3A3B41A}" name="Column13000"/>
    <tableColumn id="13004" xr3:uid="{22A4C5D1-D770-4EAE-8063-7BAEA63848E6}" name="Column13001"/>
    <tableColumn id="13005" xr3:uid="{A7AC5A30-A58B-4A5D-A17C-898F312518E3}" name="Column13002"/>
    <tableColumn id="13006" xr3:uid="{B6B26F06-EE0F-43D1-BA29-C61299EAEF81}" name="Column13003"/>
    <tableColumn id="13007" xr3:uid="{7BD43FD1-8CE8-4A68-97D7-A13EB9A91EC5}" name="Column13004"/>
    <tableColumn id="13008" xr3:uid="{A17A9F94-DDCC-452A-B6D8-14C573FB537F}" name="Column13005"/>
    <tableColumn id="13009" xr3:uid="{65FB6525-C078-4548-AC99-F93F93E5DCF3}" name="Column13006"/>
    <tableColumn id="13010" xr3:uid="{8D191C0C-2787-4B5A-9BD6-EF50AD01DCF1}" name="Column13007"/>
    <tableColumn id="13011" xr3:uid="{015EF6EA-3A7A-47E2-A778-780F2A382CD4}" name="Column13008"/>
    <tableColumn id="13012" xr3:uid="{05B228F1-C849-48B5-8613-DFA7D4A5250C}" name="Column13009"/>
    <tableColumn id="13013" xr3:uid="{CA8AA940-2813-4B62-8A2A-07F4F2BB0DBF}" name="Column13010"/>
    <tableColumn id="13014" xr3:uid="{5E607CAB-B8F9-4D40-979F-8CF56EDB90A4}" name="Column13011"/>
    <tableColumn id="13015" xr3:uid="{7ADFF6A4-FB0F-46C3-8A15-7663509B0038}" name="Column13012"/>
    <tableColumn id="13016" xr3:uid="{59044F6C-C2ED-4736-8A68-6091973BEC33}" name="Column13013"/>
    <tableColumn id="13017" xr3:uid="{8900A0DB-FFD9-46EA-88E1-6A9E663260F1}" name="Column13014"/>
    <tableColumn id="13018" xr3:uid="{41E24FE4-59F6-42FA-97A2-FBE02601E823}" name="Column13015"/>
    <tableColumn id="13019" xr3:uid="{A8FDE849-2632-47AA-8D0B-F26AAC5270B9}" name="Column13016"/>
    <tableColumn id="13020" xr3:uid="{303B980F-F529-45F0-8CCF-45C5C08CB8EA}" name="Column13017"/>
    <tableColumn id="13021" xr3:uid="{BFF3917E-6450-465A-B0F5-EB8349464E89}" name="Column13018"/>
    <tableColumn id="13022" xr3:uid="{7745C9BB-54CD-4DEE-9308-EBDFE22F64D2}" name="Column13019"/>
    <tableColumn id="13023" xr3:uid="{677DE53E-BB59-4FD5-89F5-D8AA1DE37C78}" name="Column13020"/>
    <tableColumn id="13024" xr3:uid="{33477D23-B1BB-40D4-8618-4048F53F71DB}" name="Column13021"/>
    <tableColumn id="13025" xr3:uid="{716C9487-233E-4686-A63F-511F552C0D70}" name="Column13022"/>
    <tableColumn id="13026" xr3:uid="{62158D1B-0622-48F0-AD04-07B8D4FDBC2A}" name="Column13023"/>
    <tableColumn id="13027" xr3:uid="{BF2D59C2-CDFA-4794-B82C-89E463DF2057}" name="Column13024"/>
    <tableColumn id="13028" xr3:uid="{CC3B4F2D-99C9-4379-8349-F6D06BF1B9E6}" name="Column13025"/>
    <tableColumn id="13029" xr3:uid="{06ACA562-844F-44BC-BEED-B24D2CD86708}" name="Column13026"/>
    <tableColumn id="13030" xr3:uid="{4F78F363-E2E4-419F-A1E0-92900C124AA7}" name="Column13027"/>
    <tableColumn id="13031" xr3:uid="{3E5C1E18-AB95-4D50-8113-2CE182A9D719}" name="Column13028"/>
    <tableColumn id="13032" xr3:uid="{05429F3F-6340-47DC-B93A-A1B480357F11}" name="Column13029"/>
    <tableColumn id="13033" xr3:uid="{4774BC9F-4BDB-433F-A86C-6950349A63D2}" name="Column13030"/>
    <tableColumn id="13034" xr3:uid="{89973B26-D1F5-4324-B0F0-0E206494B941}" name="Column13031"/>
    <tableColumn id="13035" xr3:uid="{78EC8F21-06AD-4929-9390-7CB87A13BE0B}" name="Column13032"/>
    <tableColumn id="13036" xr3:uid="{2BD2B125-AF52-4D84-B5C4-126C0FE28036}" name="Column13033"/>
    <tableColumn id="13037" xr3:uid="{AE2AF918-7AA2-48CA-BE69-234E70878AB9}" name="Column13034"/>
    <tableColumn id="13038" xr3:uid="{7F7CA9F1-9933-454B-A56E-C267A6B05A2A}" name="Column13035"/>
    <tableColumn id="13039" xr3:uid="{C8600FA8-BF04-43C4-B30F-51AEFEC45730}" name="Column13036"/>
    <tableColumn id="13040" xr3:uid="{44AD3212-5840-465A-AB9D-1AD991BDEAC5}" name="Column13037"/>
    <tableColumn id="13041" xr3:uid="{E4C7CBC1-49BD-41B0-9BC7-6F1F153B36FC}" name="Column13038"/>
    <tableColumn id="13042" xr3:uid="{948AC4B3-A50E-4533-AA9D-39CE40391062}" name="Column13039"/>
    <tableColumn id="13043" xr3:uid="{36B011BE-62D3-4762-A084-8B7642AAAE13}" name="Column13040"/>
    <tableColumn id="13044" xr3:uid="{3D266C50-9C74-4466-8D0F-A9F1FCAF4244}" name="Column13041"/>
    <tableColumn id="13045" xr3:uid="{F0036576-7C4E-4FBA-8874-16B8048B90D9}" name="Column13042"/>
    <tableColumn id="13046" xr3:uid="{CB5E17AF-E95E-4E02-B439-AA469B6D0A52}" name="Column13043"/>
    <tableColumn id="13047" xr3:uid="{5163D9FB-2C66-40C1-9835-BD434D326A34}" name="Column13044"/>
    <tableColumn id="13048" xr3:uid="{E7F5D64B-E883-4EAB-8F08-415AF6F4566E}" name="Column13045"/>
    <tableColumn id="13049" xr3:uid="{A3C0DF9F-43A5-4EDF-8233-B9E1BA96C4C7}" name="Column13046"/>
    <tableColumn id="13050" xr3:uid="{EE4DA9A5-0C9B-44EF-850D-5BA6B6762ACA}" name="Column13047"/>
    <tableColumn id="13051" xr3:uid="{AE78ADAD-48AD-4C11-A45F-C8938F165DE2}" name="Column13048"/>
    <tableColumn id="13052" xr3:uid="{218FEF5C-5E9E-4C27-AE20-4D11F178173E}" name="Column13049"/>
    <tableColumn id="13053" xr3:uid="{FCEBCC72-C93A-4C5B-B739-E3E285FB5AA5}" name="Column13050"/>
    <tableColumn id="13054" xr3:uid="{D2990DF0-9CC6-41C6-A5E9-3B22AD5EB919}" name="Column13051"/>
    <tableColumn id="13055" xr3:uid="{85C5DE8C-E7EC-4F3E-9187-5BC1CC38EB63}" name="Column13052"/>
    <tableColumn id="13056" xr3:uid="{666756BE-BDC7-4D29-B297-62C3840344BA}" name="Column13053"/>
    <tableColumn id="13057" xr3:uid="{5B4E209F-C6B4-4767-A66A-6CDF9309D06A}" name="Column13054"/>
    <tableColumn id="13058" xr3:uid="{31C859FF-8E29-4A78-8FCD-0D86C1CFC6F7}" name="Column13055"/>
    <tableColumn id="13059" xr3:uid="{06E432BB-8A35-4F53-B558-5FD2A59578C3}" name="Column13056"/>
    <tableColumn id="13060" xr3:uid="{2B1AA6E9-D564-4987-A3A2-348DEC84CE0C}" name="Column13057"/>
    <tableColumn id="13061" xr3:uid="{34FD9F51-21ED-48B1-BFA0-0BB34C025D9C}" name="Column13058"/>
    <tableColumn id="13062" xr3:uid="{2E9BDDFC-4224-4FB0-99DB-E6B577BCC48E}" name="Column13059"/>
    <tableColumn id="13063" xr3:uid="{F37EC364-458F-4382-B523-14B8870F4902}" name="Column13060"/>
    <tableColumn id="13064" xr3:uid="{DC6673C4-3F9C-4D2A-A3DE-897BD667868A}" name="Column13061"/>
    <tableColumn id="13065" xr3:uid="{119FF8BA-017A-4764-93A4-DCC7ED90EEB0}" name="Column13062"/>
    <tableColumn id="13066" xr3:uid="{438BBF55-B528-4682-8EC6-C4E823DCB008}" name="Column13063"/>
    <tableColumn id="13067" xr3:uid="{B5145C04-A223-4441-B292-EFABA5688BF8}" name="Column13064"/>
    <tableColumn id="13068" xr3:uid="{61EBB818-990F-4727-8856-F533E9BED84D}" name="Column13065"/>
    <tableColumn id="13069" xr3:uid="{EDFD3FD1-BAA7-4BA0-9CDD-60F5345A3B1F}" name="Column13066"/>
    <tableColumn id="13070" xr3:uid="{CF3D71B0-C08E-4F49-B9D9-8A17DC7E7715}" name="Column13067"/>
    <tableColumn id="13071" xr3:uid="{7B582320-9A17-433E-A797-F12FE43E5A13}" name="Column13068"/>
    <tableColumn id="13072" xr3:uid="{039CF202-5191-4293-8CC1-09B1FA31D876}" name="Column13069"/>
    <tableColumn id="13073" xr3:uid="{B8F6991C-7CFE-4C07-930A-C809EBF01B38}" name="Column13070"/>
    <tableColumn id="13074" xr3:uid="{37562B1A-111F-4669-A019-FD04B8888C13}" name="Column13071"/>
    <tableColumn id="13075" xr3:uid="{4AF9E04A-0AAF-4099-B00B-7D7227F47735}" name="Column13072"/>
    <tableColumn id="13076" xr3:uid="{38ECA425-187B-4109-B295-B4CBEE25CBD1}" name="Column13073"/>
    <tableColumn id="13077" xr3:uid="{291202BD-E0AB-4EDF-B1D1-CF914C0FBF6C}" name="Column13074"/>
    <tableColumn id="13078" xr3:uid="{7B3B69F5-E62B-40C5-92E0-37858B22BDCE}" name="Column13075"/>
    <tableColumn id="13079" xr3:uid="{5EA79E29-BD00-4ECC-A759-149786B01833}" name="Column13076"/>
    <tableColumn id="13080" xr3:uid="{E0E00CFF-7528-4EF3-93D9-12A434176BBD}" name="Column13077"/>
    <tableColumn id="13081" xr3:uid="{BCA96BCC-2B07-4DAD-8C5F-DBC6FA2B088E}" name="Column13078"/>
    <tableColumn id="13082" xr3:uid="{570BA180-23B4-4617-9A75-59BE5791C2FF}" name="Column13079"/>
    <tableColumn id="13083" xr3:uid="{2532478D-B974-40F2-BC7D-D85AEDC85381}" name="Column13080"/>
    <tableColumn id="13084" xr3:uid="{206B7424-9C75-4002-BF37-C6937A7FDEC6}" name="Column13081"/>
    <tableColumn id="13085" xr3:uid="{8563293E-B3C2-4AEB-B9DA-2233FF0E931F}" name="Column13082"/>
    <tableColumn id="13086" xr3:uid="{16769232-0211-41CC-8550-4EDE53F2330B}" name="Column13083"/>
    <tableColumn id="13087" xr3:uid="{BBD3823D-8970-4EC7-B240-9EAF6C51C7FE}" name="Column13084"/>
    <tableColumn id="13088" xr3:uid="{C0D5A927-542A-4E41-9F4A-872A723BEF17}" name="Column13085"/>
    <tableColumn id="13089" xr3:uid="{11D46DB8-2E16-4669-BA49-3DB06190C128}" name="Column13086"/>
    <tableColumn id="13090" xr3:uid="{5478373D-237D-4062-9A12-52D163D7A2CE}" name="Column13087"/>
    <tableColumn id="13091" xr3:uid="{45E9ADB2-38D6-4259-91F0-61C0A62A87FD}" name="Column13088"/>
    <tableColumn id="13092" xr3:uid="{01A77B1B-D180-447B-B072-8E994009681C}" name="Column13089"/>
    <tableColumn id="13093" xr3:uid="{B1625AE4-A7EF-4E17-A1F5-B09505FC8A50}" name="Column13090"/>
    <tableColumn id="13094" xr3:uid="{00275043-AE4C-46EA-BF6F-12A8CD711CD3}" name="Column13091"/>
    <tableColumn id="13095" xr3:uid="{B5488DDF-E740-43A6-837B-DD99541651DB}" name="Column13092"/>
    <tableColumn id="13096" xr3:uid="{F3D6DDF4-7C22-41A2-AB38-3831360CA3F4}" name="Column13093"/>
    <tableColumn id="13097" xr3:uid="{133313DA-2C3A-4B3B-9F9E-74EBD1E547EF}" name="Column13094"/>
    <tableColumn id="13098" xr3:uid="{9E2C848A-049D-49D6-810A-3F5323AA9BF0}" name="Column13095"/>
    <tableColumn id="13099" xr3:uid="{C54203B9-C1E5-4803-9AD1-467038BD2025}" name="Column13096"/>
    <tableColumn id="13100" xr3:uid="{949AD347-46A3-4E90-B39D-F8BDC2B1B61C}" name="Column13097"/>
    <tableColumn id="13101" xr3:uid="{722EB118-B3EE-4901-9A78-9044DF1D68E5}" name="Column13098"/>
    <tableColumn id="13102" xr3:uid="{E7C58B31-D8EE-4AB0-8C7C-54A6E2503E4E}" name="Column13099"/>
    <tableColumn id="13103" xr3:uid="{4D7BE875-E1BE-444F-94BC-00622577DD87}" name="Column13100"/>
    <tableColumn id="13104" xr3:uid="{C475626D-0442-4377-9CE3-E6FF8C65113C}" name="Column13101"/>
    <tableColumn id="13105" xr3:uid="{9CE98459-8D1F-4FFB-A55D-987E4C086B44}" name="Column13102"/>
    <tableColumn id="13106" xr3:uid="{8DAAB20A-D596-40F6-8135-9976A27DD637}" name="Column13103"/>
    <tableColumn id="13107" xr3:uid="{2EA5AB60-5110-4A95-937B-090746A70357}" name="Column13104"/>
    <tableColumn id="13108" xr3:uid="{73C254F7-D12A-480F-886F-84592E7E66ED}" name="Column13105"/>
    <tableColumn id="13109" xr3:uid="{91458218-7DFE-47C4-9693-C7413B3ACD78}" name="Column13106"/>
    <tableColumn id="13110" xr3:uid="{C9B6C827-6387-40DA-B762-12DB03A6BCFB}" name="Column13107"/>
    <tableColumn id="13111" xr3:uid="{53EA69E9-B3BB-4499-9A0B-FA2917952D82}" name="Column13108"/>
    <tableColumn id="13112" xr3:uid="{9F72281F-DE3A-4067-A839-4B70D7854C86}" name="Column13109"/>
    <tableColumn id="13113" xr3:uid="{D3733048-DD65-41F7-807E-E08CDF735A6B}" name="Column13110"/>
    <tableColumn id="13114" xr3:uid="{F3132117-42C8-426E-8847-9D762FE5FDEE}" name="Column13111"/>
    <tableColumn id="13115" xr3:uid="{4DE6D894-B65D-428E-8C51-D2A8882610A0}" name="Column13112"/>
    <tableColumn id="13116" xr3:uid="{B45BF708-20FA-4536-B1D1-CC3E523602D6}" name="Column13113"/>
    <tableColumn id="13117" xr3:uid="{6310D355-4E2A-4418-B680-DCC15E37797F}" name="Column13114"/>
    <tableColumn id="13118" xr3:uid="{90EEB51D-5734-4B27-B17A-4AF9E7F79694}" name="Column13115"/>
    <tableColumn id="13119" xr3:uid="{43903887-6292-477D-AA16-7EEF2CFE8962}" name="Column13116"/>
    <tableColumn id="13120" xr3:uid="{E506F2EB-234F-4F8E-846E-4DEF5582E7DE}" name="Column13117"/>
    <tableColumn id="13121" xr3:uid="{E43D7B61-51F4-4D28-9060-F518FA7A1A6B}" name="Column13118"/>
    <tableColumn id="13122" xr3:uid="{4459D336-7255-47E2-8E4E-3E2B90520121}" name="Column13119"/>
    <tableColumn id="13123" xr3:uid="{16954F47-72A4-4981-A599-FE4E4AE83E13}" name="Column13120"/>
    <tableColumn id="13124" xr3:uid="{C020146B-67B7-4794-AA72-B0F75F017B30}" name="Column13121"/>
    <tableColumn id="13125" xr3:uid="{F5C5D5D2-EC10-43C1-97F4-E5B2119A96D5}" name="Column13122"/>
    <tableColumn id="13126" xr3:uid="{DA9CF06F-CB4E-48F5-930F-1EA452D75436}" name="Column13123"/>
    <tableColumn id="13127" xr3:uid="{A26FCF15-D22A-41A6-ACA5-DF0CECD8EB0C}" name="Column13124"/>
    <tableColumn id="13128" xr3:uid="{D6775CD1-6DB0-4D90-81CA-214CE4635A3D}" name="Column13125"/>
    <tableColumn id="13129" xr3:uid="{94AD1A73-6125-4494-8D8B-47C4BF3811E0}" name="Column13126"/>
    <tableColumn id="13130" xr3:uid="{C393B042-599A-4F2C-8C3A-A99A5FED105C}" name="Column13127"/>
    <tableColumn id="13131" xr3:uid="{AB9B670B-1D65-4F46-B446-F02C81BEDC2D}" name="Column13128"/>
    <tableColumn id="13132" xr3:uid="{A149D608-65EA-4B4C-A941-F4B57AA8F658}" name="Column13129"/>
    <tableColumn id="13133" xr3:uid="{41A76BA0-753F-43AB-860E-84203AAE59AC}" name="Column13130"/>
    <tableColumn id="13134" xr3:uid="{150A6524-4FD0-4DFF-B5FA-6EF37FCB5AB8}" name="Column13131"/>
    <tableColumn id="13135" xr3:uid="{249F4815-996E-4F97-AE9E-A9E286995E51}" name="Column13132"/>
    <tableColumn id="13136" xr3:uid="{5B274FB4-2980-48E7-9575-7A2BE640C386}" name="Column13133"/>
    <tableColumn id="13137" xr3:uid="{215BF181-EB1C-40B2-AA98-2C58C8AE6DC4}" name="Column13134"/>
    <tableColumn id="13138" xr3:uid="{B26FE61E-B37F-4F50-BAD1-534918C281B3}" name="Column13135"/>
    <tableColumn id="13139" xr3:uid="{21833B47-F5F4-4E52-A9CB-2DA33827218B}" name="Column13136"/>
    <tableColumn id="13140" xr3:uid="{8F9EFEB3-A9F7-49C0-B9D2-A18BF216E8CC}" name="Column13137"/>
    <tableColumn id="13141" xr3:uid="{7AD02B4D-1672-42C6-8105-6CD5B5B774E9}" name="Column13138"/>
    <tableColumn id="13142" xr3:uid="{289B4783-C884-453A-B597-5B7B863F5240}" name="Column13139"/>
    <tableColumn id="13143" xr3:uid="{F25B65EA-1484-4630-8F1B-BAA172BB16CB}" name="Column13140"/>
    <tableColumn id="13144" xr3:uid="{9D2BE91B-66DF-4E74-BB6E-C07BF0ACE71E}" name="Column13141"/>
    <tableColumn id="13145" xr3:uid="{6C825E16-5646-44B7-A010-9D4765CEA8FD}" name="Column13142"/>
    <tableColumn id="13146" xr3:uid="{F7312920-3CAC-43C1-BE5B-C058F6A5C051}" name="Column13143"/>
    <tableColumn id="13147" xr3:uid="{121EC434-63E0-44E8-AEA8-75DA7AB9D512}" name="Column13144"/>
    <tableColumn id="13148" xr3:uid="{1B198181-7DAE-412A-8D46-BC6537EEDFB3}" name="Column13145"/>
    <tableColumn id="13149" xr3:uid="{ACD0D6F2-54E5-4F14-AF3B-72688C20D7DB}" name="Column13146"/>
    <tableColumn id="13150" xr3:uid="{2757B06C-33FF-4D9C-8B26-7DEAD4BEB8EC}" name="Column13147"/>
    <tableColumn id="13151" xr3:uid="{B61C9C1C-791C-49B2-9C99-2E91099AD56E}" name="Column13148"/>
    <tableColumn id="13152" xr3:uid="{66AEF40A-034B-4739-BE43-3285CA2DA007}" name="Column13149"/>
    <tableColumn id="13153" xr3:uid="{981FE1D5-27B8-4A14-8A90-19621940950A}" name="Column13150"/>
    <tableColumn id="13154" xr3:uid="{C588C03F-DC99-4364-8BBE-BAEB76230D35}" name="Column13151"/>
    <tableColumn id="13155" xr3:uid="{59ED7302-48EA-4D56-96B3-9443ABCB6610}" name="Column13152"/>
    <tableColumn id="13156" xr3:uid="{496FDE44-9EE1-4827-863E-408148302D14}" name="Column13153"/>
    <tableColumn id="13157" xr3:uid="{5E23DCFC-75E1-41DB-831C-F6C33E4A94DE}" name="Column13154"/>
    <tableColumn id="13158" xr3:uid="{23ABBA28-E3E5-4A6F-81C9-50EB29F4A3CA}" name="Column13155"/>
    <tableColumn id="13159" xr3:uid="{D4B0D76B-4998-4E7C-9563-2B7554DF8029}" name="Column13156"/>
    <tableColumn id="13160" xr3:uid="{394967E6-63AD-4E31-ADC4-90E7211DBAD4}" name="Column13157"/>
    <tableColumn id="13161" xr3:uid="{9A30F0BA-E64B-4AE0-A47E-4EA7B9EAF785}" name="Column13158"/>
    <tableColumn id="13162" xr3:uid="{1F27A39D-BFDF-492D-A8F0-8B17EF026D5B}" name="Column13159"/>
    <tableColumn id="13163" xr3:uid="{F2744B0C-441B-4957-9591-577585D26F4E}" name="Column13160"/>
    <tableColumn id="13164" xr3:uid="{D58036E5-03F3-4FF7-B7C3-EC758CA473EF}" name="Column13161"/>
    <tableColumn id="13165" xr3:uid="{9F069C6D-28D3-4827-AE7B-806DBFDA7589}" name="Column13162"/>
    <tableColumn id="13166" xr3:uid="{12FE88C5-2632-444E-860B-0E9F6F10AC0B}" name="Column13163"/>
    <tableColumn id="13167" xr3:uid="{6C9066A9-A1D9-4063-BEC3-29690AC94E6A}" name="Column13164"/>
    <tableColumn id="13168" xr3:uid="{EBBE7BF1-456C-40AF-BD39-9353984E1AC5}" name="Column13165"/>
    <tableColumn id="13169" xr3:uid="{78992CAD-6E52-4061-A72A-FE6D9CF0F638}" name="Column13166"/>
    <tableColumn id="13170" xr3:uid="{394A2CAE-42EB-430D-AD43-4D65470E1CED}" name="Column13167"/>
    <tableColumn id="13171" xr3:uid="{5F041C65-5C4A-40A0-918B-E8546AF7DA5B}" name="Column13168"/>
    <tableColumn id="13172" xr3:uid="{75B03B62-8559-4A91-8829-548BBDB4988D}" name="Column13169"/>
    <tableColumn id="13173" xr3:uid="{B75A4BB1-83C3-4235-9672-054E85567EC4}" name="Column13170"/>
    <tableColumn id="13174" xr3:uid="{E4FDF29E-C59C-42BF-A6B5-65A1E31986D6}" name="Column13171"/>
    <tableColumn id="13175" xr3:uid="{C5E941ED-198B-4603-888E-C068C64CE21C}" name="Column13172"/>
    <tableColumn id="13176" xr3:uid="{559BF55D-E2D8-4FB3-8BAE-5208DB41E9D8}" name="Column13173"/>
    <tableColumn id="13177" xr3:uid="{2DCC6E5A-3DC2-48D8-AC3B-09787F3161BB}" name="Column13174"/>
    <tableColumn id="13178" xr3:uid="{386F3F2A-0ACC-4406-AAAA-B4AE75700BBD}" name="Column13175"/>
    <tableColumn id="13179" xr3:uid="{3A606FD7-9028-407C-A48A-A2633CF9E76F}" name="Column13176"/>
    <tableColumn id="13180" xr3:uid="{BFA692CF-E045-413B-85BD-1209583CDCB4}" name="Column13177"/>
    <tableColumn id="13181" xr3:uid="{18419578-686D-4449-8A56-BA533DB0C1D8}" name="Column13178"/>
    <tableColumn id="13182" xr3:uid="{D604836C-1AAE-4699-828B-E860E32F3401}" name="Column13179"/>
    <tableColumn id="13183" xr3:uid="{BA02E887-6D4A-4BFD-A4AB-2778501519F6}" name="Column13180"/>
    <tableColumn id="13184" xr3:uid="{AD320A3A-0CAF-4FBA-B37E-C6205231D56A}" name="Column13181"/>
    <tableColumn id="13185" xr3:uid="{80893C57-F6F3-47DA-8A98-AF6106D08212}" name="Column13182"/>
    <tableColumn id="13186" xr3:uid="{29149E39-440D-4B04-B3D2-63541B27B304}" name="Column13183"/>
    <tableColumn id="13187" xr3:uid="{B97C7112-387C-4C23-A64D-AF7F640498DA}" name="Column13184"/>
    <tableColumn id="13188" xr3:uid="{4610F940-564C-4CD1-B358-2C2C4B59A3EA}" name="Column13185"/>
    <tableColumn id="13189" xr3:uid="{D4111711-3274-4490-A072-31905EB7D127}" name="Column13186"/>
    <tableColumn id="13190" xr3:uid="{7E9E3763-F9E8-4B1E-B9A9-65B4C18FC3EE}" name="Column13187"/>
    <tableColumn id="13191" xr3:uid="{70EFBBA6-EC10-42B7-8BA5-B5E8106ADF02}" name="Column13188"/>
    <tableColumn id="13192" xr3:uid="{D7B634AF-8D57-4C22-8DDC-8C5520110CD9}" name="Column13189"/>
    <tableColumn id="13193" xr3:uid="{6AE6D3AB-FDA1-4DA6-8044-B766E90B8174}" name="Column13190"/>
    <tableColumn id="13194" xr3:uid="{A0DDA58C-70E0-4423-91B9-0F8E39E2C512}" name="Column13191"/>
    <tableColumn id="13195" xr3:uid="{1A71793F-D6C9-4572-BD60-0D254E2D1BF7}" name="Column13192"/>
    <tableColumn id="13196" xr3:uid="{C86E7CCB-9BDF-4921-8CEB-A6C15023A7FE}" name="Column13193"/>
    <tableColumn id="13197" xr3:uid="{28CD97A5-02A6-403B-AFEF-D0757E3B16F3}" name="Column13194"/>
    <tableColumn id="13198" xr3:uid="{F9F48F8D-215F-48F3-A6B7-0483F2E77E6A}" name="Column13195"/>
    <tableColumn id="13199" xr3:uid="{B7363F37-2D55-4417-B65D-508DED1D1F35}" name="Column13196"/>
    <tableColumn id="13200" xr3:uid="{D24F9067-B979-44E5-920E-11AB4D7F35ED}" name="Column13197"/>
    <tableColumn id="13201" xr3:uid="{3BEEB644-9600-472B-8C49-9BF1E97B30F0}" name="Column13198"/>
    <tableColumn id="13202" xr3:uid="{38D2298E-426C-453C-9394-E1C83CD3FE68}" name="Column13199"/>
    <tableColumn id="13203" xr3:uid="{4CBE65F6-BB12-4DA0-A5B5-46F3530D7BE4}" name="Column13200"/>
    <tableColumn id="13204" xr3:uid="{74A545E5-FF2D-463E-ACB3-4E2F03F8FF1C}" name="Column13201"/>
    <tableColumn id="13205" xr3:uid="{50C1A990-A74D-4A3B-AF54-FB507ED38379}" name="Column13202"/>
    <tableColumn id="13206" xr3:uid="{B36CB2D0-AE8F-4B61-8D71-38F238D89397}" name="Column13203"/>
    <tableColumn id="13207" xr3:uid="{B2BA3645-953E-4C33-ACCF-545A12A1AEFD}" name="Column13204"/>
    <tableColumn id="13208" xr3:uid="{38803180-9CEF-44B3-AEAE-D358862E35A9}" name="Column13205"/>
    <tableColumn id="13209" xr3:uid="{D6B73070-A54F-4DEE-B536-11D5F82705A7}" name="Column13206"/>
    <tableColumn id="13210" xr3:uid="{5249049E-FADF-4495-BA76-AE0989EF9405}" name="Column13207"/>
    <tableColumn id="13211" xr3:uid="{8F255315-A854-44AE-8637-B065590CF9EB}" name="Column13208"/>
    <tableColumn id="13212" xr3:uid="{69F751A0-7FB2-432C-83CA-F106C4B5C9AB}" name="Column13209"/>
    <tableColumn id="13213" xr3:uid="{B0C2E4BD-9945-495B-B415-D912DD6816EB}" name="Column13210"/>
    <tableColumn id="13214" xr3:uid="{A67C33B4-0039-4FE8-A92C-88314A56A087}" name="Column13211"/>
    <tableColumn id="13215" xr3:uid="{CA59DF29-E187-41AA-8B4A-F799B20C4A9B}" name="Column13212"/>
    <tableColumn id="13216" xr3:uid="{44B5B16D-7B41-4489-9FFD-6172B1A2748B}" name="Column13213"/>
    <tableColumn id="13217" xr3:uid="{696DA93E-7C19-4AAB-9642-13D8A78D0793}" name="Column13214"/>
    <tableColumn id="13218" xr3:uid="{26BDE7B1-B28F-4810-AE6B-7EE24096B48A}" name="Column13215"/>
    <tableColumn id="13219" xr3:uid="{43F23F43-16FA-493B-A9D7-B315640AA276}" name="Column13216"/>
    <tableColumn id="13220" xr3:uid="{4A43D964-A12F-41AA-A689-1855D8DD48A8}" name="Column13217"/>
    <tableColumn id="13221" xr3:uid="{0C21C83E-EABE-49A9-9B5D-CB4D1C08CB62}" name="Column13218"/>
    <tableColumn id="13222" xr3:uid="{FEA3F4F3-939B-4F63-97B3-E78CCBA2EF4B}" name="Column13219"/>
    <tableColumn id="13223" xr3:uid="{2BEB06BC-9648-4DA2-9C46-90B60F5FFE4B}" name="Column13220"/>
    <tableColumn id="13224" xr3:uid="{643165A9-249E-42FA-AEB1-B97CC25C1C0A}" name="Column13221"/>
    <tableColumn id="13225" xr3:uid="{C9FEC3CF-D207-4C55-A2E5-61D4DDB619A0}" name="Column13222"/>
    <tableColumn id="13226" xr3:uid="{B219C9EC-574C-4994-B763-EDE6EF63B4C3}" name="Column13223"/>
    <tableColumn id="13227" xr3:uid="{47177FAB-792F-4D9F-8402-DA65DF1041E0}" name="Column13224"/>
    <tableColumn id="13228" xr3:uid="{9A5E6295-FEA2-4BD0-A1B5-E9C7F466ECED}" name="Column13225"/>
    <tableColumn id="13229" xr3:uid="{27602449-B031-44B7-912A-AC4836E9E346}" name="Column13226"/>
    <tableColumn id="13230" xr3:uid="{D16896E2-A4B6-44BC-BB7A-2FA717BA51A5}" name="Column13227"/>
    <tableColumn id="13231" xr3:uid="{E27CAFE7-186A-432D-BF48-A811545E1955}" name="Column13228"/>
    <tableColumn id="13232" xr3:uid="{4F07E9C5-BECD-495B-A5E1-5303C5F3977D}" name="Column13229"/>
    <tableColumn id="13233" xr3:uid="{8E841063-A8C3-4046-A0C5-B385ECAB4FB4}" name="Column13230"/>
    <tableColumn id="13234" xr3:uid="{B62E0B61-4A86-4439-AE4F-419F4FC8EE6A}" name="Column13231"/>
    <tableColumn id="13235" xr3:uid="{8C6A2B61-2A3D-4393-B12D-EE869E1B6FA8}" name="Column13232"/>
    <tableColumn id="13236" xr3:uid="{4744A6A1-61EA-4462-A5E4-5BA146DA6997}" name="Column13233"/>
    <tableColumn id="13237" xr3:uid="{FD02E8EE-7BD0-459E-AF94-4C31ED6A711A}" name="Column13234"/>
    <tableColumn id="13238" xr3:uid="{7EA724C0-A26B-4CEE-AAE6-D01F3446F3DD}" name="Column13235"/>
    <tableColumn id="13239" xr3:uid="{B1608D90-C6DA-492F-B172-1BA54EDEE358}" name="Column13236"/>
    <tableColumn id="13240" xr3:uid="{6505D74E-1A43-4949-AC62-D855DF7047AF}" name="Column13237"/>
    <tableColumn id="13241" xr3:uid="{E50EF536-8E12-4E0F-8A4A-0C9BE693A63B}" name="Column13238"/>
    <tableColumn id="13242" xr3:uid="{249CB360-FE05-48D7-A873-88FC6C195DD0}" name="Column13239"/>
    <tableColumn id="13243" xr3:uid="{C5C769E1-D563-4F9D-9D91-3F03D67C35C1}" name="Column13240"/>
    <tableColumn id="13244" xr3:uid="{0C3898D4-58EA-4678-A8BC-F900330A49D9}" name="Column13241"/>
    <tableColumn id="13245" xr3:uid="{116E5AC7-7CCA-4450-9B5C-F11E232951AC}" name="Column13242"/>
    <tableColumn id="13246" xr3:uid="{3FB1E0A2-0576-42CD-A48A-E0A60BAC9492}" name="Column13243"/>
    <tableColumn id="13247" xr3:uid="{2134645D-0817-41D3-9B86-FE244E19DC8B}" name="Column13244"/>
    <tableColumn id="13248" xr3:uid="{E53BD222-AD01-4CF3-A81B-88A204B364A3}" name="Column13245"/>
    <tableColumn id="13249" xr3:uid="{22775F24-34A8-48C3-9B97-03B8394ADCD7}" name="Column13246"/>
    <tableColumn id="13250" xr3:uid="{B67BEE70-39E6-448D-B094-8E10B4C12994}" name="Column13247"/>
    <tableColumn id="13251" xr3:uid="{187F20C2-CCD6-47D6-9C76-0DC0624217A3}" name="Column13248"/>
    <tableColumn id="13252" xr3:uid="{3AF220B1-D79C-48AA-8178-5E0F4CCF2FCB}" name="Column13249"/>
    <tableColumn id="13253" xr3:uid="{50DCACEC-AA16-4221-B761-F4EE6381630D}" name="Column13250"/>
    <tableColumn id="13254" xr3:uid="{048F98FC-C73D-4718-B4AB-A6C28189132C}" name="Column13251"/>
    <tableColumn id="13255" xr3:uid="{8571280C-87E3-4FD1-B907-288E869C68CA}" name="Column13252"/>
    <tableColumn id="13256" xr3:uid="{AC71843F-783E-46C1-A1A8-C132E04D8F78}" name="Column13253"/>
    <tableColumn id="13257" xr3:uid="{B238CE95-239F-447D-896E-4102309C19A9}" name="Column13254"/>
    <tableColumn id="13258" xr3:uid="{094ABC36-EA7E-40F2-B42E-555F69C404EA}" name="Column13255"/>
    <tableColumn id="13259" xr3:uid="{DD509BF3-9518-4207-8A40-B68FDE300372}" name="Column13256"/>
    <tableColumn id="13260" xr3:uid="{B6662989-C1AF-48A6-B7B5-853838447F5E}" name="Column13257"/>
    <tableColumn id="13261" xr3:uid="{7248A259-500A-4333-87F6-5AE61601962E}" name="Column13258"/>
    <tableColumn id="13262" xr3:uid="{E3327369-592B-47FE-8C93-1EC53D7F8BE9}" name="Column13259"/>
    <tableColumn id="13263" xr3:uid="{12B78081-1223-487F-AC8E-B34322F1F4A3}" name="Column13260"/>
    <tableColumn id="13264" xr3:uid="{E072E8FC-0BC7-40E6-BBA2-83B0461EA864}" name="Column13261"/>
    <tableColumn id="13265" xr3:uid="{F659F74C-1B48-43A7-B53B-AAB1D7BFC333}" name="Column13262"/>
    <tableColumn id="13266" xr3:uid="{1E83C7FA-8D85-4E7F-B0F9-86A77F06C1C2}" name="Column13263"/>
    <tableColumn id="13267" xr3:uid="{0A654237-5271-4D15-BC2B-7892351B13DE}" name="Column13264"/>
    <tableColumn id="13268" xr3:uid="{78A7C454-6A55-4F28-9DB9-6AFB4F14617A}" name="Column13265"/>
    <tableColumn id="13269" xr3:uid="{33D5CA35-8D5A-4815-BD35-55BCC9BB5A9D}" name="Column13266"/>
    <tableColumn id="13270" xr3:uid="{D50C554B-25C2-43A2-9C82-27BE1829491E}" name="Column13267"/>
    <tableColumn id="13271" xr3:uid="{A3F736F8-4E9B-4ED2-8E5A-ECE28D0B9B72}" name="Column13268"/>
    <tableColumn id="13272" xr3:uid="{6B69DEA1-AB85-4756-B51A-4FDD06F1B250}" name="Column13269"/>
    <tableColumn id="13273" xr3:uid="{57719ADD-AEC5-4C4F-BFE3-F8B51D43D87D}" name="Column13270"/>
    <tableColumn id="13274" xr3:uid="{9DFCC721-55D9-4BA2-A857-CC16BBFF5525}" name="Column13271"/>
    <tableColumn id="13275" xr3:uid="{B41533F8-8469-417D-ABC9-F1C980D94AAA}" name="Column13272"/>
    <tableColumn id="13276" xr3:uid="{D8EE5A7E-0B7E-4F3C-8612-086C1F431B45}" name="Column13273"/>
    <tableColumn id="13277" xr3:uid="{CD23C818-F728-4D6A-827C-2A4C0505954A}" name="Column13274"/>
    <tableColumn id="13278" xr3:uid="{395DDB71-78E9-497C-B9F4-DEAC9B62F843}" name="Column13275"/>
    <tableColumn id="13279" xr3:uid="{8C8AD6D5-1004-4B9A-BF2B-EC12925D8340}" name="Column13276"/>
    <tableColumn id="13280" xr3:uid="{7C7541A6-286D-45D4-B252-11D8739266A2}" name="Column13277"/>
    <tableColumn id="13281" xr3:uid="{51D7E7AF-D04B-4AC2-B07B-0405BBBE3EFC}" name="Column13278"/>
    <tableColumn id="13282" xr3:uid="{B2644D52-AB7A-47B9-9A72-BBA9C66395D2}" name="Column13279"/>
    <tableColumn id="13283" xr3:uid="{50F44ED6-EE52-47F0-9D70-DEFF5C9497D4}" name="Column13280"/>
    <tableColumn id="13284" xr3:uid="{B661FB55-E99E-430B-B7EB-A442BFB752B7}" name="Column13281"/>
    <tableColumn id="13285" xr3:uid="{615FA1D7-E4DB-4582-A92C-2D7679E4C1DE}" name="Column13282"/>
    <tableColumn id="13286" xr3:uid="{E09AC03A-9F83-4545-AD8C-245BC37DB516}" name="Column13283"/>
    <tableColumn id="13287" xr3:uid="{488CE4EF-6CD3-4D96-BBB0-01DC7EECAC15}" name="Column13284"/>
    <tableColumn id="13288" xr3:uid="{0C5AF301-E927-420F-81B7-7C9B806B2FC1}" name="Column13285"/>
    <tableColumn id="13289" xr3:uid="{97ADB61A-7FBE-4DD2-B0D8-F4F99D42E344}" name="Column13286"/>
    <tableColumn id="13290" xr3:uid="{FCAD7125-0306-4045-A7E3-AE86C1BE0350}" name="Column13287"/>
    <tableColumn id="13291" xr3:uid="{1B9F205C-0BAC-4C01-B640-CA24CEB0532C}" name="Column13288"/>
    <tableColumn id="13292" xr3:uid="{DFB7E515-B7D3-4F17-9F65-78CC908B165B}" name="Column13289"/>
    <tableColumn id="13293" xr3:uid="{8331FB9E-D615-4124-9B29-C559E8B362AC}" name="Column13290"/>
    <tableColumn id="13294" xr3:uid="{E68112E6-1171-4029-8B58-AA465E72AC47}" name="Column13291"/>
    <tableColumn id="13295" xr3:uid="{FFDEFD73-3880-41EF-84CC-32B6F8D3CBCF}" name="Column13292"/>
    <tableColumn id="13296" xr3:uid="{038258C3-8FAC-473B-A622-9E8FF3C30BCD}" name="Column13293"/>
    <tableColumn id="13297" xr3:uid="{938D75ED-E0F8-4F25-8A36-3809EB43C5A1}" name="Column13294"/>
    <tableColumn id="13298" xr3:uid="{145F529E-4E34-438F-A09D-587636188599}" name="Column13295"/>
    <tableColumn id="13299" xr3:uid="{BC8CB0F7-24E8-402A-8E1F-425880FA55E7}" name="Column13296"/>
    <tableColumn id="13300" xr3:uid="{2D41628F-41E2-476C-8F81-4AE16BCF1933}" name="Column13297"/>
    <tableColumn id="13301" xr3:uid="{4EEBEF4B-CCEE-4509-86FB-AD70359B815B}" name="Column13298"/>
    <tableColumn id="13302" xr3:uid="{4CC25196-A8F8-4354-B4DD-67E715BDE322}" name="Column13299"/>
    <tableColumn id="13303" xr3:uid="{BB39DCD9-04EF-4B3E-93F4-1F9269861C37}" name="Column13300"/>
    <tableColumn id="13304" xr3:uid="{B6B6E89D-C04B-496A-B86C-71E5B539FD58}" name="Column13301"/>
    <tableColumn id="13305" xr3:uid="{3BF4D479-C857-4032-A0D0-DF0C9EBBE037}" name="Column13302"/>
    <tableColumn id="13306" xr3:uid="{EEA10700-365B-41B9-9E2C-3C58D1C617B4}" name="Column13303"/>
    <tableColumn id="13307" xr3:uid="{E99F4F45-5CA7-480C-B3A5-985E9F8922B6}" name="Column13304"/>
    <tableColumn id="13308" xr3:uid="{354968FB-0361-45D0-AF4D-01CB1FF14EB1}" name="Column13305"/>
    <tableColumn id="13309" xr3:uid="{327B624E-655C-4D3B-B2C6-139F81E11DD0}" name="Column13306"/>
    <tableColumn id="13310" xr3:uid="{E1D35422-87BA-4986-88F4-3875F567BA50}" name="Column13307"/>
    <tableColumn id="13311" xr3:uid="{AA163BCA-7C57-47C3-99B9-94176090565B}" name="Column13308"/>
    <tableColumn id="13312" xr3:uid="{D4DF0CF8-650A-4A85-BD16-42DC70D70EE2}" name="Column13309"/>
    <tableColumn id="13313" xr3:uid="{621DFF89-C80A-43C6-ABF8-D8C010F9AEA7}" name="Column13310"/>
    <tableColumn id="13314" xr3:uid="{5451DE7D-A44B-4A22-B00D-76573661B4B6}" name="Column13311"/>
    <tableColumn id="13315" xr3:uid="{12ADC158-868B-4B07-9E9D-41E3A8DECEB1}" name="Column13312"/>
    <tableColumn id="13316" xr3:uid="{779E4EE9-946D-4BCE-A2B0-D982DFCC2878}" name="Column13313"/>
    <tableColumn id="13317" xr3:uid="{A787BD4B-8EEC-4118-ADC1-974A6AB15D12}" name="Column13314"/>
    <tableColumn id="13318" xr3:uid="{AF6D1890-947B-45F1-9C65-D117ABFBABB7}" name="Column13315"/>
    <tableColumn id="13319" xr3:uid="{D4EF2FAF-C3E6-4799-BB1B-4228CE646810}" name="Column13316"/>
    <tableColumn id="13320" xr3:uid="{79CFB08B-A753-49AF-864D-8E3C83045188}" name="Column13317"/>
    <tableColumn id="13321" xr3:uid="{C29B5095-38BF-400F-AEAE-83404311B101}" name="Column13318"/>
    <tableColumn id="13322" xr3:uid="{5918F9BB-E34E-48D3-9BF7-1F682A69523B}" name="Column13319"/>
    <tableColumn id="13323" xr3:uid="{924045B1-FE42-43F2-B8F5-3EAD3F27A445}" name="Column13320"/>
    <tableColumn id="13324" xr3:uid="{96AE7990-C3C7-4106-BCF9-ACFAE8F9C870}" name="Column13321"/>
    <tableColumn id="13325" xr3:uid="{86DA3260-DFBC-4108-ABBA-0497A4BE64AD}" name="Column13322"/>
    <tableColumn id="13326" xr3:uid="{B3172F29-9737-44C7-A3BF-BF1CFA326419}" name="Column13323"/>
    <tableColumn id="13327" xr3:uid="{D467872B-77ED-41FD-AA6F-D034C69947A3}" name="Column13324"/>
    <tableColumn id="13328" xr3:uid="{760FBC08-7FC4-4F4D-B430-AA6EDA06CC83}" name="Column13325"/>
    <tableColumn id="13329" xr3:uid="{FBF69C4F-EAE2-43A7-B8DA-CBF9137803F2}" name="Column13326"/>
    <tableColumn id="13330" xr3:uid="{708D61E3-4DDE-4CD9-943A-859843BFC32F}" name="Column13327"/>
    <tableColumn id="13331" xr3:uid="{7B66B4BE-0725-4969-9A74-003E69B8A435}" name="Column13328"/>
    <tableColumn id="13332" xr3:uid="{0510EDFC-0DA5-47AE-A7F2-7E91D9C2E4FF}" name="Column13329"/>
    <tableColumn id="13333" xr3:uid="{0525D718-FA1B-4F7E-BE7D-2680CC7A3609}" name="Column13330"/>
    <tableColumn id="13334" xr3:uid="{0965AC73-55C4-4AF3-ABF9-C33939781606}" name="Column13331"/>
    <tableColumn id="13335" xr3:uid="{B9DFF6F7-3301-4E82-8023-BE9CE91DAF19}" name="Column13332"/>
    <tableColumn id="13336" xr3:uid="{EDD87274-F2E2-4CE6-9539-1735C03F72DB}" name="Column13333"/>
    <tableColumn id="13337" xr3:uid="{7B2FA557-54B7-4DEB-B9A3-35F63E785595}" name="Column13334"/>
    <tableColumn id="13338" xr3:uid="{803F7F34-714B-468E-BB97-2E3DB9D7D2A1}" name="Column13335"/>
    <tableColumn id="13339" xr3:uid="{66B85E32-F2AE-4331-A45F-E342E33FEDF3}" name="Column13336"/>
    <tableColumn id="13340" xr3:uid="{65901341-2731-4CF7-A812-027AD5ADAD1E}" name="Column13337"/>
    <tableColumn id="13341" xr3:uid="{C9D7AF59-C983-424E-A286-059CBEBDC8E8}" name="Column13338"/>
    <tableColumn id="13342" xr3:uid="{D0871D0E-361B-42E1-AA4D-449C5D6018E0}" name="Column13339"/>
    <tableColumn id="13343" xr3:uid="{571857E4-DDF9-49DC-A638-A7666642420F}" name="Column13340"/>
    <tableColumn id="13344" xr3:uid="{B56DA007-FCBD-4CE4-9434-DE39A7EFC36A}" name="Column13341"/>
    <tableColumn id="13345" xr3:uid="{76E579E5-81D6-447F-AFFF-F4283FC151E8}" name="Column13342"/>
    <tableColumn id="13346" xr3:uid="{E4FA0A23-C62E-4E78-8197-82129F8B7380}" name="Column13343"/>
    <tableColumn id="13347" xr3:uid="{F0B33A68-D750-4385-8C6B-1FB989542719}" name="Column13344"/>
    <tableColumn id="13348" xr3:uid="{A60B29EA-E1C6-468A-9328-C65E78C3C0F6}" name="Column13345"/>
    <tableColumn id="13349" xr3:uid="{6A71C102-CD41-4557-B53D-8F17C83089E8}" name="Column13346"/>
    <tableColumn id="13350" xr3:uid="{3DF9E789-2EBC-4F43-B1D1-20A3B1D44B14}" name="Column13347"/>
    <tableColumn id="13351" xr3:uid="{8B3A0C4E-0EE0-4F45-952B-6A8F57F466A0}" name="Column13348"/>
    <tableColumn id="13352" xr3:uid="{7A5C52B9-835A-4F8D-8FD4-5CD9450F9FE6}" name="Column13349"/>
    <tableColumn id="13353" xr3:uid="{BFB72C92-464A-4A94-AEA1-270936BF8B58}" name="Column13350"/>
    <tableColumn id="13354" xr3:uid="{E3128379-BB86-42C9-975A-F94DDE730A80}" name="Column13351"/>
    <tableColumn id="13355" xr3:uid="{77189F61-EC7C-4B6D-84BA-D022D518BE2B}" name="Column13352"/>
    <tableColumn id="13356" xr3:uid="{0BE4A00B-B01E-4A58-AB89-715B042F4C69}" name="Column13353"/>
    <tableColumn id="13357" xr3:uid="{5A0CE57A-5E0C-4613-B716-F78EB06130AC}" name="Column13354"/>
    <tableColumn id="13358" xr3:uid="{55039C21-3A67-4D5A-A57D-9314B4D36898}" name="Column13355"/>
    <tableColumn id="13359" xr3:uid="{F2C8E738-997B-44CF-99C6-455CFDD7D8BA}" name="Column13356"/>
    <tableColumn id="13360" xr3:uid="{6EE78674-FDF8-4664-803D-45C8D8A20407}" name="Column13357"/>
    <tableColumn id="13361" xr3:uid="{80910657-83F8-4ADC-8F3C-4DC1944F6E77}" name="Column13358"/>
    <tableColumn id="13362" xr3:uid="{4BAE153F-A8B7-49C5-A4ED-9B1F6BDFAAF2}" name="Column13359"/>
    <tableColumn id="13363" xr3:uid="{E1F39E56-1C72-4687-A975-3727665A3121}" name="Column13360"/>
    <tableColumn id="13364" xr3:uid="{059B6736-C47E-4A6D-BE41-633D9960B663}" name="Column13361"/>
    <tableColumn id="13365" xr3:uid="{3C0BA822-2B04-4DEF-91D6-DBE9679DDB84}" name="Column13362"/>
    <tableColumn id="13366" xr3:uid="{71460F34-CEA8-458E-AFF9-9ABE3D44B217}" name="Column13363"/>
    <tableColumn id="13367" xr3:uid="{3652E63A-2135-4B15-BE24-FA602D5EAE88}" name="Column13364"/>
    <tableColumn id="13368" xr3:uid="{C556712F-40C6-4C71-A586-53DB3728ED66}" name="Column13365"/>
    <tableColumn id="13369" xr3:uid="{0F31629D-8DA9-4AF0-831D-01601C14669F}" name="Column13366"/>
    <tableColumn id="13370" xr3:uid="{52C5787F-A663-4BB8-8E55-2082A50A6BD0}" name="Column13367"/>
    <tableColumn id="13371" xr3:uid="{85278F20-B1E5-4579-BDD6-173463737777}" name="Column13368"/>
    <tableColumn id="13372" xr3:uid="{C58EF168-8BBC-44C4-8960-0CE57B2348ED}" name="Column13369"/>
    <tableColumn id="13373" xr3:uid="{469AD96E-7A0A-4950-99EF-2FB1B77C4526}" name="Column13370"/>
    <tableColumn id="13374" xr3:uid="{23BED815-7091-44D9-90FE-44DD5330B164}" name="Column13371"/>
    <tableColumn id="13375" xr3:uid="{59CD0715-B41C-46BE-93D0-C0450A9A418E}" name="Column13372"/>
    <tableColumn id="13376" xr3:uid="{5111CF1D-9F74-46C0-B95F-6A0DEE1C3AD1}" name="Column13373"/>
    <tableColumn id="13377" xr3:uid="{A79B5DDE-0E73-4C0D-9FDB-F39E5521D995}" name="Column13374"/>
    <tableColumn id="13378" xr3:uid="{B7C48B3A-8B4D-480E-B3F1-885738D7A6C7}" name="Column13375"/>
    <tableColumn id="13379" xr3:uid="{EA4CB368-F70F-49BE-90B1-BB4CDAD558A0}" name="Column13376"/>
    <tableColumn id="13380" xr3:uid="{B9FB8DBD-6830-4421-AF99-B3F50837014D}" name="Column13377"/>
    <tableColumn id="13381" xr3:uid="{715A63C7-CFD9-4C32-A4DF-7FB748745FAD}" name="Column13378"/>
    <tableColumn id="13382" xr3:uid="{64D6F3DF-60CF-44FB-92F6-89A49A4A228F}" name="Column13379"/>
    <tableColumn id="13383" xr3:uid="{D613463C-9D52-4E72-B9B0-E8F36856627D}" name="Column13380"/>
    <tableColumn id="13384" xr3:uid="{E66C5EE0-4CD7-40BF-91E2-D396F548E17B}" name="Column13381"/>
    <tableColumn id="13385" xr3:uid="{B119DE67-ACF5-431B-B7E5-0851036D3039}" name="Column13382"/>
    <tableColumn id="13386" xr3:uid="{741EDCC6-642C-4556-9134-8007CD050280}" name="Column13383"/>
    <tableColumn id="13387" xr3:uid="{71DFEA81-82AD-4146-B0B8-5C8C87EB8BCA}" name="Column13384"/>
    <tableColumn id="13388" xr3:uid="{BC747FB0-BC04-429A-8E0E-C41871021534}" name="Column13385"/>
    <tableColumn id="13389" xr3:uid="{190B35F5-55EB-44BF-BD14-C02F1C96D70F}" name="Column13386"/>
    <tableColumn id="13390" xr3:uid="{80732E29-C694-4A63-B5B1-AE5413C8D922}" name="Column13387"/>
    <tableColumn id="13391" xr3:uid="{ACE896DC-8EFC-4E24-8E2A-E7D7312C1423}" name="Column13388"/>
    <tableColumn id="13392" xr3:uid="{48E64E88-DE4F-45CA-8261-EB84790D1FD8}" name="Column13389"/>
    <tableColumn id="13393" xr3:uid="{570A4DC8-4C24-40B4-977B-1BAE7B0B8C21}" name="Column13390"/>
    <tableColumn id="13394" xr3:uid="{E4B826D9-62C3-498A-A050-651996E6EAF8}" name="Column13391"/>
    <tableColumn id="13395" xr3:uid="{0B87A732-67B9-4485-BD3F-8BF762A1AFBA}" name="Column13392"/>
    <tableColumn id="13396" xr3:uid="{E0D556DE-7C52-4168-826A-1ACD42F2FDE2}" name="Column13393"/>
    <tableColumn id="13397" xr3:uid="{641C94FB-9CA5-4397-9821-50F37883F690}" name="Column13394"/>
    <tableColumn id="13398" xr3:uid="{1B8B1422-18FF-4D99-A218-BE687ACDBB28}" name="Column13395"/>
    <tableColumn id="13399" xr3:uid="{D47AA4B4-8BB3-44DE-AACE-50D78312EA30}" name="Column13396"/>
    <tableColumn id="13400" xr3:uid="{EA9C467D-D021-445D-84B6-03E95DF36A48}" name="Column13397"/>
    <tableColumn id="13401" xr3:uid="{A373C999-E0B2-4753-8A73-D3AE8EE7710F}" name="Column13398"/>
    <tableColumn id="13402" xr3:uid="{B48F9A65-BC6F-4509-BA93-62B8A42E03FE}" name="Column13399"/>
    <tableColumn id="13403" xr3:uid="{43A2F605-AFA6-4702-91AE-3346AC601A5C}" name="Column13400"/>
    <tableColumn id="13404" xr3:uid="{1142397B-6D54-4414-BD6A-D258BEA40622}" name="Column13401"/>
    <tableColumn id="13405" xr3:uid="{FBF20CD7-3AF7-4837-A190-E1BC5488D922}" name="Column13402"/>
    <tableColumn id="13406" xr3:uid="{4FE1BF8D-F781-49EA-A323-897CC2F3C142}" name="Column13403"/>
    <tableColumn id="13407" xr3:uid="{9CDADE22-D6B4-40BF-9F2D-8AF8F70282FE}" name="Column13404"/>
    <tableColumn id="13408" xr3:uid="{20C7409B-4169-4064-9A51-05D8FFB4BFAC}" name="Column13405"/>
    <tableColumn id="13409" xr3:uid="{61C70BE6-F94D-4A42-B221-7EA81904EC78}" name="Column13406"/>
    <tableColumn id="13410" xr3:uid="{C06A962D-F4EB-4FE2-8AAB-D9F7C7A926BF}" name="Column13407"/>
    <tableColumn id="13411" xr3:uid="{6938082E-9FD4-4E47-A80E-F8403D0FAB03}" name="Column13408"/>
    <tableColumn id="13412" xr3:uid="{7F2C5193-2A83-44BD-AC0F-58A7B77B174C}" name="Column13409"/>
    <tableColumn id="13413" xr3:uid="{443625AF-85F0-4DA5-A1A0-9B1FA7871F7C}" name="Column13410"/>
    <tableColumn id="13414" xr3:uid="{C135FF6E-967A-4288-AFF8-077C73731CA0}" name="Column13411"/>
    <tableColumn id="13415" xr3:uid="{F7DE9085-53AB-4000-AE24-477CA587D097}" name="Column13412"/>
    <tableColumn id="13416" xr3:uid="{678E8863-64BC-4BC9-B9EB-CAF1070CA19A}" name="Column13413"/>
    <tableColumn id="13417" xr3:uid="{FC6FCB15-F79C-4E1F-8CBB-99DD4920CE6A}" name="Column13414"/>
    <tableColumn id="13418" xr3:uid="{545C17FE-D4D1-4651-A1AC-BB598FA458DE}" name="Column13415"/>
    <tableColumn id="13419" xr3:uid="{E2593B58-E93D-4A16-AFCB-5FF12FD0CEEB}" name="Column13416"/>
    <tableColumn id="13420" xr3:uid="{0F3B6792-8EC5-4405-9742-A6379B7A1A24}" name="Column13417"/>
    <tableColumn id="13421" xr3:uid="{7E538760-98C3-47AB-A973-DF9D1A497027}" name="Column13418"/>
    <tableColumn id="13422" xr3:uid="{E5E1B4AC-AA3D-4995-A5B7-62695E58231F}" name="Column13419"/>
    <tableColumn id="13423" xr3:uid="{C5DF33B4-F6AE-47BA-A7B7-EFC46C7929BA}" name="Column13420"/>
    <tableColumn id="13424" xr3:uid="{8DB0FE6F-BF61-4224-AE05-18D06A512F5A}" name="Column13421"/>
    <tableColumn id="13425" xr3:uid="{99479854-7F2B-4AFB-AE79-016AF6484FEA}" name="Column13422"/>
    <tableColumn id="13426" xr3:uid="{9C55EAD8-0DB4-43BA-9B6A-FB1510DA822B}" name="Column13423"/>
    <tableColumn id="13427" xr3:uid="{89C2DF3E-8955-49A5-8E43-ACEF9AC214D5}" name="Column13424"/>
    <tableColumn id="13428" xr3:uid="{B88E91CB-1D0D-4642-8D56-75E3F1D66EE8}" name="Column13425"/>
    <tableColumn id="13429" xr3:uid="{6F8A94AD-3A71-4FEE-A668-1536DD133E85}" name="Column13426"/>
    <tableColumn id="13430" xr3:uid="{E6D6BC35-54FB-4C3F-B6E3-2831CAD466E6}" name="Column13427"/>
    <tableColumn id="13431" xr3:uid="{A2352081-5765-4DB3-A043-CF21F7CC7C92}" name="Column13428"/>
    <tableColumn id="13432" xr3:uid="{3A06FCCF-7847-4C98-80B7-3F865FDBD0D1}" name="Column13429"/>
    <tableColumn id="13433" xr3:uid="{563A73A2-77F9-42AE-8DF9-97703A464F79}" name="Column13430"/>
    <tableColumn id="13434" xr3:uid="{381B12C2-1F58-4EE3-A4B2-0C82E63EE4DE}" name="Column13431"/>
    <tableColumn id="13435" xr3:uid="{BCDF21B5-A0E7-4428-BEAF-315CE9059C85}" name="Column13432"/>
    <tableColumn id="13436" xr3:uid="{38C70262-E7D0-4A1D-90A8-FC926A72E05A}" name="Column13433"/>
    <tableColumn id="13437" xr3:uid="{AE47DE02-C317-43C8-A50E-0BE7E3565D1B}" name="Column13434"/>
    <tableColumn id="13438" xr3:uid="{2AF68171-FDC7-4995-8398-A7B91660F9C7}" name="Column13435"/>
    <tableColumn id="13439" xr3:uid="{C8D14A32-0F5F-43CC-8E25-0CD380C7D66C}" name="Column13436"/>
    <tableColumn id="13440" xr3:uid="{E919568C-442D-48BE-B2EB-53C878401C14}" name="Column13437"/>
    <tableColumn id="13441" xr3:uid="{9074BF30-AD44-4F0A-84C4-D42CFAF8995C}" name="Column13438"/>
    <tableColumn id="13442" xr3:uid="{FBD33261-E88B-429F-B821-F69F20239A39}" name="Column13439"/>
    <tableColumn id="13443" xr3:uid="{365D39FB-D58C-403C-BE7C-1E266B652F44}" name="Column13440"/>
    <tableColumn id="13444" xr3:uid="{902C0B54-9C63-4258-9848-8CD1C5B38A67}" name="Column13441"/>
    <tableColumn id="13445" xr3:uid="{A9580C52-9DEE-4F4B-800A-F1DF7516EBCA}" name="Column13442"/>
    <tableColumn id="13446" xr3:uid="{5C9BA9D0-C4A2-4092-BC8B-36DBCADBA55B}" name="Column13443"/>
    <tableColumn id="13447" xr3:uid="{4789C9E6-7229-42E3-B3CD-05E45D30FA75}" name="Column13444"/>
    <tableColumn id="13448" xr3:uid="{F905BB59-614B-4831-9F9D-F6733C8996B7}" name="Column13445"/>
    <tableColumn id="13449" xr3:uid="{B687D0A4-0C49-49B6-A105-3F6B2E0D42D4}" name="Column13446"/>
    <tableColumn id="13450" xr3:uid="{3207B135-3536-456B-9D1D-5B1DF3BEBF27}" name="Column13447"/>
    <tableColumn id="13451" xr3:uid="{21802C90-EF5A-47BB-86EF-0709138C048F}" name="Column13448"/>
    <tableColumn id="13452" xr3:uid="{A9057A61-4712-4A14-AFF1-68F9E41A991C}" name="Column13449"/>
    <tableColumn id="13453" xr3:uid="{AF866393-E181-4B28-889B-A493475C517D}" name="Column13450"/>
    <tableColumn id="13454" xr3:uid="{6536D533-203B-4E67-98C3-FF6008556610}" name="Column13451"/>
    <tableColumn id="13455" xr3:uid="{567A53F6-3555-4EAA-A16D-B094860E0CAF}" name="Column13452"/>
    <tableColumn id="13456" xr3:uid="{9A5F2EDF-2496-412F-BF48-2B1903E4FAFE}" name="Column13453"/>
    <tableColumn id="13457" xr3:uid="{8E6F545F-56D8-4F64-9B09-4C68A3774FF8}" name="Column13454"/>
    <tableColumn id="13458" xr3:uid="{6079EEAE-9CAB-4994-98AE-A316B3DC0C4E}" name="Column13455"/>
    <tableColumn id="13459" xr3:uid="{D86FCE0B-7CA3-4EFB-A9A0-06F7CFEFCEC4}" name="Column13456"/>
    <tableColumn id="13460" xr3:uid="{1D0453D9-19AC-4D87-84BC-5FACF8FEE7F8}" name="Column13457"/>
    <tableColumn id="13461" xr3:uid="{782BC4AD-FCC5-41E5-9970-D94063960316}" name="Column13458"/>
    <tableColumn id="13462" xr3:uid="{8BCB7025-876C-49A2-9E8E-EBA11A1455F0}" name="Column13459"/>
    <tableColumn id="13463" xr3:uid="{1BB9AD7A-516B-47BB-BB5F-003CA8656601}" name="Column13460"/>
    <tableColumn id="13464" xr3:uid="{39C53DF1-9F25-4924-A2E1-B14E794A5F33}" name="Column13461"/>
    <tableColumn id="13465" xr3:uid="{DCCA2AC5-219F-4D87-8756-C3668BC84E0B}" name="Column13462"/>
    <tableColumn id="13466" xr3:uid="{BFD4A52E-8218-4494-A48C-80D08ED7A073}" name="Column13463"/>
    <tableColumn id="13467" xr3:uid="{F2D9C67A-509E-4FA3-9B34-B0214DAD483C}" name="Column13464"/>
    <tableColumn id="13468" xr3:uid="{7E3F5F41-193A-417C-AF1F-7873352ACD74}" name="Column13465"/>
    <tableColumn id="13469" xr3:uid="{9D02381E-9EA1-48CA-858B-5277CECE29D3}" name="Column13466"/>
    <tableColumn id="13470" xr3:uid="{C2FA63A8-17C5-4CFE-8487-7BF61ED22AB4}" name="Column13467"/>
    <tableColumn id="13471" xr3:uid="{BBD7AF54-1863-4B5C-95F2-1075F65610DC}" name="Column13468"/>
    <tableColumn id="13472" xr3:uid="{DF6428D1-956F-4C7D-B315-0E33A34929DD}" name="Column13469"/>
    <tableColumn id="13473" xr3:uid="{AFD7FE29-21E9-4379-B05D-E694A7D2B11F}" name="Column13470"/>
    <tableColumn id="13474" xr3:uid="{3F924357-D48D-44B3-8891-7B751ADED0F8}" name="Column13471"/>
    <tableColumn id="13475" xr3:uid="{6A0FFAC7-6A93-4B00-A768-B8E9FFFA61C1}" name="Column13472"/>
    <tableColumn id="13476" xr3:uid="{46DE5279-23E2-4953-B790-93AAF0AE8090}" name="Column13473"/>
    <tableColumn id="13477" xr3:uid="{13523C44-5F2E-4432-AC14-8BD70BFB96A1}" name="Column13474"/>
    <tableColumn id="13478" xr3:uid="{3CD12B94-C200-43D3-B18F-161E6407C83A}" name="Column13475"/>
    <tableColumn id="13479" xr3:uid="{F07DA4FF-1D96-4852-BCB0-F2485BF74886}" name="Column13476"/>
    <tableColumn id="13480" xr3:uid="{0A1BAC1B-5EDF-4202-BBE6-BD555A66A04E}" name="Column13477"/>
    <tableColumn id="13481" xr3:uid="{DC1CFA54-F758-442B-A827-28955E4B4D49}" name="Column13478"/>
    <tableColumn id="13482" xr3:uid="{3D7EBE11-1648-42E9-8F79-12346AECBC43}" name="Column13479"/>
    <tableColumn id="13483" xr3:uid="{32144085-29B3-419E-88DE-DD60170467DD}" name="Column13480"/>
    <tableColumn id="13484" xr3:uid="{E112BC14-60B5-44E1-8666-79ED9BA3C34F}" name="Column13481"/>
    <tableColumn id="13485" xr3:uid="{7A0F1B77-B6EC-4FA0-B655-41964077A71D}" name="Column13482"/>
    <tableColumn id="13486" xr3:uid="{C716A872-E99F-44D7-B549-77BB9AAE7359}" name="Column13483"/>
    <tableColumn id="13487" xr3:uid="{C51D6F57-B3F9-4B64-ADFE-5B37604B1EA8}" name="Column13484"/>
    <tableColumn id="13488" xr3:uid="{1EA18472-E252-402A-884C-7D2349B5799A}" name="Column13485"/>
    <tableColumn id="13489" xr3:uid="{FCB36E70-9904-4C55-96BD-E174E1219979}" name="Column13486"/>
    <tableColumn id="13490" xr3:uid="{5D04420A-389E-4272-98A0-F7CB763CD5D3}" name="Column13487"/>
    <tableColumn id="13491" xr3:uid="{F121DE1A-7377-4867-AB68-08BE6478A54B}" name="Column13488"/>
    <tableColumn id="13492" xr3:uid="{F84A2098-B810-4B69-A1C8-5061D9FF8A29}" name="Column13489"/>
    <tableColumn id="13493" xr3:uid="{60933AB0-D595-4EEC-A02F-CBDD4B3395CE}" name="Column13490"/>
    <tableColumn id="13494" xr3:uid="{F9A6A892-59FD-45A6-96A9-088858B66687}" name="Column13491"/>
    <tableColumn id="13495" xr3:uid="{F2EC7448-A578-4DB3-B7B3-4CE00577DB64}" name="Column13492"/>
    <tableColumn id="13496" xr3:uid="{D57C592B-3B40-495D-B195-A871051822F8}" name="Column13493"/>
    <tableColumn id="13497" xr3:uid="{3CC225E6-D4DF-43F1-A2F5-E3827D77F2F1}" name="Column13494"/>
    <tableColumn id="13498" xr3:uid="{894A4789-FF17-4CF1-A4C8-821F7E16F17D}" name="Column13495"/>
    <tableColumn id="13499" xr3:uid="{EC55CBAC-BD07-4793-B201-29940AD0BACD}" name="Column13496"/>
    <tableColumn id="13500" xr3:uid="{E8B90A6E-C0FB-4F15-A362-83DD6200A4DE}" name="Column13497"/>
    <tableColumn id="13501" xr3:uid="{B1FD6E98-BDCB-4B0F-B6CB-CFB7BB926544}" name="Column13498"/>
    <tableColumn id="13502" xr3:uid="{8434962C-2B7B-424A-B181-CA8D41A37FD9}" name="Column13499"/>
    <tableColumn id="13503" xr3:uid="{74D6C44B-DC78-4A08-A6F7-5E5B047311A6}" name="Column13500"/>
    <tableColumn id="13504" xr3:uid="{E71570FB-C42B-4F89-80FD-D5E43AE5C7BB}" name="Column13501"/>
    <tableColumn id="13505" xr3:uid="{93F14489-C7E3-4BA1-A5E8-C5334721EEFF}" name="Column13502"/>
    <tableColumn id="13506" xr3:uid="{D0029823-577E-444B-8F19-1CA3241CFEE0}" name="Column13503"/>
    <tableColumn id="13507" xr3:uid="{43118C3C-D4B4-4306-8003-FE41C63538B6}" name="Column13504"/>
    <tableColumn id="13508" xr3:uid="{44BCA99B-8398-4357-BAB9-A793D064096B}" name="Column13505"/>
    <tableColumn id="13509" xr3:uid="{18F4E718-2FA5-48EC-A6DA-2879C74776E7}" name="Column13506"/>
    <tableColumn id="13510" xr3:uid="{8D73A76A-EF9D-464F-BF2C-B80AD1B6802F}" name="Column13507"/>
    <tableColumn id="13511" xr3:uid="{BB4D2D18-7340-4361-98D8-203ACD02DE79}" name="Column13508"/>
    <tableColumn id="13512" xr3:uid="{BBFB7508-E503-4DD4-8A58-E631DECE7BFB}" name="Column13509"/>
    <tableColumn id="13513" xr3:uid="{B657E379-E339-4975-8820-58E95E472D45}" name="Column13510"/>
    <tableColumn id="13514" xr3:uid="{D40DCE36-AB95-4BEE-96E7-9A7F9CCB45BA}" name="Column13511"/>
    <tableColumn id="13515" xr3:uid="{48746CE7-ABB2-445B-8C70-4BBC6B87D4BE}" name="Column13512"/>
    <tableColumn id="13516" xr3:uid="{B6FEDAD8-F8BA-4B09-9B1C-EA44CA2E7E5B}" name="Column13513"/>
    <tableColumn id="13517" xr3:uid="{583A5BD4-3387-4B54-95BB-41D5B6EB6B12}" name="Column13514"/>
    <tableColumn id="13518" xr3:uid="{EAA20CD6-70DE-481B-8AC9-8EE54224E599}" name="Column13515"/>
    <tableColumn id="13519" xr3:uid="{D7BBF117-7348-47A8-96D1-C5E06E5027ED}" name="Column13516"/>
    <tableColumn id="13520" xr3:uid="{E1FDA9A3-B24A-434F-93F0-73AB666456DC}" name="Column13517"/>
    <tableColumn id="13521" xr3:uid="{010F3D58-6A42-44C6-9C3E-D363C8FA6C14}" name="Column13518"/>
    <tableColumn id="13522" xr3:uid="{C41E20FB-7C91-4E1A-B2BC-4F3A95576B64}" name="Column13519"/>
    <tableColumn id="13523" xr3:uid="{6C2335D9-1E15-42D6-BA1F-7C6163079C62}" name="Column13520"/>
    <tableColumn id="13524" xr3:uid="{192664D1-4D49-4BD7-BB20-A5F70F4A9887}" name="Column13521"/>
    <tableColumn id="13525" xr3:uid="{195E6383-0FB8-48AE-B603-C3C22C442F4A}" name="Column13522"/>
    <tableColumn id="13526" xr3:uid="{8DCA84A1-44A4-4E08-AC30-9409152BF54A}" name="Column13523"/>
    <tableColumn id="13527" xr3:uid="{B38D3274-DF2E-4273-86E2-CF84AF1BF1FC}" name="Column13524"/>
    <tableColumn id="13528" xr3:uid="{21E2500E-9EDD-42A9-A843-19302E30579B}" name="Column13525"/>
    <tableColumn id="13529" xr3:uid="{C96D574B-A9DC-4029-8E26-171DDEB27AA3}" name="Column13526"/>
    <tableColumn id="13530" xr3:uid="{5C41022E-607A-42DF-BED8-938BB5706DCB}" name="Column13527"/>
    <tableColumn id="13531" xr3:uid="{86AA38F6-0B22-4886-B0A2-D37381F03006}" name="Column13528"/>
    <tableColumn id="13532" xr3:uid="{C0EBF22B-08DE-4922-8900-1E04E7FC7825}" name="Column13529"/>
    <tableColumn id="13533" xr3:uid="{E51906BF-B0EB-4754-94F2-96F48ABDBE13}" name="Column13530"/>
    <tableColumn id="13534" xr3:uid="{0D98FE95-B119-4567-9666-A1BB239D35F9}" name="Column13531"/>
    <tableColumn id="13535" xr3:uid="{6F0E65AA-1DF3-4159-A23B-84CD22A87278}" name="Column13532"/>
    <tableColumn id="13536" xr3:uid="{E0DA0052-3C9A-405E-9DF5-0E1D2A3E2DBF}" name="Column13533"/>
    <tableColumn id="13537" xr3:uid="{80581BE3-A51D-4896-9945-C9EFFDD190E7}" name="Column13534"/>
    <tableColumn id="13538" xr3:uid="{E6DD57A1-8A46-4040-B067-FA03174F14F3}" name="Column13535"/>
    <tableColumn id="13539" xr3:uid="{A501628B-118D-495F-91FD-DB931DEAD659}" name="Column13536"/>
    <tableColumn id="13540" xr3:uid="{5154C577-A367-4150-BA1C-639C0C2FC65C}" name="Column13537"/>
    <tableColumn id="13541" xr3:uid="{F449F6CC-9CD8-425B-95C8-42131E8EEBF6}" name="Column13538"/>
    <tableColumn id="13542" xr3:uid="{71592377-9C20-4873-8890-BDB2D9934C4D}" name="Column13539"/>
    <tableColumn id="13543" xr3:uid="{9E371BA7-DEC7-4C05-810F-18DD0EF3DFD7}" name="Column13540"/>
    <tableColumn id="13544" xr3:uid="{C10A2C28-5434-4ED3-A8AA-CE9BF77D36A1}" name="Column13541"/>
    <tableColumn id="13545" xr3:uid="{A4E816AF-527A-49E0-924F-A7C1D17F73AF}" name="Column13542"/>
    <tableColumn id="13546" xr3:uid="{746844C0-A9B0-4318-B603-E1F5739D3269}" name="Column13543"/>
    <tableColumn id="13547" xr3:uid="{68E7C9F7-D2EF-4464-943D-2430DA719F75}" name="Column13544"/>
    <tableColumn id="13548" xr3:uid="{814FF9B9-977C-48A2-9EE8-899C3EEE82CE}" name="Column13545"/>
    <tableColumn id="13549" xr3:uid="{68CEE365-0EB5-4C9D-9A56-11AD154A12D3}" name="Column13546"/>
    <tableColumn id="13550" xr3:uid="{C8138C54-DB64-41F2-94DE-A4A67559B48A}" name="Column13547"/>
    <tableColumn id="13551" xr3:uid="{FD82BB1F-1CA0-4C8B-AA61-82FFD97564ED}" name="Column13548"/>
    <tableColumn id="13552" xr3:uid="{FED32203-71FB-49C1-9F45-14D12AEE6418}" name="Column13549"/>
    <tableColumn id="13553" xr3:uid="{193778DA-C9D8-46D4-87BA-E1C76EA3D852}" name="Column13550"/>
    <tableColumn id="13554" xr3:uid="{121B57C5-978D-4672-91B4-905B5DC93148}" name="Column13551"/>
    <tableColumn id="13555" xr3:uid="{D74CBB94-08A9-49E0-8B57-B983DDB79852}" name="Column13552"/>
    <tableColumn id="13556" xr3:uid="{75E692F2-07CA-4D66-9D47-9E0E204052D2}" name="Column13553"/>
    <tableColumn id="13557" xr3:uid="{2AB7B2D7-D339-48BC-88DF-3E4A59708373}" name="Column13554"/>
    <tableColumn id="13558" xr3:uid="{FB7FFB28-7742-4369-BFFF-B32694940FC7}" name="Column13555"/>
    <tableColumn id="13559" xr3:uid="{FF4AD2FF-BFCC-47E7-B429-CDE2DAF1AFCA}" name="Column13556"/>
    <tableColumn id="13560" xr3:uid="{98E0CC09-9AF7-4C93-9EB1-39BD3046151A}" name="Column13557"/>
    <tableColumn id="13561" xr3:uid="{D6A9C707-2E42-4F86-8F04-003DDDE22382}" name="Column13558"/>
    <tableColumn id="13562" xr3:uid="{F804CEE6-62C8-44CE-8B6F-641C01C7AD62}" name="Column13559"/>
    <tableColumn id="13563" xr3:uid="{BF06B8B4-0891-4A7F-A5AF-7D562A572A14}" name="Column13560"/>
    <tableColumn id="13564" xr3:uid="{30945024-06AD-43CE-AAE9-52A6E1C19C8F}" name="Column13561"/>
    <tableColumn id="13565" xr3:uid="{3F148080-5E9E-42F6-AADB-9DE0095DF786}" name="Column13562"/>
    <tableColumn id="13566" xr3:uid="{308F7520-ACA5-4B3D-B5FE-27E9A5B2B81C}" name="Column13563"/>
    <tableColumn id="13567" xr3:uid="{C89D3BF3-A182-4CF8-BDC4-7387577A9412}" name="Column13564"/>
    <tableColumn id="13568" xr3:uid="{D015175B-C6A1-403F-9859-4CC7D5289A39}" name="Column13565"/>
    <tableColumn id="13569" xr3:uid="{9BB207CE-31C9-4DF5-A38B-49487E59627F}" name="Column13566"/>
    <tableColumn id="13570" xr3:uid="{DC227FF3-5E4E-40CB-B918-7A5D81047C0C}" name="Column13567"/>
    <tableColumn id="13571" xr3:uid="{F7883080-B942-46FE-A05F-6114B9734700}" name="Column13568"/>
    <tableColumn id="13572" xr3:uid="{410F7BF5-1136-4B97-9AF0-A071C55D6D0C}" name="Column13569"/>
    <tableColumn id="13573" xr3:uid="{AC1FB44D-CD61-4271-BCB1-298A1DCD26DA}" name="Column13570"/>
    <tableColumn id="13574" xr3:uid="{FA65CB8F-ED66-4F3D-AB3D-F2E94E6316A3}" name="Column13571"/>
    <tableColumn id="13575" xr3:uid="{F1A1C564-706A-4D94-8C04-250F7187862D}" name="Column13572"/>
    <tableColumn id="13576" xr3:uid="{E4EE713D-4F77-406A-8646-4A4028F83DA7}" name="Column13573"/>
    <tableColumn id="13577" xr3:uid="{4AC7B4FE-4685-4CFB-83F5-BF35F6F5D1F1}" name="Column13574"/>
    <tableColumn id="13578" xr3:uid="{D19D6FD2-2F7E-4D9C-9A8C-A9FEEB47D3FD}" name="Column13575"/>
    <tableColumn id="13579" xr3:uid="{635FF180-5637-4683-A19C-264DA769034D}" name="Column13576"/>
    <tableColumn id="13580" xr3:uid="{D7A10468-97E9-4CDB-AF60-6C27CA095FAA}" name="Column13577"/>
    <tableColumn id="13581" xr3:uid="{17F8565A-0A4A-4A57-A213-5C767157EB0D}" name="Column13578"/>
    <tableColumn id="13582" xr3:uid="{5E74FC04-3933-4989-BCDC-9C320057A43A}" name="Column13579"/>
    <tableColumn id="13583" xr3:uid="{9A433FA4-5EA4-4BB4-BBB0-65F62A9523EB}" name="Column13580"/>
    <tableColumn id="13584" xr3:uid="{BA792026-1A02-4AF3-B0EF-86FC418247C2}" name="Column13581"/>
    <tableColumn id="13585" xr3:uid="{096B67EA-5772-400F-A93A-DB5509AC1389}" name="Column13582"/>
    <tableColumn id="13586" xr3:uid="{2BF965E8-D835-482D-8AD2-7090B36D0FF1}" name="Column13583"/>
    <tableColumn id="13587" xr3:uid="{C5C1C946-4BFE-4487-B710-67E0F2800CA4}" name="Column13584"/>
    <tableColumn id="13588" xr3:uid="{80ACAF8B-67DD-424E-8B88-9D6215F941C9}" name="Column13585"/>
    <tableColumn id="13589" xr3:uid="{C3050456-17D9-451F-AC06-07AE2EC0AA30}" name="Column13586"/>
    <tableColumn id="13590" xr3:uid="{34F552B8-0B00-4C15-9F71-538C3B3A7A92}" name="Column13587"/>
    <tableColumn id="13591" xr3:uid="{DBCFD0F0-89E7-445E-986C-3A4065D7DB0F}" name="Column13588"/>
    <tableColumn id="13592" xr3:uid="{622F860F-C2B5-4512-BF27-21C0D5EE41D1}" name="Column13589"/>
    <tableColumn id="13593" xr3:uid="{F1A22649-ABF3-4E6A-8BF2-5DFBD4F1A6D2}" name="Column13590"/>
    <tableColumn id="13594" xr3:uid="{C09A5D63-300E-414C-8DF1-F30887F670AA}" name="Column13591"/>
    <tableColumn id="13595" xr3:uid="{2B6213B2-ED3F-43DD-8245-A4DE45E1F7D7}" name="Column13592"/>
    <tableColumn id="13596" xr3:uid="{241D5211-A8B2-42C1-AC0D-53D044763C38}" name="Column13593"/>
    <tableColumn id="13597" xr3:uid="{3B0CAA8A-147D-41B9-B99D-D642D5492131}" name="Column13594"/>
    <tableColumn id="13598" xr3:uid="{6E99B57C-9755-443C-BC7A-B1344AFCE319}" name="Column13595"/>
    <tableColumn id="13599" xr3:uid="{01F4A5ED-7DCC-4C33-AD47-EF1651101199}" name="Column13596"/>
    <tableColumn id="13600" xr3:uid="{3A76D430-4DBB-4FA7-A173-FFD83C4A0B02}" name="Column13597"/>
    <tableColumn id="13601" xr3:uid="{9CC23592-FFB4-4A83-9799-A03954EEF311}" name="Column13598"/>
    <tableColumn id="13602" xr3:uid="{C560196A-A4BE-449A-9FED-ECDF451C211E}" name="Column13599"/>
    <tableColumn id="13603" xr3:uid="{774D3A40-2804-4CF0-8524-39ED2ED1FE92}" name="Column13600"/>
    <tableColumn id="13604" xr3:uid="{9FAB8D86-353C-44AC-A5A7-3A7AB8CC3B19}" name="Column13601"/>
    <tableColumn id="13605" xr3:uid="{9A92D522-6109-480B-998B-65A97056BA3A}" name="Column13602"/>
    <tableColumn id="13606" xr3:uid="{72211CD3-63FE-44AF-8383-BD63C8F703EA}" name="Column13603"/>
    <tableColumn id="13607" xr3:uid="{FFA6C3E5-70DD-4332-BA3A-043752B39FFE}" name="Column13604"/>
    <tableColumn id="13608" xr3:uid="{42732CB0-C4BE-45E2-8C0F-81AD52D771D4}" name="Column13605"/>
    <tableColumn id="13609" xr3:uid="{4B8523D8-FF43-4732-A0E3-F61DFC2CDA91}" name="Column13606"/>
    <tableColumn id="13610" xr3:uid="{29DD32CA-AF5C-4DA4-852B-2816E9C20C4B}" name="Column13607"/>
    <tableColumn id="13611" xr3:uid="{2B29A536-40EE-4E1B-8776-3BD12123E58D}" name="Column13608"/>
    <tableColumn id="13612" xr3:uid="{87865F46-BB01-4763-BFA5-A24B4D948E5A}" name="Column13609"/>
    <tableColumn id="13613" xr3:uid="{0F3FCC37-5368-40CB-97FE-0B4F7D8EDD05}" name="Column13610"/>
    <tableColumn id="13614" xr3:uid="{CA03306E-EAE7-4C80-998E-7018C3F2E8DC}" name="Column13611"/>
    <tableColumn id="13615" xr3:uid="{27335960-11DF-495D-B87B-D7150AB7C9CA}" name="Column13612"/>
    <tableColumn id="13616" xr3:uid="{FA00C7A9-414E-4251-82B2-BABDF85E4AA2}" name="Column13613"/>
    <tableColumn id="13617" xr3:uid="{F2413779-C948-4F9E-BA46-140D37CD43CF}" name="Column13614"/>
    <tableColumn id="13618" xr3:uid="{CB751E4A-3A44-4BC4-BF4D-DE301BB48538}" name="Column13615"/>
    <tableColumn id="13619" xr3:uid="{BB303C3F-D54B-4B8E-8308-271735DECB82}" name="Column13616"/>
    <tableColumn id="13620" xr3:uid="{C2D5A146-12EB-4442-B53E-3E20CFCBF206}" name="Column13617"/>
    <tableColumn id="13621" xr3:uid="{A774C1DE-6326-420B-BF68-FDCE2A5D5B74}" name="Column13618"/>
    <tableColumn id="13622" xr3:uid="{8854433B-C78D-4039-B9DE-7365D0F1FB11}" name="Column13619"/>
    <tableColumn id="13623" xr3:uid="{537BBE31-13B5-4CA9-B238-E4E53CA19A1D}" name="Column13620"/>
    <tableColumn id="13624" xr3:uid="{817FFD20-CDF9-4413-9540-FEF405CC63A7}" name="Column13621"/>
    <tableColumn id="13625" xr3:uid="{73BFC917-2572-457A-85C8-2B8AE14FD941}" name="Column13622"/>
    <tableColumn id="13626" xr3:uid="{83F54A15-2746-4A6A-BEC8-2CECD19CD7FE}" name="Column13623"/>
    <tableColumn id="13627" xr3:uid="{593DCBE2-4604-45DC-8360-C0B3E270D25E}" name="Column13624"/>
    <tableColumn id="13628" xr3:uid="{30647511-4DBC-4A6D-92FC-6B8F37726C1D}" name="Column13625"/>
    <tableColumn id="13629" xr3:uid="{6C73A741-0AEE-48E4-A253-3A575DD1CA12}" name="Column13626"/>
    <tableColumn id="13630" xr3:uid="{CDE63E7E-C0C8-4480-B9B4-A2EB37CC52BE}" name="Column13627"/>
    <tableColumn id="13631" xr3:uid="{42191211-74D8-4475-B763-B48B77BE0D2C}" name="Column13628"/>
    <tableColumn id="13632" xr3:uid="{53F7E2BE-6C61-44D9-88EB-C3008E45C8D4}" name="Column13629"/>
    <tableColumn id="13633" xr3:uid="{6E2D24EC-D72D-4FC2-8507-3DFB91BB17C2}" name="Column13630"/>
    <tableColumn id="13634" xr3:uid="{96866D1B-E2D7-496F-A026-818A763F0178}" name="Column13631"/>
    <tableColumn id="13635" xr3:uid="{C541A43D-D13C-4FA5-9FB3-ACEBBA9DDF69}" name="Column13632"/>
    <tableColumn id="13636" xr3:uid="{0287B271-1C2E-4889-87E8-492D0D949B8E}" name="Column13633"/>
    <tableColumn id="13637" xr3:uid="{E142516A-2AC3-4E14-A9D0-1113A76210E4}" name="Column13634"/>
    <tableColumn id="13638" xr3:uid="{1B2B067A-FFF2-4874-A56B-B9239BF63A34}" name="Column13635"/>
    <tableColumn id="13639" xr3:uid="{C5C88DE6-DCE2-4488-B5AE-7E55242D77E5}" name="Column13636"/>
    <tableColumn id="13640" xr3:uid="{E6346D75-EBA5-4B2E-8A96-BCAC3C461532}" name="Column13637"/>
    <tableColumn id="13641" xr3:uid="{ED982721-0FC1-49EA-8D6E-027B705F64B2}" name="Column13638"/>
    <tableColumn id="13642" xr3:uid="{B707F9CF-482C-46B9-A038-68754414C0AD}" name="Column13639"/>
    <tableColumn id="13643" xr3:uid="{B5A4F5BE-974B-4C7D-A57D-375C14A476DE}" name="Column13640"/>
    <tableColumn id="13644" xr3:uid="{6AC6CAAF-9EEB-4268-8FAE-01ED5F3DCF70}" name="Column13641"/>
    <tableColumn id="13645" xr3:uid="{6DED77D0-457F-45F3-916F-518610368F29}" name="Column13642"/>
    <tableColumn id="13646" xr3:uid="{4A7CD80E-91F2-45DE-B743-76B05FC6FD7D}" name="Column13643"/>
    <tableColumn id="13647" xr3:uid="{90FF4418-FB0A-4BCF-A7A8-109A1A423770}" name="Column13644"/>
    <tableColumn id="13648" xr3:uid="{C564B661-B247-4F66-887A-0E3ED87A40CD}" name="Column13645"/>
    <tableColumn id="13649" xr3:uid="{63D4F583-4836-468E-B017-DB425F69330E}" name="Column13646"/>
    <tableColumn id="13650" xr3:uid="{49B77979-C261-414A-AD12-AA059CFB1E9F}" name="Column13647"/>
    <tableColumn id="13651" xr3:uid="{3CA3DA45-ABE2-4A60-B507-9785B82499E6}" name="Column13648"/>
    <tableColumn id="13652" xr3:uid="{1EA53BCF-8C39-4D15-B152-B778A9B908AE}" name="Column13649"/>
    <tableColumn id="13653" xr3:uid="{102FC33E-A86F-4B38-879D-DC6BB71012C2}" name="Column13650"/>
    <tableColumn id="13654" xr3:uid="{A69CACBC-94DB-49D6-82C4-A23D198A0192}" name="Column13651"/>
    <tableColumn id="13655" xr3:uid="{312E8610-C580-4A60-A5C0-C8D9798A60B0}" name="Column13652"/>
    <tableColumn id="13656" xr3:uid="{588B7048-548A-490B-9DFA-2E9C4E61D768}" name="Column13653"/>
    <tableColumn id="13657" xr3:uid="{26A68233-2DF6-4896-9B4E-C543F6C3EC95}" name="Column13654"/>
    <tableColumn id="13658" xr3:uid="{59037E8E-1F2A-4FA3-ADE1-A2FAB575FEB6}" name="Column13655"/>
    <tableColumn id="13659" xr3:uid="{B6F8E42A-FFDA-45A0-BB33-23865563EABC}" name="Column13656"/>
    <tableColumn id="13660" xr3:uid="{2BF91F63-CE4D-4E61-A7E7-205C85C0F356}" name="Column13657"/>
    <tableColumn id="13661" xr3:uid="{FC02A24B-4FC2-47F7-AA92-119D9EA05C82}" name="Column13658"/>
    <tableColumn id="13662" xr3:uid="{2F012BFA-8A3B-4867-9AFB-00ABCFE0BCC1}" name="Column13659"/>
    <tableColumn id="13663" xr3:uid="{F775F6ED-AB11-427B-87D2-0D6B01CC166C}" name="Column13660"/>
    <tableColumn id="13664" xr3:uid="{37B375CB-6412-4177-82F7-CBDFA2BADE6C}" name="Column13661"/>
    <tableColumn id="13665" xr3:uid="{917B72DC-925D-4D38-B368-84F05ADB2B11}" name="Column13662"/>
    <tableColumn id="13666" xr3:uid="{EF33CBA0-3BF5-4BC1-87FA-97777C9EDA59}" name="Column13663"/>
    <tableColumn id="13667" xr3:uid="{97BC25E8-16B7-458A-A009-565E7D4D3D06}" name="Column13664"/>
    <tableColumn id="13668" xr3:uid="{3C5B2872-9FAB-40D1-AC76-3FBDE746CAD9}" name="Column13665"/>
    <tableColumn id="13669" xr3:uid="{CE262180-C20E-4401-8EC4-208A3EB44F2A}" name="Column13666"/>
    <tableColumn id="13670" xr3:uid="{009F11E5-290F-4E46-AF46-20D2A073DF95}" name="Column13667"/>
    <tableColumn id="13671" xr3:uid="{11212536-7E87-44D1-BBAB-C5DE97D22EB2}" name="Column13668"/>
    <tableColumn id="13672" xr3:uid="{B0740108-1956-4778-888F-B9E60A4E4748}" name="Column13669"/>
    <tableColumn id="13673" xr3:uid="{896FA34E-4DB9-4A03-9958-766FE503D6E4}" name="Column13670"/>
    <tableColumn id="13674" xr3:uid="{49B7CA0B-933B-4757-BC93-3B43701DB3AF}" name="Column13671"/>
    <tableColumn id="13675" xr3:uid="{4AA2C413-CE2B-49AD-A51B-2091F5771726}" name="Column13672"/>
    <tableColumn id="13676" xr3:uid="{EC1FCAC9-65FD-452A-BC24-C091941CD202}" name="Column13673"/>
    <tableColumn id="13677" xr3:uid="{DA20A24B-532E-4EB8-898B-DEA126CD70C7}" name="Column13674"/>
    <tableColumn id="13678" xr3:uid="{295D942A-1784-4EBB-86D9-14714F4D4F09}" name="Column13675"/>
    <tableColumn id="13679" xr3:uid="{85D2854E-CAF6-497E-B314-2E80C279718C}" name="Column13676"/>
    <tableColumn id="13680" xr3:uid="{6CDABE56-4275-4C3E-A75E-4107B2E6797F}" name="Column13677"/>
    <tableColumn id="13681" xr3:uid="{AC3A1015-7CD3-4091-AED9-0BFF0ED5C2B3}" name="Column13678"/>
    <tableColumn id="13682" xr3:uid="{4E4A4F6B-B195-45E6-B4AE-0B483373EDFC}" name="Column13679"/>
    <tableColumn id="13683" xr3:uid="{622111E1-8FAB-41AA-B7BE-38E5EE491E3A}" name="Column13680"/>
    <tableColumn id="13684" xr3:uid="{AA4D8405-6626-45C3-A605-44CF74504194}" name="Column13681"/>
    <tableColumn id="13685" xr3:uid="{0819B7BC-7ACA-41B2-9785-8DAFE0B5C929}" name="Column13682"/>
    <tableColumn id="13686" xr3:uid="{F3DDB6B1-1B0B-4D66-8712-807D27EC375E}" name="Column13683"/>
    <tableColumn id="13687" xr3:uid="{659B0CE1-FC90-40B6-B703-FE23B3BB0E28}" name="Column13684"/>
    <tableColumn id="13688" xr3:uid="{6660AEA8-FA90-48CA-AD11-39C9B6D67C74}" name="Column13685"/>
    <tableColumn id="13689" xr3:uid="{B5E9B16D-CAAD-426E-A0E7-04AC78A520F1}" name="Column13686"/>
    <tableColumn id="13690" xr3:uid="{584EF860-04D8-4031-B1E6-381C44EAC9A4}" name="Column13687"/>
    <tableColumn id="13691" xr3:uid="{1585BAF1-AAE2-4EE9-ACC9-54FAC6041565}" name="Column13688"/>
    <tableColumn id="13692" xr3:uid="{C26F6524-A13C-48F6-B549-6DA145F9D547}" name="Column13689"/>
    <tableColumn id="13693" xr3:uid="{F2788998-16B0-4DD1-959E-0F4C53F352DE}" name="Column13690"/>
    <tableColumn id="13694" xr3:uid="{E9EDD1C2-D344-421B-AFCE-4167146709FA}" name="Column13691"/>
    <tableColumn id="13695" xr3:uid="{6E76CBD8-0720-4CD7-BBC3-63DFCDE7D8FE}" name="Column13692"/>
    <tableColumn id="13696" xr3:uid="{FF13E633-B26D-4AE5-B0A4-0413AC9094DA}" name="Column13693"/>
    <tableColumn id="13697" xr3:uid="{01D5D2ED-2C60-467D-9AB5-96D3A6B3D47D}" name="Column13694"/>
    <tableColumn id="13698" xr3:uid="{BF7CB4DE-CABB-4A47-BB56-1BA7FA02BC27}" name="Column13695"/>
    <tableColumn id="13699" xr3:uid="{671CACA1-586D-4893-98BC-E59E2A3A71F8}" name="Column13696"/>
    <tableColumn id="13700" xr3:uid="{ABC8753C-B692-4029-A06C-C9212CD9A5A6}" name="Column13697"/>
    <tableColumn id="13701" xr3:uid="{C8E4415B-D74A-482A-83C8-EED6757E5523}" name="Column13698"/>
    <tableColumn id="13702" xr3:uid="{6A577BAA-2877-4534-B0C4-B0C2CE54E2B6}" name="Column13699"/>
    <tableColumn id="13703" xr3:uid="{C4DD7516-9D07-4A3C-9B88-3F6878527F53}" name="Column13700"/>
    <tableColumn id="13704" xr3:uid="{3BB04AAB-5875-4CF9-A949-A021D66D1F21}" name="Column13701"/>
    <tableColumn id="13705" xr3:uid="{C29B783C-BDB0-47B9-A3CD-740A4BC56B81}" name="Column13702"/>
    <tableColumn id="13706" xr3:uid="{7AD64676-CDCC-47BB-B6CC-0F24C2160596}" name="Column13703"/>
    <tableColumn id="13707" xr3:uid="{3A82CE58-2BB6-4909-8455-15267A8BCA28}" name="Column13704"/>
    <tableColumn id="13708" xr3:uid="{3EF08333-ED30-42FD-9651-C5F73EE779FE}" name="Column13705"/>
    <tableColumn id="13709" xr3:uid="{C414ABA5-5C55-40B4-906D-E18EAE4A56EC}" name="Column13706"/>
    <tableColumn id="13710" xr3:uid="{52268BDB-EF11-47A7-A06A-24997DE07B24}" name="Column13707"/>
    <tableColumn id="13711" xr3:uid="{34795B95-C90D-4966-981F-696478076DFA}" name="Column13708"/>
    <tableColumn id="13712" xr3:uid="{FFFD247E-FEB2-4331-94D0-ADA60EA0AE07}" name="Column13709"/>
    <tableColumn id="13713" xr3:uid="{D7CDBF1E-E4E4-47E9-85BB-8263C12C104D}" name="Column13710"/>
    <tableColumn id="13714" xr3:uid="{2427E6A0-58A7-43CC-AC49-763BE2C3AA97}" name="Column13711"/>
    <tableColumn id="13715" xr3:uid="{EA38A04F-CB71-4AB2-B663-163320950183}" name="Column13712"/>
    <tableColumn id="13716" xr3:uid="{2EEDB35C-0246-4463-936A-34CBD452A881}" name="Column13713"/>
    <tableColumn id="13717" xr3:uid="{85955BA1-7C45-411E-9A2F-5963FFF69A77}" name="Column13714"/>
    <tableColumn id="13718" xr3:uid="{307BE009-E511-4F39-BBE6-8FE3B39C0B9E}" name="Column13715"/>
    <tableColumn id="13719" xr3:uid="{4BC301AD-40F9-4971-B457-ECC33EEAB372}" name="Column13716"/>
    <tableColumn id="13720" xr3:uid="{DDD38B9C-0190-4E53-95A3-D69ED0EF22FB}" name="Column13717"/>
    <tableColumn id="13721" xr3:uid="{2268DE88-624D-49D8-80DE-C027B570812F}" name="Column13718"/>
    <tableColumn id="13722" xr3:uid="{F2F07C12-98AE-491D-BF16-1F418B20CF2E}" name="Column13719"/>
    <tableColumn id="13723" xr3:uid="{7A939E76-C553-49F6-950F-107D97FF7879}" name="Column13720"/>
    <tableColumn id="13724" xr3:uid="{AA78EA62-F6DD-46E0-85A1-E6EC0D87D48F}" name="Column13721"/>
    <tableColumn id="13725" xr3:uid="{E48E79C9-050D-4133-B296-8A6FCB836A7C}" name="Column13722"/>
    <tableColumn id="13726" xr3:uid="{EB452ECB-9F74-48C1-BCEB-CD863E02B286}" name="Column13723"/>
    <tableColumn id="13727" xr3:uid="{4018409B-0BD0-414A-B513-C8C9CA2876CA}" name="Column13724"/>
    <tableColumn id="13728" xr3:uid="{1CB50A98-D6E6-4EBD-8F31-C62F9567A0FC}" name="Column13725"/>
    <tableColumn id="13729" xr3:uid="{9A766E84-3F16-4831-BAA8-30BAD438099A}" name="Column13726"/>
    <tableColumn id="13730" xr3:uid="{5B9A2857-C7B4-4739-A94C-B2783EAE365A}" name="Column13727"/>
    <tableColumn id="13731" xr3:uid="{6B2E4E00-94BA-4249-A596-466DE6B14002}" name="Column13728"/>
    <tableColumn id="13732" xr3:uid="{EF3E0612-2A24-485C-B118-777A6D21EC1E}" name="Column13729"/>
    <tableColumn id="13733" xr3:uid="{60DC4DBE-4BD0-493C-A627-0E100AF7CAB2}" name="Column13730"/>
    <tableColumn id="13734" xr3:uid="{928C44EF-F968-4A38-B50D-51DCFCFCA7F6}" name="Column13731"/>
    <tableColumn id="13735" xr3:uid="{AF67B494-EF18-4B3D-A9BB-3040BE6624C2}" name="Column13732"/>
    <tableColumn id="13736" xr3:uid="{D4A247F4-7BDB-403A-BD10-FC35021BF0A7}" name="Column13733"/>
    <tableColumn id="13737" xr3:uid="{9F951914-54DA-4CC7-90B9-486D5BDC8BD2}" name="Column13734"/>
    <tableColumn id="13738" xr3:uid="{A1B9AA3B-01EF-4DAD-9F14-35D589662E63}" name="Column13735"/>
    <tableColumn id="13739" xr3:uid="{DFC7311C-446D-4329-BAD9-B99DC6D8819D}" name="Column13736"/>
    <tableColumn id="13740" xr3:uid="{4A6796BC-41D0-4561-8276-1F505D827C0F}" name="Column13737"/>
    <tableColumn id="13741" xr3:uid="{1F23E1F9-112C-4C8B-90FE-537C143316CB}" name="Column13738"/>
    <tableColumn id="13742" xr3:uid="{34C676D4-4C9C-46D6-81B0-95FF1107CB63}" name="Column13739"/>
    <tableColumn id="13743" xr3:uid="{7C8DCAAD-1E15-4868-81F9-DAE3DC3E5D75}" name="Column13740"/>
    <tableColumn id="13744" xr3:uid="{D391CD9C-1058-44B6-AE84-39BB0812C166}" name="Column13741"/>
    <tableColumn id="13745" xr3:uid="{D4B5C38E-3D34-48D0-9B95-F022D753CD02}" name="Column13742"/>
    <tableColumn id="13746" xr3:uid="{1EC0D6FC-0DCD-4792-A3D2-6FFDC398DE37}" name="Column13743"/>
    <tableColumn id="13747" xr3:uid="{26F20D41-7796-4D4D-AAF7-7F369D5B84B3}" name="Column13744"/>
    <tableColumn id="13748" xr3:uid="{664529D5-189D-4FA4-8BF3-21BB7B933AA9}" name="Column13745"/>
    <tableColumn id="13749" xr3:uid="{974990B5-D6AC-45BB-B635-C144EADA8120}" name="Column13746"/>
    <tableColumn id="13750" xr3:uid="{9AF37D05-2975-42CD-9267-9151EDCB4CF0}" name="Column13747"/>
    <tableColumn id="13751" xr3:uid="{4C6A5BD2-5B8C-4EDF-84E1-162F84146F8F}" name="Column13748"/>
    <tableColumn id="13752" xr3:uid="{3E2FFBD7-B440-46BB-AF60-CB7A3C81598D}" name="Column13749"/>
    <tableColumn id="13753" xr3:uid="{45AE2E51-B5F6-4F2F-ADA3-20174DDBE2DF}" name="Column13750"/>
    <tableColumn id="13754" xr3:uid="{BD4341AF-0EA1-4F21-B2CA-99DA8DB3D2DD}" name="Column13751"/>
    <tableColumn id="13755" xr3:uid="{C96F2458-3155-4DC3-AA59-A5F727C146DD}" name="Column13752"/>
    <tableColumn id="13756" xr3:uid="{95594CB3-C58F-401D-81B3-E6DA60084334}" name="Column13753"/>
    <tableColumn id="13757" xr3:uid="{9C9FF6B0-5E11-4342-A60F-65FB2153FEF3}" name="Column13754"/>
    <tableColumn id="13758" xr3:uid="{626F02D5-09A5-4D7B-A566-B400817BCB79}" name="Column13755"/>
    <tableColumn id="13759" xr3:uid="{C464DC17-53EF-49BF-A994-D58C6C0C2590}" name="Column13756"/>
    <tableColumn id="13760" xr3:uid="{3CC299BA-7737-4871-8C77-32AECFF00B57}" name="Column13757"/>
    <tableColumn id="13761" xr3:uid="{AF64B7A6-59CE-40E0-B2A2-886B23AA2157}" name="Column13758"/>
    <tableColumn id="13762" xr3:uid="{BEF35C3F-5913-49A7-B50A-0D1A985B7C7C}" name="Column13759"/>
    <tableColumn id="13763" xr3:uid="{72BE33A2-2B5C-4203-9BEA-F54C47374015}" name="Column13760"/>
    <tableColumn id="13764" xr3:uid="{7DB71DCA-60FE-459F-996D-3D41C785EA80}" name="Column13761"/>
    <tableColumn id="13765" xr3:uid="{EA8DA7EF-9194-4D01-874C-C81BB1096C9E}" name="Column13762"/>
    <tableColumn id="13766" xr3:uid="{41BAC5CF-22B6-4D43-BD5D-46AA3C0587CA}" name="Column13763"/>
    <tableColumn id="13767" xr3:uid="{8A03497E-B169-4F0C-95A7-AAD2859ECCC9}" name="Column13764"/>
    <tableColumn id="13768" xr3:uid="{06B7315E-2A9F-4FF9-91A4-446FD8E2696B}" name="Column13765"/>
    <tableColumn id="13769" xr3:uid="{262D7266-48BD-483E-A3E7-0BF3A63E2640}" name="Column13766"/>
    <tableColumn id="13770" xr3:uid="{2FF6FDD8-EFA3-45DC-9832-E91478D09C89}" name="Column13767"/>
    <tableColumn id="13771" xr3:uid="{FEECC58B-15E6-4949-9A22-458CBB0459E6}" name="Column13768"/>
    <tableColumn id="13772" xr3:uid="{ABCD82D1-1524-4B33-BB7C-7E44BC594247}" name="Column13769"/>
    <tableColumn id="13773" xr3:uid="{A27DF76A-E6EC-479E-8E4B-0C1D4038676A}" name="Column13770"/>
    <tableColumn id="13774" xr3:uid="{B674527F-0BBA-4BF9-B8DC-025BF1E0ECC9}" name="Column13771"/>
    <tableColumn id="13775" xr3:uid="{07C1CA93-B471-4A12-9924-14F7EA71B250}" name="Column13772"/>
    <tableColumn id="13776" xr3:uid="{69516A02-F713-414B-81C1-91716A62D762}" name="Column13773"/>
    <tableColumn id="13777" xr3:uid="{53282F85-7C73-4FDD-BF71-4A7CE9538FCC}" name="Column13774"/>
    <tableColumn id="13778" xr3:uid="{03EC71A7-7862-4B1B-A81A-6C5D41BD7727}" name="Column13775"/>
    <tableColumn id="13779" xr3:uid="{2B6F567E-935B-4D12-9218-34C09123A94B}" name="Column13776"/>
    <tableColumn id="13780" xr3:uid="{350C9491-C08E-45B8-9ABA-4CEAC0704CA7}" name="Column13777"/>
    <tableColumn id="13781" xr3:uid="{BBBA636E-89AD-425D-8F7D-E578A6EC4922}" name="Column13778"/>
    <tableColumn id="13782" xr3:uid="{921212E6-2483-4478-A050-70E36EB1B661}" name="Column13779"/>
    <tableColumn id="13783" xr3:uid="{157FE09E-7020-4922-BBC2-779DC0027887}" name="Column13780"/>
    <tableColumn id="13784" xr3:uid="{ED2FB278-7068-4CFD-95A2-ED287D399381}" name="Column13781"/>
    <tableColumn id="13785" xr3:uid="{4A7FE0AA-BBAC-4F70-A495-EE3B7EBB822F}" name="Column13782"/>
    <tableColumn id="13786" xr3:uid="{441DE1FE-23A5-4BA6-8F4D-5803AA3447DB}" name="Column13783"/>
    <tableColumn id="13787" xr3:uid="{992759CA-5475-4D23-96FD-8A736D13E908}" name="Column13784"/>
    <tableColumn id="13788" xr3:uid="{EE3E7474-3304-4DFB-A2CF-65A8D06EB466}" name="Column13785"/>
    <tableColumn id="13789" xr3:uid="{D99EF1D0-939B-4F02-A2AE-4CF6BE9F5533}" name="Column13786"/>
    <tableColumn id="13790" xr3:uid="{FB6286EA-2194-40E7-A1F8-C92A5F7B3780}" name="Column13787"/>
    <tableColumn id="13791" xr3:uid="{D5301A0C-8692-4A89-8F19-8DB98244CBD7}" name="Column13788"/>
    <tableColumn id="13792" xr3:uid="{29E19F5F-14AF-4CEB-ACA6-274CBC7B8B92}" name="Column13789"/>
    <tableColumn id="13793" xr3:uid="{56DC41A9-7663-4B5F-8D98-417C33844884}" name="Column13790"/>
    <tableColumn id="13794" xr3:uid="{B1E18D13-6290-4A15-8363-A6F08AB1399A}" name="Column13791"/>
    <tableColumn id="13795" xr3:uid="{1C0C1251-F057-421C-94E2-2CA6D84141F5}" name="Column13792"/>
    <tableColumn id="13796" xr3:uid="{BF6A7D51-D4AF-4739-87EC-018D99B4A5E2}" name="Column13793"/>
    <tableColumn id="13797" xr3:uid="{2B08C94A-E816-40E5-BD9D-F47DD742E689}" name="Column13794"/>
    <tableColumn id="13798" xr3:uid="{4865C8C8-60F5-46DB-9D2F-13456B40A63B}" name="Column13795"/>
    <tableColumn id="13799" xr3:uid="{3D31A1C3-6683-4EBF-AAB4-8C55A118EE7A}" name="Column13796"/>
    <tableColumn id="13800" xr3:uid="{EEF011A6-99BA-4CA5-B784-EBDE01067D0E}" name="Column13797"/>
    <tableColumn id="13801" xr3:uid="{A2AD86DD-2AEF-4720-A4A6-5571150F42CF}" name="Column13798"/>
    <tableColumn id="13802" xr3:uid="{FFE9DA36-DE89-4672-AFAA-86DE943AD9BC}" name="Column13799"/>
    <tableColumn id="13803" xr3:uid="{AE23D5C9-460A-4A52-814F-342D1165BFB2}" name="Column13800"/>
    <tableColumn id="13804" xr3:uid="{8DC02AD1-A9D1-437A-8BB5-BF55FD3E480B}" name="Column13801"/>
    <tableColumn id="13805" xr3:uid="{322B35D1-6479-48BF-AA5F-4DF4EB5AFA4C}" name="Column13802"/>
    <tableColumn id="13806" xr3:uid="{E9CC5DA5-7E0C-4E10-A421-F3FE3760C095}" name="Column13803"/>
    <tableColumn id="13807" xr3:uid="{76A0A76B-1A04-43CF-8C70-33740AB15B0A}" name="Column13804"/>
    <tableColumn id="13808" xr3:uid="{C4DF9151-13BC-4D22-9CCA-F0A2DBD86F22}" name="Column13805"/>
    <tableColumn id="13809" xr3:uid="{4B9D7B1C-9EC3-4B8D-807B-7DD87A84FE11}" name="Column13806"/>
    <tableColumn id="13810" xr3:uid="{420FDB3A-8477-4FF6-8459-15B3615F3ADD}" name="Column13807"/>
    <tableColumn id="13811" xr3:uid="{27911D7E-1628-411E-AA22-BDB8DEB176C9}" name="Column13808"/>
    <tableColumn id="13812" xr3:uid="{AB0BEB94-BE62-4038-BB6B-4701423B115D}" name="Column13809"/>
    <tableColumn id="13813" xr3:uid="{EF2FFFF9-95D7-4F68-B0F4-46ECCE62E3B8}" name="Column13810"/>
    <tableColumn id="13814" xr3:uid="{A423B302-215D-4759-9E77-A97AD9068021}" name="Column13811"/>
    <tableColumn id="13815" xr3:uid="{6124A658-C6F1-4585-90B7-F6B27FAC6AA2}" name="Column13812"/>
    <tableColumn id="13816" xr3:uid="{FF8225DE-0A5A-4748-99B9-60A280883B4A}" name="Column13813"/>
    <tableColumn id="13817" xr3:uid="{39CEE05F-6C64-4E32-A9B7-048F395B5B5E}" name="Column13814"/>
    <tableColumn id="13818" xr3:uid="{8C179984-4085-400F-A2E7-D6C20C6FA8A7}" name="Column13815"/>
    <tableColumn id="13819" xr3:uid="{85749D77-B1A1-42EF-9A87-6A1A5F2EE769}" name="Column13816"/>
    <tableColumn id="13820" xr3:uid="{65229F1C-5BBF-4B45-A5E9-2265E3C2FCFE}" name="Column13817"/>
    <tableColumn id="13821" xr3:uid="{0F214BD8-B2CA-4801-BC7F-CFAAEBF2EB42}" name="Column13818"/>
    <tableColumn id="13822" xr3:uid="{3A639A7E-DA8C-4AE7-B665-83F6A61F174D}" name="Column13819"/>
    <tableColumn id="13823" xr3:uid="{01F99CD8-B7CD-491E-98AA-683AA045E26C}" name="Column13820"/>
    <tableColumn id="13824" xr3:uid="{E0082716-8F35-45AB-858B-B97D5207B7D7}" name="Column13821"/>
    <tableColumn id="13825" xr3:uid="{47C35A4E-FCF5-470F-AE72-20ABE8CB299D}" name="Column13822"/>
    <tableColumn id="13826" xr3:uid="{6560CCB9-3E13-4465-8D5A-A9C73F47BBD8}" name="Column13823"/>
    <tableColumn id="13827" xr3:uid="{52A5B6A4-3071-44AA-B321-497136F0EB4F}" name="Column13824"/>
    <tableColumn id="13828" xr3:uid="{EC524E9F-C192-44AE-89E6-06E3A6CAA1CE}" name="Column13825"/>
    <tableColumn id="13829" xr3:uid="{5A75148C-475B-4D87-8702-5453799CE65C}" name="Column13826"/>
    <tableColumn id="13830" xr3:uid="{5E471584-FBB1-4C0B-8EE7-D6286BBDD5A4}" name="Column13827"/>
    <tableColumn id="13831" xr3:uid="{315D1CF9-2192-4ECA-A5EC-5728E5098D61}" name="Column13828"/>
    <tableColumn id="13832" xr3:uid="{F9133F07-399A-41C7-A367-3AA98E8107FE}" name="Column13829"/>
    <tableColumn id="13833" xr3:uid="{2FE8C0A3-D712-41AC-8583-4795A09F4E59}" name="Column13830"/>
    <tableColumn id="13834" xr3:uid="{0DBB3B42-A420-4291-AD4F-3543BF3D7D62}" name="Column13831"/>
    <tableColumn id="13835" xr3:uid="{6BAEB69B-94B6-43E3-BD74-C82F601252A9}" name="Column13832"/>
    <tableColumn id="13836" xr3:uid="{A0D33709-3F5D-41D0-9EE5-7D0E39B4C7A4}" name="Column13833"/>
    <tableColumn id="13837" xr3:uid="{80E03C00-F62A-4D71-9FD1-104A28306FA8}" name="Column13834"/>
    <tableColumn id="13838" xr3:uid="{75E26459-5D6A-431B-98AE-1669CF24EB61}" name="Column13835"/>
    <tableColumn id="13839" xr3:uid="{734DDCD7-C33D-4D89-A093-8E8337225149}" name="Column13836"/>
    <tableColumn id="13840" xr3:uid="{282A37F3-8528-4AA9-89D9-2A8579E2D8E1}" name="Column13837"/>
    <tableColumn id="13841" xr3:uid="{4FB31629-15AD-4D00-B6A5-89254F3BED84}" name="Column13838"/>
    <tableColumn id="13842" xr3:uid="{9CE1E09A-732E-4223-885D-63DF79B1BE9B}" name="Column13839"/>
    <tableColumn id="13843" xr3:uid="{37FF88EE-D733-48F6-AB27-9C974C7194C6}" name="Column13840"/>
    <tableColumn id="13844" xr3:uid="{0A1981B9-F96E-4963-8546-79C62EA84365}" name="Column13841"/>
    <tableColumn id="13845" xr3:uid="{51F05544-52B9-4ED3-805B-E85C177B96A0}" name="Column13842"/>
    <tableColumn id="13846" xr3:uid="{F5A36BA3-0CAC-41D3-9695-8B53F4910855}" name="Column13843"/>
    <tableColumn id="13847" xr3:uid="{D630B81C-01BA-4A12-B0C6-2C4575E44EBE}" name="Column13844"/>
    <tableColumn id="13848" xr3:uid="{F92D61F9-D5E4-4DEC-9F30-B0395EF262DD}" name="Column13845"/>
    <tableColumn id="13849" xr3:uid="{8D22A153-8EB8-48DC-A500-9A4391FCCDB5}" name="Column13846"/>
    <tableColumn id="13850" xr3:uid="{036A4D2A-4F4C-44DD-B867-E3B91228A14A}" name="Column13847"/>
    <tableColumn id="13851" xr3:uid="{4FED7866-0A24-4094-A3E2-D281423F255C}" name="Column13848"/>
    <tableColumn id="13852" xr3:uid="{7CFB596F-0517-426D-B4D2-A3F755CBBE5B}" name="Column13849"/>
    <tableColumn id="13853" xr3:uid="{1A1BB8EB-28E8-47FF-BD7D-72ABD0469242}" name="Column13850"/>
    <tableColumn id="13854" xr3:uid="{DBF1DC04-2A42-4E7E-BEA0-68E38EE642A8}" name="Column13851"/>
    <tableColumn id="13855" xr3:uid="{C97C3500-012D-472E-8382-41C0522692BB}" name="Column13852"/>
    <tableColumn id="13856" xr3:uid="{BE1E15B7-8AD2-4A43-86AE-34BB57DF5178}" name="Column13853"/>
    <tableColumn id="13857" xr3:uid="{32F8E8BF-DE65-4FDD-BB9B-BB083EC6597D}" name="Column13854"/>
    <tableColumn id="13858" xr3:uid="{7687208F-FE81-48E9-922B-8F0302F87A78}" name="Column13855"/>
    <tableColumn id="13859" xr3:uid="{57ABC6D2-7CAF-4C89-8A83-CCC42D461F79}" name="Column13856"/>
    <tableColumn id="13860" xr3:uid="{AEA2513F-F148-4058-ACAB-E38FFBD951BD}" name="Column13857"/>
    <tableColumn id="13861" xr3:uid="{E21D9163-546A-4077-AB24-A8D1ED3BD431}" name="Column13858"/>
    <tableColumn id="13862" xr3:uid="{AFC45332-83F9-4090-AD35-A21C2A4C07AF}" name="Column13859"/>
    <tableColumn id="13863" xr3:uid="{234F9532-5701-482B-811D-55172C0E3FCF}" name="Column13860"/>
    <tableColumn id="13864" xr3:uid="{D9AE4C97-97EA-40DC-9A53-0EDF1E5C3CF9}" name="Column13861"/>
    <tableColumn id="13865" xr3:uid="{082560A2-226F-4F0A-B18D-45CB96F4C1B7}" name="Column13862"/>
    <tableColumn id="13866" xr3:uid="{B0199C9A-F6EB-4A72-B929-2163517E165E}" name="Column13863"/>
    <tableColumn id="13867" xr3:uid="{9035F2B5-8945-4F44-B197-7102C5189619}" name="Column13864"/>
    <tableColumn id="13868" xr3:uid="{5A6C5F9B-6CEA-46FA-9DF8-C4386A7770AA}" name="Column13865"/>
    <tableColumn id="13869" xr3:uid="{E95D349D-4B4E-4777-9285-0CB8240F9F19}" name="Column13866"/>
    <tableColumn id="13870" xr3:uid="{E4232FA2-3CA1-49A5-A3C2-DA8F463D1C33}" name="Column13867"/>
    <tableColumn id="13871" xr3:uid="{72008F03-F86A-44EE-8587-4783D97616CC}" name="Column13868"/>
    <tableColumn id="13872" xr3:uid="{FB24393C-A0DB-47F4-928F-445BBD0F1DA3}" name="Column13869"/>
    <tableColumn id="13873" xr3:uid="{9AF57962-5614-4A18-ADB6-A8993B9389BB}" name="Column13870"/>
    <tableColumn id="13874" xr3:uid="{47DF18BA-2F39-4FE9-9A4D-3E2648FF4B21}" name="Column13871"/>
    <tableColumn id="13875" xr3:uid="{F3E40DE8-7C33-4961-9868-E5A036E4FDA7}" name="Column13872"/>
    <tableColumn id="13876" xr3:uid="{0102ADCE-74CE-40A9-A2A1-6C024492ABFA}" name="Column13873"/>
    <tableColumn id="13877" xr3:uid="{7A8344D6-0426-44BD-87BD-1DA64CBD91A9}" name="Column13874"/>
    <tableColumn id="13878" xr3:uid="{64D7727D-94FA-463C-8DD4-06AC042B3968}" name="Column13875"/>
    <tableColumn id="13879" xr3:uid="{CD015D41-ABAC-4D19-9E00-D03F649BA050}" name="Column13876"/>
    <tableColumn id="13880" xr3:uid="{F8AF63AE-684D-4E95-9DB9-B00CAA66F88B}" name="Column13877"/>
    <tableColumn id="13881" xr3:uid="{44C23E2E-FD6C-4715-9226-38FA3B9A95CD}" name="Column13878"/>
    <tableColumn id="13882" xr3:uid="{1277E636-9AFA-41D8-8793-B9BB3E076CCA}" name="Column13879"/>
    <tableColumn id="13883" xr3:uid="{BC36F334-381D-4213-85A8-3F8C7CBC4161}" name="Column13880"/>
    <tableColumn id="13884" xr3:uid="{2775791D-3049-43C5-AB1B-C383E8C792E2}" name="Column13881"/>
    <tableColumn id="13885" xr3:uid="{61B8FA8A-67A2-4928-8F6E-F304D74ABF95}" name="Column13882"/>
    <tableColumn id="13886" xr3:uid="{AA96DB66-27B7-4B7F-B7EA-3F4C6B7F2C1A}" name="Column13883"/>
    <tableColumn id="13887" xr3:uid="{2A0A86B0-3F5B-4AE3-971F-97CB749AE537}" name="Column13884"/>
    <tableColumn id="13888" xr3:uid="{67FD960B-767B-404E-9E28-9E64FA6D18B5}" name="Column13885"/>
    <tableColumn id="13889" xr3:uid="{617D88FF-CD13-426A-A3E1-C1D4D1C4D587}" name="Column13886"/>
    <tableColumn id="13890" xr3:uid="{5057C201-E8D1-4345-AF83-25B2B902C444}" name="Column13887"/>
    <tableColumn id="13891" xr3:uid="{96CC5A9F-6887-4569-A9A7-14B8EA2B2151}" name="Column13888"/>
    <tableColumn id="13892" xr3:uid="{925F1459-D193-430C-B0D7-EAB9AFBEC056}" name="Column13889"/>
    <tableColumn id="13893" xr3:uid="{A4190418-831E-4109-9EDE-2FE6861463F3}" name="Column13890"/>
    <tableColumn id="13894" xr3:uid="{83526046-D53C-41D3-8596-660C7843E1CD}" name="Column13891"/>
    <tableColumn id="13895" xr3:uid="{3E640706-F005-41EA-8239-99F9F5E38EAD}" name="Column13892"/>
    <tableColumn id="13896" xr3:uid="{56D86A8D-5AAD-4BF4-AF26-40E8AB63A35B}" name="Column13893"/>
    <tableColumn id="13897" xr3:uid="{90BEE248-6D1E-419C-B63E-132C99EC1480}" name="Column13894"/>
    <tableColumn id="13898" xr3:uid="{C080C2BF-FBD9-4A61-A018-DF47B9417844}" name="Column13895"/>
    <tableColumn id="13899" xr3:uid="{192F8738-55CA-47CC-AF34-0542B9552EF8}" name="Column13896"/>
    <tableColumn id="13900" xr3:uid="{17CB0B28-F91D-48C1-85C9-D2C4336D5B10}" name="Column13897"/>
    <tableColumn id="13901" xr3:uid="{9D7B1C88-62F7-4C8F-84EB-5FE89C2559B1}" name="Column13898"/>
    <tableColumn id="13902" xr3:uid="{301B2209-26E8-489A-BF96-875C9FA2D190}" name="Column13899"/>
    <tableColumn id="13903" xr3:uid="{3F88B980-76AA-444A-AB99-C30AE81675DB}" name="Column13900"/>
    <tableColumn id="13904" xr3:uid="{7DAE60F3-17DB-4101-9409-FCD976F1B6A2}" name="Column13901"/>
    <tableColumn id="13905" xr3:uid="{DB72BEDB-068D-4E22-8624-099687A5620B}" name="Column13902"/>
    <tableColumn id="13906" xr3:uid="{794D341F-07C0-4182-8DF9-062721DF0DF6}" name="Column13903"/>
    <tableColumn id="13907" xr3:uid="{0376BAA7-885E-4355-A1F9-2C0E3F96A5C5}" name="Column13904"/>
    <tableColumn id="13908" xr3:uid="{62703400-E338-4FCD-85E5-F86557697454}" name="Column13905"/>
    <tableColumn id="13909" xr3:uid="{7840841C-25B8-4909-99C7-CCE570BFE8C4}" name="Column13906"/>
    <tableColumn id="13910" xr3:uid="{AD444CF3-9ACA-4AAB-BA8B-4F8D82F087B1}" name="Column13907"/>
    <tableColumn id="13911" xr3:uid="{1DCC5632-9D2E-4D53-B2D5-8D712F5FF7B3}" name="Column13908"/>
    <tableColumn id="13912" xr3:uid="{B58C38CD-A378-446F-91B5-351284EBA94E}" name="Column13909"/>
    <tableColumn id="13913" xr3:uid="{06602D7E-10BD-4059-971E-F577EC05ABF0}" name="Column13910"/>
    <tableColumn id="13914" xr3:uid="{A8747CA3-AF4D-4BCD-BE80-C47322FD5A20}" name="Column13911"/>
    <tableColumn id="13915" xr3:uid="{DB7932B1-FC6F-48F4-8752-698267BCDC27}" name="Column13912"/>
    <tableColumn id="13916" xr3:uid="{48432C0E-995A-498F-98DE-CCD8F8E88B22}" name="Column13913"/>
    <tableColumn id="13917" xr3:uid="{4CDED094-B059-4496-B79B-5303591CF351}" name="Column13914"/>
    <tableColumn id="13918" xr3:uid="{6273CE0C-FD3E-40BD-9580-484CAB0ADD34}" name="Column13915"/>
    <tableColumn id="13919" xr3:uid="{485561DE-DF1C-4BF2-82B0-AAC4CAA16FEB}" name="Column13916"/>
    <tableColumn id="13920" xr3:uid="{65DA9CAC-188E-4AB1-B7B7-A9C7982519D6}" name="Column13917"/>
    <tableColumn id="13921" xr3:uid="{90AEC974-8DA2-4503-B662-E01297672DDD}" name="Column13918"/>
    <tableColumn id="13922" xr3:uid="{7C34544B-3FA2-4123-AEEB-2F9E9111A272}" name="Column13919"/>
    <tableColumn id="13923" xr3:uid="{4EACE444-385E-48F9-B846-5BD058B02E40}" name="Column13920"/>
    <tableColumn id="13924" xr3:uid="{8C633493-7F6B-4E64-ADB4-C743EB012A97}" name="Column13921"/>
    <tableColumn id="13925" xr3:uid="{F93BA85F-300B-4E86-9567-4DF6B74B174E}" name="Column13922"/>
    <tableColumn id="13926" xr3:uid="{9EE5CEC2-A7B6-4A61-BF71-871FEA0E0A47}" name="Column13923"/>
    <tableColumn id="13927" xr3:uid="{A0B18030-F399-4564-AB55-CDB7F127D761}" name="Column13924"/>
    <tableColumn id="13928" xr3:uid="{AF98BFD2-1738-4CD3-B3A7-550EEAEFE42A}" name="Column13925"/>
    <tableColumn id="13929" xr3:uid="{EA7D07D1-9673-494A-B90C-0CA20856528F}" name="Column13926"/>
    <tableColumn id="13930" xr3:uid="{57EFA70E-78BD-4F1F-992E-D0A02836B3BF}" name="Column13927"/>
    <tableColumn id="13931" xr3:uid="{85038F88-8BEE-409E-B7D7-8E7225F16230}" name="Column13928"/>
    <tableColumn id="13932" xr3:uid="{56717074-F96B-4219-B438-8F4B1E5ECCE3}" name="Column13929"/>
    <tableColumn id="13933" xr3:uid="{08DD0C3A-F086-412E-82F5-631BDA4FF13F}" name="Column13930"/>
    <tableColumn id="13934" xr3:uid="{42C60F31-C3D1-4192-A6A0-FF37109E3B1B}" name="Column13931"/>
    <tableColumn id="13935" xr3:uid="{D6A23D13-E161-4FDD-9DC5-7CFD23814A17}" name="Column13932"/>
    <tableColumn id="13936" xr3:uid="{5C180DE4-F31B-4ACB-A48E-6C550E487815}" name="Column13933"/>
    <tableColumn id="13937" xr3:uid="{490B57ED-37EB-4E24-B4DE-7D96895CFBAA}" name="Column13934"/>
    <tableColumn id="13938" xr3:uid="{491D2289-E6BA-4172-B98C-86AD5A267DD6}" name="Column13935"/>
    <tableColumn id="13939" xr3:uid="{FEB0D003-88EF-46A0-854A-B64AED409B1F}" name="Column13936"/>
    <tableColumn id="13940" xr3:uid="{0E1B47F4-BE53-457C-AE03-662383A0F168}" name="Column13937"/>
    <tableColumn id="13941" xr3:uid="{28C98B42-3E51-4347-98BA-BD93FFAD9E76}" name="Column13938"/>
    <tableColumn id="13942" xr3:uid="{41075120-B965-4473-841C-22716512E9A7}" name="Column13939"/>
    <tableColumn id="13943" xr3:uid="{F578BB69-70EA-403E-8146-FA3075518782}" name="Column13940"/>
    <tableColumn id="13944" xr3:uid="{BFF774B7-D587-4B87-9C65-FDD850DEA907}" name="Column13941"/>
    <tableColumn id="13945" xr3:uid="{526B3D26-A5E4-467D-ABD1-22BC8DEDCBA1}" name="Column13942"/>
    <tableColumn id="13946" xr3:uid="{D8F26E3D-240D-47FD-864F-7EDFE029F39F}" name="Column13943"/>
    <tableColumn id="13947" xr3:uid="{62E1CD05-25D2-4D4B-9074-74F6D8F48300}" name="Column13944"/>
    <tableColumn id="13948" xr3:uid="{40561BF5-93AE-4AFF-8318-B9D697503031}" name="Column13945"/>
    <tableColumn id="13949" xr3:uid="{63DD1539-1C35-4275-8613-F5F3C5FCE682}" name="Column13946"/>
    <tableColumn id="13950" xr3:uid="{BBCE8E57-BAF5-4697-AFF7-808C7E4DA22C}" name="Column13947"/>
    <tableColumn id="13951" xr3:uid="{CD83B7A3-36D9-4499-BDF0-7962F84F0272}" name="Column13948"/>
    <tableColumn id="13952" xr3:uid="{5ECC1041-6CCA-4CFF-A3B8-F9C17BF7C0C9}" name="Column13949"/>
    <tableColumn id="13953" xr3:uid="{F2A3469B-69A6-404C-95A5-DBD7CC4AE9F0}" name="Column13950"/>
    <tableColumn id="13954" xr3:uid="{B2427336-6D00-4D3C-B7CD-64AF6BE61538}" name="Column13951"/>
    <tableColumn id="13955" xr3:uid="{C0597897-9411-4F3F-8099-CAEA8EA8EC6F}" name="Column13952"/>
    <tableColumn id="13956" xr3:uid="{F734AD0D-AE4A-4403-8D8D-2E3FA63CAAB8}" name="Column13953"/>
    <tableColumn id="13957" xr3:uid="{174B7B31-67CF-498F-AF8A-7B315791E802}" name="Column13954"/>
    <tableColumn id="13958" xr3:uid="{703DB75E-DF72-493C-822E-5DDDDF737229}" name="Column13955"/>
    <tableColumn id="13959" xr3:uid="{7DE9DE41-7CA1-4945-8DBF-C5E8DB09A851}" name="Column13956"/>
    <tableColumn id="13960" xr3:uid="{70440C71-AC10-41F6-99A9-5DC774FC7F84}" name="Column13957"/>
    <tableColumn id="13961" xr3:uid="{994037F7-2B8F-4272-92F6-3A731A013D87}" name="Column13958"/>
    <tableColumn id="13962" xr3:uid="{CEF4233D-D70A-49DB-8503-BEA011B092F4}" name="Column13959"/>
    <tableColumn id="13963" xr3:uid="{ACF3B398-0ADF-4C56-A809-B4EB975F0610}" name="Column13960"/>
    <tableColumn id="13964" xr3:uid="{8A15B9F8-8C5E-44EE-B8F0-1FA7604190A1}" name="Column13961"/>
    <tableColumn id="13965" xr3:uid="{DE0EEC29-B76C-470E-B1F0-7D38B219987A}" name="Column13962"/>
    <tableColumn id="13966" xr3:uid="{DFC23B4F-CED4-4A29-80E7-D6872BF61983}" name="Column13963"/>
    <tableColumn id="13967" xr3:uid="{850C46B2-CB78-4DE2-B510-30AD552A6D69}" name="Column13964"/>
    <tableColumn id="13968" xr3:uid="{E7038852-B152-4BA9-B51E-9B3710461D9A}" name="Column13965"/>
    <tableColumn id="13969" xr3:uid="{DE4A4560-415C-42D4-AC41-239776F015FE}" name="Column13966"/>
    <tableColumn id="13970" xr3:uid="{56385B1E-0D97-49CB-BD42-E2BEC376196D}" name="Column13967"/>
    <tableColumn id="13971" xr3:uid="{CDB2C1A4-21D5-486D-A9F9-539A48E316A3}" name="Column13968"/>
    <tableColumn id="13972" xr3:uid="{EF1BE89C-45E9-4992-AC12-065EF8FB4C68}" name="Column13969"/>
    <tableColumn id="13973" xr3:uid="{58B481B9-BB81-4477-8C1A-2335167A3209}" name="Column13970"/>
    <tableColumn id="13974" xr3:uid="{D91C5A29-8824-4BC3-B818-E6FB50DAB1DE}" name="Column13971"/>
    <tableColumn id="13975" xr3:uid="{B801BAF2-EDBE-4EA2-80E3-D8C9A67C022B}" name="Column13972"/>
    <tableColumn id="13976" xr3:uid="{83072F1E-8FA9-46B3-8A3D-056A3E1A4C63}" name="Column13973"/>
    <tableColumn id="13977" xr3:uid="{9B29964E-FE53-450B-84D5-A13536E916FB}" name="Column13974"/>
    <tableColumn id="13978" xr3:uid="{E6022D0B-89D8-4A87-ABA9-128B3C1850E3}" name="Column13975"/>
    <tableColumn id="13979" xr3:uid="{3037B929-A527-4FDA-ABB7-69E9A084962B}" name="Column13976"/>
    <tableColumn id="13980" xr3:uid="{C68BEA6A-A9F6-4D03-BB04-0AFE91A8364D}" name="Column13977"/>
    <tableColumn id="13981" xr3:uid="{ED3587C9-3C62-4D15-B0E3-3B0CF2662D2D}" name="Column13978"/>
    <tableColumn id="13982" xr3:uid="{3A39C1E4-D8E1-4E72-B84E-25B16AC146D5}" name="Column13979"/>
    <tableColumn id="13983" xr3:uid="{DA3F2D36-6505-4183-BF5A-785310D4D500}" name="Column13980"/>
    <tableColumn id="13984" xr3:uid="{0495D8D0-496C-43FE-A4AB-D68AE6089ACD}" name="Column13981"/>
    <tableColumn id="13985" xr3:uid="{AA860687-B84C-4B4E-B788-5091E710FBBF}" name="Column13982"/>
    <tableColumn id="13986" xr3:uid="{8751DA31-09E5-4957-89CC-2D32CD06993E}" name="Column13983"/>
    <tableColumn id="13987" xr3:uid="{9FF6F054-5F42-4433-9D36-1F278C096CC7}" name="Column13984"/>
    <tableColumn id="13988" xr3:uid="{38BD846E-D0DB-465C-91D0-C8C4CDD7B003}" name="Column13985"/>
    <tableColumn id="13989" xr3:uid="{AC42270B-2565-4D29-9C20-02102113B3FC}" name="Column13986"/>
    <tableColumn id="13990" xr3:uid="{C00C4892-E21D-4B4D-B6C8-EC860EBE00A5}" name="Column13987"/>
    <tableColumn id="13991" xr3:uid="{87F83591-0593-4346-83EB-6414CF23CBED}" name="Column13988"/>
    <tableColumn id="13992" xr3:uid="{A1007C20-34C0-4690-B727-FE9ED00BE1C2}" name="Column13989"/>
    <tableColumn id="13993" xr3:uid="{A0E4FE91-FB32-466C-A98F-C7CB7E1DD838}" name="Column13990"/>
    <tableColumn id="13994" xr3:uid="{76F9262B-0921-4693-95EE-24E93C23EE95}" name="Column13991"/>
    <tableColumn id="13995" xr3:uid="{5193EE35-D17B-4BE9-8CDC-4804D7E6D97E}" name="Column13992"/>
    <tableColumn id="13996" xr3:uid="{928A64EB-E2B8-471C-B867-38D7E73FB181}" name="Column13993"/>
    <tableColumn id="13997" xr3:uid="{88FA7DAA-9DCF-4F7A-A77B-93991DA8CDC0}" name="Column13994"/>
    <tableColumn id="13998" xr3:uid="{6C174455-BB2D-425B-9A3E-4088402E2983}" name="Column13995"/>
    <tableColumn id="13999" xr3:uid="{E2764A80-F04E-4332-B676-BD186D0DCFF8}" name="Column13996"/>
    <tableColumn id="14000" xr3:uid="{F482D756-46AD-4DBD-82A5-187A7466E8C1}" name="Column13997"/>
    <tableColumn id="14001" xr3:uid="{BFC9F056-AA16-4480-AE2C-8D7D92401C0A}" name="Column13998"/>
    <tableColumn id="14002" xr3:uid="{E98B5E5A-B172-4837-850E-010A61508941}" name="Column13999"/>
    <tableColumn id="14003" xr3:uid="{FDF82F4D-2771-4AD3-B562-96D861551B8D}" name="Column14000"/>
    <tableColumn id="14004" xr3:uid="{04419A3E-B1B3-4ED8-8F1A-0AB7E9F26FE8}" name="Column14001"/>
    <tableColumn id="14005" xr3:uid="{E7DC189F-628F-408F-8C74-64A0796E797D}" name="Column14002"/>
    <tableColumn id="14006" xr3:uid="{5C78D0E3-6CA1-4F26-AB41-A9164376710E}" name="Column14003"/>
    <tableColumn id="14007" xr3:uid="{DD157BC3-DA38-4A32-9C96-525365538B1D}" name="Column14004"/>
    <tableColumn id="14008" xr3:uid="{7AB6D0D6-3358-421F-85A8-352350EF689A}" name="Column14005"/>
    <tableColumn id="14009" xr3:uid="{4E7BE4F8-9850-4CBF-BAE0-7BE6B6AD216D}" name="Column14006"/>
    <tableColumn id="14010" xr3:uid="{96C11869-8151-4914-9448-B2D0C580D9AC}" name="Column14007"/>
    <tableColumn id="14011" xr3:uid="{6B96A716-1E22-4F2D-B298-5A8E7E7FC963}" name="Column14008"/>
    <tableColumn id="14012" xr3:uid="{F492B04B-5950-4C63-9537-11F267CCD04A}" name="Column14009"/>
    <tableColumn id="14013" xr3:uid="{7F1B6305-D423-4F22-8A32-024141EB69CE}" name="Column14010"/>
    <tableColumn id="14014" xr3:uid="{02833079-E815-47FF-B8D2-A9B643B4071C}" name="Column14011"/>
    <tableColumn id="14015" xr3:uid="{F6EB4F23-317C-4E06-831A-A310ADF73B23}" name="Column14012"/>
    <tableColumn id="14016" xr3:uid="{76CCF275-8A0D-45A5-BEDB-653BD25FDF7E}" name="Column14013"/>
    <tableColumn id="14017" xr3:uid="{55A2E49F-51EC-4A84-87CC-E89EC008F8E7}" name="Column14014"/>
    <tableColumn id="14018" xr3:uid="{42DECCC6-76FD-4D50-9AB9-097457361E54}" name="Column14015"/>
    <tableColumn id="14019" xr3:uid="{8287CDA7-6CEA-4B19-9C2E-7F4AEAD8A3F4}" name="Column14016"/>
    <tableColumn id="14020" xr3:uid="{FB41CA64-EE8F-4E03-81AF-2B0C9C5DE92B}" name="Column14017"/>
    <tableColumn id="14021" xr3:uid="{71D45041-5EBB-47CC-85FD-788983CCA68E}" name="Column14018"/>
    <tableColumn id="14022" xr3:uid="{1F5350B7-A446-4488-AEB3-3EB60C3E793F}" name="Column14019"/>
    <tableColumn id="14023" xr3:uid="{FC0F5F82-23BB-42C4-9AAF-7460B368E00F}" name="Column14020"/>
    <tableColumn id="14024" xr3:uid="{770820B0-BBF9-48C1-A7BE-1F23A249C391}" name="Column14021"/>
    <tableColumn id="14025" xr3:uid="{FBA698E3-3312-49E2-A596-88A47C785467}" name="Column14022"/>
    <tableColumn id="14026" xr3:uid="{CC40AA0D-5A1B-4A57-80C4-067A2F035EC3}" name="Column14023"/>
    <tableColumn id="14027" xr3:uid="{65EB09A3-5EB6-43CD-992D-80A535EFC55E}" name="Column14024"/>
    <tableColumn id="14028" xr3:uid="{A1414A1D-1FD3-4D14-ABDA-B29F74DEC206}" name="Column14025"/>
    <tableColumn id="14029" xr3:uid="{9B5CEF19-DB44-4CC9-AF71-F9DCECAAA0F5}" name="Column14026"/>
    <tableColumn id="14030" xr3:uid="{90F80A5B-4D54-433B-A6BE-E6AB59F414F9}" name="Column14027"/>
    <tableColumn id="14031" xr3:uid="{E377ADDC-2064-4E34-A45A-49AEEF8BCF86}" name="Column14028"/>
    <tableColumn id="14032" xr3:uid="{96068483-C503-4323-A6CE-57E48EAD44E1}" name="Column14029"/>
    <tableColumn id="14033" xr3:uid="{DD5E7034-7205-4225-B356-ED23E3100874}" name="Column14030"/>
    <tableColumn id="14034" xr3:uid="{9C43B88E-79CF-4CDB-8852-515352FA8929}" name="Column14031"/>
    <tableColumn id="14035" xr3:uid="{428E0146-613C-48CE-A50A-D353B2782502}" name="Column14032"/>
    <tableColumn id="14036" xr3:uid="{A223F9DF-1B2E-424F-82E8-9C2062B6B69C}" name="Column14033"/>
    <tableColumn id="14037" xr3:uid="{AD719856-54E7-49A7-8863-082C4954FF95}" name="Column14034"/>
    <tableColumn id="14038" xr3:uid="{D80F1CA1-4CF4-4EF9-9E86-6BC234E47715}" name="Column14035"/>
    <tableColumn id="14039" xr3:uid="{6BA3DEE7-D090-426B-8B0D-448FFE4F3F69}" name="Column14036"/>
    <tableColumn id="14040" xr3:uid="{9A5D8FCC-8BA4-4CF3-994D-0B0D3E8DFE01}" name="Column14037"/>
    <tableColumn id="14041" xr3:uid="{BA6CBB6E-AD0F-465A-BC2B-E5D8D1C34025}" name="Column14038"/>
    <tableColumn id="14042" xr3:uid="{DE1347D5-1592-4458-8ADD-13D293D9F46E}" name="Column14039"/>
    <tableColumn id="14043" xr3:uid="{46D3BA02-932B-4113-90E3-1B63E8838A5D}" name="Column14040"/>
    <tableColumn id="14044" xr3:uid="{19F1100B-F56D-48B4-BF83-AE9BE1D9F1ED}" name="Column14041"/>
    <tableColumn id="14045" xr3:uid="{9FA2BCDF-B64B-4F2A-8290-A7F92B9A5E47}" name="Column14042"/>
    <tableColumn id="14046" xr3:uid="{5543F921-968C-46AD-B1D3-ED36E14B6FB9}" name="Column14043"/>
    <tableColumn id="14047" xr3:uid="{C1500E81-D2D8-4B75-B7FF-C347EFB1754C}" name="Column14044"/>
    <tableColumn id="14048" xr3:uid="{2E186AD4-7D38-484B-A8D4-392F362CE98F}" name="Column14045"/>
    <tableColumn id="14049" xr3:uid="{8A2A5FF5-2D7E-47C6-AB33-739CEDB08FE6}" name="Column14046"/>
    <tableColumn id="14050" xr3:uid="{59F2920A-ADA7-467A-9CFA-062347484036}" name="Column14047"/>
    <tableColumn id="14051" xr3:uid="{D9CD1D5C-0A3D-45C9-815E-F268BF463305}" name="Column14048"/>
    <tableColumn id="14052" xr3:uid="{1E7B6616-DF40-4474-A0B9-F29DAC1D48EC}" name="Column14049"/>
    <tableColumn id="14053" xr3:uid="{185965E6-3061-455C-9A89-6348D621EF09}" name="Column14050"/>
    <tableColumn id="14054" xr3:uid="{7A02DD52-820B-423B-A455-50AD42CA3FD7}" name="Column14051"/>
    <tableColumn id="14055" xr3:uid="{4F69B3E0-5CD9-400A-8870-45B571CF2CBE}" name="Column14052"/>
    <tableColumn id="14056" xr3:uid="{5E4D2A9E-A032-49D5-8DE9-5CD996E1AF5B}" name="Column14053"/>
    <tableColumn id="14057" xr3:uid="{94599A96-2466-4855-BCDE-55319E85C8AE}" name="Column14054"/>
    <tableColumn id="14058" xr3:uid="{49164560-7AE8-4BE3-914C-83B041D505A2}" name="Column14055"/>
    <tableColumn id="14059" xr3:uid="{D39383FE-FCB7-4BFD-AFFB-0EE5C74391F2}" name="Column14056"/>
    <tableColumn id="14060" xr3:uid="{DDBFFC81-FDD8-4C32-8CC4-6ECD424CED7C}" name="Column14057"/>
    <tableColumn id="14061" xr3:uid="{A8BB585C-4A50-4AFE-A206-668FD73AC953}" name="Column14058"/>
    <tableColumn id="14062" xr3:uid="{6162CABE-6B66-4ECC-B2EB-D018E07F0C58}" name="Column14059"/>
    <tableColumn id="14063" xr3:uid="{FA258D59-0B97-4DC8-AA95-172DC29C9219}" name="Column14060"/>
    <tableColumn id="14064" xr3:uid="{5AD8CB53-D218-40DE-AD5D-A6445D927A66}" name="Column14061"/>
    <tableColumn id="14065" xr3:uid="{724394CC-BC5D-4105-80D6-6DA54744D693}" name="Column14062"/>
    <tableColumn id="14066" xr3:uid="{55463FA5-2F75-4197-AAEE-AC3C29651B3A}" name="Column14063"/>
    <tableColumn id="14067" xr3:uid="{844DF284-86D0-4E9A-BB95-7C9E7630BDE0}" name="Column14064"/>
    <tableColumn id="14068" xr3:uid="{83957B13-855C-4FC4-B852-74EC419F194D}" name="Column14065"/>
    <tableColumn id="14069" xr3:uid="{8D091200-829D-4474-A694-3285A15BD23D}" name="Column14066"/>
    <tableColumn id="14070" xr3:uid="{7AD78A8D-A94D-41A4-AEEB-D219374C60A9}" name="Column14067"/>
    <tableColumn id="14071" xr3:uid="{A7812FE8-07F5-43B3-BC8C-34AA842DB35B}" name="Column14068"/>
    <tableColumn id="14072" xr3:uid="{F93DD15C-E54A-4378-84BB-ED4A838694DE}" name="Column14069"/>
    <tableColumn id="14073" xr3:uid="{B72C6B54-0629-4DAF-B8A0-DF566AD43220}" name="Column14070"/>
    <tableColumn id="14074" xr3:uid="{415DDF17-50AC-43F9-9B23-A6DF85A2FAD7}" name="Column14071"/>
    <tableColumn id="14075" xr3:uid="{A584C797-A09A-4F1A-BD00-26638B25D946}" name="Column14072"/>
    <tableColumn id="14076" xr3:uid="{CFBD8036-A51E-4E93-AFE9-14418E5458D4}" name="Column14073"/>
    <tableColumn id="14077" xr3:uid="{5E470FD5-ECF6-467A-9AB3-A49E4291DC62}" name="Column14074"/>
    <tableColumn id="14078" xr3:uid="{DE1B5748-D138-4160-8F91-380CFEB56EAA}" name="Column14075"/>
    <tableColumn id="14079" xr3:uid="{EE71B10E-CA94-49FC-BC45-AEF9383CC001}" name="Column14076"/>
    <tableColumn id="14080" xr3:uid="{152F9047-14CE-43BD-B95A-FCECA509729E}" name="Column14077"/>
    <tableColumn id="14081" xr3:uid="{A9150041-0113-484F-9852-AF5799945A0D}" name="Column14078"/>
    <tableColumn id="14082" xr3:uid="{385CDCC5-FE6F-4DDD-8236-5D94050A9040}" name="Column14079"/>
    <tableColumn id="14083" xr3:uid="{C6E75047-03F1-4825-A4C9-4BFDDF697D52}" name="Column14080"/>
    <tableColumn id="14084" xr3:uid="{6AE89641-8344-45D1-94DD-09EB75DAAAA1}" name="Column14081"/>
    <tableColumn id="14085" xr3:uid="{602DBA55-923B-4578-9173-A01F97667E80}" name="Column14082"/>
    <tableColumn id="14086" xr3:uid="{33C050AA-5FA7-4B57-B91D-2CEA7B5D9284}" name="Column14083"/>
    <tableColumn id="14087" xr3:uid="{0C4E2DBF-F40C-4B73-8E89-8BF3EB874105}" name="Column14084"/>
    <tableColumn id="14088" xr3:uid="{6EE80822-D8F1-4185-B640-B26CDB9A2DB0}" name="Column14085"/>
    <tableColumn id="14089" xr3:uid="{C49DCAF2-D0CD-44FB-89E6-0986D7B0C935}" name="Column14086"/>
    <tableColumn id="14090" xr3:uid="{C1BFC97C-3514-455F-AE30-9DB42A73AF7D}" name="Column14087"/>
    <tableColumn id="14091" xr3:uid="{17E13B8A-7565-4AAE-8162-7BACF72F9A31}" name="Column14088"/>
    <tableColumn id="14092" xr3:uid="{E6BBC6E0-4DB5-4A53-A789-67485614F354}" name="Column14089"/>
    <tableColumn id="14093" xr3:uid="{D56B4489-7D02-463C-B8B0-ADEBCC6DDBFC}" name="Column14090"/>
    <tableColumn id="14094" xr3:uid="{857CEEB9-46A6-4AFD-9439-61584FE3FC31}" name="Column14091"/>
    <tableColumn id="14095" xr3:uid="{20411B9A-91CF-4672-A153-077972171553}" name="Column14092"/>
    <tableColumn id="14096" xr3:uid="{BB230BEC-F209-4B79-945C-A59EC721D44C}" name="Column14093"/>
    <tableColumn id="14097" xr3:uid="{2FFFA019-9945-4870-93F0-7371497FCC66}" name="Column14094"/>
    <tableColumn id="14098" xr3:uid="{EFBDA81D-1824-42B5-9C95-D8EC791B8B32}" name="Column14095"/>
    <tableColumn id="14099" xr3:uid="{70FB6ADF-F0CF-4ECC-9AE4-223F3FE69F35}" name="Column14096"/>
    <tableColumn id="14100" xr3:uid="{3578BD06-876A-421B-879F-E749D370DBBC}" name="Column14097"/>
    <tableColumn id="14101" xr3:uid="{9CDBB923-D356-44B3-B6F2-8676E857FC54}" name="Column14098"/>
    <tableColumn id="14102" xr3:uid="{FE5AFD1C-E7EA-470F-84B0-3DE12AB39ACE}" name="Column14099"/>
    <tableColumn id="14103" xr3:uid="{AC3441CB-80AC-4FB2-8166-21DCCA03EAA3}" name="Column14100"/>
    <tableColumn id="14104" xr3:uid="{5543BEB8-F6F0-40D7-B7F6-824C187974B6}" name="Column14101"/>
    <tableColumn id="14105" xr3:uid="{67653DD0-783A-49A5-89BD-686095E6F838}" name="Column14102"/>
    <tableColumn id="14106" xr3:uid="{BB3CCF7A-E6CD-4B53-8426-DCD48A881D47}" name="Column14103"/>
    <tableColumn id="14107" xr3:uid="{D6C036F2-BAB5-4A4D-85BB-7C9738F2D41E}" name="Column14104"/>
    <tableColumn id="14108" xr3:uid="{4306E905-CA12-454F-AEAC-82C7B05063F1}" name="Column14105"/>
    <tableColumn id="14109" xr3:uid="{55DCA406-44D9-4226-831A-524EE0177256}" name="Column14106"/>
    <tableColumn id="14110" xr3:uid="{3EA34DC5-9A95-4F7B-8790-DBD25D558286}" name="Column14107"/>
    <tableColumn id="14111" xr3:uid="{09BE47D8-8278-4E6F-BCB9-9ED628ACCD3C}" name="Column14108"/>
    <tableColumn id="14112" xr3:uid="{6A8C3DBA-CB8A-4BB0-B085-CF768A7A13CF}" name="Column14109"/>
    <tableColumn id="14113" xr3:uid="{F0024F0A-52AD-43FB-85A5-9BE6010438FC}" name="Column14110"/>
    <tableColumn id="14114" xr3:uid="{8D8203AC-4246-488C-B5AE-FBEFA47582A9}" name="Column14111"/>
    <tableColumn id="14115" xr3:uid="{0789FF15-3383-4CD2-A8CC-489A2C7D5F1C}" name="Column14112"/>
    <tableColumn id="14116" xr3:uid="{0F7BA33B-E737-4CF5-BBED-B12A7F511AA3}" name="Column14113"/>
    <tableColumn id="14117" xr3:uid="{6FF6B5FE-39CD-4648-88C3-ED6CF521121E}" name="Column14114"/>
    <tableColumn id="14118" xr3:uid="{043406ED-45E2-4C21-922F-956ADB207AC1}" name="Column14115"/>
    <tableColumn id="14119" xr3:uid="{85AFD322-8FAB-49EB-AF3A-5243F467782D}" name="Column14116"/>
    <tableColumn id="14120" xr3:uid="{BE970CEE-E4FF-4973-9788-593FE6840944}" name="Column14117"/>
    <tableColumn id="14121" xr3:uid="{F334EC0C-8E0C-44AC-94E5-BE09C1021CE2}" name="Column14118"/>
    <tableColumn id="14122" xr3:uid="{6D17A31A-D4A1-4F3B-9B43-0FDECF6F19BF}" name="Column14119"/>
    <tableColumn id="14123" xr3:uid="{FFE33651-83BB-4E2F-BA04-76A937413C13}" name="Column14120"/>
    <tableColumn id="14124" xr3:uid="{59529693-3296-49C3-8555-C2C5689D4648}" name="Column14121"/>
    <tableColumn id="14125" xr3:uid="{104E3CD5-4989-4566-B328-3A1E5BFE686C}" name="Column14122"/>
    <tableColumn id="14126" xr3:uid="{FC39163A-7754-4C00-8BE9-1F769A499F81}" name="Column14123"/>
    <tableColumn id="14127" xr3:uid="{A78BC09C-1115-4673-8C18-88D262ECBB43}" name="Column14124"/>
    <tableColumn id="14128" xr3:uid="{5BEA384A-953B-4BB0-8B33-473BECCC1419}" name="Column14125"/>
    <tableColumn id="14129" xr3:uid="{82675960-913A-4CBF-B23B-4E538DBE6C9E}" name="Column14126"/>
    <tableColumn id="14130" xr3:uid="{CF117D42-0DB2-47DE-9B2F-9A56697B1790}" name="Column14127"/>
    <tableColumn id="14131" xr3:uid="{4151CC0A-85F2-459A-892D-2558C3422CAD}" name="Column14128"/>
    <tableColumn id="14132" xr3:uid="{FD4514AF-8BAB-4435-9A0C-067646956AF1}" name="Column14129"/>
    <tableColumn id="14133" xr3:uid="{0FF76F16-39DC-4634-80A3-96489477A94C}" name="Column14130"/>
    <tableColumn id="14134" xr3:uid="{E2FE1515-12DE-4FE6-A462-B6AB5F45D0B1}" name="Column14131"/>
    <tableColumn id="14135" xr3:uid="{67A9481C-D965-432B-9987-C548077606E7}" name="Column14132"/>
    <tableColumn id="14136" xr3:uid="{0D0CE55C-D604-47A5-9796-62769A2416FC}" name="Column14133"/>
    <tableColumn id="14137" xr3:uid="{68CF4792-272E-4EE9-9035-D38A9D0EFB3F}" name="Column14134"/>
    <tableColumn id="14138" xr3:uid="{FD097BF0-908B-4CBE-BEC2-C8C113DF1F15}" name="Column14135"/>
    <tableColumn id="14139" xr3:uid="{7FB87315-632B-43B0-BFDD-36125668F903}" name="Column14136"/>
    <tableColumn id="14140" xr3:uid="{4C22B8DC-EB67-4216-9763-196547A50625}" name="Column14137"/>
    <tableColumn id="14141" xr3:uid="{BC3FE434-BA30-4B08-A60A-B2575C2A5E25}" name="Column14138"/>
    <tableColumn id="14142" xr3:uid="{A9ADAB38-AFBB-45BB-BE06-E03193B4DD2B}" name="Column14139"/>
    <tableColumn id="14143" xr3:uid="{E6147C15-735D-4D4F-B153-4623E1EE27C4}" name="Column14140"/>
    <tableColumn id="14144" xr3:uid="{107E0C29-8585-44A7-9F56-BE4E56AF0C37}" name="Column14141"/>
    <tableColumn id="14145" xr3:uid="{094AAAD3-51FF-4C33-8814-8C1D14AD57FD}" name="Column14142"/>
    <tableColumn id="14146" xr3:uid="{A53A67B9-16EE-4ECA-ADA5-80A189518F3E}" name="Column14143"/>
    <tableColumn id="14147" xr3:uid="{086C5269-15E7-42FF-9B18-5F4EDA61C023}" name="Column14144"/>
    <tableColumn id="14148" xr3:uid="{D9A0BEB4-8106-4C75-94D6-5623BD4A6253}" name="Column14145"/>
    <tableColumn id="14149" xr3:uid="{80E7D271-95A3-46DA-900B-6173A39F1229}" name="Column14146"/>
    <tableColumn id="14150" xr3:uid="{2CDD30DE-3F04-4C91-BC05-F4427FBE02A5}" name="Column14147"/>
    <tableColumn id="14151" xr3:uid="{1EE69325-F2A6-47CD-82D0-37167E80AF20}" name="Column14148"/>
    <tableColumn id="14152" xr3:uid="{D16BFCD9-C799-475E-A845-FBC75A52A452}" name="Column14149"/>
    <tableColumn id="14153" xr3:uid="{F8F03B0D-2195-4A7E-8013-38DD819CA5A3}" name="Column14150"/>
    <tableColumn id="14154" xr3:uid="{E1B013F0-8573-49C9-B768-A078167C59C7}" name="Column14151"/>
    <tableColumn id="14155" xr3:uid="{AD92C580-3CA0-4EBB-995E-E9C5628745EE}" name="Column14152"/>
    <tableColumn id="14156" xr3:uid="{4C9970B5-139E-4FE3-A338-480520E3DD7F}" name="Column14153"/>
    <tableColumn id="14157" xr3:uid="{909D89D3-F63D-4E9E-8161-548A18789AF4}" name="Column14154"/>
    <tableColumn id="14158" xr3:uid="{2C022776-4007-4D0D-8751-A732ABDA82DC}" name="Column14155"/>
    <tableColumn id="14159" xr3:uid="{8653D99B-0EFD-46FB-BDCE-E70805A9231D}" name="Column14156"/>
    <tableColumn id="14160" xr3:uid="{2B6952AF-742B-4C72-AD21-7349C09CB736}" name="Column14157"/>
    <tableColumn id="14161" xr3:uid="{8251B608-68B2-4A4D-A1AE-BFC908C91B98}" name="Column14158"/>
    <tableColumn id="14162" xr3:uid="{DDBBFEAB-CA0E-428A-9BF5-24C7DEE491A1}" name="Column14159"/>
    <tableColumn id="14163" xr3:uid="{83F8483D-8CF9-4C11-8D41-4156E0C312F2}" name="Column14160"/>
    <tableColumn id="14164" xr3:uid="{040FCDCE-F9D3-49FA-8C7B-99AC1C346619}" name="Column14161"/>
    <tableColumn id="14165" xr3:uid="{9E641666-E008-4168-9F3F-D6BD0B2C27EE}" name="Column14162"/>
    <tableColumn id="14166" xr3:uid="{45B6160A-5BE1-4064-A4C1-2848051A5C38}" name="Column14163"/>
    <tableColumn id="14167" xr3:uid="{87A7F420-2EBD-4E8A-AAEB-54471F39B37B}" name="Column14164"/>
    <tableColumn id="14168" xr3:uid="{EC8B695F-5CAD-4D6B-B76B-9D2DFB22E0BB}" name="Column14165"/>
    <tableColumn id="14169" xr3:uid="{2C3FE155-B945-4A3F-97EC-89E5D3749927}" name="Column14166"/>
    <tableColumn id="14170" xr3:uid="{5007C8F5-196E-4A35-9979-396CCDEA4A6E}" name="Column14167"/>
    <tableColumn id="14171" xr3:uid="{67F42BDE-085B-44B9-996E-BB0660F790E2}" name="Column14168"/>
    <tableColumn id="14172" xr3:uid="{8C0F4CE0-90FE-4C2A-81A2-8594FC52138F}" name="Column14169"/>
    <tableColumn id="14173" xr3:uid="{5E05326B-B00A-4E18-9D34-390B6B7F5E55}" name="Column14170"/>
    <tableColumn id="14174" xr3:uid="{8DEC7025-3D49-49C0-9F32-BA71D8032FDA}" name="Column14171"/>
    <tableColumn id="14175" xr3:uid="{475E8460-D77A-4AD2-8261-AB07485769F1}" name="Column14172"/>
    <tableColumn id="14176" xr3:uid="{E228B4F6-92F2-42C5-853E-BE5AB9496745}" name="Column14173"/>
    <tableColumn id="14177" xr3:uid="{AF620267-2587-4094-90FE-0999729AF474}" name="Column14174"/>
    <tableColumn id="14178" xr3:uid="{B0C2D149-D912-4696-88DE-E2728CD81274}" name="Column14175"/>
    <tableColumn id="14179" xr3:uid="{17981826-2564-4A63-B7BB-0D877E4A0A01}" name="Column14176"/>
    <tableColumn id="14180" xr3:uid="{9BC539D2-4F47-424F-97FF-020741840358}" name="Column14177"/>
    <tableColumn id="14181" xr3:uid="{F2D82306-A820-4ECE-ACAC-7DCDA4DC168C}" name="Column14178"/>
    <tableColumn id="14182" xr3:uid="{75303C93-B4CF-4F4E-9D23-F829CC6AA396}" name="Column14179"/>
    <tableColumn id="14183" xr3:uid="{DA735D31-FD68-45E2-9F62-06825328A656}" name="Column14180"/>
    <tableColumn id="14184" xr3:uid="{70780AA3-F58E-4D70-9C40-5718B2712C75}" name="Column14181"/>
    <tableColumn id="14185" xr3:uid="{5320CDB7-0480-4DE5-BBD3-65CBC9371E14}" name="Column14182"/>
    <tableColumn id="14186" xr3:uid="{F1980AFE-E4D2-457C-88F9-9283701AD634}" name="Column14183"/>
    <tableColumn id="14187" xr3:uid="{337568EF-FBB8-4A97-8D1C-3A702E0F906E}" name="Column14184"/>
    <tableColumn id="14188" xr3:uid="{DFBCFA51-5C39-4688-9F70-42CD5800E46E}" name="Column14185"/>
    <tableColumn id="14189" xr3:uid="{F6FA2AB4-9950-4604-AE26-A09BA19FA1CA}" name="Column14186"/>
    <tableColumn id="14190" xr3:uid="{24A50B4E-AB0A-4DA6-BB0D-50019B71D0BD}" name="Column14187"/>
    <tableColumn id="14191" xr3:uid="{0D7153A6-6C15-409D-8B91-7753CBAA776F}" name="Column14188"/>
    <tableColumn id="14192" xr3:uid="{F5E24F1B-6CCE-4C5D-8C87-68EA20F93870}" name="Column14189"/>
    <tableColumn id="14193" xr3:uid="{02815AE6-C416-47BA-97C0-38F11EAE68B8}" name="Column14190"/>
    <tableColumn id="14194" xr3:uid="{F5388C34-65B4-45CD-8ADC-01DC33CE6C84}" name="Column14191"/>
    <tableColumn id="14195" xr3:uid="{4FC46601-179B-4FF0-AC84-FBBF689489E9}" name="Column14192"/>
    <tableColumn id="14196" xr3:uid="{6CC6589D-3913-4AC0-9887-7210718AC06F}" name="Column14193"/>
    <tableColumn id="14197" xr3:uid="{9CA18B17-6687-4916-889B-7D7609E16804}" name="Column14194"/>
    <tableColumn id="14198" xr3:uid="{6EDD91E0-E37F-4D9E-95AE-C34E818A4598}" name="Column14195"/>
    <tableColumn id="14199" xr3:uid="{D01DB221-FAD9-4382-B042-1AA66A27BE14}" name="Column14196"/>
    <tableColumn id="14200" xr3:uid="{D39BFEEC-19B6-4BEE-8F4D-37FCD61857D2}" name="Column14197"/>
    <tableColumn id="14201" xr3:uid="{A81F55BB-307C-4222-B20A-24C3EE9746E1}" name="Column14198"/>
    <tableColumn id="14202" xr3:uid="{D61C4FFB-9FD3-441E-8CD9-517A9AEF3EEA}" name="Column14199"/>
    <tableColumn id="14203" xr3:uid="{C907455A-69D4-479D-BB27-6B18E14AE6FD}" name="Column14200"/>
    <tableColumn id="14204" xr3:uid="{8B06F9B4-9A5B-43EB-AE0E-E6D63735E393}" name="Column14201"/>
    <tableColumn id="14205" xr3:uid="{06BF3B4B-DCF9-433F-AF1B-8C53167121A0}" name="Column14202"/>
    <tableColumn id="14206" xr3:uid="{F462FC02-B39C-4447-A80D-3336C9340D82}" name="Column14203"/>
    <tableColumn id="14207" xr3:uid="{FCE12B81-4E1E-4E2B-B887-AA8992DB1749}" name="Column14204"/>
    <tableColumn id="14208" xr3:uid="{0F5DBB17-60C1-4F39-B694-AB16C553A45A}" name="Column14205"/>
    <tableColumn id="14209" xr3:uid="{AB48E211-7168-46DD-8ECC-4B3DB27AE81D}" name="Column14206"/>
    <tableColumn id="14210" xr3:uid="{9F314E79-DDF0-467D-8711-AD3DB611D75A}" name="Column14207"/>
    <tableColumn id="14211" xr3:uid="{6A93F5C4-5198-4291-B439-D7028381A2FF}" name="Column14208"/>
    <tableColumn id="14212" xr3:uid="{6D3DBA4B-A9B3-459B-A5F0-59CD696A00CF}" name="Column14209"/>
    <tableColumn id="14213" xr3:uid="{F0C61771-ED04-4B88-9629-F4ABF9762D66}" name="Column14210"/>
    <tableColumn id="14214" xr3:uid="{FD083909-61F5-4862-86C7-AF4D3F1774B3}" name="Column14211"/>
    <tableColumn id="14215" xr3:uid="{B4FE5D03-D524-47E7-9C12-E6A6A6687561}" name="Column14212"/>
    <tableColumn id="14216" xr3:uid="{2278F598-5F04-4DFC-8FBC-520A39398590}" name="Column14213"/>
    <tableColumn id="14217" xr3:uid="{0996E6A0-887B-4D87-A808-FA58BB665FBA}" name="Column14214"/>
    <tableColumn id="14218" xr3:uid="{FD63438F-4FDE-4289-862E-CBF63AC62C18}" name="Column14215"/>
    <tableColumn id="14219" xr3:uid="{EBFD725D-354C-4CEA-907B-B7ACD9305E66}" name="Column14216"/>
    <tableColumn id="14220" xr3:uid="{AC1EB4D8-770D-4673-B4B6-5362EB0F3A48}" name="Column14217"/>
    <tableColumn id="14221" xr3:uid="{FEB5184C-71EB-434C-A77E-0781D354E99A}" name="Column14218"/>
    <tableColumn id="14222" xr3:uid="{E0122238-9904-4008-AD5E-B1520D402D84}" name="Column14219"/>
    <tableColumn id="14223" xr3:uid="{1896F2A6-F805-4790-91FF-F7265C880C1E}" name="Column14220"/>
    <tableColumn id="14224" xr3:uid="{3FAFD139-43F4-4E3C-AA2D-509C09ECA33F}" name="Column14221"/>
    <tableColumn id="14225" xr3:uid="{B2BE8800-C2E7-484B-89D1-E1E405FE3D38}" name="Column14222"/>
    <tableColumn id="14226" xr3:uid="{32BBB94D-A975-41FB-BFA3-6CD3C9875EA6}" name="Column14223"/>
    <tableColumn id="14227" xr3:uid="{B18577E6-3970-43DF-BF20-57F6D0E95F62}" name="Column14224"/>
    <tableColumn id="14228" xr3:uid="{561CDBB5-643C-43DD-A9BA-B5CA84EB6C0E}" name="Column14225"/>
    <tableColumn id="14229" xr3:uid="{6EBBDE1B-3BF9-4D34-B5CA-AE7FDE93FB97}" name="Column14226"/>
    <tableColumn id="14230" xr3:uid="{A68398A8-AB95-4D64-97B3-F83EA708EB74}" name="Column14227"/>
    <tableColumn id="14231" xr3:uid="{0096A721-C818-4A64-875A-9A92084CB7C0}" name="Column14228"/>
    <tableColumn id="14232" xr3:uid="{377D7370-BC06-4656-8D2F-81F726ED7A95}" name="Column14229"/>
    <tableColumn id="14233" xr3:uid="{C33E158F-8B33-4588-BB71-79C2DA1E3E45}" name="Column14230"/>
    <tableColumn id="14234" xr3:uid="{E6DB5400-319B-4A8C-B5EB-C35D2D1F7E93}" name="Column14231"/>
    <tableColumn id="14235" xr3:uid="{C7BBE2E9-9310-4B33-8084-C8C5717F8420}" name="Column14232"/>
    <tableColumn id="14236" xr3:uid="{C6E2D385-ACC1-4FA9-93D1-B204484A4B79}" name="Column14233"/>
    <tableColumn id="14237" xr3:uid="{1EC5CD6D-B96E-4D2D-B8BF-C609BC9C4533}" name="Column14234"/>
    <tableColumn id="14238" xr3:uid="{0975C530-EF05-4AF6-A8A9-EABF4DA2CE6B}" name="Column14235"/>
    <tableColumn id="14239" xr3:uid="{8FECC7BE-32C8-48FE-A7E6-98BB87260B19}" name="Column14236"/>
    <tableColumn id="14240" xr3:uid="{C618144B-E8B7-4581-9BCB-F1135DE54A13}" name="Column14237"/>
    <tableColumn id="14241" xr3:uid="{E052361E-05FC-418E-8CF5-D4EB6CA2E526}" name="Column14238"/>
    <tableColumn id="14242" xr3:uid="{6BE9C7AB-BAB4-494B-B510-916D77B2EE48}" name="Column14239"/>
    <tableColumn id="14243" xr3:uid="{02156ECA-19CB-4C4C-A6E1-69406FA38987}" name="Column14240"/>
    <tableColumn id="14244" xr3:uid="{33C9CBD4-4F52-41C6-B6DD-41C46196268D}" name="Column14241"/>
    <tableColumn id="14245" xr3:uid="{A2D9D102-0C56-4B17-A064-0C7752A530AF}" name="Column14242"/>
    <tableColumn id="14246" xr3:uid="{428D81D8-17C4-449C-A813-402F68BC31C5}" name="Column14243"/>
    <tableColumn id="14247" xr3:uid="{5E2559E8-5E51-4C30-80B3-C4F344DE2384}" name="Column14244"/>
    <tableColumn id="14248" xr3:uid="{DC7F784C-514E-4A25-9DDB-F4F7332EFD37}" name="Column14245"/>
    <tableColumn id="14249" xr3:uid="{A9510E80-8AB5-49C1-8146-F241F1596BEE}" name="Column14246"/>
    <tableColumn id="14250" xr3:uid="{968AE560-7DD4-4C48-82A2-501637DD90F2}" name="Column14247"/>
    <tableColumn id="14251" xr3:uid="{3C84B7D3-EDFF-4256-8B18-3A50F98DCA9A}" name="Column14248"/>
    <tableColumn id="14252" xr3:uid="{107A11F8-B264-4432-AC28-5FB1A6CF76DC}" name="Column14249"/>
    <tableColumn id="14253" xr3:uid="{181339FC-EE04-4743-81F8-2C684D593282}" name="Column14250"/>
    <tableColumn id="14254" xr3:uid="{3C7378AE-3F46-4609-B7FE-AC998AC30294}" name="Column14251"/>
    <tableColumn id="14255" xr3:uid="{6F0C0D9F-1D5E-4B08-869E-1A3979C5C0DE}" name="Column14252"/>
    <tableColumn id="14256" xr3:uid="{EB6BCC32-7530-44CE-9F70-AE142347AD0A}" name="Column14253"/>
    <tableColumn id="14257" xr3:uid="{71B2F494-6B3D-4776-8FCB-7AC1A604C51F}" name="Column14254"/>
    <tableColumn id="14258" xr3:uid="{10364D55-D945-424C-94AA-74AE4E6DC1B6}" name="Column14255"/>
    <tableColumn id="14259" xr3:uid="{E5F8FBB8-B04A-401F-9884-B72758812174}" name="Column14256"/>
    <tableColumn id="14260" xr3:uid="{BC566237-F0F3-40F4-9EDE-07AF6328999B}" name="Column14257"/>
    <tableColumn id="14261" xr3:uid="{28219E11-19BE-4EDB-A6AD-7E3EC347A375}" name="Column14258"/>
    <tableColumn id="14262" xr3:uid="{519E30C2-9E8F-49B1-8380-DAA7ECDAFB09}" name="Column14259"/>
    <tableColumn id="14263" xr3:uid="{2804BDB1-B91F-42C0-97E3-18EB93144510}" name="Column14260"/>
    <tableColumn id="14264" xr3:uid="{338CA6C4-A08F-4330-AA3B-3349FF651BE2}" name="Column14261"/>
    <tableColumn id="14265" xr3:uid="{3DC536B7-069F-43CC-BE75-92229A00A519}" name="Column14262"/>
    <tableColumn id="14266" xr3:uid="{AF6BBA42-587C-4A24-A472-D7F26E874ADC}" name="Column14263"/>
    <tableColumn id="14267" xr3:uid="{126D03B5-F910-4219-B9CB-C4E269810B18}" name="Column14264"/>
    <tableColumn id="14268" xr3:uid="{3D8E8889-006F-4734-ABD7-DD03A6B57507}" name="Column14265"/>
    <tableColumn id="14269" xr3:uid="{5C1281C5-FE2C-4B40-86ED-626ACB7E5497}" name="Column14266"/>
    <tableColumn id="14270" xr3:uid="{8B6E323C-3D8B-4E7C-9125-21588EB3CDC1}" name="Column14267"/>
    <tableColumn id="14271" xr3:uid="{674BDFF9-8713-4203-B4D4-7311B2972B87}" name="Column14268"/>
    <tableColumn id="14272" xr3:uid="{80C06754-483D-4F74-9E8F-9336EA4FA920}" name="Column14269"/>
    <tableColumn id="14273" xr3:uid="{0567D525-A156-450A-9055-9F84AE34F839}" name="Column14270"/>
    <tableColumn id="14274" xr3:uid="{78B2C844-DDCC-435E-8C72-2E795EBD27FC}" name="Column14271"/>
    <tableColumn id="14275" xr3:uid="{C826B475-09D8-4230-A7CC-68F2ECCC104A}" name="Column14272"/>
    <tableColumn id="14276" xr3:uid="{AF3BB6D5-8528-4432-B5A6-C7FB73D91EE1}" name="Column14273"/>
    <tableColumn id="14277" xr3:uid="{729A920B-91C7-41BE-8F0E-5824852BB826}" name="Column14274"/>
    <tableColumn id="14278" xr3:uid="{74441829-E9D7-43B4-BCE3-83CFDC36D10F}" name="Column14275"/>
    <tableColumn id="14279" xr3:uid="{4E6517B0-B4ED-40F7-87D0-A96016DFB526}" name="Column14276"/>
    <tableColumn id="14280" xr3:uid="{C993AE20-F5EE-4280-B559-43F40BC5CE9F}" name="Column14277"/>
    <tableColumn id="14281" xr3:uid="{55A1E442-CCC0-441F-8219-1B0CC5191CBD}" name="Column14278"/>
    <tableColumn id="14282" xr3:uid="{71B80FC8-0E8C-414B-AACF-EC5611EFE98C}" name="Column14279"/>
    <tableColumn id="14283" xr3:uid="{5404FD77-F570-4A21-9B1C-246FB73309EB}" name="Column14280"/>
    <tableColumn id="14284" xr3:uid="{8F13838F-F74D-4D61-855B-1D846D1668AC}" name="Column14281"/>
    <tableColumn id="14285" xr3:uid="{D77DE8EB-0D4B-4B5F-BC48-0991D75B4DED}" name="Column14282"/>
    <tableColumn id="14286" xr3:uid="{EB74950D-CB88-4730-A655-CA5EB452BB38}" name="Column14283"/>
    <tableColumn id="14287" xr3:uid="{783F44AC-101C-41D1-80D8-B3A8A690306E}" name="Column14284"/>
    <tableColumn id="14288" xr3:uid="{08A5361D-947C-4528-8AB0-FCFF6BDAAEA8}" name="Column14285"/>
    <tableColumn id="14289" xr3:uid="{18FBD78D-0160-4291-A358-47CC7DB4F244}" name="Column14286"/>
    <tableColumn id="14290" xr3:uid="{890BB306-ED7F-448F-9084-DC0E29E1DB28}" name="Column14287"/>
    <tableColumn id="14291" xr3:uid="{835A0E86-29A6-4013-8495-B63DFC539D00}" name="Column14288"/>
    <tableColumn id="14292" xr3:uid="{E977802D-8C88-42EF-B43D-D6A19A1D7A83}" name="Column14289"/>
    <tableColumn id="14293" xr3:uid="{511336A4-EE70-4754-9AC5-F7964DC08438}" name="Column14290"/>
    <tableColumn id="14294" xr3:uid="{07258AD7-AF5F-4B51-A6CD-3B445594C1AB}" name="Column14291"/>
    <tableColumn id="14295" xr3:uid="{8124DD8C-8D27-4500-93F7-2CBCEF37166D}" name="Column14292"/>
    <tableColumn id="14296" xr3:uid="{D399F4B5-34F2-420D-95DC-43D7DB6708DF}" name="Column14293"/>
    <tableColumn id="14297" xr3:uid="{6E45946B-F776-4E4F-9ADA-F1419804174C}" name="Column14294"/>
    <tableColumn id="14298" xr3:uid="{6FEC84E6-D642-46E1-8C8A-2F8C62845BD5}" name="Column14295"/>
    <tableColumn id="14299" xr3:uid="{70C1D88D-E259-4098-9560-279810884F02}" name="Column14296"/>
    <tableColumn id="14300" xr3:uid="{82A58302-25C8-4915-BF32-D890C8CD8AFB}" name="Column14297"/>
    <tableColumn id="14301" xr3:uid="{D1905D81-45A7-4E01-A38E-70B5A697BDAC}" name="Column14298"/>
    <tableColumn id="14302" xr3:uid="{3CB6AA89-0EF3-4F4E-88C9-6B07E84275C5}" name="Column14299"/>
    <tableColumn id="14303" xr3:uid="{9FA5DAE6-7E1E-48B6-90FB-61BC1E3B5223}" name="Column14300"/>
    <tableColumn id="14304" xr3:uid="{F061E7EE-3E94-41B1-80A4-471CB851916F}" name="Column14301"/>
    <tableColumn id="14305" xr3:uid="{D3454E90-851A-4DB6-B9D0-908F0DA35D98}" name="Column14302"/>
    <tableColumn id="14306" xr3:uid="{0DFB5AE9-842C-48DE-86CD-4134E5E4FDFF}" name="Column14303"/>
    <tableColumn id="14307" xr3:uid="{DDE0B542-4859-4111-94BE-0BF2A4AAA60C}" name="Column14304"/>
    <tableColumn id="14308" xr3:uid="{E7CF7692-4A7C-4C1B-A1BE-AC235CFCBDDC}" name="Column14305"/>
    <tableColumn id="14309" xr3:uid="{1F9209B9-119F-4244-A197-733535D15980}" name="Column14306"/>
    <tableColumn id="14310" xr3:uid="{4C6F8090-A39C-4E93-9D5F-198C807314F3}" name="Column14307"/>
    <tableColumn id="14311" xr3:uid="{44881D07-C3F3-483F-864B-A3C4F4EF5B2E}" name="Column14308"/>
    <tableColumn id="14312" xr3:uid="{AF000097-3357-4127-AECD-B769E5E05C88}" name="Column14309"/>
    <tableColumn id="14313" xr3:uid="{98D13B47-77CF-419D-A95A-6B85367BA5F1}" name="Column14310"/>
    <tableColumn id="14314" xr3:uid="{9E980B49-505B-4CED-9B34-D5CD53C3BE01}" name="Column14311"/>
    <tableColumn id="14315" xr3:uid="{2FA9F4AD-42BF-483B-94A5-C081710AB289}" name="Column14312"/>
    <tableColumn id="14316" xr3:uid="{2D0082D4-0A37-4F27-9645-315DF1AA2546}" name="Column14313"/>
    <tableColumn id="14317" xr3:uid="{DCE81D72-DB3F-4DE5-B1E4-1EC06F48B8E7}" name="Column14314"/>
    <tableColumn id="14318" xr3:uid="{9F4A0672-42A7-4D1E-B7CB-1760ED70B046}" name="Column14315"/>
    <tableColumn id="14319" xr3:uid="{972B689A-FCBA-4794-B138-7ECCE3799679}" name="Column14316"/>
    <tableColumn id="14320" xr3:uid="{55B676D8-6E44-4046-894F-79655464C62C}" name="Column14317"/>
    <tableColumn id="14321" xr3:uid="{50AF33BB-4FB4-4950-BE9A-1711DC80C203}" name="Column14318"/>
    <tableColumn id="14322" xr3:uid="{EE3D6444-A273-4922-8C94-9FFF8AA36AFE}" name="Column14319"/>
    <tableColumn id="14323" xr3:uid="{49C53B50-104E-4F78-9835-01CF1D4E2DC2}" name="Column14320"/>
    <tableColumn id="14324" xr3:uid="{1EFCEBED-96DC-484F-B18A-54BAFBF95020}" name="Column14321"/>
    <tableColumn id="14325" xr3:uid="{9FFD184B-79FF-4319-A205-3CD85EDCBDB8}" name="Column14322"/>
    <tableColumn id="14326" xr3:uid="{BB015E68-F630-4576-8F09-22CD5AB127B9}" name="Column14323"/>
    <tableColumn id="14327" xr3:uid="{77C248C9-F870-4214-A978-015FABC5215A}" name="Column14324"/>
    <tableColumn id="14328" xr3:uid="{D9A27ECF-75F3-4CF9-8488-01E5C09530D2}" name="Column14325"/>
    <tableColumn id="14329" xr3:uid="{A319604A-C410-43AF-8EE0-022F152B2CD6}" name="Column14326"/>
    <tableColumn id="14330" xr3:uid="{5EDC6481-7601-4ADE-BEE0-D21161603411}" name="Column14327"/>
    <tableColumn id="14331" xr3:uid="{1E52CDD1-4C2F-4D8E-8B2E-D532B365A537}" name="Column14328"/>
    <tableColumn id="14332" xr3:uid="{700E98B1-772C-4C12-8198-8E521310648B}" name="Column14329"/>
    <tableColumn id="14333" xr3:uid="{60C6E1FE-6E7F-4E0F-85B9-4F41E60501CA}" name="Column14330"/>
    <tableColumn id="14334" xr3:uid="{127BF3E7-3388-4154-851A-44AD217AD697}" name="Column14331"/>
    <tableColumn id="14335" xr3:uid="{3387B910-E653-40A5-B185-E1CF4F66E2EC}" name="Column14332"/>
    <tableColumn id="14336" xr3:uid="{E725702A-5BB6-44EA-B121-025BF63A8115}" name="Column14333"/>
    <tableColumn id="14337" xr3:uid="{43A41935-06C8-4BE6-A9B9-04429870F586}" name="Column14334"/>
    <tableColumn id="14338" xr3:uid="{B5481F65-3AD5-4DFD-AB66-46EC0DEA0ED4}" name="Column14335"/>
    <tableColumn id="14339" xr3:uid="{1EB5ED2D-10CF-4533-82D9-FE25E8C1C339}" name="Column14336"/>
    <tableColumn id="14340" xr3:uid="{BAD34E25-3B9E-4264-82D4-41D6D4BA6A05}" name="Column14337"/>
    <tableColumn id="14341" xr3:uid="{34BE31E0-C4FE-4EBE-A3D4-A122E5BB7485}" name="Column14338"/>
    <tableColumn id="14342" xr3:uid="{766CAFD8-0ECE-424B-A947-F00B9FFFB1D7}" name="Column14339"/>
    <tableColumn id="14343" xr3:uid="{1C25E1DE-BA16-47FE-A46D-B2030FEDD009}" name="Column14340"/>
    <tableColumn id="14344" xr3:uid="{33CF9809-DF06-4EDE-9220-DBB389065BF4}" name="Column14341"/>
    <tableColumn id="14345" xr3:uid="{8AB37F0A-1107-4333-8858-5D33B7297749}" name="Column14342"/>
    <tableColumn id="14346" xr3:uid="{EF5C2490-1D21-4E92-9033-27269BC7608F}" name="Column14343"/>
    <tableColumn id="14347" xr3:uid="{437801D8-FA91-4CE6-93C9-E2614C92C6D5}" name="Column14344"/>
    <tableColumn id="14348" xr3:uid="{FBE430D8-7E77-4715-86F3-B4008C94F31F}" name="Column14345"/>
    <tableColumn id="14349" xr3:uid="{6C8FCDC6-198B-4DB6-9EE7-C50780ED4E8D}" name="Column14346"/>
    <tableColumn id="14350" xr3:uid="{CE43F676-6E6E-45B3-87B2-6E001EFD5EFD}" name="Column14347"/>
    <tableColumn id="14351" xr3:uid="{850DCC0A-7889-4511-B3AE-7CCBA627749F}" name="Column14348"/>
    <tableColumn id="14352" xr3:uid="{6069BED2-59E1-4A43-AFDD-CFC5C7982C04}" name="Column14349"/>
    <tableColumn id="14353" xr3:uid="{C27D9AA5-A169-4D3D-B5A7-46C88C830510}" name="Column14350"/>
    <tableColumn id="14354" xr3:uid="{E4D30962-58B9-4078-89E0-EFD671B17268}" name="Column14351"/>
    <tableColumn id="14355" xr3:uid="{6116C4E3-973B-48BA-A83D-A15619060D2E}" name="Column14352"/>
    <tableColumn id="14356" xr3:uid="{FB1E5C5B-77A2-491B-BBF5-84275C832103}" name="Column14353"/>
    <tableColumn id="14357" xr3:uid="{9420623C-9040-4220-9494-30A88EF87666}" name="Column14354"/>
    <tableColumn id="14358" xr3:uid="{4D599A2A-6309-443A-A78B-543C3BFCC5CE}" name="Column14355"/>
    <tableColumn id="14359" xr3:uid="{21FD4FCE-CD58-486D-AFA8-292C18581872}" name="Column14356"/>
    <tableColumn id="14360" xr3:uid="{9EEDF0B6-DF4B-4C09-8BD8-16D69B6E06D4}" name="Column14357"/>
    <tableColumn id="14361" xr3:uid="{0CF5716B-F69A-4A47-8165-A473EF2238E8}" name="Column14358"/>
    <tableColumn id="14362" xr3:uid="{F8338031-9F5E-4734-B520-F757BEC77877}" name="Column14359"/>
    <tableColumn id="14363" xr3:uid="{9DF3E6E3-7814-4EB0-BB1B-45287BCD54E8}" name="Column14360"/>
    <tableColumn id="14364" xr3:uid="{925A5073-F27C-42DE-81F6-42A7ED090AA8}" name="Column14361"/>
    <tableColumn id="14365" xr3:uid="{60EAA9C3-60C8-4191-8010-53F9616EE206}" name="Column14362"/>
    <tableColumn id="14366" xr3:uid="{190B8063-E96D-46E8-BB29-74459A70DDB1}" name="Column14363"/>
    <tableColumn id="14367" xr3:uid="{941707A3-0E98-4E15-9F57-1F2F2364773F}" name="Column14364"/>
    <tableColumn id="14368" xr3:uid="{FDDF9FD6-E77D-44B6-A30C-13448D524B0B}" name="Column14365"/>
    <tableColumn id="14369" xr3:uid="{AC6AA14D-2228-4837-AABA-8E31E1E78B2D}" name="Column14366"/>
    <tableColumn id="14370" xr3:uid="{7E04A58E-E13D-4655-BC3D-FED87684B1F6}" name="Column14367"/>
    <tableColumn id="14371" xr3:uid="{30E414C4-25B5-4870-B588-DD64D5AAFF89}" name="Column14368"/>
    <tableColumn id="14372" xr3:uid="{632744D8-164F-4262-A387-CADE4EEE9BFE}" name="Column14369"/>
    <tableColumn id="14373" xr3:uid="{55DD0123-9B6D-4EF5-9CC6-D6E0AA5C449D}" name="Column14370"/>
    <tableColumn id="14374" xr3:uid="{D1E49ED6-B581-466A-B770-FC4AC34EE92A}" name="Column14371"/>
    <tableColumn id="14375" xr3:uid="{30BA7E4A-138A-464A-8407-C5D46ECE23D9}" name="Column14372"/>
    <tableColumn id="14376" xr3:uid="{98F7099B-2F95-4DD1-8B9E-0DB066422101}" name="Column14373"/>
    <tableColumn id="14377" xr3:uid="{D1559B59-DCBC-47EE-9DEA-6D2379451025}" name="Column14374"/>
    <tableColumn id="14378" xr3:uid="{B11F683B-F2EC-4174-83A4-6B9DB7D256CE}" name="Column14375"/>
    <tableColumn id="14379" xr3:uid="{B215F79B-E648-46CF-A99D-00BC6319897D}" name="Column14376"/>
    <tableColumn id="14380" xr3:uid="{7AA68C4C-D182-44AA-8D79-7F8B78B50DD2}" name="Column14377"/>
    <tableColumn id="14381" xr3:uid="{3222E01C-734A-4263-8E5F-C80AFE11E308}" name="Column14378"/>
    <tableColumn id="14382" xr3:uid="{4900C7AB-DF08-4436-BD42-76991B29760F}" name="Column14379"/>
    <tableColumn id="14383" xr3:uid="{2B789EF3-0570-4DCB-9866-00E1561ED941}" name="Column14380"/>
    <tableColumn id="14384" xr3:uid="{0A171927-C4CA-4CE6-8998-40A677C4C01B}" name="Column14381"/>
    <tableColumn id="14385" xr3:uid="{E135EB3C-0E07-420A-A664-F51ACCF05E5D}" name="Column14382"/>
    <tableColumn id="14386" xr3:uid="{E366D1C4-B9CB-46D2-9D9E-8ED15936BACB}" name="Column14383"/>
    <tableColumn id="14387" xr3:uid="{3C7400D0-4880-4F31-8390-538D664E6114}" name="Column14384"/>
    <tableColumn id="14388" xr3:uid="{E5D2767D-07F2-43B4-B517-183DD824A672}" name="Column14385"/>
    <tableColumn id="14389" xr3:uid="{AAE9684C-5E45-4EE8-983E-9B60F45F606A}" name="Column14386"/>
    <tableColumn id="14390" xr3:uid="{9E14619B-5F04-4E3C-B1BC-A067BC0DE580}" name="Column14387"/>
    <tableColumn id="14391" xr3:uid="{0C9EC1D2-E165-4241-A82A-D044F0D99F5A}" name="Column14388"/>
    <tableColumn id="14392" xr3:uid="{2CAA43FA-41A7-4FC0-882B-945583336279}" name="Column14389"/>
    <tableColumn id="14393" xr3:uid="{8467E4A8-3CA7-46C2-B109-FA52A6BF5E85}" name="Column14390"/>
    <tableColumn id="14394" xr3:uid="{3876ACB8-DF2E-4D9E-B00B-D92A13F94A1B}" name="Column14391"/>
    <tableColumn id="14395" xr3:uid="{76F83E8F-27EC-4F8D-B398-982646E9098D}" name="Column14392"/>
    <tableColumn id="14396" xr3:uid="{995CF12F-C1C1-4620-A7FE-D173DD1B1262}" name="Column14393"/>
    <tableColumn id="14397" xr3:uid="{F1AE80FE-115B-433C-8694-76CF30E9E513}" name="Column14394"/>
    <tableColumn id="14398" xr3:uid="{670A2481-BF07-4FB5-842F-C32877414DF6}" name="Column14395"/>
    <tableColumn id="14399" xr3:uid="{EE71B823-53C8-4C61-BE72-67540C636239}" name="Column14396"/>
    <tableColumn id="14400" xr3:uid="{101CB9B4-4DA2-4D6E-9620-8AE831CD1D29}" name="Column14397"/>
    <tableColumn id="14401" xr3:uid="{9975B68A-8DC2-4839-A383-1C299A0DAA03}" name="Column14398"/>
    <tableColumn id="14402" xr3:uid="{DF8DC988-02D0-4289-87D1-368E3556479A}" name="Column14399"/>
    <tableColumn id="14403" xr3:uid="{58776A12-F41B-45E4-87FB-5C62D27A6514}" name="Column14400"/>
    <tableColumn id="14404" xr3:uid="{322F7EE5-FABC-4700-BB9E-41EE529FF84C}" name="Column14401"/>
    <tableColumn id="14405" xr3:uid="{815ACABD-B6A5-40E8-B579-57BA42A89C93}" name="Column14402"/>
    <tableColumn id="14406" xr3:uid="{D6B626EC-AB83-4AEB-93D6-32A57438D1B8}" name="Column14403"/>
    <tableColumn id="14407" xr3:uid="{1EA7E8B8-3D4D-4509-AF8F-120B6A95FFDA}" name="Column14404"/>
    <tableColumn id="14408" xr3:uid="{0B7F34AD-051C-4EAE-81CE-DEA267ED522A}" name="Column14405"/>
    <tableColumn id="14409" xr3:uid="{B4A84E9A-DC2F-44BD-89CC-F46E3FECA412}" name="Column14406"/>
    <tableColumn id="14410" xr3:uid="{B389E521-06FF-4430-9182-1539EC364F18}" name="Column14407"/>
    <tableColumn id="14411" xr3:uid="{279582C5-FAF7-4DDF-B272-A1F0E0C98AE8}" name="Column14408"/>
    <tableColumn id="14412" xr3:uid="{768BE1BE-F2ED-4768-AFC8-C0FD595963B0}" name="Column14409"/>
    <tableColumn id="14413" xr3:uid="{2E545946-AA37-4459-9634-16FCDBEDEDB3}" name="Column14410"/>
    <tableColumn id="14414" xr3:uid="{75912B9A-1717-4F83-83D6-5A0E507B2253}" name="Column14411"/>
    <tableColumn id="14415" xr3:uid="{8355D0A1-369F-43FC-A0B6-1F4B0F368547}" name="Column14412"/>
    <tableColumn id="14416" xr3:uid="{A209B033-AB19-4229-BFC2-D03B6C3031E3}" name="Column14413"/>
    <tableColumn id="14417" xr3:uid="{A82353FD-9C76-458D-B0A3-840782C922DE}" name="Column14414"/>
    <tableColumn id="14418" xr3:uid="{C874108C-1B53-4AD9-BDE8-09038582C1E4}" name="Column14415"/>
    <tableColumn id="14419" xr3:uid="{FFE8EA81-940F-42A3-A919-5A8F34969865}" name="Column14416"/>
    <tableColumn id="14420" xr3:uid="{FF581496-1F4A-4AEF-8266-FF01C2050805}" name="Column14417"/>
    <tableColumn id="14421" xr3:uid="{C057E4CB-9CE1-4AC0-AEB6-F74E7A54CE0E}" name="Column14418"/>
    <tableColumn id="14422" xr3:uid="{EC8BAF31-5D35-4777-9C1B-26395CB7C9B3}" name="Column14419"/>
    <tableColumn id="14423" xr3:uid="{6DF26656-A60F-4FF8-A8D0-665D19B885B2}" name="Column14420"/>
    <tableColumn id="14424" xr3:uid="{FB2778B1-8A73-440D-87D8-3F6D458D5D3B}" name="Column14421"/>
    <tableColumn id="14425" xr3:uid="{898750A7-97A8-43A3-9D90-A16FDD6E0774}" name="Column14422"/>
    <tableColumn id="14426" xr3:uid="{47A87D86-E3BB-46BF-AD98-E581040C2A16}" name="Column14423"/>
    <tableColumn id="14427" xr3:uid="{907F40F5-92D1-401F-B443-B5CC108160EB}" name="Column14424"/>
    <tableColumn id="14428" xr3:uid="{E3F9731D-93F5-4514-AA31-D4D52F89BCDF}" name="Column14425"/>
    <tableColumn id="14429" xr3:uid="{5BE15400-1BF0-4530-B6AF-3320B6206097}" name="Column14426"/>
    <tableColumn id="14430" xr3:uid="{459F9481-C91D-4AAF-99B9-45AEF78A1B6F}" name="Column14427"/>
    <tableColumn id="14431" xr3:uid="{D5F1B25E-5BDD-4826-B83A-B45FC372C1C1}" name="Column14428"/>
    <tableColumn id="14432" xr3:uid="{BEACC881-2D17-4943-991F-D752C5EF38C3}" name="Column14429"/>
    <tableColumn id="14433" xr3:uid="{B4133CD7-8693-435D-9FAF-93586EC9E5D9}" name="Column14430"/>
    <tableColumn id="14434" xr3:uid="{2FD8C043-F727-4E18-B8EE-96C71C3F1E79}" name="Column14431"/>
    <tableColumn id="14435" xr3:uid="{6CC9BE95-9371-4BF2-ACBA-C2C1D5A5F7BA}" name="Column14432"/>
    <tableColumn id="14436" xr3:uid="{955C0873-2247-4256-A769-033ADAF23B63}" name="Column14433"/>
    <tableColumn id="14437" xr3:uid="{44902E3A-3E67-4367-848E-6693D8658CC5}" name="Column14434"/>
    <tableColumn id="14438" xr3:uid="{0545B577-9C96-4D4D-8245-018EB6BB0738}" name="Column14435"/>
    <tableColumn id="14439" xr3:uid="{D7ADCFE4-9AB7-4EE8-A6C6-EBA78FCA3E94}" name="Column14436"/>
    <tableColumn id="14440" xr3:uid="{1C2BE43B-1FBB-43AF-9727-D9C5932B540F}" name="Column14437"/>
    <tableColumn id="14441" xr3:uid="{4F67FA2D-BCF7-4FB7-96E6-1A422D2407D4}" name="Column14438"/>
    <tableColumn id="14442" xr3:uid="{09AB6022-CBB4-4DA2-A476-9032098F8255}" name="Column14439"/>
    <tableColumn id="14443" xr3:uid="{D8515597-15E0-4BC5-8136-CBD5CF8E75BA}" name="Column14440"/>
    <tableColumn id="14444" xr3:uid="{12484C06-A5C4-4B89-97F0-33DEF5307795}" name="Column14441"/>
    <tableColumn id="14445" xr3:uid="{87A00486-A32D-4B7C-A416-2999997B547B}" name="Column14442"/>
    <tableColumn id="14446" xr3:uid="{A7CE5590-5E49-4B71-B86C-A14A4068844E}" name="Column14443"/>
    <tableColumn id="14447" xr3:uid="{D3EEF2B8-270A-4623-A659-68CC97FCC1F2}" name="Column14444"/>
    <tableColumn id="14448" xr3:uid="{268E54FD-F42F-4DEF-8672-41E8C76F57C3}" name="Column14445"/>
    <tableColumn id="14449" xr3:uid="{83E193C2-5A34-4726-884C-F048CE93B49A}" name="Column14446"/>
    <tableColumn id="14450" xr3:uid="{4D8DF0EB-87FD-46A5-B7F9-6DD213605ED8}" name="Column14447"/>
    <tableColumn id="14451" xr3:uid="{DE1549AB-DA68-4429-800F-A1175226E8E8}" name="Column14448"/>
    <tableColumn id="14452" xr3:uid="{767EFB84-1FD3-412F-A220-2B4FFBE8DAFD}" name="Column14449"/>
    <tableColumn id="14453" xr3:uid="{00492BEF-6311-4015-A015-76F715E416DD}" name="Column14450"/>
    <tableColumn id="14454" xr3:uid="{A78AE605-4663-48F0-AAD8-C0B876204016}" name="Column14451"/>
    <tableColumn id="14455" xr3:uid="{A7393671-CA85-46AA-92F0-DB467C7A0F01}" name="Column14452"/>
    <tableColumn id="14456" xr3:uid="{98B382F1-3BC3-4FCA-A8DF-45C1C51C8C52}" name="Column14453"/>
    <tableColumn id="14457" xr3:uid="{2B944ABC-8F45-42C4-A7B0-E64EFDAE494C}" name="Column14454"/>
    <tableColumn id="14458" xr3:uid="{15CDFBE3-E653-40CC-8BAC-9BAA46759596}" name="Column14455"/>
    <tableColumn id="14459" xr3:uid="{14725B68-E0B9-4EC5-8BEF-0F9D30A17AA0}" name="Column14456"/>
    <tableColumn id="14460" xr3:uid="{A335BB9E-6945-4D04-866A-B012D0CF8729}" name="Column14457"/>
    <tableColumn id="14461" xr3:uid="{32CCA6D6-6F00-4D04-97FA-486D707930EB}" name="Column14458"/>
    <tableColumn id="14462" xr3:uid="{3E95A0D7-7457-47F7-9928-DBBB3D2F14EA}" name="Column14459"/>
    <tableColumn id="14463" xr3:uid="{2F1EE8AA-F8C6-47F8-B0C7-8A6BD542D32F}" name="Column14460"/>
    <tableColumn id="14464" xr3:uid="{6414718F-C96B-460C-A92A-E3815771E12D}" name="Column14461"/>
    <tableColumn id="14465" xr3:uid="{F8B6D135-08CE-452C-8543-64B7C82D961C}" name="Column14462"/>
    <tableColumn id="14466" xr3:uid="{811327C3-59EF-49EA-B587-7C7D889C5B83}" name="Column14463"/>
    <tableColumn id="14467" xr3:uid="{6B698B03-5462-4B31-AB72-C61F6CBCDF2C}" name="Column14464"/>
    <tableColumn id="14468" xr3:uid="{B7E25A24-04CE-4015-A3DD-D2D7EF17EAF4}" name="Column14465"/>
    <tableColumn id="14469" xr3:uid="{D22D5B49-B2C8-4BBE-B3D4-52CBE10ADAFD}" name="Column14466"/>
    <tableColumn id="14470" xr3:uid="{903A18B6-D521-4AE7-BBB2-3670F48D9CF3}" name="Column14467"/>
    <tableColumn id="14471" xr3:uid="{88E0AE94-8AC1-4CAD-8997-A35DB69C5058}" name="Column14468"/>
    <tableColumn id="14472" xr3:uid="{3BB16DF7-8F9E-45BF-9755-88ACABFAB876}" name="Column14469"/>
    <tableColumn id="14473" xr3:uid="{44176D3F-70DB-4530-91DA-31B1043F0C93}" name="Column14470"/>
    <tableColumn id="14474" xr3:uid="{39FA44E3-AD91-4EE4-9198-6CDFEFCDCD7D}" name="Column14471"/>
    <tableColumn id="14475" xr3:uid="{39E77702-21D0-4060-9057-6ED584ACA808}" name="Column14472"/>
    <tableColumn id="14476" xr3:uid="{E6B6E625-F782-4512-AFB3-9F5A0360C8E6}" name="Column14473"/>
    <tableColumn id="14477" xr3:uid="{F09C5B1A-7B68-4CF3-AB51-2894408D967C}" name="Column14474"/>
    <tableColumn id="14478" xr3:uid="{8DCE2BDA-EAF2-47C4-8553-4BA2D051940C}" name="Column14475"/>
    <tableColumn id="14479" xr3:uid="{C08FE281-F3E4-41B5-BB3E-C4E6212A9FBD}" name="Column14476"/>
    <tableColumn id="14480" xr3:uid="{332406E7-EFD1-4BF5-95D7-B4D678E887E2}" name="Column14477"/>
    <tableColumn id="14481" xr3:uid="{348879ED-9E0D-427E-8B04-AA4A0870024B}" name="Column14478"/>
    <tableColumn id="14482" xr3:uid="{F36FCCEC-CE41-476D-9B23-2CFAB79E84E9}" name="Column14479"/>
    <tableColumn id="14483" xr3:uid="{71AB3107-E294-403A-A3C7-E6217820BA61}" name="Column14480"/>
    <tableColumn id="14484" xr3:uid="{B232BF5D-28E7-42E3-A258-4D2194AFC3BB}" name="Column14481"/>
    <tableColumn id="14485" xr3:uid="{5F63F221-A713-480C-8427-8D1E587B57AA}" name="Column14482"/>
    <tableColumn id="14486" xr3:uid="{9F91FB1E-482C-4D68-842E-551A6988E510}" name="Column14483"/>
    <tableColumn id="14487" xr3:uid="{CC817782-2B91-40FD-87A8-5B80241170C6}" name="Column14484"/>
    <tableColumn id="14488" xr3:uid="{DA518387-EC33-4CA8-A867-17985BB08641}" name="Column14485"/>
    <tableColumn id="14489" xr3:uid="{E6536A1E-3E08-4480-8090-4B7091CE629D}" name="Column14486"/>
    <tableColumn id="14490" xr3:uid="{D20ABED3-3C28-494A-A561-F90993254331}" name="Column14487"/>
    <tableColumn id="14491" xr3:uid="{8B21BFD4-2772-46F3-A135-24A4A767DC03}" name="Column14488"/>
    <tableColumn id="14492" xr3:uid="{ED0A02F5-5B0B-47A3-A00B-614F146D27AC}" name="Column14489"/>
    <tableColumn id="14493" xr3:uid="{A773C819-21D1-4E5E-9F71-1AFC187129DC}" name="Column14490"/>
    <tableColumn id="14494" xr3:uid="{0CC2B13A-EC7E-4CA0-AC52-E75DA30403F8}" name="Column14491"/>
    <tableColumn id="14495" xr3:uid="{67A6A40A-EBD0-4265-8946-674B53B708B6}" name="Column14492"/>
    <tableColumn id="14496" xr3:uid="{838B8FBE-F2B2-481F-8B5A-EFE3E9574640}" name="Column14493"/>
    <tableColumn id="14497" xr3:uid="{9C29E25F-0EB8-4E96-BDD5-0947FDA1C056}" name="Column14494"/>
    <tableColumn id="14498" xr3:uid="{A0DE36EB-E32A-4BD5-A575-73BD9E4B7DAA}" name="Column14495"/>
    <tableColumn id="14499" xr3:uid="{57A6E1EB-2ED0-4613-92EA-8DF8952B562F}" name="Column14496"/>
    <tableColumn id="14500" xr3:uid="{F594B957-55B1-444B-BB19-1C756146B736}" name="Column14497"/>
    <tableColumn id="14501" xr3:uid="{D90C3E93-A98E-4BA1-8128-1F53091BF128}" name="Column14498"/>
    <tableColumn id="14502" xr3:uid="{1DE5B290-6D10-4108-96AE-211F89F97273}" name="Column14499"/>
    <tableColumn id="14503" xr3:uid="{FB4DDB08-17A5-4458-AC9C-AAD943550173}" name="Column14500"/>
    <tableColumn id="14504" xr3:uid="{3609A831-DD77-48AD-A686-1E81A842FA28}" name="Column14501"/>
    <tableColumn id="14505" xr3:uid="{59CD2837-7A00-40DF-87F7-081300E4FEF8}" name="Column14502"/>
    <tableColumn id="14506" xr3:uid="{CD1EADC2-D3C7-44BF-930D-34C182C9AD18}" name="Column14503"/>
    <tableColumn id="14507" xr3:uid="{6DE000C5-A507-406A-9D64-C9C3B63CCC2D}" name="Column14504"/>
    <tableColumn id="14508" xr3:uid="{F949E31E-5D3D-4679-A604-4B22F0741945}" name="Column14505"/>
    <tableColumn id="14509" xr3:uid="{96AE3DE1-7C3D-453C-A28D-AAC4A75FDD85}" name="Column14506"/>
    <tableColumn id="14510" xr3:uid="{65593A0C-8136-4B20-9281-F426E52BD775}" name="Column14507"/>
    <tableColumn id="14511" xr3:uid="{AB6BA1A9-E104-4EBF-88D9-E6571E136D01}" name="Column14508"/>
    <tableColumn id="14512" xr3:uid="{38A19456-CCD5-4AF6-92B5-D52DCA470E4A}" name="Column14509"/>
    <tableColumn id="14513" xr3:uid="{999B41F6-3B3A-4684-BFBB-F9FF7809F591}" name="Column14510"/>
    <tableColumn id="14514" xr3:uid="{79DDB045-232F-4272-A25B-1817A8503956}" name="Column14511"/>
    <tableColumn id="14515" xr3:uid="{746157FD-DC8C-4586-8702-51D3F926F027}" name="Column14512"/>
    <tableColumn id="14516" xr3:uid="{8449A2E0-F31C-457C-8A79-0C626B0BA9F5}" name="Column14513"/>
    <tableColumn id="14517" xr3:uid="{85EA98B4-090D-419C-A533-9381154D15DD}" name="Column14514"/>
    <tableColumn id="14518" xr3:uid="{A6DF71FE-03A3-4B1A-9D92-0148264BC981}" name="Column14515"/>
    <tableColumn id="14519" xr3:uid="{E36BCD8A-F15A-4CE6-A7D3-3A08EA8CA1C1}" name="Column14516"/>
    <tableColumn id="14520" xr3:uid="{3FED3427-3609-4B93-87E3-8A0EAC8ABCFD}" name="Column14517"/>
    <tableColumn id="14521" xr3:uid="{5F4F49FA-9EDB-46EF-B992-10B3382964EB}" name="Column14518"/>
    <tableColumn id="14522" xr3:uid="{1C0B5DE8-AC5C-4B55-9291-B1196EB3FE07}" name="Column14519"/>
    <tableColumn id="14523" xr3:uid="{939EB4C2-16F1-4131-8F5E-A4263895904C}" name="Column14520"/>
    <tableColumn id="14524" xr3:uid="{A0101F0A-05AD-4FCD-B1CA-05B5E0CE3FB7}" name="Column14521"/>
    <tableColumn id="14525" xr3:uid="{7EDD32EF-118D-44B8-BF62-A95E7596B252}" name="Column14522"/>
    <tableColumn id="14526" xr3:uid="{90685F16-38DE-4419-9125-EE6E79D4E685}" name="Column14523"/>
    <tableColumn id="14527" xr3:uid="{A5D71EA9-FC6D-4D6E-84AB-4D843DF25036}" name="Column14524"/>
    <tableColumn id="14528" xr3:uid="{AD8B0964-7042-4494-BD49-E61C898E4F2D}" name="Column14525"/>
    <tableColumn id="14529" xr3:uid="{3AD5A0FA-0F3C-413F-B1DD-AF798ECA98EA}" name="Column14526"/>
    <tableColumn id="14530" xr3:uid="{15966E2C-F9C8-4830-9E8D-F7A9CFDB6E70}" name="Column14527"/>
    <tableColumn id="14531" xr3:uid="{033D436E-2CE1-4074-AF48-89E59A7994AC}" name="Column14528"/>
    <tableColumn id="14532" xr3:uid="{E1B76FDD-9163-4EB2-A4AC-97C1C6C66DCC}" name="Column14529"/>
    <tableColumn id="14533" xr3:uid="{F716AF2A-BCC2-4012-AB12-CEAC109D97C8}" name="Column14530"/>
    <tableColumn id="14534" xr3:uid="{B0984BD8-10C4-4643-86B2-12F2FD302354}" name="Column14531"/>
    <tableColumn id="14535" xr3:uid="{96660DC2-E871-45AA-9983-99F9DCF23A90}" name="Column14532"/>
    <tableColumn id="14536" xr3:uid="{ADF0F16D-6B12-48E6-9AB8-53DFA5CBBEBF}" name="Column14533"/>
    <tableColumn id="14537" xr3:uid="{28630753-D644-407F-A45F-EE1A1325E2A9}" name="Column14534"/>
    <tableColumn id="14538" xr3:uid="{96964136-1348-4B50-98DD-5223A5A5907D}" name="Column14535"/>
    <tableColumn id="14539" xr3:uid="{8DCC81F3-EF4A-4039-9474-C54F2EA803DB}" name="Column14536"/>
    <tableColumn id="14540" xr3:uid="{B855FF96-9281-4008-B453-081051818904}" name="Column14537"/>
    <tableColumn id="14541" xr3:uid="{7D75ABBB-599C-454F-AB63-4A78C6A9B4E4}" name="Column14538"/>
    <tableColumn id="14542" xr3:uid="{4C1C5736-D0BF-42E1-B7B2-772FFC3E4430}" name="Column14539"/>
    <tableColumn id="14543" xr3:uid="{1C25F417-1E73-4AA5-90D9-F28A587D7686}" name="Column14540"/>
    <tableColumn id="14544" xr3:uid="{EC631347-7362-46CE-8BA3-2E884221E9BA}" name="Column14541"/>
    <tableColumn id="14545" xr3:uid="{7200502E-9456-4984-9D06-8614C0D839F2}" name="Column14542"/>
    <tableColumn id="14546" xr3:uid="{70CB658B-0631-4F1E-BC5C-89C067360426}" name="Column14543"/>
    <tableColumn id="14547" xr3:uid="{6EAB0146-7891-4EF4-9FF9-2B932DC3F77E}" name="Column14544"/>
    <tableColumn id="14548" xr3:uid="{DDCFD42C-F073-4AB9-A2C3-7E32766D7129}" name="Column14545"/>
    <tableColumn id="14549" xr3:uid="{9CF40764-94E7-4FD3-BD15-DD5F68C344A9}" name="Column14546"/>
    <tableColumn id="14550" xr3:uid="{B851AD63-5998-42AD-ACB3-6C8E01CB193F}" name="Column14547"/>
    <tableColumn id="14551" xr3:uid="{55D43498-AE0B-4446-A339-5D64C5DF8A64}" name="Column14548"/>
    <tableColumn id="14552" xr3:uid="{7F88EE92-92D3-4EA4-9A36-0436A76D561B}" name="Column14549"/>
    <tableColumn id="14553" xr3:uid="{5C2A2E5C-E268-422A-B5C3-C3137E5021EB}" name="Column14550"/>
    <tableColumn id="14554" xr3:uid="{CD5AD456-4B6B-4BC1-BA45-2CE1A0B04145}" name="Column14551"/>
    <tableColumn id="14555" xr3:uid="{57A450F1-2F0E-47CF-A017-61AD0B9C0479}" name="Column14552"/>
    <tableColumn id="14556" xr3:uid="{6727EDC2-9C83-42E6-BB88-EDF905A2EF13}" name="Column14553"/>
    <tableColumn id="14557" xr3:uid="{5C6E3C7C-AF02-4DF7-AA8C-42861E499E59}" name="Column14554"/>
    <tableColumn id="14558" xr3:uid="{6D50ADF2-9D5C-49A2-8239-E0690BB13C29}" name="Column14555"/>
    <tableColumn id="14559" xr3:uid="{ED792761-CACB-4203-BA62-4B3F6DE57E2A}" name="Column14556"/>
    <tableColumn id="14560" xr3:uid="{8B99AC91-41AC-42B2-9439-A67A43460C13}" name="Column14557"/>
    <tableColumn id="14561" xr3:uid="{A617FCA7-78B2-491D-A2D6-7DECCE571C5B}" name="Column14558"/>
    <tableColumn id="14562" xr3:uid="{9E4BDB00-4822-40F5-9EA6-B49CA06A6916}" name="Column14559"/>
    <tableColumn id="14563" xr3:uid="{103A34D0-896A-48E8-9043-A7F1625EAFF9}" name="Column14560"/>
    <tableColumn id="14564" xr3:uid="{746FC464-87EA-45D0-8F69-0BF3B837866A}" name="Column14561"/>
    <tableColumn id="14565" xr3:uid="{A8DDE675-1392-4048-853C-517DDCDDF127}" name="Column14562"/>
    <tableColumn id="14566" xr3:uid="{C718E301-D4D3-4B24-89F5-B06B8F5A5395}" name="Column14563"/>
    <tableColumn id="14567" xr3:uid="{EC6758BD-75F8-4AEB-B058-7A0C709A792B}" name="Column14564"/>
    <tableColumn id="14568" xr3:uid="{DF958AF2-6A2F-41D2-B0A5-9A26D2C38C35}" name="Column14565"/>
    <tableColumn id="14569" xr3:uid="{45418891-B0BB-496F-A63E-7429225ABD7A}" name="Column14566"/>
    <tableColumn id="14570" xr3:uid="{054528A1-BFB4-4526-B0E1-3406D3928283}" name="Column14567"/>
    <tableColumn id="14571" xr3:uid="{4364A197-AF54-453A-A85F-4BEFD8B197FC}" name="Column14568"/>
    <tableColumn id="14572" xr3:uid="{EF34FE2A-0928-49A6-A0DE-5635C39CF0D3}" name="Column14569"/>
    <tableColumn id="14573" xr3:uid="{0F9FA97D-1815-4336-9971-C8189102CF86}" name="Column14570"/>
    <tableColumn id="14574" xr3:uid="{F5810AF5-2F36-4320-9627-CF376BA995D5}" name="Column14571"/>
    <tableColumn id="14575" xr3:uid="{30D33550-CEB8-4ABE-9418-398FE1375D60}" name="Column14572"/>
    <tableColumn id="14576" xr3:uid="{8A5AB20D-A9B1-41AB-A435-366B75AFA18B}" name="Column14573"/>
    <tableColumn id="14577" xr3:uid="{07CB6256-9161-4291-8979-D67742F7F2B0}" name="Column14574"/>
    <tableColumn id="14578" xr3:uid="{E0888E66-AEB8-49A8-A954-D3EBC911CABB}" name="Column14575"/>
    <tableColumn id="14579" xr3:uid="{F12D01A9-883F-406B-BF95-F3D8F9FCD9C9}" name="Column14576"/>
    <tableColumn id="14580" xr3:uid="{07A6EF9C-C1B8-4956-AC08-44AD7F0FD20E}" name="Column14577"/>
    <tableColumn id="14581" xr3:uid="{DFFC8705-4BAA-44C4-8A26-AD5554DFE542}" name="Column14578"/>
    <tableColumn id="14582" xr3:uid="{27FCA338-A870-4A1D-A766-9B5F99870D1E}" name="Column14579"/>
    <tableColumn id="14583" xr3:uid="{EEE938D5-82D0-4BFB-94BE-25DE0ED47AF0}" name="Column14580"/>
    <tableColumn id="14584" xr3:uid="{432CE862-7BC0-4254-A6C9-20F3DC0FA1C2}" name="Column14581"/>
    <tableColumn id="14585" xr3:uid="{3C98F89E-8394-484B-970B-EFDDEEFCF89E}" name="Column14582"/>
    <tableColumn id="14586" xr3:uid="{9D2E76E6-591A-411C-9BFD-A48F7D8523D0}" name="Column14583"/>
    <tableColumn id="14587" xr3:uid="{F5DC93F5-76F1-4832-ADE8-E8E0E49FFE0B}" name="Column14584"/>
    <tableColumn id="14588" xr3:uid="{50C34AB0-4798-4B28-B847-676366D57347}" name="Column14585"/>
    <tableColumn id="14589" xr3:uid="{0A114AA7-A810-45E1-BF5F-EF1614BE50CC}" name="Column14586"/>
    <tableColumn id="14590" xr3:uid="{AB7266F5-4467-4042-9FE9-6983EBDE73EE}" name="Column14587"/>
    <tableColumn id="14591" xr3:uid="{03740EF2-3AB2-4D6E-BF92-A14E27854692}" name="Column14588"/>
    <tableColumn id="14592" xr3:uid="{77A17746-9AFD-4FE0-B5B0-A1D93C071179}" name="Column14589"/>
    <tableColumn id="14593" xr3:uid="{0B4AE376-6341-4867-AD4C-6DB76AA01157}" name="Column14590"/>
    <tableColumn id="14594" xr3:uid="{08C06FCE-AB61-4DB5-8DA5-8BB959A30D0D}" name="Column14591"/>
    <tableColumn id="14595" xr3:uid="{386B8E1F-73B6-435D-887C-07274C17A227}" name="Column14592"/>
    <tableColumn id="14596" xr3:uid="{D7097839-CB1F-44B4-82FC-F219936B8F43}" name="Column14593"/>
    <tableColumn id="14597" xr3:uid="{03BA2B80-6744-4035-8DEB-5DD54DBB1EDD}" name="Column14594"/>
    <tableColumn id="14598" xr3:uid="{BD12FEC9-D46F-4091-A674-4BDB45F3E292}" name="Column14595"/>
    <tableColumn id="14599" xr3:uid="{9B7358B4-3331-47A1-9F13-16AE0CE6AB45}" name="Column14596"/>
    <tableColumn id="14600" xr3:uid="{62AB6D6A-E778-4B3D-B6A3-1DC6D7A3F5DB}" name="Column14597"/>
    <tableColumn id="14601" xr3:uid="{62EE0410-1EC7-4340-AFAD-9C14C62E1DE8}" name="Column14598"/>
    <tableColumn id="14602" xr3:uid="{2F4BE03A-6706-413B-B544-B958285EECF9}" name="Column14599"/>
    <tableColumn id="14603" xr3:uid="{C0771566-3016-46A0-AEB6-B76386F7682D}" name="Column14600"/>
    <tableColumn id="14604" xr3:uid="{E6C19514-5F51-4687-9D50-EFE1151299EC}" name="Column14601"/>
    <tableColumn id="14605" xr3:uid="{74F231C2-7D39-4DF7-8233-AF66F0B3C609}" name="Column14602"/>
    <tableColumn id="14606" xr3:uid="{0F1F9EC3-3224-4BB3-979A-840A066A8682}" name="Column14603"/>
    <tableColumn id="14607" xr3:uid="{695AA1CE-0A68-4899-9D96-48EA02F03E13}" name="Column14604"/>
    <tableColumn id="14608" xr3:uid="{6E5D840F-0EBA-4D8A-A490-E510EA88CB0B}" name="Column14605"/>
    <tableColumn id="14609" xr3:uid="{3513413C-00EB-4888-A948-9ED4FBF18671}" name="Column14606"/>
    <tableColumn id="14610" xr3:uid="{4801C56F-5AFF-46A4-A48A-ACA0052C530A}" name="Column14607"/>
    <tableColumn id="14611" xr3:uid="{2EDBFD55-5CF9-4F1F-8C0F-B1E07101EC29}" name="Column14608"/>
    <tableColumn id="14612" xr3:uid="{8D7A9948-5745-44AD-AF8C-F7F202390B1D}" name="Column14609"/>
    <tableColumn id="14613" xr3:uid="{B169B0A2-A293-4EC4-B531-644901A2D4FC}" name="Column14610"/>
    <tableColumn id="14614" xr3:uid="{50CCA3EA-5BF5-44D2-AE5D-4445C15EF551}" name="Column14611"/>
    <tableColumn id="14615" xr3:uid="{84C76732-66CE-4820-B94B-E74BE12A5008}" name="Column14612"/>
    <tableColumn id="14616" xr3:uid="{DFECAFD6-6F68-4B01-84E7-3AE491997CC1}" name="Column14613"/>
    <tableColumn id="14617" xr3:uid="{20C45ECD-D196-400F-9ABE-C1C57CCA891D}" name="Column14614"/>
    <tableColumn id="14618" xr3:uid="{9B078354-4F43-4333-B491-025C6BE9985A}" name="Column14615"/>
    <tableColumn id="14619" xr3:uid="{87937284-DB98-4E80-A2BD-EB137AA1D4B4}" name="Column14616"/>
    <tableColumn id="14620" xr3:uid="{C652600E-BE1D-4809-9B2D-D25F0DA0EB62}" name="Column14617"/>
    <tableColumn id="14621" xr3:uid="{C857301A-D2A2-4024-9ED4-56165253448C}" name="Column14618"/>
    <tableColumn id="14622" xr3:uid="{2E327A85-F88D-4703-904A-3A8CEE9FB116}" name="Column14619"/>
    <tableColumn id="14623" xr3:uid="{CBE0177C-6851-410D-A7AC-01560B649BCB}" name="Column14620"/>
    <tableColumn id="14624" xr3:uid="{3D6CFF20-97AE-41F7-B05F-AE58C0C6A8A7}" name="Column14621"/>
    <tableColumn id="14625" xr3:uid="{DF57BC84-9E52-4F0D-A993-EB4928905B21}" name="Column14622"/>
    <tableColumn id="14626" xr3:uid="{BA33457C-BAA2-4550-A9F4-998D3092CD52}" name="Column14623"/>
    <tableColumn id="14627" xr3:uid="{81C10290-79A9-4041-8A73-B670B4379221}" name="Column14624"/>
    <tableColumn id="14628" xr3:uid="{5996AF38-3CDE-4883-9E91-709F6360CCB3}" name="Column14625"/>
    <tableColumn id="14629" xr3:uid="{05F05C29-AE1B-40AA-942B-74CD45690726}" name="Column14626"/>
    <tableColumn id="14630" xr3:uid="{B9FB5A14-B95A-4787-9873-A946596AC675}" name="Column14627"/>
    <tableColumn id="14631" xr3:uid="{654AEF9B-C53F-408C-A506-807048BF7DC7}" name="Column14628"/>
    <tableColumn id="14632" xr3:uid="{DEBF8E25-3B06-4889-B6D5-4F18CC6412E2}" name="Column14629"/>
    <tableColumn id="14633" xr3:uid="{FE7A0784-54C1-48C9-BAAB-1899CBE7C98B}" name="Column14630"/>
    <tableColumn id="14634" xr3:uid="{AFF2526D-C7AC-4F0E-9C07-63196FF2D6B7}" name="Column14631"/>
    <tableColumn id="14635" xr3:uid="{FF23D1E1-1127-4E7D-B10C-120BCAE4E61C}" name="Column14632"/>
    <tableColumn id="14636" xr3:uid="{5810DDDF-4805-474A-9AA7-9EE1590A8770}" name="Column14633"/>
    <tableColumn id="14637" xr3:uid="{D2EA1160-BFAA-46EC-B049-DBDF4332BEC2}" name="Column14634"/>
    <tableColumn id="14638" xr3:uid="{72CA7B62-A18A-40C8-A780-B78FD82CE710}" name="Column14635"/>
    <tableColumn id="14639" xr3:uid="{B29A0873-46A2-4A7A-9A16-85C9D9CE51CE}" name="Column14636"/>
    <tableColumn id="14640" xr3:uid="{04B2A460-8041-4F83-9900-DE6D18B069A1}" name="Column14637"/>
    <tableColumn id="14641" xr3:uid="{FEA1B810-3A6D-4C1F-BC81-26C91B185558}" name="Column14638"/>
    <tableColumn id="14642" xr3:uid="{8C606ACB-2CAD-4523-9FFA-17A8E470C14F}" name="Column14639"/>
    <tableColumn id="14643" xr3:uid="{953DC9A7-619C-457C-A458-D02B93FD53DB}" name="Column14640"/>
    <tableColumn id="14644" xr3:uid="{E049B390-5E80-4EBE-9A1A-249D0A73D173}" name="Column14641"/>
    <tableColumn id="14645" xr3:uid="{5B6D9B34-983A-4247-A48A-26877D67AB54}" name="Column14642"/>
    <tableColumn id="14646" xr3:uid="{3C084315-E16B-4AEC-8D5B-F1A1692025C4}" name="Column14643"/>
    <tableColumn id="14647" xr3:uid="{DF29E588-4F26-403A-B637-85F2B552E31F}" name="Column14644"/>
    <tableColumn id="14648" xr3:uid="{CCF21869-8335-41F1-9C0D-B8AF7EF2CADF}" name="Column14645"/>
    <tableColumn id="14649" xr3:uid="{EF57B768-956E-4DB5-ACB9-6CE7D9FA4CDC}" name="Column14646"/>
    <tableColumn id="14650" xr3:uid="{0AC585AF-D942-438B-87D0-30DD4D1D9D60}" name="Column14647"/>
    <tableColumn id="14651" xr3:uid="{04D64CEC-D6D8-45A3-84C4-D34119289D66}" name="Column14648"/>
    <tableColumn id="14652" xr3:uid="{7E427424-3B87-4992-9A71-F625EF5A0355}" name="Column14649"/>
    <tableColumn id="14653" xr3:uid="{977B5E92-F118-4F32-BCCC-9E6A2998512F}" name="Column14650"/>
    <tableColumn id="14654" xr3:uid="{BE2229FC-C1F2-4AD9-B234-593E089B6A78}" name="Column14651"/>
    <tableColumn id="14655" xr3:uid="{729324EE-FAE6-4C8A-A9F8-91440A68BE93}" name="Column14652"/>
    <tableColumn id="14656" xr3:uid="{CD8ABE33-90CB-47CA-87AC-5492D1EAFB63}" name="Column14653"/>
    <tableColumn id="14657" xr3:uid="{CE577208-A077-4865-B7B1-F3F2E59991B3}" name="Column14654"/>
    <tableColumn id="14658" xr3:uid="{84146A24-8841-4240-AF4B-67259E9D5B25}" name="Column14655"/>
    <tableColumn id="14659" xr3:uid="{EF3B4885-6CD4-463B-9C0B-777B1DC5C9EA}" name="Column14656"/>
    <tableColumn id="14660" xr3:uid="{FB433D41-1C58-4FEB-B607-7C4FCA94A7D9}" name="Column14657"/>
    <tableColumn id="14661" xr3:uid="{1E3BF599-AE0F-4D04-82AD-BFAE89E43F01}" name="Column14658"/>
    <tableColumn id="14662" xr3:uid="{B5798D07-20C7-4D70-AF2D-002511F2481C}" name="Column14659"/>
    <tableColumn id="14663" xr3:uid="{8F8E65AF-8DE0-46E5-8DC8-77CAA8329270}" name="Column14660"/>
    <tableColumn id="14664" xr3:uid="{702F12FC-80BB-4472-82E5-077193E6F684}" name="Column14661"/>
    <tableColumn id="14665" xr3:uid="{B01170A3-D8ED-4A9D-8203-FB76C7C650CF}" name="Column14662"/>
    <tableColumn id="14666" xr3:uid="{734F0D20-F11F-4808-A468-5696F69DA41F}" name="Column14663"/>
    <tableColumn id="14667" xr3:uid="{856B0FE7-B26A-4091-B74A-891B4026ADFA}" name="Column14664"/>
    <tableColumn id="14668" xr3:uid="{5B787812-0E26-4833-B2CE-EEA8D9F02D51}" name="Column14665"/>
    <tableColumn id="14669" xr3:uid="{95A0BE20-71BF-446A-9D38-2F15B32FE718}" name="Column14666"/>
    <tableColumn id="14670" xr3:uid="{E5744228-306D-4028-8063-B56C5EA33964}" name="Column14667"/>
    <tableColumn id="14671" xr3:uid="{001634D9-F089-4AA1-B2E5-991B76E2A27B}" name="Column14668"/>
    <tableColumn id="14672" xr3:uid="{08B31211-3D4C-45D8-83A3-04A0F6F59A3D}" name="Column14669"/>
    <tableColumn id="14673" xr3:uid="{F26A42FF-76FA-4AA0-9BA0-700AEB748BB7}" name="Column14670"/>
    <tableColumn id="14674" xr3:uid="{3150B59A-EF20-436D-9C2F-73C607AF437E}" name="Column14671"/>
    <tableColumn id="14675" xr3:uid="{7D7B1D46-EF78-4D2A-8941-259C4E59005F}" name="Column14672"/>
    <tableColumn id="14676" xr3:uid="{31306D68-433A-4D58-B08F-B54BAFFC1194}" name="Column14673"/>
    <tableColumn id="14677" xr3:uid="{F287E4E8-AE2E-4460-AF5B-C5C51F109DC4}" name="Column14674"/>
    <tableColumn id="14678" xr3:uid="{E8355CE5-DB87-4CA2-85F9-75BBEDC0298A}" name="Column14675"/>
    <tableColumn id="14679" xr3:uid="{8607C887-E669-4D8C-B93A-5A534E39DEB9}" name="Column14676"/>
    <tableColumn id="14680" xr3:uid="{C9192245-A14A-4439-AF7E-D15454F36795}" name="Column14677"/>
    <tableColumn id="14681" xr3:uid="{D0694790-3DE9-4877-8C84-998E80DEF3DF}" name="Column14678"/>
    <tableColumn id="14682" xr3:uid="{284991D2-8FC7-4A9C-B48C-FBCDEADDD607}" name="Column14679"/>
    <tableColumn id="14683" xr3:uid="{C73F269C-A767-4C03-85B9-F47C58BA0600}" name="Column14680"/>
    <tableColumn id="14684" xr3:uid="{E5E858F4-D029-4CE2-9113-F4E3531F4824}" name="Column14681"/>
    <tableColumn id="14685" xr3:uid="{5804D618-0855-4211-9032-E5312A29B3AC}" name="Column14682"/>
    <tableColumn id="14686" xr3:uid="{601FCE9B-2EC8-4B80-BEB5-CCF13425AB13}" name="Column14683"/>
    <tableColumn id="14687" xr3:uid="{DA37F582-54A5-4D67-8481-45A118BD4FE3}" name="Column14684"/>
    <tableColumn id="14688" xr3:uid="{A8829D35-EE34-4CC9-A813-195544F41B29}" name="Column14685"/>
    <tableColumn id="14689" xr3:uid="{679012CC-2565-454D-9B3B-472793F582E7}" name="Column14686"/>
    <tableColumn id="14690" xr3:uid="{E0F3E2F3-99A6-4BC1-9AF6-0BFD714AB73D}" name="Column14687"/>
    <tableColumn id="14691" xr3:uid="{874071E2-AD70-4AD5-A26F-164137F62554}" name="Column14688"/>
    <tableColumn id="14692" xr3:uid="{8C327C52-45DD-49B3-85E4-37C321D41D3D}" name="Column14689"/>
    <tableColumn id="14693" xr3:uid="{8BFC00F8-33D3-45C8-90B4-0CE7E6885F03}" name="Column14690"/>
    <tableColumn id="14694" xr3:uid="{43968B08-1E1F-452A-8610-38479EC064D3}" name="Column14691"/>
    <tableColumn id="14695" xr3:uid="{F57F6B97-816D-4DF4-822F-E2763C508BF5}" name="Column14692"/>
    <tableColumn id="14696" xr3:uid="{69051C8E-A33E-43A8-B079-91956242FE08}" name="Column14693"/>
    <tableColumn id="14697" xr3:uid="{AE35F6DA-001A-4672-B742-1B186DDED2AF}" name="Column14694"/>
    <tableColumn id="14698" xr3:uid="{EBE32B48-F78B-4436-8578-E1A98888119F}" name="Column14695"/>
    <tableColumn id="14699" xr3:uid="{30A96F14-75B0-4584-BC3E-6E044476CF29}" name="Column14696"/>
    <tableColumn id="14700" xr3:uid="{96D71A9A-6DB7-488D-AAC6-34B8098F10F3}" name="Column14697"/>
    <tableColumn id="14701" xr3:uid="{4989B16A-0B2D-4E51-BBE4-BFD8F84AC96B}" name="Column14698"/>
    <tableColumn id="14702" xr3:uid="{6AFF8C12-6223-46A4-9BA0-7D30D9886B35}" name="Column14699"/>
    <tableColumn id="14703" xr3:uid="{5ECC0C46-C79A-43D6-BA07-D19F81439138}" name="Column14700"/>
    <tableColumn id="14704" xr3:uid="{DBC2828A-DF09-4479-AEA9-1E5AEF2D2531}" name="Column14701"/>
    <tableColumn id="14705" xr3:uid="{4D882D15-2DEC-49DA-BAAC-54469EBE20EE}" name="Column14702"/>
    <tableColumn id="14706" xr3:uid="{78F94B2D-0D87-4B06-B6ED-DC1C0D9FA1A8}" name="Column14703"/>
    <tableColumn id="14707" xr3:uid="{7A8842FC-9FF1-47CB-930F-A7D971570E92}" name="Column14704"/>
    <tableColumn id="14708" xr3:uid="{05C39A5A-DC9A-47D4-A594-D39E48B2D6DF}" name="Column14705"/>
    <tableColumn id="14709" xr3:uid="{2CE55FA6-7B62-4E2F-A9C6-E1071C963892}" name="Column14706"/>
    <tableColumn id="14710" xr3:uid="{90ABA0BE-0B5F-46CB-A0AD-99807B379B12}" name="Column14707"/>
    <tableColumn id="14711" xr3:uid="{64E4A2B1-3E5F-431B-9272-C27A8A0AACBC}" name="Column14708"/>
    <tableColumn id="14712" xr3:uid="{26267C22-A675-4D4E-A4ED-0CEB261736C4}" name="Column14709"/>
    <tableColumn id="14713" xr3:uid="{7B37B623-866A-4F76-A8A8-A38D53BE878F}" name="Column14710"/>
    <tableColumn id="14714" xr3:uid="{C0AE81E0-A0F4-4A5E-AC8F-4026C4556A9B}" name="Column14711"/>
    <tableColumn id="14715" xr3:uid="{2DAE7242-2CA4-4A34-A1C6-67E84BF4D03C}" name="Column14712"/>
    <tableColumn id="14716" xr3:uid="{2261678E-52E2-4C3B-98B5-CBFD0AF710EC}" name="Column14713"/>
    <tableColumn id="14717" xr3:uid="{1167B48E-496C-4663-B646-6A02421074FF}" name="Column14714"/>
    <tableColumn id="14718" xr3:uid="{DCB671DB-51CE-465A-BB89-DC5F48D97DC3}" name="Column14715"/>
    <tableColumn id="14719" xr3:uid="{9584789C-86AE-46BD-BD84-82516C582AC5}" name="Column14716"/>
    <tableColumn id="14720" xr3:uid="{8FF43175-25F8-4C43-8007-FFDEC863E004}" name="Column14717"/>
    <tableColumn id="14721" xr3:uid="{DDDA2967-BD34-4314-97FE-5314DEF91D05}" name="Column14718"/>
    <tableColumn id="14722" xr3:uid="{5661A521-E103-4BE2-9D08-A6097241C22A}" name="Column14719"/>
    <tableColumn id="14723" xr3:uid="{C1D236F3-5CAA-4532-B4E7-54650AB7996A}" name="Column14720"/>
    <tableColumn id="14724" xr3:uid="{5EB03ABF-C277-458B-9536-BE2721D5376E}" name="Column14721"/>
    <tableColumn id="14725" xr3:uid="{BFD303D6-AA1A-4E1F-99A7-B3A363C892DA}" name="Column14722"/>
    <tableColumn id="14726" xr3:uid="{691C04DC-5559-4A4A-98AD-517AB0DB8CF1}" name="Column14723"/>
    <tableColumn id="14727" xr3:uid="{4DEFFEFD-A98E-405B-9942-0EA63091A4A9}" name="Column14724"/>
    <tableColumn id="14728" xr3:uid="{D1B4F4AE-A8B1-4A8B-9563-1A3094814DE7}" name="Column14725"/>
    <tableColumn id="14729" xr3:uid="{DA3AFF07-9BD1-43DF-A95B-B091D0EFBA98}" name="Column14726"/>
    <tableColumn id="14730" xr3:uid="{75196822-257F-42FF-B720-20437915E014}" name="Column14727"/>
    <tableColumn id="14731" xr3:uid="{61FA442F-2979-4668-97B6-480E6748DF72}" name="Column14728"/>
    <tableColumn id="14732" xr3:uid="{EA3F8DC0-F645-4715-9683-E7C6C1FF317F}" name="Column14729"/>
    <tableColumn id="14733" xr3:uid="{693C1357-107F-4901-A4A0-C60F88E658E6}" name="Column14730"/>
    <tableColumn id="14734" xr3:uid="{B5980A7B-16B5-4D42-AC2E-3CEB8BA09EAB}" name="Column14731"/>
    <tableColumn id="14735" xr3:uid="{2F9A5A6D-F628-4E3D-9E01-B95ADB41DCFD}" name="Column14732"/>
    <tableColumn id="14736" xr3:uid="{ABF5BE6F-5377-4645-94F4-BD8ED294A7C2}" name="Column14733"/>
    <tableColumn id="14737" xr3:uid="{6CF69969-9793-4368-B2D3-D872A9F83752}" name="Column14734"/>
    <tableColumn id="14738" xr3:uid="{FE592918-A894-4268-BBD8-405DC02F4938}" name="Column14735"/>
    <tableColumn id="14739" xr3:uid="{39101DEC-78AC-406F-99C2-5FEC3AD5E677}" name="Column14736"/>
    <tableColumn id="14740" xr3:uid="{B6A18175-1CC2-4FA9-AEF9-C939077235D9}" name="Column14737"/>
    <tableColumn id="14741" xr3:uid="{0B1E6A2B-A7DC-45FA-8697-5E94E1CC46BE}" name="Column14738"/>
    <tableColumn id="14742" xr3:uid="{20FA78BB-B08B-4C36-9B9B-DD9D1D22CB84}" name="Column14739"/>
    <tableColumn id="14743" xr3:uid="{CCC61B59-6820-453D-AF51-F5C73F8011E0}" name="Column14740"/>
    <tableColumn id="14744" xr3:uid="{2F014FD0-D7CD-44F8-AEF7-C764C82D1F52}" name="Column14741"/>
    <tableColumn id="14745" xr3:uid="{FE1E535E-997A-415E-BAD8-171E740EFB29}" name="Column14742"/>
    <tableColumn id="14746" xr3:uid="{CA188E34-263D-44D0-8B8D-FDB620CBB908}" name="Column14743"/>
    <tableColumn id="14747" xr3:uid="{2F7E2E12-B932-44D8-AE60-88A46C70972F}" name="Column14744"/>
    <tableColumn id="14748" xr3:uid="{480C3207-25DD-4C6C-B3DF-3BD92F40789B}" name="Column14745"/>
    <tableColumn id="14749" xr3:uid="{BBDC7024-51C8-4B8B-AA2C-14BBE3FAB514}" name="Column14746"/>
    <tableColumn id="14750" xr3:uid="{5E157045-AB42-4683-8754-67D3E706C183}" name="Column14747"/>
    <tableColumn id="14751" xr3:uid="{BE874D31-62A7-4A2E-BD2B-906B812C5A5A}" name="Column14748"/>
    <tableColumn id="14752" xr3:uid="{39A7CDC3-59EC-4960-9FF4-85B5E1DFFE53}" name="Column14749"/>
    <tableColumn id="14753" xr3:uid="{01A902F5-D3A6-47DB-BFE9-24698FF0349D}" name="Column14750"/>
    <tableColumn id="14754" xr3:uid="{557B5A36-E58A-4186-836E-55FD82FB489F}" name="Column14751"/>
    <tableColumn id="14755" xr3:uid="{1F9AB4A2-44E1-4394-BDB8-F42E2252F3FA}" name="Column14752"/>
    <tableColumn id="14756" xr3:uid="{B7BBB493-98FA-47E3-84AC-118229B403A6}" name="Column14753"/>
    <tableColumn id="14757" xr3:uid="{31024636-63F4-416B-BFEF-331CF8AF33A4}" name="Column14754"/>
    <tableColumn id="14758" xr3:uid="{D91AC19F-27AD-4935-BCDE-84ACD68A7FF9}" name="Column14755"/>
    <tableColumn id="14759" xr3:uid="{34A2876C-20B3-4080-807A-1B9765E7C312}" name="Column14756"/>
    <tableColumn id="14760" xr3:uid="{26D8BBC1-4561-4930-BA0D-B1125DFD1711}" name="Column14757"/>
    <tableColumn id="14761" xr3:uid="{C7C94735-B601-4499-846E-A4E92382A646}" name="Column14758"/>
    <tableColumn id="14762" xr3:uid="{9AF38845-63AD-4149-BB35-C160BFE3DB96}" name="Column14759"/>
    <tableColumn id="14763" xr3:uid="{B5D5EEC4-4AD0-4740-95DD-98017F72C5A9}" name="Column14760"/>
    <tableColumn id="14764" xr3:uid="{FAB7CAD1-544E-46EC-879E-BB78C6D8E05B}" name="Column14761"/>
    <tableColumn id="14765" xr3:uid="{28DFDDE4-5295-4468-B1DB-39CECE333668}" name="Column14762"/>
    <tableColumn id="14766" xr3:uid="{61A5F888-561D-448B-8829-2660F436C3AE}" name="Column14763"/>
    <tableColumn id="14767" xr3:uid="{52C68215-2EB0-47C0-899E-0BE68B23BD6C}" name="Column14764"/>
    <tableColumn id="14768" xr3:uid="{0CC4220D-F3B8-4842-8A5F-C21DE100B6B1}" name="Column14765"/>
    <tableColumn id="14769" xr3:uid="{335F91EC-94A8-49A2-9DAB-0CCE09018E9E}" name="Column14766"/>
    <tableColumn id="14770" xr3:uid="{F7B1136A-F82A-4B44-B763-10BA4BF356BE}" name="Column14767"/>
    <tableColumn id="14771" xr3:uid="{21688B90-1273-49FA-A1C4-2F831F6D7F8C}" name="Column14768"/>
    <tableColumn id="14772" xr3:uid="{29C57F62-3576-4F0B-98AD-4669B3F768CB}" name="Column14769"/>
    <tableColumn id="14773" xr3:uid="{8B805AFF-22E6-493E-A95F-A9F73C30F7DE}" name="Column14770"/>
    <tableColumn id="14774" xr3:uid="{2795AA12-CF4F-4F38-A671-15483BE0622D}" name="Column14771"/>
    <tableColumn id="14775" xr3:uid="{13698E4D-2741-4BE9-90DC-DC6605E9A948}" name="Column14772"/>
    <tableColumn id="14776" xr3:uid="{B5C7BA35-1D4B-43C3-8C67-D30BB11BBE31}" name="Column14773"/>
    <tableColumn id="14777" xr3:uid="{F71EE4B4-75F5-43D2-BC01-EDF4B6B304A3}" name="Column14774"/>
    <tableColumn id="14778" xr3:uid="{EBDD20AF-9FCC-459F-BE97-B9AACFC29F9B}" name="Column14775"/>
    <tableColumn id="14779" xr3:uid="{17A927E7-3DF5-49E8-AC91-CF7188AE3C10}" name="Column14776"/>
    <tableColumn id="14780" xr3:uid="{5055D7CC-578C-4303-ACA2-1E98202200E5}" name="Column14777"/>
    <tableColumn id="14781" xr3:uid="{BEF7BC9D-31DC-4324-AB8C-6FB18ED08278}" name="Column14778"/>
    <tableColumn id="14782" xr3:uid="{F4FC1F23-61A4-4CCD-B883-21C0AEBFDD70}" name="Column14779"/>
    <tableColumn id="14783" xr3:uid="{32FE6BEE-EBCD-42C8-8B27-0EACAEC99672}" name="Column14780"/>
    <tableColumn id="14784" xr3:uid="{9754AA51-0C34-49A5-9854-FE4BB6DC0A5B}" name="Column14781"/>
    <tableColumn id="14785" xr3:uid="{5E34F312-9E47-433D-B7E0-DA110C886A5B}" name="Column14782"/>
    <tableColumn id="14786" xr3:uid="{A861240C-0D76-47C9-A27D-E6543BD5DC22}" name="Column14783"/>
    <tableColumn id="14787" xr3:uid="{359D1CA7-20A4-419C-922D-4D18DAE4CFB4}" name="Column14784"/>
    <tableColumn id="14788" xr3:uid="{2ABE3732-DEF1-467E-8189-2520A168E39F}" name="Column14785"/>
    <tableColumn id="14789" xr3:uid="{493058FC-16E4-452B-A95E-0DFBD4B57FB5}" name="Column14786"/>
    <tableColumn id="14790" xr3:uid="{C19BA06C-999D-4CB5-A2B5-7E3FABFFFE5E}" name="Column14787"/>
    <tableColumn id="14791" xr3:uid="{D356D316-8FEB-4CB9-AE4C-40978E213DAB}" name="Column14788"/>
    <tableColumn id="14792" xr3:uid="{868E5987-DCEF-4891-8927-CC52077F4DD1}" name="Column14789"/>
    <tableColumn id="14793" xr3:uid="{82AB46C8-51F5-433C-9627-0C8881E4AE37}" name="Column14790"/>
    <tableColumn id="14794" xr3:uid="{01F0B96C-CC3D-42AD-AA30-B15879CBB5EF}" name="Column14791"/>
    <tableColumn id="14795" xr3:uid="{217E5BF4-82E1-420B-9B93-7A97462E8E7C}" name="Column14792"/>
    <tableColumn id="14796" xr3:uid="{2C3BEC5B-B3AF-418B-9B29-78192A668761}" name="Column14793"/>
    <tableColumn id="14797" xr3:uid="{4F694DEA-740C-4C12-8960-3E7E689A52C5}" name="Column14794"/>
    <tableColumn id="14798" xr3:uid="{395E92D9-61A3-4DDC-9854-91ED1B5C8EEF}" name="Column14795"/>
    <tableColumn id="14799" xr3:uid="{262A5ADE-8212-48F3-9388-7174B5F6A38A}" name="Column14796"/>
    <tableColumn id="14800" xr3:uid="{2E3C088D-0BDB-4469-82C6-CC08D0581DEA}" name="Column14797"/>
    <tableColumn id="14801" xr3:uid="{A40E48CC-00AA-4D37-AC7A-45009952CA6E}" name="Column14798"/>
    <tableColumn id="14802" xr3:uid="{C0A74402-F20F-4384-8F4F-8A0B7571D0DB}" name="Column14799"/>
    <tableColumn id="14803" xr3:uid="{6B389A3E-8BEC-42A2-AB00-DEA1D37598D7}" name="Column14800"/>
    <tableColumn id="14804" xr3:uid="{FC3EFCCA-A1EC-4DE2-8800-302AB8D75D2E}" name="Column14801"/>
    <tableColumn id="14805" xr3:uid="{E8DFC1A2-4BF0-4C71-940B-EE80446BAEE7}" name="Column14802"/>
    <tableColumn id="14806" xr3:uid="{1F76777B-CF59-4034-B64C-6BC445AA646C}" name="Column14803"/>
    <tableColumn id="14807" xr3:uid="{22B7D5B3-F43B-4035-8851-42829854436F}" name="Column14804"/>
    <tableColumn id="14808" xr3:uid="{D803BC81-2C99-40EC-9DE5-1AC45CC027E8}" name="Column14805"/>
    <tableColumn id="14809" xr3:uid="{ED53AEDF-8651-477F-AF97-011AE2943FFC}" name="Column14806"/>
    <tableColumn id="14810" xr3:uid="{BE26CC01-909D-46A5-B881-644AA051D30C}" name="Column14807"/>
    <tableColumn id="14811" xr3:uid="{C011FA06-128E-4808-B8C9-970C2B74B767}" name="Column14808"/>
    <tableColumn id="14812" xr3:uid="{BEC2BA58-AE92-4B1D-ABD9-1E84E6008543}" name="Column14809"/>
    <tableColumn id="14813" xr3:uid="{299F791C-1A13-40C6-B1FB-B27B2E0737C9}" name="Column14810"/>
    <tableColumn id="14814" xr3:uid="{A9F886B9-759F-439C-85CD-BF446448F6D4}" name="Column14811"/>
    <tableColumn id="14815" xr3:uid="{3F0757D1-7D3F-44B8-8439-741CC5745C0B}" name="Column14812"/>
    <tableColumn id="14816" xr3:uid="{98A363DB-4700-4C12-8051-42A82578C3C1}" name="Column14813"/>
    <tableColumn id="14817" xr3:uid="{6968B452-29EE-4D28-AA32-68AA8289111D}" name="Column14814"/>
    <tableColumn id="14818" xr3:uid="{002EF383-2050-46D4-90B1-BA1069BF4AD9}" name="Column14815"/>
    <tableColumn id="14819" xr3:uid="{5F2AF2D8-0B22-4890-A17D-CB02649712A2}" name="Column14816"/>
    <tableColumn id="14820" xr3:uid="{C1320427-FC2A-4584-BC76-1FBF23538135}" name="Column14817"/>
    <tableColumn id="14821" xr3:uid="{3876B94D-6447-4295-80C9-FFE938795C19}" name="Column14818"/>
    <tableColumn id="14822" xr3:uid="{93C6F9E6-425F-4ADC-9BEE-9004046D524F}" name="Column14819"/>
    <tableColumn id="14823" xr3:uid="{DCDF5315-3AC5-4884-921A-2324E65E7F8A}" name="Column14820"/>
    <tableColumn id="14824" xr3:uid="{A53FF7C9-E067-40B6-A0FC-06AE7B0B4B13}" name="Column14821"/>
    <tableColumn id="14825" xr3:uid="{648D63BE-EE49-4707-B3DB-7A1C260E0859}" name="Column14822"/>
    <tableColumn id="14826" xr3:uid="{CBE459B3-76A4-407D-9D8F-9496F250BE38}" name="Column14823"/>
    <tableColumn id="14827" xr3:uid="{F1768B44-64D3-477D-B3C6-67E601CD021C}" name="Column14824"/>
    <tableColumn id="14828" xr3:uid="{E8A2587D-BA99-44A0-B32F-5557EAB99F12}" name="Column14825"/>
    <tableColumn id="14829" xr3:uid="{D9A36F9B-B3B7-42C7-A1D8-9C6938D26B0E}" name="Column14826"/>
    <tableColumn id="14830" xr3:uid="{79973082-0468-447F-9755-A74FBF4AD655}" name="Column14827"/>
    <tableColumn id="14831" xr3:uid="{D6085EE5-B03E-4214-ADDB-47591A0C107F}" name="Column14828"/>
    <tableColumn id="14832" xr3:uid="{9E1C7FB9-EE68-45DB-B3CC-C8700699B428}" name="Column14829"/>
    <tableColumn id="14833" xr3:uid="{ECFE0DF4-EB3B-4697-B4B3-8FBD53767184}" name="Column14830"/>
    <tableColumn id="14834" xr3:uid="{BB9CC7EB-EC24-4788-ABCE-20A0A0101FEF}" name="Column14831"/>
    <tableColumn id="14835" xr3:uid="{80F3ECBF-0F47-4A2C-A7AD-8AFF0E1C7E37}" name="Column14832"/>
    <tableColumn id="14836" xr3:uid="{768BC82B-E05D-4F57-ACA6-9BAFDF5D135F}" name="Column14833"/>
    <tableColumn id="14837" xr3:uid="{D07BEB47-2D43-4536-9E67-675B3607806B}" name="Column14834"/>
    <tableColumn id="14838" xr3:uid="{F500EEAD-27B8-46E5-8D85-4CFC50577562}" name="Column14835"/>
    <tableColumn id="14839" xr3:uid="{4D0AA4DE-D716-419C-BCC2-E161CC8685AB}" name="Column14836"/>
    <tableColumn id="14840" xr3:uid="{CD64E7F2-F412-49D2-82FD-4F31B5E7B564}" name="Column14837"/>
    <tableColumn id="14841" xr3:uid="{E4EAD868-01A3-4888-A28D-FB8E210DDAB5}" name="Column14838"/>
    <tableColumn id="14842" xr3:uid="{443A8479-F994-46F7-BC38-86FB6D4E36CA}" name="Column14839"/>
    <tableColumn id="14843" xr3:uid="{5D272422-B258-46AE-A674-AAD08BF10B7D}" name="Column14840"/>
    <tableColumn id="14844" xr3:uid="{3C1CA50E-6305-4E3A-85CD-49734F4F09E0}" name="Column14841"/>
    <tableColumn id="14845" xr3:uid="{3474A89B-DC40-4EC5-B2F2-4D8821C399ED}" name="Column14842"/>
    <tableColumn id="14846" xr3:uid="{4C1A0211-1E42-4403-A8A9-F4973369C3F7}" name="Column14843"/>
    <tableColumn id="14847" xr3:uid="{3BEB56AD-8039-491E-9210-BD3EE658CE08}" name="Column14844"/>
    <tableColumn id="14848" xr3:uid="{9BFC1D9F-7C51-45C2-90DC-6F488CF6ABFF}" name="Column14845"/>
    <tableColumn id="14849" xr3:uid="{F518D688-2FC1-40D4-BA00-140F74BA6D8D}" name="Column14846"/>
    <tableColumn id="14850" xr3:uid="{1351B070-DDB7-43A2-BCFD-F367C1D54022}" name="Column14847"/>
    <tableColumn id="14851" xr3:uid="{9A8F2B97-B1A1-4BA8-8ACA-26048AECB8CB}" name="Column14848"/>
    <tableColumn id="14852" xr3:uid="{7FCBB729-B820-4B7B-BD44-84F788E6F184}" name="Column14849"/>
    <tableColumn id="14853" xr3:uid="{042E5144-2B07-462D-BB92-A46A493A0D58}" name="Column14850"/>
    <tableColumn id="14854" xr3:uid="{4EA18822-9B2D-4599-8229-B9BCC22FF7CE}" name="Column14851"/>
    <tableColumn id="14855" xr3:uid="{0138B47E-7D89-44C3-8D9D-47EDD32A8900}" name="Column14852"/>
    <tableColumn id="14856" xr3:uid="{E37603FD-E28C-4707-8E7C-CCC7B6E0DC66}" name="Column14853"/>
    <tableColumn id="14857" xr3:uid="{37AB7267-0E26-4F67-B033-D77D3890F814}" name="Column14854"/>
    <tableColumn id="14858" xr3:uid="{AC250018-8149-4491-846A-917689F061FB}" name="Column14855"/>
    <tableColumn id="14859" xr3:uid="{1AD89780-CCF1-4AA3-AF06-CE84C5307CF2}" name="Column14856"/>
    <tableColumn id="14860" xr3:uid="{C2B35C9A-4BFE-4AC2-9CF8-CE381FAEFEF3}" name="Column14857"/>
    <tableColumn id="14861" xr3:uid="{B1253780-8DA6-44A1-8F06-DBB1FEE70EFE}" name="Column14858"/>
    <tableColumn id="14862" xr3:uid="{3352A959-680D-4C95-871C-62BEC2913FF7}" name="Column14859"/>
    <tableColumn id="14863" xr3:uid="{28B20001-6484-4EC9-98DD-D9F527E188B8}" name="Column14860"/>
    <tableColumn id="14864" xr3:uid="{691C63B0-01B1-4437-92DF-7BEB794AD37E}" name="Column14861"/>
    <tableColumn id="14865" xr3:uid="{439CA30D-BB90-46F7-A184-CF12E2FE4C7C}" name="Column14862"/>
    <tableColumn id="14866" xr3:uid="{939F485C-D52D-4799-8F53-6C06A88C2B10}" name="Column14863"/>
    <tableColumn id="14867" xr3:uid="{6B3D8A7D-CF6C-4C2D-870D-A60F5D261B96}" name="Column14864"/>
    <tableColumn id="14868" xr3:uid="{E3F964B8-4124-4CCB-9D62-44D8CFC2C78F}" name="Column14865"/>
    <tableColumn id="14869" xr3:uid="{009FE7F1-8CCB-46A8-88B2-9D4029A8FC2D}" name="Column14866"/>
    <tableColumn id="14870" xr3:uid="{589B6B3E-DE5D-4ADD-80EE-BE35D84E704F}" name="Column14867"/>
    <tableColumn id="14871" xr3:uid="{DE5FE520-2DC0-4106-A7F3-838919166EF1}" name="Column14868"/>
    <tableColumn id="14872" xr3:uid="{AE1990A5-8C50-411A-B43E-2BA6D6770559}" name="Column14869"/>
    <tableColumn id="14873" xr3:uid="{34201E0D-E8D2-4344-941A-99DAC21769BD}" name="Column14870"/>
    <tableColumn id="14874" xr3:uid="{2628C48D-9ADC-4BAF-A8C9-2790FA77ADB0}" name="Column14871"/>
    <tableColumn id="14875" xr3:uid="{077B7D43-5036-4250-91BE-25531BC0F617}" name="Column14872"/>
    <tableColumn id="14876" xr3:uid="{92F123D4-41B4-4EA2-972C-549B72EEA320}" name="Column14873"/>
    <tableColumn id="14877" xr3:uid="{D88A4161-89EE-4934-A7D3-28215917C9A3}" name="Column14874"/>
    <tableColumn id="14878" xr3:uid="{335378E2-014A-4CCA-B797-CF2B3FD58F2A}" name="Column14875"/>
    <tableColumn id="14879" xr3:uid="{1576B2E6-196D-48E3-A48F-28B241D0BC56}" name="Column14876"/>
    <tableColumn id="14880" xr3:uid="{F0B47FDC-F501-4CCB-8625-129CEF7EE6DA}" name="Column14877"/>
    <tableColumn id="14881" xr3:uid="{9E7A4C14-FD5B-438F-AC3A-C0BC0763DBA0}" name="Column14878"/>
    <tableColumn id="14882" xr3:uid="{54883828-5B5C-4D76-BD7A-64811E5B6F83}" name="Column14879"/>
    <tableColumn id="14883" xr3:uid="{FD121630-DD5F-4DEB-967A-690C5DEAE915}" name="Column14880"/>
    <tableColumn id="14884" xr3:uid="{B573A45E-3324-44DB-8B90-4587B1A47287}" name="Column14881"/>
    <tableColumn id="14885" xr3:uid="{DBB26D23-672A-4913-A7AB-6E0FC7D96C9B}" name="Column14882"/>
    <tableColumn id="14886" xr3:uid="{61745A4C-9AAF-4EEC-AD58-6BF899B4357D}" name="Column14883"/>
    <tableColumn id="14887" xr3:uid="{E2A7188A-9B2A-469B-9809-01762F32CAB9}" name="Column14884"/>
    <tableColumn id="14888" xr3:uid="{DBCC74D1-74D5-4E04-A744-089A4B0E94CE}" name="Column14885"/>
    <tableColumn id="14889" xr3:uid="{90C25E6D-CA1B-4982-AF76-A1514A1BDCD4}" name="Column14886"/>
    <tableColumn id="14890" xr3:uid="{6C3E8B9F-6E43-4A80-BBC8-73E6325C42CB}" name="Column14887"/>
    <tableColumn id="14891" xr3:uid="{ED9BC200-0137-41CD-86EC-1303FD6F6F0E}" name="Column14888"/>
    <tableColumn id="14892" xr3:uid="{CA60E54A-04CC-4CA7-8DEA-05BB53340629}" name="Column14889"/>
    <tableColumn id="14893" xr3:uid="{6184EFA0-BB0E-4B74-87B2-70D6B7ACCD19}" name="Column14890"/>
    <tableColumn id="14894" xr3:uid="{D70A1FC3-EEC0-4343-86F3-D46861F56CA6}" name="Column14891"/>
    <tableColumn id="14895" xr3:uid="{33E263AD-1413-4FB0-A582-6C76A4F3740D}" name="Column14892"/>
    <tableColumn id="14896" xr3:uid="{F4308719-796B-4A81-BA2B-5430D83A686E}" name="Column14893"/>
    <tableColumn id="14897" xr3:uid="{50A6F460-0A4A-48A7-894A-135D4A158B17}" name="Column14894"/>
    <tableColumn id="14898" xr3:uid="{B4ADB751-DB2E-4167-B747-F440952370D6}" name="Column14895"/>
    <tableColumn id="14899" xr3:uid="{AC44A02E-7C12-40A8-BBF3-42C948DC8875}" name="Column14896"/>
    <tableColumn id="14900" xr3:uid="{EBEEBEB6-6B80-4469-8D18-8331E7626C0F}" name="Column14897"/>
    <tableColumn id="14901" xr3:uid="{291FD3D4-D906-4A2A-953C-42BA984C5625}" name="Column14898"/>
    <tableColumn id="14902" xr3:uid="{6575544B-B460-494A-8C81-58992CCB76A1}" name="Column14899"/>
    <tableColumn id="14903" xr3:uid="{7DA32432-1C8D-4B75-995A-1B3EBF9F8B08}" name="Column14900"/>
    <tableColumn id="14904" xr3:uid="{E316BC70-2A8C-4189-8B98-76D4DC900A3F}" name="Column14901"/>
    <tableColumn id="14905" xr3:uid="{B56BC742-C3A5-4CC5-92D9-69E170C2DE35}" name="Column14902"/>
    <tableColumn id="14906" xr3:uid="{71B812AC-F325-46BA-8A61-0B85CD7761BA}" name="Column14903"/>
    <tableColumn id="14907" xr3:uid="{10D95D63-FEED-4090-B225-86320311B2D0}" name="Column14904"/>
    <tableColumn id="14908" xr3:uid="{58911BCB-C40B-4205-A8AF-2FB1C0ADC89E}" name="Column14905"/>
    <tableColumn id="14909" xr3:uid="{96927A42-4A7D-41EE-823E-150818EF9F81}" name="Column14906"/>
    <tableColumn id="14910" xr3:uid="{3EF39423-A0EF-4E8C-8A71-E1FBA055ECEB}" name="Column14907"/>
    <tableColumn id="14911" xr3:uid="{271C3509-80CF-4DE8-9C24-072B97CEDA4A}" name="Column14908"/>
    <tableColumn id="14912" xr3:uid="{310716FF-76A6-402B-B346-9203FF539CD6}" name="Column14909"/>
    <tableColumn id="14913" xr3:uid="{F51834A6-602C-4453-A2B2-2FA04ADC2243}" name="Column14910"/>
    <tableColumn id="14914" xr3:uid="{7A480742-88ED-4DCA-9CA8-167A9BF3191C}" name="Column14911"/>
    <tableColumn id="14915" xr3:uid="{C83DBEFA-16DB-4266-BD97-98A7F288DFAE}" name="Column14912"/>
    <tableColumn id="14916" xr3:uid="{95D2CDFD-4AC9-4862-B04C-BA49EB126843}" name="Column14913"/>
    <tableColumn id="14917" xr3:uid="{F5789550-3172-4948-A2E2-FFB68D236E44}" name="Column14914"/>
    <tableColumn id="14918" xr3:uid="{D1A39F09-2CE5-4E5E-A74C-F509E42F7F3A}" name="Column14915"/>
    <tableColumn id="14919" xr3:uid="{FEA82E68-9C7A-4556-A5EC-9A8FE7F9A8B0}" name="Column14916"/>
    <tableColumn id="14920" xr3:uid="{112F72F4-E4AC-46BD-AF0D-9DF17642279A}" name="Column14917"/>
    <tableColumn id="14921" xr3:uid="{C6C5687E-BA54-4F2C-8B8D-B2E671DE1D79}" name="Column14918"/>
    <tableColumn id="14922" xr3:uid="{5A569D8D-C494-4841-8BE0-702A5C4E8738}" name="Column14919"/>
    <tableColumn id="14923" xr3:uid="{A07716F9-4196-443E-A441-7304EA791094}" name="Column14920"/>
    <tableColumn id="14924" xr3:uid="{D1AFFBAD-EFF5-4B73-99EC-945954F08A89}" name="Column14921"/>
    <tableColumn id="14925" xr3:uid="{E61082D6-6667-4A5A-8709-D16C38427BCC}" name="Column14922"/>
    <tableColumn id="14926" xr3:uid="{4A3CF2F6-7BD7-4C0E-BB30-C9C5681214E9}" name="Column14923"/>
    <tableColumn id="14927" xr3:uid="{C104F5DE-0166-4BB9-BA80-992BE4590022}" name="Column14924"/>
    <tableColumn id="14928" xr3:uid="{E452B7C3-990D-4DBE-8DA0-3BA88DE03AE1}" name="Column14925"/>
    <tableColumn id="14929" xr3:uid="{938FFBCD-6885-4AD2-BE7E-87BC2DD44FCE}" name="Column14926"/>
    <tableColumn id="14930" xr3:uid="{BE8290E4-E15A-45EA-BDBD-3AEFCEB5B53B}" name="Column14927"/>
    <tableColumn id="14931" xr3:uid="{DB865908-918C-4850-8ECF-5C33D0BB52A4}" name="Column14928"/>
    <tableColumn id="14932" xr3:uid="{FC671AEE-CE11-4BD7-9867-307C99C8F852}" name="Column14929"/>
    <tableColumn id="14933" xr3:uid="{DC7AFF80-9911-4C00-9791-7BEA661821B6}" name="Column14930"/>
    <tableColumn id="14934" xr3:uid="{D347B431-491B-4D0E-AC34-2FA5209545E2}" name="Column14931"/>
    <tableColumn id="14935" xr3:uid="{EB89F0E1-6354-4CF4-B84E-FA74EE5502BA}" name="Column14932"/>
    <tableColumn id="14936" xr3:uid="{D33BD356-1CAA-4AC5-9BF4-1C8C806C029F}" name="Column14933"/>
    <tableColumn id="14937" xr3:uid="{4412A9F4-9985-4F79-BBD5-910D3A0E7E27}" name="Column14934"/>
    <tableColumn id="14938" xr3:uid="{806FB76A-904E-4A88-BF17-8827F48D2407}" name="Column14935"/>
    <tableColumn id="14939" xr3:uid="{D73E3E66-1AA4-4340-B721-74193C090104}" name="Column14936"/>
    <tableColumn id="14940" xr3:uid="{0E2A1062-B34C-4F00-905E-67F59648A4A6}" name="Column14937"/>
    <tableColumn id="14941" xr3:uid="{EA49FA44-7F42-43C0-9607-00318EECDA02}" name="Column14938"/>
    <tableColumn id="14942" xr3:uid="{D780CC7E-BD51-41BE-81F5-8166B5FE85B5}" name="Column14939"/>
    <tableColumn id="14943" xr3:uid="{54CE0613-B8C6-4508-857D-67DEFE33FD54}" name="Column14940"/>
    <tableColumn id="14944" xr3:uid="{0FCEB733-7061-42FE-BDD7-F8C76C218B38}" name="Column14941"/>
    <tableColumn id="14945" xr3:uid="{91CA867F-F991-4FF4-9394-66CEA5CFEC79}" name="Column14942"/>
    <tableColumn id="14946" xr3:uid="{811C72E3-C3E3-4891-B804-5A1A5E58B22A}" name="Column14943"/>
    <tableColumn id="14947" xr3:uid="{A0295D3F-98EB-4C41-94C5-92A74EE96DC4}" name="Column14944"/>
    <tableColumn id="14948" xr3:uid="{D51C26F3-874E-4FD6-A6F9-E38A0DF64E07}" name="Column14945"/>
    <tableColumn id="14949" xr3:uid="{C6F234AA-8FF6-4DCC-A1CF-6275CEE2A10C}" name="Column14946"/>
    <tableColumn id="14950" xr3:uid="{05ECDD0A-F479-41BF-A385-918D9B514EBF}" name="Column14947"/>
    <tableColumn id="14951" xr3:uid="{E59461E6-EEDA-44BB-903B-8A64CD09314F}" name="Column14948"/>
    <tableColumn id="14952" xr3:uid="{6439A406-C67F-4CAB-8DEA-B954E62F82E2}" name="Column14949"/>
    <tableColumn id="14953" xr3:uid="{65C90ACE-4ED5-4106-96DD-01EB49BD8B4D}" name="Column14950"/>
    <tableColumn id="14954" xr3:uid="{15DE0969-1767-4429-9636-288153ACF6AC}" name="Column14951"/>
    <tableColumn id="14955" xr3:uid="{701C5CAF-DB81-46C8-80B8-F2139E57EC23}" name="Column14952"/>
    <tableColumn id="14956" xr3:uid="{D1CB785F-4A7A-4563-B75D-A0BBC7156040}" name="Column14953"/>
    <tableColumn id="14957" xr3:uid="{F3EF9902-633A-4DCE-B35F-A480C09C32E8}" name="Column14954"/>
    <tableColumn id="14958" xr3:uid="{836648C5-1229-4964-9B92-925F8B67F8FB}" name="Column14955"/>
    <tableColumn id="14959" xr3:uid="{A9C8262E-C09E-41A6-A425-87FAAB3AB45C}" name="Column14956"/>
    <tableColumn id="14960" xr3:uid="{B3BB9B5C-B2F7-4363-9395-3CB8714E103F}" name="Column14957"/>
    <tableColumn id="14961" xr3:uid="{BB53CBDF-5AB6-44DF-B488-C0788F540845}" name="Column14958"/>
    <tableColumn id="14962" xr3:uid="{F0A6905F-256F-4FBA-B857-35D9BC29E9F7}" name="Column14959"/>
    <tableColumn id="14963" xr3:uid="{D11C5024-C137-4C52-8E49-6B1E866CFC1B}" name="Column14960"/>
    <tableColumn id="14964" xr3:uid="{619C74A5-2BD4-4AFC-ACCB-084A76630D6F}" name="Column14961"/>
    <tableColumn id="14965" xr3:uid="{7894E5E9-4E06-47BE-A432-5DCA9C24833A}" name="Column14962"/>
    <tableColumn id="14966" xr3:uid="{FDE7752E-B8CC-421E-9AA4-B47D0BBACF62}" name="Column14963"/>
    <tableColumn id="14967" xr3:uid="{8298CC4C-7FDF-4063-A928-8DAD557C649B}" name="Column14964"/>
    <tableColumn id="14968" xr3:uid="{D00DA019-C290-4174-8234-9652CA16266D}" name="Column14965"/>
    <tableColumn id="14969" xr3:uid="{5D92E9CF-3EAC-49A9-AB42-748F0DEC4025}" name="Column14966"/>
    <tableColumn id="14970" xr3:uid="{E22DCC1B-2D3C-432B-AC26-069AF14D76C5}" name="Column14967"/>
    <tableColumn id="14971" xr3:uid="{FAC93FDC-D97C-422E-A5B7-6CD16CA2F988}" name="Column14968"/>
    <tableColumn id="14972" xr3:uid="{3077A749-E428-4981-A437-3B9C89595743}" name="Column14969"/>
    <tableColumn id="14973" xr3:uid="{1742218B-1A9D-4DD1-9F83-E061CBFB182F}" name="Column14970"/>
    <tableColumn id="14974" xr3:uid="{9D31EC33-D05C-454B-A4AC-D012CC9A3C27}" name="Column14971"/>
    <tableColumn id="14975" xr3:uid="{B822E7D0-B471-4863-8525-60BB575AF08D}" name="Column14972"/>
    <tableColumn id="14976" xr3:uid="{8EA23E47-BB4E-4176-BFF2-34AAF1323663}" name="Column14973"/>
    <tableColumn id="14977" xr3:uid="{785BD465-B9E5-4081-BFEA-78633A3C414E}" name="Column14974"/>
    <tableColumn id="14978" xr3:uid="{87E836D7-8F87-4A38-8118-99399ED3928A}" name="Column14975"/>
    <tableColumn id="14979" xr3:uid="{B35B6A3F-1E00-4879-92A9-F9AFBDA7FDE8}" name="Column14976"/>
    <tableColumn id="14980" xr3:uid="{36655707-5D87-4D72-A695-5620D0CF5161}" name="Column14977"/>
    <tableColumn id="14981" xr3:uid="{12792920-41C6-4379-B359-1724741838ED}" name="Column14978"/>
    <tableColumn id="14982" xr3:uid="{5D068491-0BA5-4A04-A4D3-1EF5ECF0E7A0}" name="Column14979"/>
    <tableColumn id="14983" xr3:uid="{73034F09-2FF4-4936-A511-8B695A312A24}" name="Column14980"/>
    <tableColumn id="14984" xr3:uid="{1D1C47A4-B2E4-4B51-A6FC-46F23A73CE9B}" name="Column14981"/>
    <tableColumn id="14985" xr3:uid="{926C8FBC-1F34-4520-8C2E-6CF929B643C9}" name="Column14982"/>
    <tableColumn id="14986" xr3:uid="{52FD7713-DE10-4F02-99B4-4B455F26DCCE}" name="Column14983"/>
    <tableColumn id="14987" xr3:uid="{ED1A1010-3202-4F7B-B74E-A17360892768}" name="Column14984"/>
    <tableColumn id="14988" xr3:uid="{E51EC0FD-038A-4318-9E02-3021CAE9C47F}" name="Column14985"/>
    <tableColumn id="14989" xr3:uid="{A7E2EA96-16DF-4097-9B4A-8E87BE8FEBAB}" name="Column14986"/>
    <tableColumn id="14990" xr3:uid="{2BF0BD28-31BC-44DA-A9A6-74EC1F5E42E0}" name="Column14987"/>
    <tableColumn id="14991" xr3:uid="{794F9548-20F1-466A-AFFD-A11324DA0BFE}" name="Column14988"/>
    <tableColumn id="14992" xr3:uid="{14AF89A0-CB63-4E89-94D0-0DA8B51C55AE}" name="Column14989"/>
    <tableColumn id="14993" xr3:uid="{AEC9119F-0D6B-418B-8453-F7CAFDE56850}" name="Column14990"/>
    <tableColumn id="14994" xr3:uid="{F0117CD4-42C4-47C1-B0EE-42796B28B8AE}" name="Column14991"/>
    <tableColumn id="14995" xr3:uid="{6E7023CA-FB5E-4811-8E50-8D7F52BFF357}" name="Column14992"/>
    <tableColumn id="14996" xr3:uid="{77ADDD79-5D14-43B1-BAFA-A50389B45045}" name="Column14993"/>
    <tableColumn id="14997" xr3:uid="{81A1D14F-FDD4-4F46-8B12-050A998882AD}" name="Column14994"/>
    <tableColumn id="14998" xr3:uid="{93B54B9B-0031-4C16-A4B5-7B153922A105}" name="Column14995"/>
    <tableColumn id="14999" xr3:uid="{FE91646D-2060-43A3-9DFB-F81580E80774}" name="Column14996"/>
    <tableColumn id="15000" xr3:uid="{AC289F35-8DAB-440A-9C12-F4AE077060BB}" name="Column14997"/>
    <tableColumn id="15001" xr3:uid="{917DCAE9-783A-43C0-ADB0-3B418474169F}" name="Column14998"/>
    <tableColumn id="15002" xr3:uid="{26B98A02-C8A2-4109-B858-AA32D7456114}" name="Column14999"/>
    <tableColumn id="15003" xr3:uid="{4FF483DF-483C-49BF-A6C6-C384139BE383}" name="Column15000"/>
    <tableColumn id="15004" xr3:uid="{7BF6C358-903D-40A0-B064-35AF2CB948D0}" name="Column15001"/>
    <tableColumn id="15005" xr3:uid="{2347941A-B5FD-4F1F-ACC3-5CAC97C9FD8A}" name="Column15002"/>
    <tableColumn id="15006" xr3:uid="{D61882B1-BA12-4EDF-8BD0-26863E23C627}" name="Column15003"/>
    <tableColumn id="15007" xr3:uid="{88734E04-4EF7-4E05-9DAC-6CD68F101FB8}" name="Column15004"/>
    <tableColumn id="15008" xr3:uid="{FF965DC3-1BE5-436A-B352-81E6CD147E59}" name="Column15005"/>
    <tableColumn id="15009" xr3:uid="{CBAD7455-B83C-424D-945C-30DBD1F6B2C2}" name="Column15006"/>
    <tableColumn id="15010" xr3:uid="{22170BB2-7E96-4F9A-98E3-83C91D42D534}" name="Column15007"/>
    <tableColumn id="15011" xr3:uid="{B4DCEC58-2E29-4705-96C2-E12269460333}" name="Column15008"/>
    <tableColumn id="15012" xr3:uid="{060A1F0D-DE18-4183-B2FB-FB63D580B7E3}" name="Column15009"/>
    <tableColumn id="15013" xr3:uid="{EA2B2A74-C029-41B4-B824-A4D8F6A92AB2}" name="Column15010"/>
    <tableColumn id="15014" xr3:uid="{C0CAEB99-41D8-40FA-87A6-72DCF71676E0}" name="Column15011"/>
    <tableColumn id="15015" xr3:uid="{8EC1EF9C-7C6E-4B2C-82A2-4CDAFD5F1D7C}" name="Column15012"/>
    <tableColumn id="15016" xr3:uid="{CC1A72FC-60A8-468D-B87F-6DE77179265E}" name="Column15013"/>
    <tableColumn id="15017" xr3:uid="{99EAAF72-8ED8-447B-BA48-B6DB30854B77}" name="Column15014"/>
    <tableColumn id="15018" xr3:uid="{C78DEF96-A9D7-43A8-BE5D-29A2C6584EB2}" name="Column15015"/>
    <tableColumn id="15019" xr3:uid="{C98D346A-8A6E-4FBF-BA70-63F87002C4E9}" name="Column15016"/>
    <tableColumn id="15020" xr3:uid="{5BCB4EC3-BDEE-4077-B21C-71DF5F357AFB}" name="Column15017"/>
    <tableColumn id="15021" xr3:uid="{2787A53D-0377-441A-9010-A8609A0D806E}" name="Column15018"/>
    <tableColumn id="15022" xr3:uid="{8BF0657D-AC55-42E2-B5C9-DE5725D23C34}" name="Column15019"/>
    <tableColumn id="15023" xr3:uid="{C18320EE-39D6-412E-97CB-F1768B4BDE42}" name="Column15020"/>
    <tableColumn id="15024" xr3:uid="{6880B3BD-34EC-4DE4-96C7-8F8457044A50}" name="Column15021"/>
    <tableColumn id="15025" xr3:uid="{B5E4BF46-C0D6-4C48-B7B3-F50448F5515B}" name="Column15022"/>
    <tableColumn id="15026" xr3:uid="{9F9F059B-CFD7-457A-95F4-EB02D8FFE6FA}" name="Column15023"/>
    <tableColumn id="15027" xr3:uid="{ADB0EA11-5B5B-4C08-B614-26AC99EB1C30}" name="Column15024"/>
    <tableColumn id="15028" xr3:uid="{B8F67D51-4BB3-4352-8A29-66605B3C8E95}" name="Column15025"/>
    <tableColumn id="15029" xr3:uid="{6FF97FD6-39AB-4EF4-AC05-E6313326CEAF}" name="Column15026"/>
    <tableColumn id="15030" xr3:uid="{8543F634-AEBD-4B2C-B05D-5B30D5D8680A}" name="Column15027"/>
    <tableColumn id="15031" xr3:uid="{CDAD9D94-AD17-4632-9978-D02B408BC8DE}" name="Column15028"/>
    <tableColumn id="15032" xr3:uid="{F706C7E4-CE0D-4D3A-B59E-191ED2AF2A62}" name="Column15029"/>
    <tableColumn id="15033" xr3:uid="{5128AB8E-2A5C-44E4-B1CF-A827386127F4}" name="Column15030"/>
    <tableColumn id="15034" xr3:uid="{8901BE01-0EE4-4750-BDD3-12D8FAA69D27}" name="Column15031"/>
    <tableColumn id="15035" xr3:uid="{423FA1B1-31E3-48CC-B57B-994A92253907}" name="Column15032"/>
    <tableColumn id="15036" xr3:uid="{ADCED446-AD1F-4A7B-84CF-0D4CB8E1E4C1}" name="Column15033"/>
    <tableColumn id="15037" xr3:uid="{0CDA69AE-E363-4C03-881D-5FCD9CBEE6E4}" name="Column15034"/>
    <tableColumn id="15038" xr3:uid="{3E5672D6-9887-4340-90D9-B4B3DE770E3C}" name="Column15035"/>
    <tableColumn id="15039" xr3:uid="{EF8E91DD-C8A5-4537-B301-644306C7ED71}" name="Column15036"/>
    <tableColumn id="15040" xr3:uid="{89E65687-903D-4C71-91CD-065F487EFB48}" name="Column15037"/>
    <tableColumn id="15041" xr3:uid="{3E801B81-6EDB-4ACD-A9CC-834E084C667B}" name="Column15038"/>
    <tableColumn id="15042" xr3:uid="{A25E6952-31C7-43AE-ACB3-7D909F512AB2}" name="Column15039"/>
    <tableColumn id="15043" xr3:uid="{ED54B6E2-6CDA-4BB0-9B4D-72CAF7D88B2C}" name="Column15040"/>
    <tableColumn id="15044" xr3:uid="{8B0CB080-0FC3-4855-ABE0-B2B5C7788495}" name="Column15041"/>
    <tableColumn id="15045" xr3:uid="{1B9BB44C-D0F0-4F9E-972F-4ED564739E90}" name="Column15042"/>
    <tableColumn id="15046" xr3:uid="{AF7A5323-1B39-4623-AFC3-6DDEA8B55EB9}" name="Column15043"/>
    <tableColumn id="15047" xr3:uid="{7B801EC7-DF9F-4B13-8D5B-3BB3C70C49BA}" name="Column15044"/>
    <tableColumn id="15048" xr3:uid="{9D4604E9-7045-4AC4-BDD7-FA20BE28E6D9}" name="Column15045"/>
    <tableColumn id="15049" xr3:uid="{A0C11409-8DCC-4C95-93C7-EF8F94C5930F}" name="Column15046"/>
    <tableColumn id="15050" xr3:uid="{E08EB666-F6F8-43B7-921A-7077A71D2E16}" name="Column15047"/>
    <tableColumn id="15051" xr3:uid="{F77E5687-7FE8-445B-967F-AD970FDDA986}" name="Column15048"/>
    <tableColumn id="15052" xr3:uid="{8E960765-13E6-4269-ABA0-7122ED92D172}" name="Column15049"/>
    <tableColumn id="15053" xr3:uid="{1895580B-88DD-49CB-B14B-54AA1B32680A}" name="Column15050"/>
    <tableColumn id="15054" xr3:uid="{78EA9F1D-0550-47D7-9E48-DA1A3D6736F5}" name="Column15051"/>
    <tableColumn id="15055" xr3:uid="{57908096-8988-40A7-9A42-E9C52680EBB3}" name="Column15052"/>
    <tableColumn id="15056" xr3:uid="{A6425477-19F0-499D-B229-0FC7F44F427B}" name="Column15053"/>
    <tableColumn id="15057" xr3:uid="{7B13DAC4-91FE-4936-9B7D-64C231C81081}" name="Column15054"/>
    <tableColumn id="15058" xr3:uid="{94293A63-F17C-4779-8667-D93DC32BD116}" name="Column15055"/>
    <tableColumn id="15059" xr3:uid="{67A20AB5-5E98-4B7A-8AE8-E9985B8F31E6}" name="Column15056"/>
    <tableColumn id="15060" xr3:uid="{7FE372B0-3CE9-4002-8EB2-A57071D2A371}" name="Column15057"/>
    <tableColumn id="15061" xr3:uid="{55422473-0E7F-46FE-AB9A-CBC7D0690F0A}" name="Column15058"/>
    <tableColumn id="15062" xr3:uid="{097ED4C5-358E-4FE6-94A7-28F8AD9CF935}" name="Column15059"/>
    <tableColumn id="15063" xr3:uid="{8C874AA2-17A7-46D6-A621-695EC3D67272}" name="Column15060"/>
    <tableColumn id="15064" xr3:uid="{5F4C5B37-C8C1-484E-9CB0-28F615B62813}" name="Column15061"/>
    <tableColumn id="15065" xr3:uid="{699CD5FF-798A-4F69-8995-559ADF6563F6}" name="Column15062"/>
    <tableColumn id="15066" xr3:uid="{E153A448-0524-4A56-9D38-3D5B3E5BC242}" name="Column15063"/>
    <tableColumn id="15067" xr3:uid="{4315D49B-F25A-48AE-B74F-D36DF1180742}" name="Column15064"/>
    <tableColumn id="15068" xr3:uid="{CE760C98-BB1D-486E-8202-C7219C55D228}" name="Column15065"/>
    <tableColumn id="15069" xr3:uid="{580F2661-A6E1-401E-A484-0263EFE79AD5}" name="Column15066"/>
    <tableColumn id="15070" xr3:uid="{50639076-42BB-48D8-8F7C-A5DBE0D4C97F}" name="Column15067"/>
    <tableColumn id="15071" xr3:uid="{65EADB5B-8F9E-4681-A8EF-D31ED90065F0}" name="Column15068"/>
    <tableColumn id="15072" xr3:uid="{E9DB9E37-47EC-47B7-A7F8-4A4A7A158549}" name="Column15069"/>
    <tableColumn id="15073" xr3:uid="{47AF3534-1095-4B6D-820B-8A6678C4CC6B}" name="Column15070"/>
    <tableColumn id="15074" xr3:uid="{7D2E42A5-8384-4A73-B58D-404A4DBDB9B4}" name="Column15071"/>
    <tableColumn id="15075" xr3:uid="{F743CC55-9BAC-4250-BB18-BBA4153FAD0A}" name="Column15072"/>
    <tableColumn id="15076" xr3:uid="{BBB6B2D6-88FF-4E79-9A8C-41EECCAB22A9}" name="Column15073"/>
    <tableColumn id="15077" xr3:uid="{D12C07BC-D6DB-4387-B535-01DB8C9308EA}" name="Column15074"/>
    <tableColumn id="15078" xr3:uid="{28BE846B-61FC-4BCF-A7EF-18AC0B41789B}" name="Column15075"/>
    <tableColumn id="15079" xr3:uid="{A9A11764-55C2-4B0A-8464-A700F5DE30B4}" name="Column15076"/>
    <tableColumn id="15080" xr3:uid="{D780DFBC-D9E7-49FC-92B7-A73C6B481D21}" name="Column15077"/>
    <tableColumn id="15081" xr3:uid="{17027C36-1698-4C58-801E-7395F21444C0}" name="Column15078"/>
    <tableColumn id="15082" xr3:uid="{0E0D4B9D-F714-4D90-8C04-CB0385C5A154}" name="Column15079"/>
    <tableColumn id="15083" xr3:uid="{38F19E33-D787-4BBB-B4AC-EA17FAD6A520}" name="Column15080"/>
    <tableColumn id="15084" xr3:uid="{AD064677-C12C-4C1A-BBBF-38C7715A3A5F}" name="Column15081"/>
    <tableColumn id="15085" xr3:uid="{57178CAE-9CF4-49CF-A2F8-21FF79B80CAD}" name="Column15082"/>
    <tableColumn id="15086" xr3:uid="{9EE6B534-4C20-494B-B79E-73C53F1F7EAA}" name="Column15083"/>
    <tableColumn id="15087" xr3:uid="{786374E5-ADD3-4D1A-BDD7-FD217619C553}" name="Column15084"/>
    <tableColumn id="15088" xr3:uid="{CB61114B-77B7-47BC-BB8C-8C57A0E961E0}" name="Column15085"/>
    <tableColumn id="15089" xr3:uid="{8D912F19-7CF3-4905-BFAF-51A279E510FE}" name="Column15086"/>
    <tableColumn id="15090" xr3:uid="{A152F067-FB63-472E-9D59-28CE209A7A6D}" name="Column15087"/>
    <tableColumn id="15091" xr3:uid="{DF88BBF9-E530-4CA9-B99D-695F76E1890A}" name="Column15088"/>
    <tableColumn id="15092" xr3:uid="{11896C6E-78E2-43E5-9A2A-F722C6E2A556}" name="Column15089"/>
    <tableColumn id="15093" xr3:uid="{7D237FDE-DC7B-411E-9112-84C0459143B7}" name="Column15090"/>
    <tableColumn id="15094" xr3:uid="{DF829C2B-0AE0-496D-B50D-1B2417B38686}" name="Column15091"/>
    <tableColumn id="15095" xr3:uid="{10E659E5-B80E-4EA9-A0E1-4FF2A54C33B6}" name="Column15092"/>
    <tableColumn id="15096" xr3:uid="{7C648A2E-4559-4856-943F-666049BEFD0D}" name="Column15093"/>
    <tableColumn id="15097" xr3:uid="{42432E94-0CE3-4401-BEFF-1D07C150D85E}" name="Column15094"/>
    <tableColumn id="15098" xr3:uid="{97493608-DF5F-4BEF-9834-9F0810CB3808}" name="Column15095"/>
    <tableColumn id="15099" xr3:uid="{7901AE8E-1B6B-4EDC-AB32-18259281900D}" name="Column15096"/>
    <tableColumn id="15100" xr3:uid="{4C26C023-BCA9-4255-9508-0BB1612F85DF}" name="Column15097"/>
    <tableColumn id="15101" xr3:uid="{0E3B1A3E-1AB7-4A6D-A333-8161D8F3BB28}" name="Column15098"/>
    <tableColumn id="15102" xr3:uid="{DA44E004-9DC2-41FF-B31B-21365E25CE04}" name="Column15099"/>
    <tableColumn id="15103" xr3:uid="{D9828C08-A3F1-4FB8-B531-A2D93DA47D8A}" name="Column15100"/>
    <tableColumn id="15104" xr3:uid="{B5B6528E-240A-4705-B106-F8C9F76CC3EF}" name="Column15101"/>
    <tableColumn id="15105" xr3:uid="{4D6CBDA0-9BCE-4880-853A-AB58F7523277}" name="Column15102"/>
    <tableColumn id="15106" xr3:uid="{F24ABEEE-DBB5-463B-8702-D630036F526E}" name="Column15103"/>
    <tableColumn id="15107" xr3:uid="{260EF0E7-A396-47D5-BE8F-0A6624D8EEBA}" name="Column15104"/>
    <tableColumn id="15108" xr3:uid="{B04D593D-85DC-49C3-9DBF-98BD5A432272}" name="Column15105"/>
    <tableColumn id="15109" xr3:uid="{A3DAF506-7924-43EF-B404-BA12DAF6891F}" name="Column15106"/>
    <tableColumn id="15110" xr3:uid="{94EF6531-FC25-453E-BE94-64B484396160}" name="Column15107"/>
    <tableColumn id="15111" xr3:uid="{C9CD44BA-1295-4140-92C5-DC16508D46BE}" name="Column15108"/>
    <tableColumn id="15112" xr3:uid="{6F60A6B6-AAA4-4230-AC5E-FB79C9FA9AB0}" name="Column15109"/>
    <tableColumn id="15113" xr3:uid="{47543893-23B8-437F-8E34-38BEFF106FD3}" name="Column15110"/>
    <tableColumn id="15114" xr3:uid="{1835C95B-7555-4C01-B38E-E109F1BA6126}" name="Column15111"/>
    <tableColumn id="15115" xr3:uid="{28B901A5-2765-4780-B3A1-65F0B74BBBA0}" name="Column15112"/>
    <tableColumn id="15116" xr3:uid="{AFD3CAE8-22AA-4124-A25E-22443C29A315}" name="Column15113"/>
    <tableColumn id="15117" xr3:uid="{20294FB1-8E1F-4D5D-8174-35BC13AFF31D}" name="Column15114"/>
    <tableColumn id="15118" xr3:uid="{4017AD77-CC7F-4706-B577-80E56F3A492A}" name="Column15115"/>
    <tableColumn id="15119" xr3:uid="{C9AD88CC-E9CB-42E7-9B38-691491C3581C}" name="Column15116"/>
    <tableColumn id="15120" xr3:uid="{399B9AF1-0E23-4961-A911-49C899D73354}" name="Column15117"/>
    <tableColumn id="15121" xr3:uid="{AE421DEA-880B-4A9F-AF19-5715895D5276}" name="Column15118"/>
    <tableColumn id="15122" xr3:uid="{D6A90B2E-C9E1-4C8B-9A11-977ACAF3744F}" name="Column15119"/>
    <tableColumn id="15123" xr3:uid="{2C952EE6-5E4A-473C-A167-0E404495F390}" name="Column15120"/>
    <tableColumn id="15124" xr3:uid="{479A9559-8FAE-45B3-A76A-154B888EC46D}" name="Column15121"/>
    <tableColumn id="15125" xr3:uid="{4D7941CF-E101-4740-B130-5B6F53616632}" name="Column15122"/>
    <tableColumn id="15126" xr3:uid="{BA6622AB-2900-4DE8-A9E7-B9F3676C0454}" name="Column15123"/>
    <tableColumn id="15127" xr3:uid="{76B9F155-216C-4D7C-9EF5-DD13471AB09F}" name="Column15124"/>
    <tableColumn id="15128" xr3:uid="{9B07B2BA-00BC-41F6-A42B-A6FEDC9E7D08}" name="Column15125"/>
    <tableColumn id="15129" xr3:uid="{192A8538-F1C1-464C-B1A9-A8A240570AD4}" name="Column15126"/>
    <tableColumn id="15130" xr3:uid="{3E41CE3D-E95F-491D-968D-BDA8331C051A}" name="Column15127"/>
    <tableColumn id="15131" xr3:uid="{6B450E1F-5242-4CBC-A5ED-5F4D7A121C9B}" name="Column15128"/>
    <tableColumn id="15132" xr3:uid="{9C3BB41F-23B2-4297-A21A-EF2EB209729C}" name="Column15129"/>
    <tableColumn id="15133" xr3:uid="{0F06A14B-37EA-49CB-B295-7251121F0AAE}" name="Column15130"/>
    <tableColumn id="15134" xr3:uid="{F05740C4-8B96-4FBC-9A63-41E57E37B9CE}" name="Column15131"/>
    <tableColumn id="15135" xr3:uid="{11BF855A-CB35-4B74-9F91-4CBBB23A3A63}" name="Column15132"/>
    <tableColumn id="15136" xr3:uid="{C1686988-E078-45D1-8AFF-CF5A2D6B37A1}" name="Column15133"/>
    <tableColumn id="15137" xr3:uid="{AE5FB9EA-95E6-4609-BFF4-DE98A6C75160}" name="Column15134"/>
    <tableColumn id="15138" xr3:uid="{8A057EE8-F67E-49A0-BD73-DE212BC8F2D7}" name="Column15135"/>
    <tableColumn id="15139" xr3:uid="{A4AD1074-3CF0-4153-9C7D-FA753EAFF782}" name="Column15136"/>
    <tableColumn id="15140" xr3:uid="{5A2344F5-47A4-4EDC-849D-6F18C51B94D8}" name="Column15137"/>
    <tableColumn id="15141" xr3:uid="{AB7126B8-7937-4921-A099-3F72831C216B}" name="Column15138"/>
    <tableColumn id="15142" xr3:uid="{619C8EE8-E8B5-4A98-A6EB-D93600D9D92B}" name="Column15139"/>
    <tableColumn id="15143" xr3:uid="{9090CD3B-44D2-4560-ADBF-14D5C3C31744}" name="Column15140"/>
    <tableColumn id="15144" xr3:uid="{D0D38D25-8BA3-4EA0-AF0F-25DB2C72C16B}" name="Column15141"/>
    <tableColumn id="15145" xr3:uid="{0EE8F369-84B9-45F8-A771-CD62611AEB3E}" name="Column15142"/>
    <tableColumn id="15146" xr3:uid="{D9F0C4FA-8A6A-41CE-9E4C-732347E07212}" name="Column15143"/>
    <tableColumn id="15147" xr3:uid="{CFC889BB-7C86-44BF-A079-7C43C4767D37}" name="Column15144"/>
    <tableColumn id="15148" xr3:uid="{F008FA2E-64B9-4E64-8A13-877A435238BF}" name="Column15145"/>
    <tableColumn id="15149" xr3:uid="{CEF7C2F4-796C-4BCF-ADD8-77FA2D21B1D9}" name="Column15146"/>
    <tableColumn id="15150" xr3:uid="{A3CB9980-89E4-4034-ABF0-F1FCD443EB48}" name="Column15147"/>
    <tableColumn id="15151" xr3:uid="{BA572555-DC9A-4ED2-8EDF-5A4D58E9EDF2}" name="Column15148"/>
    <tableColumn id="15152" xr3:uid="{E790310F-F7AF-4B2E-9442-0C75D058A545}" name="Column15149"/>
    <tableColumn id="15153" xr3:uid="{087E58C8-3EA9-4460-B329-0720EE40F684}" name="Column15150"/>
    <tableColumn id="15154" xr3:uid="{1A8B4835-0E72-456F-ABC4-FA50F1ED3922}" name="Column15151"/>
    <tableColumn id="15155" xr3:uid="{52F87D1F-8E58-4E83-9803-F5240CB2CE64}" name="Column15152"/>
    <tableColumn id="15156" xr3:uid="{16F08ACA-0108-4AA0-A20F-18A6C5B56055}" name="Column15153"/>
    <tableColumn id="15157" xr3:uid="{4453B86D-25FE-46A3-BF5E-141E1D180B55}" name="Column15154"/>
    <tableColumn id="15158" xr3:uid="{7C06C2D9-76D8-4FFF-B254-2BF85FBC14F9}" name="Column15155"/>
    <tableColumn id="15159" xr3:uid="{421FA42D-D148-444F-BBA1-A2E27967E9A7}" name="Column15156"/>
    <tableColumn id="15160" xr3:uid="{D1B992C2-F47A-41E3-AFF8-134A28A6695F}" name="Column15157"/>
    <tableColumn id="15161" xr3:uid="{770FBCCD-D29B-4736-AB2F-492FF6DE6BE9}" name="Column15158"/>
    <tableColumn id="15162" xr3:uid="{69C9E6DA-A547-4B08-A683-E215E1B999FF}" name="Column15159"/>
    <tableColumn id="15163" xr3:uid="{95D5907B-1381-4EFE-9C38-B12B000435B4}" name="Column15160"/>
    <tableColumn id="15164" xr3:uid="{1D012810-850D-432F-98C3-D34742626EBE}" name="Column15161"/>
    <tableColumn id="15165" xr3:uid="{3904E9C3-41FD-41BA-B82E-1C22A0420769}" name="Column15162"/>
    <tableColumn id="15166" xr3:uid="{1A993DE5-D00F-4393-B3C2-5E8DDC662307}" name="Column15163"/>
    <tableColumn id="15167" xr3:uid="{743BC23A-227B-4248-BF8C-B8FCC231976E}" name="Column15164"/>
    <tableColumn id="15168" xr3:uid="{F8D4E0AF-D7F6-4A13-B140-5F0CE3E09D3D}" name="Column15165"/>
    <tableColumn id="15169" xr3:uid="{89F07083-5A06-4FB0-9496-C18F1E0BF4D0}" name="Column15166"/>
    <tableColumn id="15170" xr3:uid="{F8D49FBD-8082-4A7E-8067-D2E1E9E4C3EB}" name="Column15167"/>
    <tableColumn id="15171" xr3:uid="{7742BB84-3ADB-4F29-B8B5-32AD062A2994}" name="Column15168"/>
    <tableColumn id="15172" xr3:uid="{A79F2EC2-2D52-4F41-BD0C-010323533A7D}" name="Column15169"/>
    <tableColumn id="15173" xr3:uid="{85786974-89B5-4AD6-88A8-782482A50A62}" name="Column15170"/>
    <tableColumn id="15174" xr3:uid="{DFCE0384-443C-4EC6-AE95-D43FF5F808E2}" name="Column15171"/>
    <tableColumn id="15175" xr3:uid="{A8A0220A-4C9F-4040-A785-03C8B41284F3}" name="Column15172"/>
    <tableColumn id="15176" xr3:uid="{99FBF28C-293A-4BA3-A0BA-F0FAAC8F160E}" name="Column15173"/>
    <tableColumn id="15177" xr3:uid="{0B7C5D90-B451-48B3-BF10-1FFD84B8A0C0}" name="Column15174"/>
    <tableColumn id="15178" xr3:uid="{4C95D43A-6835-4CAE-991E-903390811CBD}" name="Column15175"/>
    <tableColumn id="15179" xr3:uid="{B624569D-2A76-46AB-A73E-CB93BC5C3C46}" name="Column15176"/>
    <tableColumn id="15180" xr3:uid="{BBD43B4E-78D5-4689-AD0C-18CDCB2C445B}" name="Column15177"/>
    <tableColumn id="15181" xr3:uid="{E5D364CA-5CDB-44A4-B083-0618AA9CE063}" name="Column15178"/>
    <tableColumn id="15182" xr3:uid="{60987AE6-CABC-42DF-B344-980B08E80B5B}" name="Column15179"/>
    <tableColumn id="15183" xr3:uid="{6786E934-3E9B-46CF-A35A-7598211AE051}" name="Column15180"/>
    <tableColumn id="15184" xr3:uid="{73923AE4-33CD-4052-A06E-4E6C97B0269A}" name="Column15181"/>
    <tableColumn id="15185" xr3:uid="{634EAEE2-AA61-4FD8-8ED8-80E5DDF0EE1E}" name="Column15182"/>
    <tableColumn id="15186" xr3:uid="{7060F943-9C1D-438E-B658-BD22DDC5BBE3}" name="Column15183"/>
    <tableColumn id="15187" xr3:uid="{E473971A-1AC1-48B0-A5B5-8D5FF991B5B9}" name="Column15184"/>
    <tableColumn id="15188" xr3:uid="{5C7DAB13-B43C-4458-A9FE-664EA694E16B}" name="Column15185"/>
    <tableColumn id="15189" xr3:uid="{68A4DCFD-197D-4B21-A3C5-A52D2DF4FAF9}" name="Column15186"/>
    <tableColumn id="15190" xr3:uid="{DBB1C0BB-AC7B-410B-9388-DE46795AFD71}" name="Column15187"/>
    <tableColumn id="15191" xr3:uid="{291D0B2D-A7A8-4263-A226-46D0E4F3CEFF}" name="Column15188"/>
    <tableColumn id="15192" xr3:uid="{DE5A7E73-C1A8-4FC8-8F4F-99916D2BA5BF}" name="Column15189"/>
    <tableColumn id="15193" xr3:uid="{FB3C4E03-9D55-45DD-9D07-2BDFE0897ABB}" name="Column15190"/>
    <tableColumn id="15194" xr3:uid="{B7219278-5711-4797-8373-AAB6DF0D9B1D}" name="Column15191"/>
    <tableColumn id="15195" xr3:uid="{E7138844-E6EB-422C-AEB1-BC93B64A6CAE}" name="Column15192"/>
    <tableColumn id="15196" xr3:uid="{80DD6604-C054-4486-8AD4-747A8238003F}" name="Column15193"/>
    <tableColumn id="15197" xr3:uid="{2DD7B9B3-DCAA-42D7-9ED9-B25D96578D29}" name="Column15194"/>
    <tableColumn id="15198" xr3:uid="{9D4C3162-3919-4EA0-9D61-14E0C33DB05A}" name="Column15195"/>
    <tableColumn id="15199" xr3:uid="{E891260A-F857-48B2-AA42-81159630CB56}" name="Column15196"/>
    <tableColumn id="15200" xr3:uid="{8C9B93F2-F596-461A-8DBC-DACA0BA85C1C}" name="Column15197"/>
    <tableColumn id="15201" xr3:uid="{62FC8DE2-04B9-4FD7-B3BE-CFC45DFC69BB}" name="Column15198"/>
    <tableColumn id="15202" xr3:uid="{3BB87A0C-B6ED-4C53-8C41-CBE8D1D345A9}" name="Column15199"/>
    <tableColumn id="15203" xr3:uid="{8F89F6E0-B6AC-4225-956D-B163D0EB01B6}" name="Column15200"/>
    <tableColumn id="15204" xr3:uid="{D530FE27-C0ED-4C01-96CC-A3C7645E2D0B}" name="Column15201"/>
    <tableColumn id="15205" xr3:uid="{3E4E0A40-BE9B-4E43-8F6E-9191F6A4AD4F}" name="Column15202"/>
    <tableColumn id="15206" xr3:uid="{ED0637AC-0432-401C-B889-436AB34032F1}" name="Column15203"/>
    <tableColumn id="15207" xr3:uid="{3E372F17-4CC3-4E2D-A67D-D059A6FBE6A6}" name="Column15204"/>
    <tableColumn id="15208" xr3:uid="{9A55D396-F7C2-4A97-8844-2FE7B76BC79D}" name="Column15205"/>
    <tableColumn id="15209" xr3:uid="{7D061809-2994-4AD7-A510-684AA0E7B34E}" name="Column15206"/>
    <tableColumn id="15210" xr3:uid="{904DE601-50C7-433E-9484-164F3238E51B}" name="Column15207"/>
    <tableColumn id="15211" xr3:uid="{13022731-6D68-4EED-A3B5-AB8578B2823D}" name="Column15208"/>
    <tableColumn id="15212" xr3:uid="{F943E93F-672C-4C0B-90BA-6432326B4962}" name="Column15209"/>
    <tableColumn id="15213" xr3:uid="{10CB82E4-32AC-457C-9430-7814F9438A4F}" name="Column15210"/>
    <tableColumn id="15214" xr3:uid="{255C6126-3339-4365-942A-84A39EE284C5}" name="Column15211"/>
    <tableColumn id="15215" xr3:uid="{5932C883-5E9B-470B-BAAE-2ED7867DC705}" name="Column15212"/>
    <tableColumn id="15216" xr3:uid="{90FD9E6A-1006-41A9-8415-06748D111A30}" name="Column15213"/>
    <tableColumn id="15217" xr3:uid="{4A75167F-9523-4E3A-93FD-19961E648FD4}" name="Column15214"/>
    <tableColumn id="15218" xr3:uid="{083BB678-5C9D-47F9-B6AB-FC2E8221A907}" name="Column15215"/>
    <tableColumn id="15219" xr3:uid="{6A052C2C-DC78-4D0A-8FA9-F326C9B588BD}" name="Column15216"/>
    <tableColumn id="15220" xr3:uid="{D5AA20B0-11D5-4DAF-8E19-E0F039514F2C}" name="Column15217"/>
    <tableColumn id="15221" xr3:uid="{75463051-8AAC-4374-A556-EF64D186D44C}" name="Column15218"/>
    <tableColumn id="15222" xr3:uid="{94FED526-F267-4AE2-85CD-21F2C8756A08}" name="Column15219"/>
    <tableColumn id="15223" xr3:uid="{0AB0EE17-9DEA-49E3-8BAD-E90CC75B1F57}" name="Column15220"/>
    <tableColumn id="15224" xr3:uid="{CE7D9E94-A271-4B23-9BB6-C064CF9F6DD9}" name="Column15221"/>
    <tableColumn id="15225" xr3:uid="{3E503C1C-4E1A-423E-AF71-40A527D54C01}" name="Column15222"/>
    <tableColumn id="15226" xr3:uid="{824111CB-AB3A-4370-B89E-CFC46AC0EE81}" name="Column15223"/>
    <tableColumn id="15227" xr3:uid="{3D16F1E9-B5E6-4882-AD88-21E3889DCD66}" name="Column15224"/>
    <tableColumn id="15228" xr3:uid="{451D357A-451C-4FB5-A6F6-E224FF603774}" name="Column15225"/>
    <tableColumn id="15229" xr3:uid="{2351A055-23D5-48ED-B040-9CEDED6A25B2}" name="Column15226"/>
    <tableColumn id="15230" xr3:uid="{FB1E7E22-B5E6-456B-8C25-151370E4EDA3}" name="Column15227"/>
    <tableColumn id="15231" xr3:uid="{7EF1C59C-644F-457C-A7C6-F3C46D1C4898}" name="Column15228"/>
    <tableColumn id="15232" xr3:uid="{052AA471-DDDA-4D66-BC44-5056EE9214D3}" name="Column15229"/>
    <tableColumn id="15233" xr3:uid="{D22702D8-2382-4DD9-BA2B-3B5495A5C760}" name="Column15230"/>
    <tableColumn id="15234" xr3:uid="{1D088EFA-5F91-4E63-9598-B01DE942F230}" name="Column15231"/>
    <tableColumn id="15235" xr3:uid="{0D4AD718-A7BD-4BD8-983D-0A5E24B2C434}" name="Column15232"/>
    <tableColumn id="15236" xr3:uid="{390F4C64-57B0-47F2-A389-D5031D19FE2E}" name="Column15233"/>
    <tableColumn id="15237" xr3:uid="{CE388DEB-AEB9-4789-9E45-8B45F500B47D}" name="Column15234"/>
    <tableColumn id="15238" xr3:uid="{6B85A879-70E1-4D4D-B450-7B7F62B8C90B}" name="Column15235"/>
    <tableColumn id="15239" xr3:uid="{72F47195-3B56-43FC-AEBC-D58BC9670359}" name="Column15236"/>
    <tableColumn id="15240" xr3:uid="{85700216-0D57-4F9E-B363-DD548950787A}" name="Column15237"/>
    <tableColumn id="15241" xr3:uid="{16C08EA2-ED90-4B87-8CEC-FEB133B274F4}" name="Column15238"/>
    <tableColumn id="15242" xr3:uid="{72B53921-53F6-4BE3-A3E8-0120F67FB505}" name="Column15239"/>
    <tableColumn id="15243" xr3:uid="{AEE50800-DBD4-4C69-A609-1AAB8BFBF8DE}" name="Column15240"/>
    <tableColumn id="15244" xr3:uid="{F0242155-412A-42BA-9EBE-AF603BC101AA}" name="Column15241"/>
    <tableColumn id="15245" xr3:uid="{B91CB26C-386D-450B-B31F-290BF814CFE8}" name="Column15242"/>
    <tableColumn id="15246" xr3:uid="{37C9CEDC-C25B-47DB-AADD-E340C844ED61}" name="Column15243"/>
    <tableColumn id="15247" xr3:uid="{749A0DBD-C73E-440F-B10E-B3B117D07EF3}" name="Column15244"/>
    <tableColumn id="15248" xr3:uid="{2FB6E885-43AE-4EEF-84D4-CDD9277C9DEE}" name="Column15245"/>
    <tableColumn id="15249" xr3:uid="{BF053075-9195-4A52-9E52-7314DE23357B}" name="Column15246"/>
    <tableColumn id="15250" xr3:uid="{4341F325-8184-414B-BF73-93632B4E2E26}" name="Column15247"/>
    <tableColumn id="15251" xr3:uid="{F5B8F5DE-32BB-48E3-AB28-382F1630DC69}" name="Column15248"/>
    <tableColumn id="15252" xr3:uid="{C703EBDA-8085-4C84-A056-E60574BDBE73}" name="Column15249"/>
    <tableColumn id="15253" xr3:uid="{4878B1A9-CF36-43EF-BCC7-966C68731E3C}" name="Column15250"/>
    <tableColumn id="15254" xr3:uid="{BF813826-466E-41CD-9A45-3190FDF9DCAA}" name="Column15251"/>
    <tableColumn id="15255" xr3:uid="{96EE0D80-9CE6-4BD9-B74C-D4BB2BFDCFCC}" name="Column15252"/>
    <tableColumn id="15256" xr3:uid="{76F6A16F-20C3-4311-98A1-C25056F2C7BC}" name="Column15253"/>
    <tableColumn id="15257" xr3:uid="{9315D8A7-2EFD-4E6F-8D88-6A7DAF45A019}" name="Column15254"/>
    <tableColumn id="15258" xr3:uid="{B738F571-C5FB-46DD-8C57-34F85EBCCEBC}" name="Column15255"/>
    <tableColumn id="15259" xr3:uid="{E42218AE-39E4-4073-A18C-9D9E4A0EC93B}" name="Column15256"/>
    <tableColumn id="15260" xr3:uid="{ABEC0F53-7CBA-4AF8-849E-27D25DBAC905}" name="Column15257"/>
    <tableColumn id="15261" xr3:uid="{0B341718-8CA5-4F96-A439-5D3A12EB357E}" name="Column15258"/>
    <tableColumn id="15262" xr3:uid="{312C929B-9D59-4CEF-8431-E7A20FA24082}" name="Column15259"/>
    <tableColumn id="15263" xr3:uid="{691A22D9-611C-4352-9EAB-C134C1FCA1D2}" name="Column15260"/>
    <tableColumn id="15264" xr3:uid="{8C2B34C2-D71C-4EBB-B4DB-899EA80ED827}" name="Column15261"/>
    <tableColumn id="15265" xr3:uid="{8570179C-724E-4A1B-A7CE-9D2E839E9477}" name="Column15262"/>
    <tableColumn id="15266" xr3:uid="{37597BC0-39DF-4A31-AA00-5AC36C2C36D7}" name="Column15263"/>
    <tableColumn id="15267" xr3:uid="{A299C463-DD22-476E-804F-A4B4E452FCAA}" name="Column15264"/>
    <tableColumn id="15268" xr3:uid="{35A6A238-F191-42CC-9580-E7A749B30C5C}" name="Column15265"/>
    <tableColumn id="15269" xr3:uid="{3A0329E6-C910-479F-A032-960D309D49C8}" name="Column15266"/>
    <tableColumn id="15270" xr3:uid="{862B8346-6670-41F6-B615-B2DFC352A9DA}" name="Column15267"/>
    <tableColumn id="15271" xr3:uid="{EF14B690-C511-4451-B194-731EF295D446}" name="Column15268"/>
    <tableColumn id="15272" xr3:uid="{75EB6557-2B18-4391-AEA8-5E36B37F9C9F}" name="Column15269"/>
    <tableColumn id="15273" xr3:uid="{8D83BDF9-2139-4B14-A4AF-52119CCA5F72}" name="Column15270"/>
    <tableColumn id="15274" xr3:uid="{1A74CBB6-F1C6-45F2-9996-14F6ECCDAD8C}" name="Column15271"/>
    <tableColumn id="15275" xr3:uid="{7A4CFB3E-60EB-450C-A960-0EB76C288415}" name="Column15272"/>
    <tableColumn id="15276" xr3:uid="{D691A3C8-B926-411D-AB1B-65F795D0C43C}" name="Column15273"/>
    <tableColumn id="15277" xr3:uid="{B9754D7D-B872-4522-83FA-6D52F1B945FE}" name="Column15274"/>
    <tableColumn id="15278" xr3:uid="{31229B70-36E4-41C7-A07D-5E1FCCA10A64}" name="Column15275"/>
    <tableColumn id="15279" xr3:uid="{016FD43E-2B48-4EB9-B275-3DFE005CF540}" name="Column15276"/>
    <tableColumn id="15280" xr3:uid="{3A66BDF9-66BD-44FB-A29A-6084D538F2FD}" name="Column15277"/>
    <tableColumn id="15281" xr3:uid="{1C2AF864-35D5-42C6-92B8-E66AE59F4596}" name="Column15278"/>
    <tableColumn id="15282" xr3:uid="{901FDC51-0EBE-4E5D-8EBD-B264309B7572}" name="Column15279"/>
    <tableColumn id="15283" xr3:uid="{A4C15675-F0ED-4E2E-8185-279AC5A055E1}" name="Column15280"/>
    <tableColumn id="15284" xr3:uid="{8E8F4976-CD1D-4B5E-A568-C0BF9F856852}" name="Column15281"/>
    <tableColumn id="15285" xr3:uid="{725AA6CD-4DEE-410A-ABB8-CBCDBC3B7FB1}" name="Column15282"/>
    <tableColumn id="15286" xr3:uid="{46DD5CD8-EF17-49F8-BF9B-53BEB519E24D}" name="Column15283"/>
    <tableColumn id="15287" xr3:uid="{D7AB727C-C6B4-4DF2-8F33-9B96E8B4CA42}" name="Column15284"/>
    <tableColumn id="15288" xr3:uid="{8CA37F55-F7E0-4382-936F-D2D6CED6D8C5}" name="Column15285"/>
    <tableColumn id="15289" xr3:uid="{5023D225-A1DE-4AA7-A045-50EE09D394EC}" name="Column15286"/>
    <tableColumn id="15290" xr3:uid="{897256D6-F534-4E6A-8480-E9D7A2568C4B}" name="Column15287"/>
    <tableColumn id="15291" xr3:uid="{21A9381D-AECA-4278-8C54-929310A0307D}" name="Column15288"/>
    <tableColumn id="15292" xr3:uid="{4F511881-34DF-47D7-84B7-B4558D4E93FB}" name="Column15289"/>
    <tableColumn id="15293" xr3:uid="{C9FEF2FD-EA26-4E05-A625-4BE6FC3BFFD2}" name="Column15290"/>
    <tableColumn id="15294" xr3:uid="{1C301A99-7172-46A0-BFC7-D7079C3C4ED1}" name="Column15291"/>
    <tableColumn id="15295" xr3:uid="{EB2E6A9C-AD8F-449D-90DF-2F1D70908274}" name="Column15292"/>
    <tableColumn id="15296" xr3:uid="{B114D173-1857-4603-82D4-A531CF9919A4}" name="Column15293"/>
    <tableColumn id="15297" xr3:uid="{16828546-7900-49FC-A1D5-C1386E28C3EC}" name="Column15294"/>
    <tableColumn id="15298" xr3:uid="{E816F6B3-C929-4916-8E04-3C720A75CE8D}" name="Column15295"/>
    <tableColumn id="15299" xr3:uid="{8EF832DF-B94D-42B2-9B53-F05EDA2ED0BC}" name="Column15296"/>
    <tableColumn id="15300" xr3:uid="{6367EA9C-A91C-4ED5-A260-05FC40A27A00}" name="Column15297"/>
    <tableColumn id="15301" xr3:uid="{8BA8C0FA-F4CF-45DB-80F2-49A324A38A91}" name="Column15298"/>
    <tableColumn id="15302" xr3:uid="{941FEE23-378B-4600-84D8-8A6DCBCDA792}" name="Column15299"/>
    <tableColumn id="15303" xr3:uid="{3E130A7F-06AC-44E3-A481-738871BDFDFF}" name="Column15300"/>
    <tableColumn id="15304" xr3:uid="{FCB4AF61-8997-43ED-BFAE-67754A0A5E52}" name="Column15301"/>
    <tableColumn id="15305" xr3:uid="{1E2BD3EB-238C-44BD-B1A4-8D087687A64D}" name="Column15302"/>
    <tableColumn id="15306" xr3:uid="{7545DD6D-ED59-40FF-8419-130916E74AE6}" name="Column15303"/>
    <tableColumn id="15307" xr3:uid="{278B5DD8-D525-4706-90F6-F872462E794A}" name="Column15304"/>
    <tableColumn id="15308" xr3:uid="{1AD56F64-0E14-4B55-A556-8B1B459D93D2}" name="Column15305"/>
    <tableColumn id="15309" xr3:uid="{9BD2637A-F1D1-4B47-B60C-D4270B3464D7}" name="Column15306"/>
    <tableColumn id="15310" xr3:uid="{5CAB671F-7AE6-4AB2-85C7-409078C39B51}" name="Column15307"/>
    <tableColumn id="15311" xr3:uid="{256B57E9-2964-4C2B-ADC6-D1334EA879EE}" name="Column15308"/>
    <tableColumn id="15312" xr3:uid="{2C0E34DE-2F14-44EF-BF02-F60F166F4435}" name="Column15309"/>
    <tableColumn id="15313" xr3:uid="{83AB345F-12A7-4A63-A8FC-6A6A62BE61BD}" name="Column15310"/>
    <tableColumn id="15314" xr3:uid="{E2DAA4AA-97B5-402A-8A60-D59B38911F67}" name="Column15311"/>
    <tableColumn id="15315" xr3:uid="{8B89F0D2-0723-4742-9F12-D210A3D9A6FF}" name="Column15312"/>
    <tableColumn id="15316" xr3:uid="{9623C41B-0FD3-49E3-A2C1-BF27485DBBDD}" name="Column15313"/>
    <tableColumn id="15317" xr3:uid="{6E0F0FBA-75AF-4E64-9640-B26A11983D06}" name="Column15314"/>
    <tableColumn id="15318" xr3:uid="{F1ECC146-B9CA-4D8D-A181-B51A669BC1A2}" name="Column15315"/>
    <tableColumn id="15319" xr3:uid="{4B898FDD-607C-4809-879D-0853DD3A4D30}" name="Column15316"/>
    <tableColumn id="15320" xr3:uid="{A2BD6C99-11BC-48E5-A83B-7D15E4F843B6}" name="Column15317"/>
    <tableColumn id="15321" xr3:uid="{603D9252-7FAE-4186-9054-BA9388AF78EF}" name="Column15318"/>
    <tableColumn id="15322" xr3:uid="{F9DD38C7-BE2B-43A6-9BA7-2AC076E811DE}" name="Column15319"/>
    <tableColumn id="15323" xr3:uid="{2EA54599-A45C-4A7C-BAEB-38CA36C1E022}" name="Column15320"/>
    <tableColumn id="15324" xr3:uid="{744EE664-8587-4652-8CBA-065D849F8679}" name="Column15321"/>
    <tableColumn id="15325" xr3:uid="{9CB8A608-C5FE-4222-B39C-3546CE9D71C1}" name="Column15322"/>
    <tableColumn id="15326" xr3:uid="{157F5FD4-D8CC-41BC-A4C2-0F207AF31F3E}" name="Column15323"/>
    <tableColumn id="15327" xr3:uid="{6AE9FA47-2F4A-42DA-84CB-ECC63D708A89}" name="Column15324"/>
    <tableColumn id="15328" xr3:uid="{54342E57-1FD6-484D-B883-02FBDAEEAECE}" name="Column15325"/>
    <tableColumn id="15329" xr3:uid="{369D433D-BFEE-4F34-A0FD-1D3D39E4F79A}" name="Column15326"/>
    <tableColumn id="15330" xr3:uid="{C8FB1739-6C31-47D5-9E01-A4A52326E37A}" name="Column15327"/>
    <tableColumn id="15331" xr3:uid="{DA1B5C87-1D9E-463B-B85B-AB4BA4347D1D}" name="Column15328"/>
    <tableColumn id="15332" xr3:uid="{B944DEF6-8A90-476A-AB9A-1004982EA7C4}" name="Column15329"/>
    <tableColumn id="15333" xr3:uid="{52C57C39-8EC9-42F1-8276-61F809033130}" name="Column15330"/>
    <tableColumn id="15334" xr3:uid="{5D5E3D2F-5503-4AB9-B2EA-5C1A35DF6E90}" name="Column15331"/>
    <tableColumn id="15335" xr3:uid="{B07E0F68-1953-43DD-B4D5-3134ADAA4A9A}" name="Column15332"/>
    <tableColumn id="15336" xr3:uid="{9C0BC15D-DBF7-4FEE-9E2B-CF1B5869BC3E}" name="Column15333"/>
    <tableColumn id="15337" xr3:uid="{52E1E39A-C649-4D86-A217-19463FFC707C}" name="Column15334"/>
    <tableColumn id="15338" xr3:uid="{EEC76DDF-C0FB-4DC5-910F-5545B36F50EE}" name="Column15335"/>
    <tableColumn id="15339" xr3:uid="{F850FE55-482C-48BB-8088-C8589E3AD01A}" name="Column15336"/>
    <tableColumn id="15340" xr3:uid="{782B05BA-DB91-4134-A144-856D7FF9EFE2}" name="Column15337"/>
    <tableColumn id="15341" xr3:uid="{2CADAD99-11E8-43C2-88B0-3855F0F3EC29}" name="Column15338"/>
    <tableColumn id="15342" xr3:uid="{F804320B-502D-40F4-8E29-A6974654B948}" name="Column15339"/>
    <tableColumn id="15343" xr3:uid="{6597AF72-F241-4C91-8330-95A605EC0A62}" name="Column15340"/>
    <tableColumn id="15344" xr3:uid="{E654C13D-511F-479F-BEAE-820D92A4C2EE}" name="Column15341"/>
    <tableColumn id="15345" xr3:uid="{4D0AE140-12C4-446A-8767-226CBB0339FA}" name="Column15342"/>
    <tableColumn id="15346" xr3:uid="{62E24B17-06A4-4C4E-86C6-C14E2622AC09}" name="Column15343"/>
    <tableColumn id="15347" xr3:uid="{F7CF99FC-B319-4D14-A52A-A496E1E6785B}" name="Column15344"/>
    <tableColumn id="15348" xr3:uid="{4806E7DD-5BC8-4ADD-8A3E-25FC4D0F3A62}" name="Column15345"/>
    <tableColumn id="15349" xr3:uid="{BD144430-7E4E-49B3-9C17-B03AE746E0F7}" name="Column15346"/>
    <tableColumn id="15350" xr3:uid="{2114F065-1969-4891-B997-0988F3747884}" name="Column15347"/>
    <tableColumn id="15351" xr3:uid="{9FCB5A61-3EE1-454A-B012-3D5718A46909}" name="Column15348"/>
    <tableColumn id="15352" xr3:uid="{0929891D-9895-4EF5-B8C3-B58653F515BA}" name="Column15349"/>
    <tableColumn id="15353" xr3:uid="{B32F584D-7B04-420D-9029-53E2C4BB27CC}" name="Column15350"/>
    <tableColumn id="15354" xr3:uid="{9F361E32-201A-41DD-92FB-01AD1A879585}" name="Column15351"/>
    <tableColumn id="15355" xr3:uid="{87D2B517-A36A-49CE-BBBD-FA9A5BCEB6B7}" name="Column15352"/>
    <tableColumn id="15356" xr3:uid="{30FFEB0C-0347-4C72-B7D4-E36311F0EE23}" name="Column15353"/>
    <tableColumn id="15357" xr3:uid="{0B5B921A-663F-43B4-B782-37470CF5785D}" name="Column15354"/>
    <tableColumn id="15358" xr3:uid="{E15179B7-02AD-486F-873D-33B0D58A0E7D}" name="Column15355"/>
    <tableColumn id="15359" xr3:uid="{ED4DD23C-1174-480A-9823-D1001E798836}" name="Column15356"/>
    <tableColumn id="15360" xr3:uid="{C88DFA41-43B6-4D00-8C4D-B4CFF5FE9788}" name="Column15357"/>
    <tableColumn id="15361" xr3:uid="{C80DC9C2-B3DD-40EE-B14B-D00CC8D73271}" name="Column15358"/>
    <tableColumn id="15362" xr3:uid="{D560FDC2-F008-4279-9DB2-90155D24310A}" name="Column15359"/>
    <tableColumn id="15363" xr3:uid="{99182A06-BB30-473A-BB3D-C8B8876F064D}" name="Column15360"/>
    <tableColumn id="15364" xr3:uid="{531DFD7B-079C-492C-8861-A929405A65D3}" name="Column15361"/>
    <tableColumn id="15365" xr3:uid="{C12E026A-723C-47EB-BEE8-48070CBECBF4}" name="Column15362"/>
    <tableColumn id="15366" xr3:uid="{7A27F779-46F8-48E0-AB55-D5C5398D1F24}" name="Column15363"/>
    <tableColumn id="15367" xr3:uid="{E08B3951-789F-4EF0-930A-5C8041886C97}" name="Column15364"/>
    <tableColumn id="15368" xr3:uid="{82B96601-D78E-4598-9173-EAF615BA7D83}" name="Column15365"/>
    <tableColumn id="15369" xr3:uid="{1612A313-2E74-448E-95F6-273DB174B5F4}" name="Column15366"/>
    <tableColumn id="15370" xr3:uid="{773C0243-AFBD-4DE6-B339-6CC7CE2958D0}" name="Column15367"/>
    <tableColumn id="15371" xr3:uid="{2CC11F5A-B2A4-40DE-B3C8-F66D6F4A3F6A}" name="Column15368"/>
    <tableColumn id="15372" xr3:uid="{9CAC4E04-E86C-4842-887A-9032593F77CA}" name="Column15369"/>
    <tableColumn id="15373" xr3:uid="{F1905AB5-8528-4A04-ABC0-07A03E1A13B2}" name="Column15370"/>
    <tableColumn id="15374" xr3:uid="{86BB317F-C831-466D-BCC7-155D2DE3732E}" name="Column15371"/>
    <tableColumn id="15375" xr3:uid="{6F249EBA-F3AA-4F4A-98BE-A64C793B0D17}" name="Column15372"/>
    <tableColumn id="15376" xr3:uid="{E4CC951E-60F8-40D6-BB33-099B9D80DF32}" name="Column15373"/>
    <tableColumn id="15377" xr3:uid="{456343A1-F94D-42E5-A47F-9CB074826478}" name="Column15374"/>
    <tableColumn id="15378" xr3:uid="{83807483-CC61-4758-956B-23438CE36F73}" name="Column15375"/>
    <tableColumn id="15379" xr3:uid="{974B6BAC-1F35-4AF9-9B04-F83DA1DDE191}" name="Column15376"/>
    <tableColumn id="15380" xr3:uid="{67765F15-4456-4AEF-918B-07BB4399137D}" name="Column15377"/>
    <tableColumn id="15381" xr3:uid="{15164793-7DB4-4BFA-AE69-8E8DC245D316}" name="Column15378"/>
    <tableColumn id="15382" xr3:uid="{03652B58-343E-4655-B1B4-032DBAEDCE6B}" name="Column15379"/>
    <tableColumn id="15383" xr3:uid="{C70AC152-D215-4CFB-809E-CE33D49F4CBD}" name="Column15380"/>
    <tableColumn id="15384" xr3:uid="{9624A01E-EF47-4753-9F86-4A53814F27A3}" name="Column15381"/>
    <tableColumn id="15385" xr3:uid="{5760A23E-6664-4420-82E7-82A5E4564E22}" name="Column15382"/>
    <tableColumn id="15386" xr3:uid="{3F10C8AA-7054-45F9-913D-AC81C1B12BEA}" name="Column15383"/>
    <tableColumn id="15387" xr3:uid="{7BC202B6-DA08-4308-B2BC-BEC9E31A38FB}" name="Column15384"/>
    <tableColumn id="15388" xr3:uid="{C93D8D3E-33A5-4ABA-B860-38676D85089C}" name="Column15385"/>
    <tableColumn id="15389" xr3:uid="{6A030E25-27C5-43E3-9393-F078B2EDD2F5}" name="Column15386"/>
    <tableColumn id="15390" xr3:uid="{D644D6E3-9B2D-4904-9DD1-EE2EBA4F5307}" name="Column15387"/>
    <tableColumn id="15391" xr3:uid="{AB4F44A9-1288-4EAE-9C07-48336C6137D5}" name="Column15388"/>
    <tableColumn id="15392" xr3:uid="{C35F5BD9-92C1-4551-AFEF-539237A48950}" name="Column15389"/>
    <tableColumn id="15393" xr3:uid="{27929656-E586-4111-B019-431032D0BFF0}" name="Column15390"/>
    <tableColumn id="15394" xr3:uid="{2E592F3B-56D7-4ED2-AA07-A20234566311}" name="Column15391"/>
    <tableColumn id="15395" xr3:uid="{603B7B2A-954B-44D6-BD92-381EBDCB6D94}" name="Column15392"/>
    <tableColumn id="15396" xr3:uid="{0CA83E3C-51B7-447B-A6A5-D5CD4976F04F}" name="Column15393"/>
    <tableColumn id="15397" xr3:uid="{F3E3C773-FE0A-40E0-8715-F88E5BD88CE2}" name="Column15394"/>
    <tableColumn id="15398" xr3:uid="{38DB88D5-0548-42EF-8149-08C53B8E628C}" name="Column15395"/>
    <tableColumn id="15399" xr3:uid="{ABCADC48-7725-47B2-9B54-E8D8B62F14E8}" name="Column15396"/>
    <tableColumn id="15400" xr3:uid="{E0FB73A4-1F71-42BD-9B43-779522BB6CED}" name="Column15397"/>
    <tableColumn id="15401" xr3:uid="{B6D65111-4EE3-49C4-BC53-957FB4E21736}" name="Column15398"/>
    <tableColumn id="15402" xr3:uid="{048F786D-9F67-4D5A-95D7-E4414EF0F497}" name="Column15399"/>
    <tableColumn id="15403" xr3:uid="{8BBFD9D8-BE5B-438F-A7D0-FA46218B42A3}" name="Column15400"/>
    <tableColumn id="15404" xr3:uid="{E92D14C7-0AB3-42DC-980B-2BD9BBA306EF}" name="Column15401"/>
    <tableColumn id="15405" xr3:uid="{E61CAC7D-0E4B-4483-A640-FA2F36389481}" name="Column15402"/>
    <tableColumn id="15406" xr3:uid="{32412021-FC16-4341-8162-A1AC0BFA50FB}" name="Column15403"/>
    <tableColumn id="15407" xr3:uid="{81055F61-1B6D-4BD1-A3A7-21B607CCAC12}" name="Column15404"/>
    <tableColumn id="15408" xr3:uid="{1CF342A1-D108-4505-A3E9-3342C4C4B164}" name="Column15405"/>
    <tableColumn id="15409" xr3:uid="{AD4AF7E4-5B4B-4A7E-8C76-1703F59D8FBB}" name="Column15406"/>
    <tableColumn id="15410" xr3:uid="{AC0070CA-001C-4E77-8F59-5D5BCFA41E1C}" name="Column15407"/>
    <tableColumn id="15411" xr3:uid="{19D19093-1B56-4D7C-B221-03FE0FB41430}" name="Column15408"/>
    <tableColumn id="15412" xr3:uid="{8FC0448D-2792-422D-BDE0-C2E101399903}" name="Column15409"/>
    <tableColumn id="15413" xr3:uid="{06865DAA-108D-46A9-AAF7-C8894BBA355B}" name="Column15410"/>
    <tableColumn id="15414" xr3:uid="{BE1EBF43-D55B-4F87-AEA3-2C6EEC1BDB11}" name="Column15411"/>
    <tableColumn id="15415" xr3:uid="{74EA393E-B070-45BF-B376-6A29A71113FD}" name="Column15412"/>
    <tableColumn id="15416" xr3:uid="{E4EDA34C-219E-4145-81B9-B166D3926860}" name="Column15413"/>
    <tableColumn id="15417" xr3:uid="{3D8AC588-3A28-4C49-BDB4-B9A1B8B2949F}" name="Column15414"/>
    <tableColumn id="15418" xr3:uid="{2AA8D87F-9EE2-47C3-ABAF-9258C26E4E50}" name="Column15415"/>
    <tableColumn id="15419" xr3:uid="{D5009A01-2B7B-4556-8F87-E6BE853409E8}" name="Column15416"/>
    <tableColumn id="15420" xr3:uid="{151E00A4-34C4-483F-A63B-2F7DF6F0479B}" name="Column15417"/>
    <tableColumn id="15421" xr3:uid="{50507237-9485-43A8-BBFE-2DDFCF7DC122}" name="Column15418"/>
    <tableColumn id="15422" xr3:uid="{7CBE9DFE-8540-4E91-A4E3-A197ACE4359D}" name="Column15419"/>
    <tableColumn id="15423" xr3:uid="{9A1BDCC2-5113-4288-9BBD-914C8BCC19A8}" name="Column15420"/>
    <tableColumn id="15424" xr3:uid="{461F1B7D-8919-43BC-8422-331C2B1E8165}" name="Column15421"/>
    <tableColumn id="15425" xr3:uid="{1F02AD6B-358C-4ED2-8924-AB271DB6B796}" name="Column15422"/>
    <tableColumn id="15426" xr3:uid="{1E5563A0-BADA-406B-89A4-38AB6DF1379B}" name="Column15423"/>
    <tableColumn id="15427" xr3:uid="{29B06C29-C48D-4DFE-AB6C-EB179D941F39}" name="Column15424"/>
    <tableColumn id="15428" xr3:uid="{EAAE4DB7-66AC-4C78-838B-0C42F3F1B3B4}" name="Column15425"/>
    <tableColumn id="15429" xr3:uid="{0E44638B-3F89-423F-AA49-19612EC1FB03}" name="Column15426"/>
    <tableColumn id="15430" xr3:uid="{28E567B5-AC7C-4C1A-8B36-4378B31CBE1F}" name="Column15427"/>
    <tableColumn id="15431" xr3:uid="{E1FBC3C5-C862-42A1-B5D2-98991C4D4705}" name="Column15428"/>
    <tableColumn id="15432" xr3:uid="{08098A15-1B93-4261-9641-858D3DB189AA}" name="Column15429"/>
    <tableColumn id="15433" xr3:uid="{A1DA8266-E5C6-42D6-822B-C04E58F9D085}" name="Column15430"/>
    <tableColumn id="15434" xr3:uid="{68D2192E-4F66-43C2-AA97-8D0CE77CD392}" name="Column15431"/>
    <tableColumn id="15435" xr3:uid="{4545BBEC-AE88-4831-8805-4F1DD0969550}" name="Column15432"/>
    <tableColumn id="15436" xr3:uid="{6E791DB0-DB48-4F9C-8BCF-EEE45AA1958A}" name="Column15433"/>
    <tableColumn id="15437" xr3:uid="{8B88D575-13F1-4EE5-B0D6-5860EB21EF94}" name="Column15434"/>
    <tableColumn id="15438" xr3:uid="{28FFDD63-99E8-46EB-B63E-578447068DA5}" name="Column15435"/>
    <tableColumn id="15439" xr3:uid="{F73C9634-9E17-4FD8-BA1C-DD07EBD0E466}" name="Column15436"/>
    <tableColumn id="15440" xr3:uid="{4B7F0E75-CCC0-468E-B2E2-CEAD01433FFD}" name="Column15437"/>
    <tableColumn id="15441" xr3:uid="{23DB7937-512E-4326-B9D5-A0EC3E06251B}" name="Column15438"/>
    <tableColumn id="15442" xr3:uid="{861FB594-EA0B-48BA-8143-2ED9AA6E3E63}" name="Column15439"/>
    <tableColumn id="15443" xr3:uid="{87C0C4A6-1101-4979-B6C5-309236566170}" name="Column15440"/>
    <tableColumn id="15444" xr3:uid="{C11BF2B5-D1D1-4BA9-ACF2-B667A7541CCF}" name="Column15441"/>
    <tableColumn id="15445" xr3:uid="{E1C3681E-7D04-4041-A6CF-EB937E30B587}" name="Column15442"/>
    <tableColumn id="15446" xr3:uid="{3C03007F-F754-4758-B543-82531710BCA5}" name="Column15443"/>
    <tableColumn id="15447" xr3:uid="{A3237697-3D91-492A-A790-68A4C1A3B4AA}" name="Column15444"/>
    <tableColumn id="15448" xr3:uid="{DEEE45C6-4412-49B3-8C20-8E9590D33770}" name="Column15445"/>
    <tableColumn id="15449" xr3:uid="{57337B09-AE01-4794-A259-FC5721EDFEFF}" name="Column15446"/>
    <tableColumn id="15450" xr3:uid="{3DB98040-0D17-4ED3-83CB-E90ED60828ED}" name="Column15447"/>
    <tableColumn id="15451" xr3:uid="{1FD8447F-DE66-46F4-8A70-6FE42C1CB5FF}" name="Column15448"/>
    <tableColumn id="15452" xr3:uid="{4040C23A-8427-4C1A-A6FA-BE0B60AC48FA}" name="Column15449"/>
    <tableColumn id="15453" xr3:uid="{25E14AB6-92B8-4367-93BC-E004B244A726}" name="Column15450"/>
    <tableColumn id="15454" xr3:uid="{396C4954-E110-463E-9000-863486551D24}" name="Column15451"/>
    <tableColumn id="15455" xr3:uid="{999F28FC-5E23-4F11-B19A-82C2A57E1A4D}" name="Column15452"/>
    <tableColumn id="15456" xr3:uid="{7878CCA9-08CD-42D5-803E-3D04CA0D6A54}" name="Column15453"/>
    <tableColumn id="15457" xr3:uid="{C7DB1A29-F2DC-435F-A582-B688EF5CCF8F}" name="Column15454"/>
    <tableColumn id="15458" xr3:uid="{8F0C7756-F784-45A7-BC06-45C6C042CFAE}" name="Column15455"/>
    <tableColumn id="15459" xr3:uid="{64503543-586B-4E87-AA45-4944E372D842}" name="Column15456"/>
    <tableColumn id="15460" xr3:uid="{145E67BF-4DE0-4998-865B-2E9BD144B28F}" name="Column15457"/>
    <tableColumn id="15461" xr3:uid="{4A2ADC55-7FC4-445D-B987-990890627E8F}" name="Column15458"/>
    <tableColumn id="15462" xr3:uid="{B0F2AF1C-7EF5-4598-8AE3-2436229291FF}" name="Column15459"/>
    <tableColumn id="15463" xr3:uid="{8434E716-EDBD-4F02-B6C6-4B6909A4AB8A}" name="Column15460"/>
    <tableColumn id="15464" xr3:uid="{4EEE36ED-2397-4812-B410-830F3AE47938}" name="Column15461"/>
    <tableColumn id="15465" xr3:uid="{C9BC7CC6-41EC-42EC-B00D-D8CF9B8B71D3}" name="Column15462"/>
    <tableColumn id="15466" xr3:uid="{DFC32797-17CD-4309-B552-7716C9E06EF5}" name="Column15463"/>
    <tableColumn id="15467" xr3:uid="{D6F954B9-1BBF-46F5-BF5E-1830C19B3059}" name="Column15464"/>
    <tableColumn id="15468" xr3:uid="{F5CAD96D-7474-4E71-8C7A-D158505D26C4}" name="Column15465"/>
    <tableColumn id="15469" xr3:uid="{A48EB5F0-0A41-4E40-9587-A90070650071}" name="Column15466"/>
    <tableColumn id="15470" xr3:uid="{02030422-DDC7-4623-A9B1-D07D2B8D5996}" name="Column15467"/>
    <tableColumn id="15471" xr3:uid="{14DAFA7A-F5F1-4F3D-89FA-27069BCB58DB}" name="Column15468"/>
    <tableColumn id="15472" xr3:uid="{8F02C6D0-2FA0-4177-8B44-E6CB2E74CE17}" name="Column15469"/>
    <tableColumn id="15473" xr3:uid="{3E145822-E043-4919-851B-D5C53AAB9D5D}" name="Column15470"/>
    <tableColumn id="15474" xr3:uid="{B115D87A-B737-4A58-9C9F-1E340F50956F}" name="Column15471"/>
    <tableColumn id="15475" xr3:uid="{9E7424F3-68B1-4BC0-A95E-BF62B042F370}" name="Column15472"/>
    <tableColumn id="15476" xr3:uid="{2158BC32-CA7A-4538-8A03-37ABD2258F06}" name="Column15473"/>
    <tableColumn id="15477" xr3:uid="{B2239220-86CE-4DCC-856F-9B66D32C026B}" name="Column15474"/>
    <tableColumn id="15478" xr3:uid="{F883E440-F1EF-4A33-9F2F-E56A6DA78043}" name="Column15475"/>
    <tableColumn id="15479" xr3:uid="{B0F472BB-B807-4CE5-98F8-3C791B8D8FCE}" name="Column15476"/>
    <tableColumn id="15480" xr3:uid="{C0A26E03-5650-489C-9CEA-A13496737BB8}" name="Column15477"/>
    <tableColumn id="15481" xr3:uid="{8C00C1FC-84E2-4D8B-B6C1-8043A00BCDC5}" name="Column15478"/>
    <tableColumn id="15482" xr3:uid="{82643623-894A-4FD3-AB5B-A50491E5F22F}" name="Column15479"/>
    <tableColumn id="15483" xr3:uid="{EECF1551-106F-450F-BEE7-679493761EF4}" name="Column15480"/>
    <tableColumn id="15484" xr3:uid="{8ACDD894-3E89-48B3-B2C5-FD0C9491AE74}" name="Column15481"/>
    <tableColumn id="15485" xr3:uid="{5F970EE5-35EA-400B-AC23-3C8DB302977F}" name="Column15482"/>
    <tableColumn id="15486" xr3:uid="{B1B793CC-7088-4313-9ED9-A7A18ADE5B33}" name="Column15483"/>
    <tableColumn id="15487" xr3:uid="{6DC3051E-9744-43BC-ACEA-088BA78A5F5E}" name="Column15484"/>
    <tableColumn id="15488" xr3:uid="{795576F8-37B1-47BE-8DA6-4F1A0ABEF549}" name="Column15485"/>
    <tableColumn id="15489" xr3:uid="{C039E0B3-0AFE-43F7-AEF0-9D2E47625ADB}" name="Column15486"/>
    <tableColumn id="15490" xr3:uid="{636BC34B-2910-4162-93F7-504B95B1E5CE}" name="Column15487"/>
    <tableColumn id="15491" xr3:uid="{9CE7CE19-BC04-478C-AED5-ED8B7BB276DF}" name="Column15488"/>
    <tableColumn id="15492" xr3:uid="{F8D2259F-B244-4285-8552-6D22E22AD816}" name="Column15489"/>
    <tableColumn id="15493" xr3:uid="{12F4E57F-90A3-484B-BBBF-84BC5CBD53F8}" name="Column15490"/>
    <tableColumn id="15494" xr3:uid="{D50A03B2-8B86-40CD-88A7-16D335CD5EEC}" name="Column15491"/>
    <tableColumn id="15495" xr3:uid="{29B7FA6A-ABC9-4E12-B1B8-B6DFD126A661}" name="Column15492"/>
    <tableColumn id="15496" xr3:uid="{B9DBF4CA-EE0B-4B23-9A49-0ACAC0391B6D}" name="Column15493"/>
    <tableColumn id="15497" xr3:uid="{C3DA8B9D-4B38-445F-8378-831666F5A297}" name="Column15494"/>
    <tableColumn id="15498" xr3:uid="{75682C18-4920-4F18-B1FD-7FDB486C4581}" name="Column15495"/>
    <tableColumn id="15499" xr3:uid="{281D5BE5-3C85-416B-94E5-122E48188230}" name="Column15496"/>
    <tableColumn id="15500" xr3:uid="{98624BE3-49AE-450E-B8FF-31E52AB0072E}" name="Column15497"/>
    <tableColumn id="15501" xr3:uid="{1FD43EE4-9AD8-4DBE-973B-D65D17BB5D76}" name="Column15498"/>
    <tableColumn id="15502" xr3:uid="{24E566EC-6B0E-4A5F-B4A2-A2BED14B2F32}" name="Column15499"/>
    <tableColumn id="15503" xr3:uid="{4FDA8BE2-E6B1-483A-A68E-63E257340A5E}" name="Column15500"/>
    <tableColumn id="15504" xr3:uid="{43814170-93A9-4DAE-9151-0B0C4905CC39}" name="Column15501"/>
    <tableColumn id="15505" xr3:uid="{382F5743-B0C7-4CD4-B4B1-94EFC41EAAE9}" name="Column15502"/>
    <tableColumn id="15506" xr3:uid="{F0E35BAF-18DD-41A8-860B-652B57FB4B71}" name="Column15503"/>
    <tableColumn id="15507" xr3:uid="{E81FFE96-4AF0-4A36-B36E-CF6A4528F78D}" name="Column15504"/>
    <tableColumn id="15508" xr3:uid="{A28A7884-C823-4C7B-823F-E5101936CAB3}" name="Column15505"/>
    <tableColumn id="15509" xr3:uid="{93A8AB4F-69E5-4687-AB27-316C789CEBCC}" name="Column15506"/>
    <tableColumn id="15510" xr3:uid="{52656A00-5E65-40B8-B503-52ACBA9BC6E7}" name="Column15507"/>
    <tableColumn id="15511" xr3:uid="{DD73B2A4-86A2-4754-91E6-99B4ADEC748F}" name="Column15508"/>
    <tableColumn id="15512" xr3:uid="{3CB322A2-1D1A-4229-A9A6-B15D07FFBAC6}" name="Column15509"/>
    <tableColumn id="15513" xr3:uid="{16C507F7-F5C3-4089-9AAF-A23A379118DF}" name="Column15510"/>
    <tableColumn id="15514" xr3:uid="{8DF1AB4C-2FDF-4D07-8BB9-6473C83F85C0}" name="Column15511"/>
    <tableColumn id="15515" xr3:uid="{1C575288-9CA9-4502-87E6-3E08F14E14EE}" name="Column15512"/>
    <tableColumn id="15516" xr3:uid="{F513C536-66FF-4CF2-9101-6CEDA1051FED}" name="Column15513"/>
    <tableColumn id="15517" xr3:uid="{00A9CFF4-F742-4949-BE39-D7761993E8BE}" name="Column15514"/>
    <tableColumn id="15518" xr3:uid="{E65214FF-0413-4A5A-B63E-60E7EAC2CDCA}" name="Column15515"/>
    <tableColumn id="15519" xr3:uid="{72A5A254-C420-4621-95C2-392DAD5CA9B9}" name="Column15516"/>
    <tableColumn id="15520" xr3:uid="{63E775CD-055C-4E32-9316-130E22642598}" name="Column15517"/>
    <tableColumn id="15521" xr3:uid="{09F3F9EB-85CB-4104-850D-BD26585A19E9}" name="Column15518"/>
    <tableColumn id="15522" xr3:uid="{E8D81B59-3755-4787-8BA0-454AA622C838}" name="Column15519"/>
    <tableColumn id="15523" xr3:uid="{8B84A2E3-EB7C-4652-AC60-5B3F842CD582}" name="Column15520"/>
    <tableColumn id="15524" xr3:uid="{CDAD2959-B7E6-43A2-935C-261CBCBA4875}" name="Column15521"/>
    <tableColumn id="15525" xr3:uid="{27EA5C05-6C21-4456-8D0A-7B0109DB98FA}" name="Column15522"/>
    <tableColumn id="15526" xr3:uid="{6326F545-C83E-44A8-B332-8F7661AC51C0}" name="Column15523"/>
    <tableColumn id="15527" xr3:uid="{0EBCBA3F-F7D4-4F84-A169-5664FC2059B6}" name="Column15524"/>
    <tableColumn id="15528" xr3:uid="{886DDCBC-250F-4F4B-9669-7A9D7A1C7554}" name="Column15525"/>
    <tableColumn id="15529" xr3:uid="{831800D1-29A4-4363-8F36-48426C8148FB}" name="Column15526"/>
    <tableColumn id="15530" xr3:uid="{A2F503B8-6F2A-4E88-B6B6-DF25A040CA7D}" name="Column15527"/>
    <tableColumn id="15531" xr3:uid="{29D63449-07E5-4AD6-A13A-242B77298948}" name="Column15528"/>
    <tableColumn id="15532" xr3:uid="{50966410-652E-4977-B6D6-34C326BD0BDF}" name="Column15529"/>
    <tableColumn id="15533" xr3:uid="{F35CD6DF-37E6-4400-800F-0688F79AF9CD}" name="Column15530"/>
    <tableColumn id="15534" xr3:uid="{9BB40EE2-65FA-4BB4-A737-D968470E6A2F}" name="Column15531"/>
    <tableColumn id="15535" xr3:uid="{1E060749-8467-44C2-982F-CED3BF639280}" name="Column15532"/>
    <tableColumn id="15536" xr3:uid="{4B27407C-4547-4EB6-BC50-2EAA8D8CFEC7}" name="Column15533"/>
    <tableColumn id="15537" xr3:uid="{5790A0F3-2412-47EC-9D6D-053DDC3B96B8}" name="Column15534"/>
    <tableColumn id="15538" xr3:uid="{DF841A33-3B0C-4054-9663-812A46657ED0}" name="Column15535"/>
    <tableColumn id="15539" xr3:uid="{4496ED09-9AC3-4C21-9BF7-F738A0085F55}" name="Column15536"/>
    <tableColumn id="15540" xr3:uid="{6897B8FE-07FC-4DEF-8371-9D0DD52983F4}" name="Column15537"/>
    <tableColumn id="15541" xr3:uid="{C6D4E7CF-333F-4D59-94B5-35CEA91CEAC0}" name="Column15538"/>
    <tableColumn id="15542" xr3:uid="{91544BDD-E64A-4865-91DA-E89441A10D31}" name="Column15539"/>
    <tableColumn id="15543" xr3:uid="{740FE273-7384-4D63-A517-BC6F36A67ADD}" name="Column15540"/>
    <tableColumn id="15544" xr3:uid="{16ED365C-448F-48A2-BB2A-9FEA29AA3209}" name="Column15541"/>
    <tableColumn id="15545" xr3:uid="{30B89A43-C0F1-4CAB-81E7-A896EAC96E68}" name="Column15542"/>
    <tableColumn id="15546" xr3:uid="{D0111CE2-EBB6-4B3F-81C7-C3DAE91931B2}" name="Column15543"/>
    <tableColumn id="15547" xr3:uid="{4D844399-15C0-49FD-AAAE-E89506D583B1}" name="Column15544"/>
    <tableColumn id="15548" xr3:uid="{07A1BB79-CEAE-43D2-A219-2ECD0FAE14A2}" name="Column15545"/>
    <tableColumn id="15549" xr3:uid="{5F1DCF8F-2F1E-4112-A798-2F5FCF925597}" name="Column15546"/>
    <tableColumn id="15550" xr3:uid="{86338D4F-1C83-4D45-853E-9076498C73C9}" name="Column15547"/>
    <tableColumn id="15551" xr3:uid="{1C368AAD-4B50-4565-B644-7CAC4434075C}" name="Column15548"/>
    <tableColumn id="15552" xr3:uid="{88AA4F89-BAEC-4475-8677-D558B2B5DA80}" name="Column15549"/>
    <tableColumn id="15553" xr3:uid="{B8A25E83-3313-4AA9-B144-D72A99D738D6}" name="Column15550"/>
    <tableColumn id="15554" xr3:uid="{EF6D80D7-3759-410A-9ACB-4C8AF462C6FA}" name="Column15551"/>
    <tableColumn id="15555" xr3:uid="{EC7D26C1-6501-4D2F-AC96-214DC34E3245}" name="Column15552"/>
    <tableColumn id="15556" xr3:uid="{B9EB789E-FD15-4051-B817-96EA8DA56E3B}" name="Column15553"/>
    <tableColumn id="15557" xr3:uid="{C7D35E94-CEC0-44A0-A09D-EFA030EC82D0}" name="Column15554"/>
    <tableColumn id="15558" xr3:uid="{B9674468-E443-4C22-AA63-79E42FA28F78}" name="Column15555"/>
    <tableColumn id="15559" xr3:uid="{18ED623A-1D8A-476A-85F2-3AB8FBA84230}" name="Column15556"/>
    <tableColumn id="15560" xr3:uid="{3EB7E968-C3A1-4160-BC40-D8457C960A5F}" name="Column15557"/>
    <tableColumn id="15561" xr3:uid="{FBD78AAD-6D99-4ADC-8273-020560A30B56}" name="Column15558"/>
    <tableColumn id="15562" xr3:uid="{AA9BAE13-C621-439E-ADEF-22B4E735D736}" name="Column15559"/>
    <tableColumn id="15563" xr3:uid="{441D47CA-78C7-454C-B27C-28D2906CADEA}" name="Column15560"/>
    <tableColumn id="15564" xr3:uid="{FBBCD316-819B-4CBE-9BFF-F8DBB2A3767F}" name="Column15561"/>
    <tableColumn id="15565" xr3:uid="{61DA5AE1-24A8-4124-B452-E034AAEE25AD}" name="Column15562"/>
    <tableColumn id="15566" xr3:uid="{4DA1A0A4-47AC-4352-91D9-04B6FC719E84}" name="Column15563"/>
    <tableColumn id="15567" xr3:uid="{193B1172-7A6D-427D-BBCF-90A3B9703421}" name="Column15564"/>
    <tableColumn id="15568" xr3:uid="{80A29175-BADB-4EF1-ADEE-541E851BB3F5}" name="Column15565"/>
    <tableColumn id="15569" xr3:uid="{F23D5841-84FB-41A8-8FB6-9F75B6958B1E}" name="Column15566"/>
    <tableColumn id="15570" xr3:uid="{BE764BF9-80AB-4D98-8430-E17724FECA5C}" name="Column15567"/>
    <tableColumn id="15571" xr3:uid="{58A37B62-C1FD-4373-9751-BE282053EF14}" name="Column15568"/>
    <tableColumn id="15572" xr3:uid="{12A61055-B884-4D73-A5CB-942EAF4BE10A}" name="Column15569"/>
    <tableColumn id="15573" xr3:uid="{A7E7D4B3-8E43-47A4-BC1E-9769B853CCB4}" name="Column15570"/>
    <tableColumn id="15574" xr3:uid="{C11BF930-D981-449F-A992-BC6B0A0A7370}" name="Column15571"/>
    <tableColumn id="15575" xr3:uid="{8743D92F-593A-4438-8012-D827A3EC1B76}" name="Column15572"/>
    <tableColumn id="15576" xr3:uid="{6246D3ED-252D-4EB2-A3B2-312EAE50C877}" name="Column15573"/>
    <tableColumn id="15577" xr3:uid="{92766A66-41A5-4EB2-B4D6-BF086AF0252E}" name="Column15574"/>
    <tableColumn id="15578" xr3:uid="{FA90EB4E-11B4-4B92-ACC0-C1C3621B869B}" name="Column15575"/>
    <tableColumn id="15579" xr3:uid="{B5D92399-67D2-43C6-A4D8-32A2E600E7B1}" name="Column15576"/>
    <tableColumn id="15580" xr3:uid="{3D0D1E62-4A51-4DB9-8AD8-1C655157F9CC}" name="Column15577"/>
    <tableColumn id="15581" xr3:uid="{0A94DE39-1D0A-4F65-90BB-D8ADA0C41433}" name="Column15578"/>
    <tableColumn id="15582" xr3:uid="{CDED7A8A-68B6-4438-9DC4-0BAF289793AF}" name="Column15579"/>
    <tableColumn id="15583" xr3:uid="{964D1B69-96BA-432F-B329-80EAA0BFF51D}" name="Column15580"/>
    <tableColumn id="15584" xr3:uid="{554FFD67-3C85-469A-904D-574A3B541578}" name="Column15581"/>
    <tableColumn id="15585" xr3:uid="{2191B650-EF7C-4710-A6DC-164A33AF3180}" name="Column15582"/>
    <tableColumn id="15586" xr3:uid="{2D1F7E9E-712B-4264-B839-96BE8EB64515}" name="Column15583"/>
    <tableColumn id="15587" xr3:uid="{8CE8156D-BFF0-4A62-82CB-8A4312380807}" name="Column15584"/>
    <tableColumn id="15588" xr3:uid="{13ECF476-737E-43B8-A125-EDF70C928FED}" name="Column15585"/>
    <tableColumn id="15589" xr3:uid="{F573CAE5-5F70-4738-A045-E26B3C5B45D9}" name="Column15586"/>
    <tableColumn id="15590" xr3:uid="{0085C2EE-334E-45A7-94E4-C9F38E4EC58F}" name="Column15587"/>
    <tableColumn id="15591" xr3:uid="{E98080BD-B450-4FBA-B513-8FCAE00D036A}" name="Column15588"/>
    <tableColumn id="15592" xr3:uid="{556DBFFE-4C30-4880-89C2-3681A63730FA}" name="Column15589"/>
    <tableColumn id="15593" xr3:uid="{4CEDCE7E-D8A1-48E8-B19B-24FF9594ECC7}" name="Column15590"/>
    <tableColumn id="15594" xr3:uid="{05FCDD5C-2252-42CD-86D7-3769CCE0D61F}" name="Column15591"/>
    <tableColumn id="15595" xr3:uid="{151C5BDA-44A1-4557-8B94-F6D2BEFA293E}" name="Column15592"/>
    <tableColumn id="15596" xr3:uid="{EC5E8541-46C2-4DD0-9C90-54139173A800}" name="Column15593"/>
    <tableColumn id="15597" xr3:uid="{8F49A7EE-5F52-442D-95E6-1EC9D1CF5F7C}" name="Column15594"/>
    <tableColumn id="15598" xr3:uid="{DA7D9747-54B4-4464-B698-268ACAA5180F}" name="Column15595"/>
    <tableColumn id="15599" xr3:uid="{FC07366C-76B3-44C1-B202-FFB519981256}" name="Column15596"/>
    <tableColumn id="15600" xr3:uid="{C9815B94-9FFE-4FDB-BD33-D38CD4B81240}" name="Column15597"/>
    <tableColumn id="15601" xr3:uid="{87A5037E-3D6D-497C-828B-124E6C59077D}" name="Column15598"/>
    <tableColumn id="15602" xr3:uid="{076B1AF3-3ED0-466A-B96C-27A71C2B7854}" name="Column15599"/>
    <tableColumn id="15603" xr3:uid="{EE00E93B-2176-460A-80B0-EC054414564F}" name="Column15600"/>
    <tableColumn id="15604" xr3:uid="{9156A0D4-DCC9-4FBD-937A-4DB6A1DAB432}" name="Column15601"/>
    <tableColumn id="15605" xr3:uid="{2D0B59A2-FA61-45BD-8162-317A0451C8DB}" name="Column15602"/>
    <tableColumn id="15606" xr3:uid="{7B8E7AFA-32F0-4BC8-B3C6-AB0D7AC2BD9B}" name="Column15603"/>
    <tableColumn id="15607" xr3:uid="{8C02F133-727A-4501-942C-A2E3274470B9}" name="Column15604"/>
    <tableColumn id="15608" xr3:uid="{1D806ABB-7319-4909-A6E1-5D61F6ECD243}" name="Column15605"/>
    <tableColumn id="15609" xr3:uid="{205062A3-0E59-450F-BAF6-ED022D9B6B54}" name="Column15606"/>
    <tableColumn id="15610" xr3:uid="{288940C3-0FD0-444A-8D84-FBB1037942B7}" name="Column15607"/>
    <tableColumn id="15611" xr3:uid="{CB870C13-4889-402C-B64A-0936EEB7B632}" name="Column15608"/>
    <tableColumn id="15612" xr3:uid="{F78806DC-6426-4A5B-A99F-750FAA781763}" name="Column15609"/>
    <tableColumn id="15613" xr3:uid="{86DC299F-8462-4405-B88B-DEAF2E5EC1EB}" name="Column15610"/>
    <tableColumn id="15614" xr3:uid="{715A6C60-A2E7-4504-88D6-568E4E4BDF88}" name="Column15611"/>
    <tableColumn id="15615" xr3:uid="{1A31515E-FC85-483B-9524-B8DD32D44EA6}" name="Column15612"/>
    <tableColumn id="15616" xr3:uid="{CF0C4BEF-53D6-436C-8038-2F30F24E14CC}" name="Column15613"/>
    <tableColumn id="15617" xr3:uid="{E2D6C223-AE27-437E-AE02-4AE785FA0782}" name="Column15614"/>
    <tableColumn id="15618" xr3:uid="{33E7451E-1886-478D-9CFB-46B674FDA830}" name="Column15615"/>
    <tableColumn id="15619" xr3:uid="{D26383AE-A719-4593-9933-E101579453C8}" name="Column15616"/>
    <tableColumn id="15620" xr3:uid="{785D0962-5D0D-4C87-A07B-655068EF0354}" name="Column15617"/>
    <tableColumn id="15621" xr3:uid="{70E40E34-0097-4945-84FF-856205EF46DC}" name="Column15618"/>
    <tableColumn id="15622" xr3:uid="{816D2E37-D834-42A4-9D57-33AA66AB6DC6}" name="Column15619"/>
    <tableColumn id="15623" xr3:uid="{C5FF6CA6-1FDF-48FA-84D6-824960AD2D23}" name="Column15620"/>
    <tableColumn id="15624" xr3:uid="{5E3D1A34-73E1-46B7-9FA9-B2608A2CEC85}" name="Column15621"/>
    <tableColumn id="15625" xr3:uid="{2F765062-D66F-4052-A588-0AD2F0D05F64}" name="Column15622"/>
    <tableColumn id="15626" xr3:uid="{9757CC5E-505D-4D4C-93DF-9FC9BDE69276}" name="Column15623"/>
    <tableColumn id="15627" xr3:uid="{1C8EDBAF-C52D-4935-BD39-B892EE5C8FD7}" name="Column15624"/>
    <tableColumn id="15628" xr3:uid="{EF30F6A0-A759-419E-9B09-49349CC48234}" name="Column15625"/>
    <tableColumn id="15629" xr3:uid="{9E648A87-BA45-4FE6-B56A-1C501C1A7823}" name="Column15626"/>
    <tableColumn id="15630" xr3:uid="{C5D7911E-95DF-4FEA-90D0-493990F3E6FF}" name="Column15627"/>
    <tableColumn id="15631" xr3:uid="{543D1DAD-A473-4CD3-9C4E-4C830A07BAD0}" name="Column15628"/>
    <tableColumn id="15632" xr3:uid="{9A2D05EE-0222-48D9-B62D-9569FC891784}" name="Column15629"/>
    <tableColumn id="15633" xr3:uid="{BB9B6557-D837-4563-A118-D0849972BFC0}" name="Column15630"/>
    <tableColumn id="15634" xr3:uid="{84D4801A-B53F-4FD1-B6F7-6E045C3B54B2}" name="Column15631"/>
    <tableColumn id="15635" xr3:uid="{1D45A6DC-6C51-4E98-845C-0580DAFDA586}" name="Column15632"/>
    <tableColumn id="15636" xr3:uid="{3D58A11B-C37C-459E-8117-C7ABAAFC049B}" name="Column15633"/>
    <tableColumn id="15637" xr3:uid="{5022F3C5-B184-4A74-BEE7-DF4332DE3BC0}" name="Column15634"/>
    <tableColumn id="15638" xr3:uid="{F548D7D2-36F8-4521-8D7D-89AEE5A4A6C4}" name="Column15635"/>
    <tableColumn id="15639" xr3:uid="{607E696F-A36E-49A5-A9E4-F503559ED79F}" name="Column15636"/>
    <tableColumn id="15640" xr3:uid="{7AF7B673-3A55-46BA-875D-DB509EFC8CD7}" name="Column15637"/>
    <tableColumn id="15641" xr3:uid="{22847A34-9E80-4E8C-882B-CD3FD52D71B2}" name="Column15638"/>
    <tableColumn id="15642" xr3:uid="{86C0E877-46B3-4261-AF19-D834C944D490}" name="Column15639"/>
    <tableColumn id="15643" xr3:uid="{F4463000-DBA3-4A11-B2E8-B6F2CBCF25CD}" name="Column15640"/>
    <tableColumn id="15644" xr3:uid="{C6DD657A-EAB3-4EC3-8108-18CF2B7B211B}" name="Column15641"/>
    <tableColumn id="15645" xr3:uid="{27DE2AC7-26E3-44BE-81EB-25C21FABEC56}" name="Column15642"/>
    <tableColumn id="15646" xr3:uid="{E8D3090B-0CB1-4316-944A-B375A7368861}" name="Column15643"/>
    <tableColumn id="15647" xr3:uid="{6FD6052D-CF61-4B65-ABA6-1A3B71EF2FF8}" name="Column15644"/>
    <tableColumn id="15648" xr3:uid="{6AB52FBE-AB92-4BC7-BDE1-0806FCF7CE6C}" name="Column15645"/>
    <tableColumn id="15649" xr3:uid="{4F6F6F71-7DBD-4D28-BD05-6D5B62F92505}" name="Column15646"/>
    <tableColumn id="15650" xr3:uid="{0ED22FC4-5D20-420E-AB31-E59881F05973}" name="Column15647"/>
    <tableColumn id="15651" xr3:uid="{8BBD5536-F21A-48E3-B30D-5AFD0B314FAC}" name="Column15648"/>
    <tableColumn id="15652" xr3:uid="{CBF5EBA5-F8A0-4628-BE59-362118222E3E}" name="Column15649"/>
    <tableColumn id="15653" xr3:uid="{348EF6EA-3321-45B0-AF26-4815B44D65BD}" name="Column15650"/>
    <tableColumn id="15654" xr3:uid="{224C8CA9-04CC-40E2-96BB-0A8A33024740}" name="Column15651"/>
    <tableColumn id="15655" xr3:uid="{4EDB5011-A23A-4200-9137-C0BA74FF33DA}" name="Column15652"/>
    <tableColumn id="15656" xr3:uid="{774856E3-1F5E-4AB6-91F8-15E481703100}" name="Column15653"/>
    <tableColumn id="15657" xr3:uid="{FE6CBD7D-1BC6-47AD-9ECC-99AAA776ED80}" name="Column15654"/>
    <tableColumn id="15658" xr3:uid="{BBE61135-7813-4C7E-9AB2-A42DE86C2CAE}" name="Column15655"/>
    <tableColumn id="15659" xr3:uid="{0017595E-E8C0-4CBA-8D7E-0CC551FBEC06}" name="Column15656"/>
    <tableColumn id="15660" xr3:uid="{1A36A4DB-7AB7-4603-A6DE-BC5E5038476A}" name="Column15657"/>
    <tableColumn id="15661" xr3:uid="{A49579E3-9D2F-4131-BF0F-E1C5B6777677}" name="Column15658"/>
    <tableColumn id="15662" xr3:uid="{48F77739-12EA-40EF-A51C-D1145DC28BA8}" name="Column15659"/>
    <tableColumn id="15663" xr3:uid="{FA074192-2B2E-4DEF-9859-E92CDBF1D330}" name="Column15660"/>
    <tableColumn id="15664" xr3:uid="{B0A6A2C4-A7F3-4BF0-AA3D-81C96E190FA7}" name="Column15661"/>
    <tableColumn id="15665" xr3:uid="{3ABC3FE5-B23F-4B59-BBE4-A76DBAAE3D99}" name="Column15662"/>
    <tableColumn id="15666" xr3:uid="{0504DC38-089B-4553-B381-8AB5C40AE10C}" name="Column15663"/>
    <tableColumn id="15667" xr3:uid="{FF26F5E1-388B-429A-A890-3DBE9209C0CA}" name="Column15664"/>
    <tableColumn id="15668" xr3:uid="{4E194830-11B7-42BF-8A1D-29891DBDC631}" name="Column15665"/>
    <tableColumn id="15669" xr3:uid="{D1332FB7-A7F0-4F76-BF10-55BACFCAA3A6}" name="Column15666"/>
    <tableColumn id="15670" xr3:uid="{AF03EF7C-46B1-47BB-B783-D24231F88ECB}" name="Column15667"/>
    <tableColumn id="15671" xr3:uid="{2797B523-C69A-4D56-B786-D8F7A5D6C157}" name="Column15668"/>
    <tableColumn id="15672" xr3:uid="{796B9F86-1561-4C76-AD37-74109B3497DE}" name="Column15669"/>
    <tableColumn id="15673" xr3:uid="{09E204B8-C81C-4553-BDC7-0B7495397435}" name="Column15670"/>
    <tableColumn id="15674" xr3:uid="{8E30FBFC-A658-4371-AE4A-4483F50129B2}" name="Column15671"/>
    <tableColumn id="15675" xr3:uid="{951A1C27-18F6-4F97-B23D-BD29C9B21AC7}" name="Column15672"/>
    <tableColumn id="15676" xr3:uid="{EA84445F-9779-4A3B-AE61-0D7244705258}" name="Column15673"/>
    <tableColumn id="15677" xr3:uid="{FAB927F9-94BA-41FA-9F25-144F778E212A}" name="Column15674"/>
    <tableColumn id="15678" xr3:uid="{589902EB-573E-45BA-AA4D-54AA3DB87B7F}" name="Column15675"/>
    <tableColumn id="15679" xr3:uid="{55526129-29F1-4F12-9771-DE632BD8B0F8}" name="Column15676"/>
    <tableColumn id="15680" xr3:uid="{71856549-BA60-4283-81CB-FCE09D343C78}" name="Column15677"/>
    <tableColumn id="15681" xr3:uid="{35FB1359-C9B8-4C65-954C-DFB936246E28}" name="Column15678"/>
    <tableColumn id="15682" xr3:uid="{BB0F92F5-B324-46CC-A83B-5C460E9415B9}" name="Column15679"/>
    <tableColumn id="15683" xr3:uid="{BBE3C746-F7EF-4AD9-B63D-730793B1D43C}" name="Column15680"/>
    <tableColumn id="15684" xr3:uid="{3998D82F-30CA-460C-A7E7-8816715C882D}" name="Column15681"/>
    <tableColumn id="15685" xr3:uid="{14DF9713-2DEA-4B72-8E91-5EFA45C8E6CE}" name="Column15682"/>
    <tableColumn id="15686" xr3:uid="{2F434351-A99B-4569-8A81-A88D40F03C12}" name="Column15683"/>
    <tableColumn id="15687" xr3:uid="{D3D273D0-927C-4E44-8D95-E85982BCDF51}" name="Column15684"/>
    <tableColumn id="15688" xr3:uid="{A1158F32-5596-4105-BF7D-F23E7CBAF7D7}" name="Column15685"/>
    <tableColumn id="15689" xr3:uid="{DE1D8227-8910-495B-B7B2-323F93A50EAE}" name="Column15686"/>
    <tableColumn id="15690" xr3:uid="{8EE36690-2768-443E-A6FC-9506C42F746D}" name="Column15687"/>
    <tableColumn id="15691" xr3:uid="{DB46621E-E217-4F5E-81F7-7C9B6D4807B3}" name="Column15688"/>
    <tableColumn id="15692" xr3:uid="{A37C6900-EE4E-4B22-BADB-64ADDD345B99}" name="Column15689"/>
    <tableColumn id="15693" xr3:uid="{D7E629D2-AD7C-4CB3-BC12-B0E2E86D37B2}" name="Column15690"/>
    <tableColumn id="15694" xr3:uid="{D7D889BF-DA1F-43E7-9C0B-DD4386ED6BD5}" name="Column15691"/>
    <tableColumn id="15695" xr3:uid="{A862B2B6-E608-4106-A747-B86498B1C3C4}" name="Column15692"/>
    <tableColumn id="15696" xr3:uid="{3D60D475-1F77-46C0-8B64-09BC4CC800EF}" name="Column15693"/>
    <tableColumn id="15697" xr3:uid="{EB5BAC13-4A40-48ED-8EA6-FE1F70CE6CF2}" name="Column15694"/>
    <tableColumn id="15698" xr3:uid="{9528B5CD-B17C-4418-BDDC-A5E1820EC53E}" name="Column15695"/>
    <tableColumn id="15699" xr3:uid="{402FF3FF-8028-472A-80E9-8BDF315B6AC4}" name="Column15696"/>
    <tableColumn id="15700" xr3:uid="{7FB72B64-EF56-4AC4-99BF-940B868DE2BD}" name="Column15697"/>
    <tableColumn id="15701" xr3:uid="{002D1933-5DAA-4256-9FDA-A02CDBBD23CB}" name="Column15698"/>
    <tableColumn id="15702" xr3:uid="{1568D72C-3C4B-47BF-9EA9-F2D77DCA980A}" name="Column15699"/>
    <tableColumn id="15703" xr3:uid="{C4DCFE45-FE35-4D80-8721-015AF6C7DD9A}" name="Column15700"/>
    <tableColumn id="15704" xr3:uid="{CF8BA612-5EB8-4C12-83EB-8739F4686A10}" name="Column15701"/>
    <tableColumn id="15705" xr3:uid="{12AFEC95-B9CB-47A1-944D-C7E770ED7846}" name="Column15702"/>
    <tableColumn id="15706" xr3:uid="{D6A15F2D-5B0D-482E-92B8-03E724035919}" name="Column15703"/>
    <tableColumn id="15707" xr3:uid="{72B1CEA4-73FD-45B4-8F4F-513E03A21D10}" name="Column15704"/>
    <tableColumn id="15708" xr3:uid="{02315DF4-FDE5-4D14-A5EE-439674555C20}" name="Column15705"/>
    <tableColumn id="15709" xr3:uid="{ADF159B5-3C0E-4C7E-9DFC-7BB4282D2F0E}" name="Column15706"/>
    <tableColumn id="15710" xr3:uid="{CF85CC4D-768E-4ADE-9F93-B7157F1E02CD}" name="Column15707"/>
    <tableColumn id="15711" xr3:uid="{C7B7F9AE-178A-4786-A65D-288A4F7558B8}" name="Column15708"/>
    <tableColumn id="15712" xr3:uid="{037DBBE0-B662-4F0B-836A-9D655A9DA214}" name="Column15709"/>
    <tableColumn id="15713" xr3:uid="{0FF583F3-2ADE-455C-A6BE-59C4E3E8B81E}" name="Column15710"/>
    <tableColumn id="15714" xr3:uid="{2E9D8977-183D-4E9A-8627-5DE6E9A356B5}" name="Column15711"/>
    <tableColumn id="15715" xr3:uid="{71F96CD2-755D-41E3-A8CA-5D91C355D4BD}" name="Column15712"/>
    <tableColumn id="15716" xr3:uid="{CA7EBD67-AC13-4E56-BD7A-1E8525EE95C3}" name="Column15713"/>
    <tableColumn id="15717" xr3:uid="{E9F39487-557E-4C25-BABE-84BC0312C045}" name="Column15714"/>
    <tableColumn id="15718" xr3:uid="{3DDC5168-048C-4E74-A6CE-C40F26F4EFC6}" name="Column15715"/>
    <tableColumn id="15719" xr3:uid="{46E05FC3-8ED2-4D26-BE18-AEE18D915994}" name="Column15716"/>
    <tableColumn id="15720" xr3:uid="{7A0F1AF0-317E-4470-8FB8-D4DCF9DB6A50}" name="Column15717"/>
    <tableColumn id="15721" xr3:uid="{2695FBDF-3E08-44F6-8303-37DF0096EDD3}" name="Column15718"/>
    <tableColumn id="15722" xr3:uid="{EB24BCA5-722F-4BDE-A543-79482D65BF37}" name="Column15719"/>
    <tableColumn id="15723" xr3:uid="{3D2187F7-5415-4B45-A1C0-38ED03AE3570}" name="Column15720"/>
    <tableColumn id="15724" xr3:uid="{875237F6-B5B2-40C2-9E75-1E7837750021}" name="Column15721"/>
    <tableColumn id="15725" xr3:uid="{A6E57327-4986-4750-A353-8257B6EC82A2}" name="Column15722"/>
    <tableColumn id="15726" xr3:uid="{FD83AFF7-DC98-4871-8E15-0DA2F329325D}" name="Column15723"/>
    <tableColumn id="15727" xr3:uid="{175BA1AD-8D0E-41D8-934E-5C65DF25506A}" name="Column15724"/>
    <tableColumn id="15728" xr3:uid="{27FDD6C3-2DBB-4342-9CDD-C38527ADC114}" name="Column15725"/>
    <tableColumn id="15729" xr3:uid="{79DF9A98-F6DA-49DB-8C02-D47F89A8C264}" name="Column15726"/>
    <tableColumn id="15730" xr3:uid="{6BFF1992-115E-41CA-A6A1-DBD155F42553}" name="Column15727"/>
    <tableColumn id="15731" xr3:uid="{083C73FE-D7C3-4BAD-8565-1712C3C3149D}" name="Column15728"/>
    <tableColumn id="15732" xr3:uid="{F8283E83-7C9B-4D3A-A75E-9524A3B3A1C7}" name="Column15729"/>
    <tableColumn id="15733" xr3:uid="{C81D869D-C175-4EAB-A8FC-056753663FFA}" name="Column15730"/>
    <tableColumn id="15734" xr3:uid="{6140854E-2258-4982-A1C1-31CA5A1DF3A4}" name="Column15731"/>
    <tableColumn id="15735" xr3:uid="{9BDB6D6A-EBBA-4AEA-8041-1D7EFA2AEDF3}" name="Column15732"/>
    <tableColumn id="15736" xr3:uid="{04C77D74-8A3D-4CFE-9B4F-D0F3503A5F45}" name="Column15733"/>
    <tableColumn id="15737" xr3:uid="{EF8BFE79-0F13-4822-A431-EF178DD3FAEE}" name="Column15734"/>
    <tableColumn id="15738" xr3:uid="{DD826CED-6900-4A50-8A39-DFD238889DC7}" name="Column15735"/>
    <tableColumn id="15739" xr3:uid="{437C4C18-5E04-4E58-82F5-480CAC79B0D3}" name="Column15736"/>
    <tableColumn id="15740" xr3:uid="{6057AB82-FA64-4ED5-BC4C-BFCA9776746A}" name="Column15737"/>
    <tableColumn id="15741" xr3:uid="{7E6C946C-D190-49EB-A80B-266296E5C5C7}" name="Column15738"/>
    <tableColumn id="15742" xr3:uid="{0DD23AF4-8AE2-4879-8EDA-2E4D466C8026}" name="Column15739"/>
    <tableColumn id="15743" xr3:uid="{691012D3-5190-49D7-AB66-86077867967A}" name="Column15740"/>
    <tableColumn id="15744" xr3:uid="{1878C6D2-52A0-4351-A46A-082C47D2232D}" name="Column15741"/>
    <tableColumn id="15745" xr3:uid="{0505F646-FA84-4532-A124-AD2C8C390337}" name="Column15742"/>
    <tableColumn id="15746" xr3:uid="{BAD3CBB9-31BC-411B-89E0-F381BB7E9F52}" name="Column15743"/>
    <tableColumn id="15747" xr3:uid="{474E5A69-2B83-41B8-AFAF-E69B0B227A4C}" name="Column15744"/>
    <tableColumn id="15748" xr3:uid="{094F7E57-6B81-4531-96EE-998E32BD740C}" name="Column15745"/>
    <tableColumn id="15749" xr3:uid="{9256A121-4DC2-46AE-9303-CD84123324CE}" name="Column15746"/>
    <tableColumn id="15750" xr3:uid="{2EF76DBF-0653-4DDD-8C93-8C383EE6A210}" name="Column15747"/>
    <tableColumn id="15751" xr3:uid="{98531FFA-9DC4-49AE-A415-ABCA2FCF672E}" name="Column15748"/>
    <tableColumn id="15752" xr3:uid="{37C6E66E-C5F2-4AA3-877B-155A6A939A74}" name="Column15749"/>
    <tableColumn id="15753" xr3:uid="{9BC9ED6A-CC18-4D6F-85B5-CE4DC2F0A72A}" name="Column15750"/>
    <tableColumn id="15754" xr3:uid="{58F4B754-D6DE-4779-94D9-5699E429E723}" name="Column15751"/>
    <tableColumn id="15755" xr3:uid="{0E7EDC24-746B-4345-B55F-3A2963EE0A7D}" name="Column15752"/>
    <tableColumn id="15756" xr3:uid="{DEA677EF-F9AB-4CF5-AFF3-EE18374A9560}" name="Column15753"/>
    <tableColumn id="15757" xr3:uid="{A1FFF0DA-1AA6-4627-8FA1-066C63B5E653}" name="Column15754"/>
    <tableColumn id="15758" xr3:uid="{C4467469-D38A-41F7-93B9-F8856CA15600}" name="Column15755"/>
    <tableColumn id="15759" xr3:uid="{5E47FD56-D81E-496E-96EB-C4F5299E7019}" name="Column15756"/>
    <tableColumn id="15760" xr3:uid="{6C930450-B00B-48B4-AB8C-144D23EEF782}" name="Column15757"/>
    <tableColumn id="15761" xr3:uid="{229D6A02-E7CE-4FDD-BC04-6E24CA2C8D04}" name="Column15758"/>
    <tableColumn id="15762" xr3:uid="{8C3136FB-FAAB-4D86-87E4-A1562055F2E8}" name="Column15759"/>
    <tableColumn id="15763" xr3:uid="{A0D752D7-59EF-4D12-BE41-8395B2C63A06}" name="Column15760"/>
    <tableColumn id="15764" xr3:uid="{E23A434D-E362-41ED-80A8-33BC72919D7C}" name="Column15761"/>
    <tableColumn id="15765" xr3:uid="{4417608B-B6ED-49FA-A367-6CAE676AA4DA}" name="Column15762"/>
    <tableColumn id="15766" xr3:uid="{29261764-8096-422A-9BA7-90AAC046A5DD}" name="Column15763"/>
    <tableColumn id="15767" xr3:uid="{0734C5A9-1F13-4ECC-A16D-D865AC66B7EB}" name="Column15764"/>
    <tableColumn id="15768" xr3:uid="{D1370C28-F16C-4BBC-9F00-22E2A14EA62A}" name="Column15765"/>
    <tableColumn id="15769" xr3:uid="{0BE1ADD7-20BD-4A6E-9770-20D8C848C7B8}" name="Column15766"/>
    <tableColumn id="15770" xr3:uid="{59A0F6D0-6EFB-4B63-A6E9-055F68590388}" name="Column15767"/>
    <tableColumn id="15771" xr3:uid="{55D786A1-FED5-4B6A-8D88-12CC1D50B137}" name="Column15768"/>
    <tableColumn id="15772" xr3:uid="{F0FDB1CF-F48E-4DA1-8E9E-5F57874D4373}" name="Column15769"/>
    <tableColumn id="15773" xr3:uid="{FACC64B0-EB91-409B-8510-09DC16583E8D}" name="Column15770"/>
    <tableColumn id="15774" xr3:uid="{49C73C8D-8993-41C0-8F0D-C9D47450D1E6}" name="Column15771"/>
    <tableColumn id="15775" xr3:uid="{66CBF39F-B7CD-4F8A-8EF7-64C1E299ACBF}" name="Column15772"/>
    <tableColumn id="15776" xr3:uid="{87CF6DC5-F963-46E2-944B-32F7673E211A}" name="Column15773"/>
    <tableColumn id="15777" xr3:uid="{20F1F55D-4913-45D9-A416-FB0AE8DF0311}" name="Column15774"/>
    <tableColumn id="15778" xr3:uid="{A4801DF9-DD14-4BCA-A1BD-64CD36144A2A}" name="Column15775"/>
    <tableColumn id="15779" xr3:uid="{DEEE93D6-E2A1-4EC4-83B4-66DEC6B51850}" name="Column15776"/>
    <tableColumn id="15780" xr3:uid="{150F1FD9-E605-4037-A974-ABEB52D1481C}" name="Column15777"/>
    <tableColumn id="15781" xr3:uid="{D63709F9-9E21-46F9-8C25-4F652EC482F2}" name="Column15778"/>
    <tableColumn id="15782" xr3:uid="{875F6D50-4691-45DB-B42C-7C90EDC55CD0}" name="Column15779"/>
    <tableColumn id="15783" xr3:uid="{05B53889-6030-4DDE-98A0-EBBE5843CBC6}" name="Column15780"/>
    <tableColumn id="15784" xr3:uid="{C291DB61-8740-49DE-8582-BE3098F8ACD4}" name="Column15781"/>
    <tableColumn id="15785" xr3:uid="{B9E4195B-3EB6-4B3A-860F-7A7E2D5C35BA}" name="Column15782"/>
    <tableColumn id="15786" xr3:uid="{3EBA8244-3062-4476-B0EA-7DE0D5A3B7AE}" name="Column15783"/>
    <tableColumn id="15787" xr3:uid="{33DB14B3-2C59-41F2-AFC0-64E012520998}" name="Column15784"/>
    <tableColumn id="15788" xr3:uid="{719E8109-0669-47AA-8E82-298A5481C28F}" name="Column15785"/>
    <tableColumn id="15789" xr3:uid="{22102158-0990-4DAD-9AF3-292235DDFDE1}" name="Column15786"/>
    <tableColumn id="15790" xr3:uid="{F30D1DD9-85DC-4C42-BC50-E1A896215641}" name="Column15787"/>
    <tableColumn id="15791" xr3:uid="{98FBA30C-01D2-47D6-BCB2-EFE0F1AAD8B7}" name="Column15788"/>
    <tableColumn id="15792" xr3:uid="{F34A218F-1FBB-47A9-8662-8FDDE605D76D}" name="Column15789"/>
    <tableColumn id="15793" xr3:uid="{255A0815-3A61-4BA0-AFA3-00DD1C688E5F}" name="Column15790"/>
    <tableColumn id="15794" xr3:uid="{625BDCBF-25E9-4EB8-B55C-B89DCE11BEEE}" name="Column15791"/>
    <tableColumn id="15795" xr3:uid="{E8E8AB9D-E413-4F88-8BDB-07E7749911F6}" name="Column15792"/>
    <tableColumn id="15796" xr3:uid="{6A970B38-F3F9-4C0A-A46B-EB39FBB2E556}" name="Column15793"/>
    <tableColumn id="15797" xr3:uid="{F64A04BB-092B-4C7E-9FF0-D86D3407D399}" name="Column15794"/>
    <tableColumn id="15798" xr3:uid="{2F43FC77-AC77-4F38-ADD7-9B8A52A9FAA3}" name="Column15795"/>
    <tableColumn id="15799" xr3:uid="{E2370D2D-239D-4A7A-8CFF-BC405C660B8B}" name="Column15796"/>
    <tableColumn id="15800" xr3:uid="{9D8D473C-5A26-4E2C-9143-57C46960EDB6}" name="Column15797"/>
    <tableColumn id="15801" xr3:uid="{1BAA0747-B770-422F-95A2-BA62F34FE984}" name="Column15798"/>
    <tableColumn id="15802" xr3:uid="{4ED6D66F-6973-4E04-880B-D722E36DE712}" name="Column15799"/>
    <tableColumn id="15803" xr3:uid="{7EC45D5E-74B0-4393-BA99-466107F54AC0}" name="Column15800"/>
    <tableColumn id="15804" xr3:uid="{DAC7A229-C37C-4214-A319-5D824F737C3F}" name="Column15801"/>
    <tableColumn id="15805" xr3:uid="{3CB62094-B4EE-4043-A03A-62718207668E}" name="Column15802"/>
    <tableColumn id="15806" xr3:uid="{A052E394-02FB-4B2A-82C8-F3F65017974B}" name="Column15803"/>
    <tableColumn id="15807" xr3:uid="{3DFF6541-3BE5-4BB7-B552-456F13BC65CC}" name="Column15804"/>
    <tableColumn id="15808" xr3:uid="{4788488B-FFE1-4226-892A-C7E8AD102F0E}" name="Column15805"/>
    <tableColumn id="15809" xr3:uid="{58F87AED-520B-4F3C-AD32-5906BAFD0ED8}" name="Column15806"/>
    <tableColumn id="15810" xr3:uid="{6CE85280-4463-431E-9738-D1F19F9E0E80}" name="Column15807"/>
    <tableColumn id="15811" xr3:uid="{03638049-EE39-4640-8CAC-E0E5856EBCCF}" name="Column15808"/>
    <tableColumn id="15812" xr3:uid="{794BE8EE-CEF1-49E2-9A6D-A89ACF2DAEDE}" name="Column15809"/>
    <tableColumn id="15813" xr3:uid="{782D1986-23C4-43C8-B983-6E554A6B589E}" name="Column15810"/>
    <tableColumn id="15814" xr3:uid="{D17FBAAC-29B6-49A9-9CCE-4593206D1399}" name="Column15811"/>
    <tableColumn id="15815" xr3:uid="{6F985BCE-76CE-4B39-A770-057EE0D49231}" name="Column15812"/>
    <tableColumn id="15816" xr3:uid="{184A754D-A822-4F3C-9F19-E69EF506C7A9}" name="Column15813"/>
    <tableColumn id="15817" xr3:uid="{E45D3699-CDFA-42E7-B802-C70D57CEF679}" name="Column15814"/>
    <tableColumn id="15818" xr3:uid="{4286F4E5-4A92-48E5-A707-E29C95D676A3}" name="Column15815"/>
    <tableColumn id="15819" xr3:uid="{A1D06B77-9A7F-447A-A69C-D1F16B9267C3}" name="Column15816"/>
    <tableColumn id="15820" xr3:uid="{71E43D8A-308E-4FF2-84E0-A368570463CA}" name="Column15817"/>
    <tableColumn id="15821" xr3:uid="{2A9F1008-6928-4917-A588-A1759354B849}" name="Column15818"/>
    <tableColumn id="15822" xr3:uid="{65BCA999-F5BD-4A73-8C8A-875F421828A0}" name="Column15819"/>
    <tableColumn id="15823" xr3:uid="{5DA379CE-8B3E-4255-9AC9-BF080C63D8DA}" name="Column15820"/>
    <tableColumn id="15824" xr3:uid="{E4F31BD9-82A1-4988-A321-3FE2E66CAD8E}" name="Column15821"/>
    <tableColumn id="15825" xr3:uid="{1F1C1983-8AE4-4D45-8A5D-2CD61E56652E}" name="Column15822"/>
    <tableColumn id="15826" xr3:uid="{9F78B7DA-31CB-449A-92CD-4FB8286DAD0C}" name="Column15823"/>
    <tableColumn id="15827" xr3:uid="{ADBB1A1E-EA0A-4ABC-8278-E8ACF7478D60}" name="Column15824"/>
    <tableColumn id="15828" xr3:uid="{D9FE83AA-955E-4341-9690-E62375799304}" name="Column15825"/>
    <tableColumn id="15829" xr3:uid="{AEB9626B-9AF5-4693-8882-0F1FD7295C1F}" name="Column15826"/>
    <tableColumn id="15830" xr3:uid="{87FC6E98-BE70-4D54-8593-CD23BB437D0A}" name="Column15827"/>
    <tableColumn id="15831" xr3:uid="{891A82D6-DB1E-49CA-AAAA-371B3704FA4B}" name="Column15828"/>
    <tableColumn id="15832" xr3:uid="{82457E3C-574F-4DB2-A61B-2B521C897D91}" name="Column15829"/>
    <tableColumn id="15833" xr3:uid="{251E4487-8E75-488D-80A3-46C3A983F426}" name="Column15830"/>
    <tableColumn id="15834" xr3:uid="{B54A6682-5D7C-4C28-B39E-B845A7DE6AAF}" name="Column15831"/>
    <tableColumn id="15835" xr3:uid="{17D946AA-7E96-4E57-90FD-C82D8C91D48B}" name="Column15832"/>
    <tableColumn id="15836" xr3:uid="{083D01CC-0E82-436C-8A08-0FBE06C30FDB}" name="Column15833"/>
    <tableColumn id="15837" xr3:uid="{0D773A94-23E5-4FFE-9232-A0F31A1612B0}" name="Column15834"/>
    <tableColumn id="15838" xr3:uid="{1670E40F-35F5-4FA8-8090-06880AF34665}" name="Column15835"/>
    <tableColumn id="15839" xr3:uid="{037C08D1-E7DF-4EF2-8A91-9013762CB396}" name="Column15836"/>
    <tableColumn id="15840" xr3:uid="{B78B8194-D70B-4C71-ADC2-60D0EF541FEA}" name="Column15837"/>
    <tableColumn id="15841" xr3:uid="{EAFB7882-231C-44C4-B109-4473576F06B9}" name="Column15838"/>
    <tableColumn id="15842" xr3:uid="{61FD35AA-0A05-4480-B696-5EE6EAEBD006}" name="Column15839"/>
    <tableColumn id="15843" xr3:uid="{AB04C435-A6AC-46C7-AC24-E7F448BFBFB8}" name="Column15840"/>
    <tableColumn id="15844" xr3:uid="{33F8E683-1394-4CFD-B54E-9C0E81F0821C}" name="Column15841"/>
    <tableColumn id="15845" xr3:uid="{081028EF-2A1C-438B-8543-0C5B42A68C01}" name="Column15842"/>
    <tableColumn id="15846" xr3:uid="{247747A7-E2B8-4099-A860-C621D618FFEA}" name="Column15843"/>
    <tableColumn id="15847" xr3:uid="{DC1FD094-51CF-4996-9F8B-976C5D5A116D}" name="Column15844"/>
    <tableColumn id="15848" xr3:uid="{4D4C3D69-19AD-4AD5-8756-44BE1705E74B}" name="Column15845"/>
    <tableColumn id="15849" xr3:uid="{9857E2D3-6F8B-46A6-BE5E-D91E5C1F3482}" name="Column15846"/>
    <tableColumn id="15850" xr3:uid="{3C463462-2470-4C97-9657-BB8D5AE8AB93}" name="Column15847"/>
    <tableColumn id="15851" xr3:uid="{D525146B-29B8-4ACC-A1B0-C16A2D29171A}" name="Column15848"/>
    <tableColumn id="15852" xr3:uid="{C5BA9D8C-763D-4284-ABF5-66467B741112}" name="Column15849"/>
    <tableColumn id="15853" xr3:uid="{AFC790B1-1DE8-4AFE-AADF-36E66D6D846E}" name="Column15850"/>
    <tableColumn id="15854" xr3:uid="{4B3994AD-AFE0-41A3-9C16-21FA83963FFE}" name="Column15851"/>
    <tableColumn id="15855" xr3:uid="{E5DCF524-A67C-4342-A773-DB88D7EBA8CA}" name="Column15852"/>
    <tableColumn id="15856" xr3:uid="{5C272B98-CB32-41E6-ACBC-956E3F694CCC}" name="Column15853"/>
    <tableColumn id="15857" xr3:uid="{42EE8907-523D-44B8-B165-3EEC75ACF4F6}" name="Column15854"/>
    <tableColumn id="15858" xr3:uid="{649D9532-62E0-4B6E-9B14-0F29CEAE408D}" name="Column15855"/>
    <tableColumn id="15859" xr3:uid="{CB00BAC2-0EF1-4A35-9657-1021300B8985}" name="Column15856"/>
    <tableColumn id="15860" xr3:uid="{33E070C8-E491-493B-9093-F993ACBF3046}" name="Column15857"/>
    <tableColumn id="15861" xr3:uid="{D9E14C3D-1528-4235-8A8C-C8A96489D2A6}" name="Column15858"/>
    <tableColumn id="15862" xr3:uid="{D977F33C-9BCB-4977-B49F-029FAF70FFA9}" name="Column15859"/>
    <tableColumn id="15863" xr3:uid="{585578BE-9A4E-494D-872C-8D5DF62A8EB6}" name="Column15860"/>
    <tableColumn id="15864" xr3:uid="{CF64FC8A-208A-40D1-9364-EC30727398AF}" name="Column15861"/>
    <tableColumn id="15865" xr3:uid="{2E4DD6E8-F928-4B55-9755-77EDB93C53E2}" name="Column15862"/>
    <tableColumn id="15866" xr3:uid="{CB6FA345-A052-4BC0-B851-02A77D84BBF9}" name="Column15863"/>
    <tableColumn id="15867" xr3:uid="{F1F4E031-8507-4690-B34F-DD88F7D5133E}" name="Column15864"/>
    <tableColumn id="15868" xr3:uid="{392FC3C2-F9F0-4EE5-86AA-A0AC10A58C8F}" name="Column15865"/>
    <tableColumn id="15869" xr3:uid="{90EFEEF9-78AC-441E-ABE8-70DB2D2078FE}" name="Column15866"/>
    <tableColumn id="15870" xr3:uid="{087FD43D-4E91-4041-B6A2-677112EB94DF}" name="Column15867"/>
    <tableColumn id="15871" xr3:uid="{5C1D8A02-232D-4FFB-93D2-49871F43F97E}" name="Column15868"/>
    <tableColumn id="15872" xr3:uid="{1C4CA8DC-EC6D-4811-AB1B-8D802696F8F1}" name="Column15869"/>
    <tableColumn id="15873" xr3:uid="{A5F1753B-3B22-41F6-B55D-F54EF8ABF838}" name="Column15870"/>
    <tableColumn id="15874" xr3:uid="{82C63A53-290A-429A-8299-DFDCD014C0AA}" name="Column15871"/>
    <tableColumn id="15875" xr3:uid="{6ADCC5CC-89FC-4471-8E10-253C561AFFEE}" name="Column15872"/>
    <tableColumn id="15876" xr3:uid="{C5484588-58F8-4543-B7EE-F40AD9D6D397}" name="Column15873"/>
    <tableColumn id="15877" xr3:uid="{06DEE842-7316-4DFC-9C99-D1A9BE228755}" name="Column15874"/>
    <tableColumn id="15878" xr3:uid="{C81D29BF-1015-4DB9-BC1D-7BA7CD62DE38}" name="Column15875"/>
    <tableColumn id="15879" xr3:uid="{A28E9F41-F4F1-43E6-ABD9-CF55BE23C10E}" name="Column15876"/>
    <tableColumn id="15880" xr3:uid="{662013F7-311F-4290-9B14-9439F33B539F}" name="Column15877"/>
    <tableColumn id="15881" xr3:uid="{F205C7EB-9637-48CB-AF9B-029BB1D95826}" name="Column15878"/>
    <tableColumn id="15882" xr3:uid="{F26AB5C3-3EEB-4B01-928F-82C68D52D098}" name="Column15879"/>
    <tableColumn id="15883" xr3:uid="{AC067CF1-80C3-4FE6-ADDE-79D85529BE0B}" name="Column15880"/>
    <tableColumn id="15884" xr3:uid="{5A8FA676-6853-491C-9758-A504C57EF234}" name="Column15881"/>
    <tableColumn id="15885" xr3:uid="{939A5ED8-B0F4-4874-9B59-CA5628DC21FB}" name="Column15882"/>
    <tableColumn id="15886" xr3:uid="{02CA040A-FB6A-4EB4-86DF-1369C7E92960}" name="Column15883"/>
    <tableColumn id="15887" xr3:uid="{30874CE3-F26F-4227-980B-D4D06B80C97B}" name="Column15884"/>
    <tableColumn id="15888" xr3:uid="{E6260654-D1E8-4838-A3A0-4DCE248B681B}" name="Column15885"/>
    <tableColumn id="15889" xr3:uid="{67D73831-7270-439F-95E9-903EBED6B7CA}" name="Column15886"/>
    <tableColumn id="15890" xr3:uid="{24CCC03A-2601-48C7-909E-CBD9AE56C3F5}" name="Column15887"/>
    <tableColumn id="15891" xr3:uid="{79B050D9-701E-4767-A223-3259C6280E83}" name="Column15888"/>
    <tableColumn id="15892" xr3:uid="{4F62C732-D25D-4C4A-AF5D-6EAEF6D91959}" name="Column15889"/>
    <tableColumn id="15893" xr3:uid="{EBDD5423-E29F-471F-B766-E9B29908A3A6}" name="Column15890"/>
    <tableColumn id="15894" xr3:uid="{A35828D4-8E6F-4A0E-95B6-4147ABB67B0D}" name="Column15891"/>
    <tableColumn id="15895" xr3:uid="{8A322CB5-6DD3-4DB9-A5AC-14182753F59E}" name="Column15892"/>
    <tableColumn id="15896" xr3:uid="{E3BAACB6-01B7-4D7D-9CA2-30B5C1E1077E}" name="Column15893"/>
    <tableColumn id="15897" xr3:uid="{6790DF02-09DE-4757-B8DE-2F0104A00A97}" name="Column15894"/>
    <tableColumn id="15898" xr3:uid="{335F3A4C-AE48-44B4-8A3C-EEB080CA6822}" name="Column15895"/>
    <tableColumn id="15899" xr3:uid="{94FC5843-BD86-46D5-B049-3FA525A6EB5E}" name="Column15896"/>
    <tableColumn id="15900" xr3:uid="{3F821B01-ED0F-40D2-A849-01A996B34E2D}" name="Column15897"/>
    <tableColumn id="15901" xr3:uid="{4923BB7C-20FB-4EA3-B299-1CD499612C48}" name="Column15898"/>
    <tableColumn id="15902" xr3:uid="{2E25A078-612C-4905-8C35-F0C06486C3AB}" name="Column15899"/>
    <tableColumn id="15903" xr3:uid="{025C0C68-7777-43E7-BF64-8739DAFA4209}" name="Column15900"/>
    <tableColumn id="15904" xr3:uid="{0958913F-EEF1-476C-85BB-71FE03981717}" name="Column15901"/>
    <tableColumn id="15905" xr3:uid="{03FF9227-4E77-4426-81CD-A9C99B8848E7}" name="Column15902"/>
    <tableColumn id="15906" xr3:uid="{0355E6B3-D566-4CD6-8377-3A2F205EC36E}" name="Column15903"/>
    <tableColumn id="15907" xr3:uid="{D6270D7D-C258-4D38-B8DA-A1C9FEEC7FC3}" name="Column15904"/>
    <tableColumn id="15908" xr3:uid="{4E0EDFC3-2B7A-4A2E-AC8C-DE7A0AA4B815}" name="Column15905"/>
    <tableColumn id="15909" xr3:uid="{AB65A25C-B8AC-4AC3-8E72-CA57491E9470}" name="Column15906"/>
    <tableColumn id="15910" xr3:uid="{5ABC1EF5-EDA5-4CF9-84B7-574EBAAFC253}" name="Column15907"/>
    <tableColumn id="15911" xr3:uid="{CB619FFC-8D2A-47BA-8489-70463C3CEB67}" name="Column15908"/>
    <tableColumn id="15912" xr3:uid="{3D052230-00DC-41F6-AC12-6747CE58B39E}" name="Column15909"/>
    <tableColumn id="15913" xr3:uid="{77036DE7-4DEF-4D25-9C99-9F68692326EF}" name="Column15910"/>
    <tableColumn id="15914" xr3:uid="{E92EA58D-2493-4821-9711-553A652308BE}" name="Column15911"/>
    <tableColumn id="15915" xr3:uid="{54310346-C939-43D0-81A2-55803322C6A9}" name="Column15912"/>
    <tableColumn id="15916" xr3:uid="{7D709757-95B2-4AE5-87D2-48940AC8C14D}" name="Column15913"/>
    <tableColumn id="15917" xr3:uid="{B17D894C-C83B-469D-A73D-0CE1B76C3D30}" name="Column15914"/>
    <tableColumn id="15918" xr3:uid="{9128ABD6-B982-4B78-BE81-5428ABBD9BD3}" name="Column15915"/>
    <tableColumn id="15919" xr3:uid="{9B3D7AC0-A940-41D1-931B-E20B6DABC4E8}" name="Column15916"/>
    <tableColumn id="15920" xr3:uid="{608CBB08-40DD-4B25-8909-EDDE83D4FCAD}" name="Column15917"/>
    <tableColumn id="15921" xr3:uid="{40C8A841-918A-4364-8ED0-B3B151DD71E8}" name="Column15918"/>
    <tableColumn id="15922" xr3:uid="{E4E9B6E6-ED9A-4F64-B750-353E028F559A}" name="Column15919"/>
    <tableColumn id="15923" xr3:uid="{C42D42DE-74E7-4D0A-B01E-573F68A2363D}" name="Column15920"/>
    <tableColumn id="15924" xr3:uid="{68ACDFBA-B742-4009-B378-395E3F524B3B}" name="Column15921"/>
    <tableColumn id="15925" xr3:uid="{08085C9F-D5E6-4C49-898F-B87947302B79}" name="Column15922"/>
    <tableColumn id="15926" xr3:uid="{63A35773-CC55-4363-A930-51D9DAE4F74C}" name="Column15923"/>
    <tableColumn id="15927" xr3:uid="{B349A665-CB68-4E63-B9CA-5D7C01C43DF2}" name="Column15924"/>
    <tableColumn id="15928" xr3:uid="{BBEFA34A-F1CD-4D49-9CBF-139F6E2ED235}" name="Column15925"/>
    <tableColumn id="15929" xr3:uid="{FA8B0722-D0D8-435A-904B-2E41B31E7F7C}" name="Column15926"/>
    <tableColumn id="15930" xr3:uid="{EDC48AFD-6841-4273-B242-AF4E7304BC31}" name="Column15927"/>
    <tableColumn id="15931" xr3:uid="{40E48ED7-84C1-42E0-9614-ACCC9CDFEE53}" name="Column15928"/>
    <tableColumn id="15932" xr3:uid="{D67A0844-9E48-4A2A-B899-903FA4D48F23}" name="Column15929"/>
    <tableColumn id="15933" xr3:uid="{CE677792-664B-49A4-B573-570493DE2B9E}" name="Column15930"/>
    <tableColumn id="15934" xr3:uid="{2371DC30-6E10-4BF0-AE5E-167A4E7550E7}" name="Column15931"/>
    <tableColumn id="15935" xr3:uid="{508E7332-96A9-4B2B-A1EE-41502903A974}" name="Column15932"/>
    <tableColumn id="15936" xr3:uid="{7C868E05-A7B2-4F23-8CB9-8E19840D75E9}" name="Column15933"/>
    <tableColumn id="15937" xr3:uid="{A4BA9CF7-87DD-4B04-B5BD-7356F8986663}" name="Column15934"/>
    <tableColumn id="15938" xr3:uid="{2685F8B1-B275-4894-80FD-FF4EE49CAF17}" name="Column15935"/>
    <tableColumn id="15939" xr3:uid="{362EEDC8-C037-4A46-9B6D-147A7545583C}" name="Column15936"/>
    <tableColumn id="15940" xr3:uid="{D8B18BA2-7E2B-4D62-8275-31500E0DB967}" name="Column15937"/>
    <tableColumn id="15941" xr3:uid="{4873A75E-D38A-4A89-86BC-57BF8187A5E5}" name="Column15938"/>
    <tableColumn id="15942" xr3:uid="{B22010DD-4B2E-4CB6-B56C-38E39A52CD05}" name="Column15939"/>
    <tableColumn id="15943" xr3:uid="{1AE291C0-435C-4D74-9E0B-9134898F8696}" name="Column15940"/>
    <tableColumn id="15944" xr3:uid="{DBE94A03-D6E4-4FFF-AEC7-1DE93C7B7688}" name="Column15941"/>
    <tableColumn id="15945" xr3:uid="{AFC59729-08A4-451A-BD7E-DE7BFDDB8B52}" name="Column15942"/>
    <tableColumn id="15946" xr3:uid="{E004E67B-A78E-4A27-9B82-360DF288F3AC}" name="Column15943"/>
    <tableColumn id="15947" xr3:uid="{BF731D9C-B1C9-4600-B354-39BB023ED4D6}" name="Column15944"/>
    <tableColumn id="15948" xr3:uid="{10C23CD8-1DEE-49E4-8FA9-48DA88503503}" name="Column15945"/>
    <tableColumn id="15949" xr3:uid="{08960A5E-A555-4D03-919A-459C2C1F88CF}" name="Column15946"/>
    <tableColumn id="15950" xr3:uid="{F1D4719A-426E-4BB1-89E5-B0F5D4EDE3F3}" name="Column15947"/>
    <tableColumn id="15951" xr3:uid="{25CA4D5C-4A51-4EF9-A615-DBB2D40E0FD0}" name="Column15948"/>
    <tableColumn id="15952" xr3:uid="{6AA3E122-1A40-410D-93C0-259CFF107C1F}" name="Column15949"/>
    <tableColumn id="15953" xr3:uid="{3FD4F8F0-5AF9-4A77-A05F-07018712A2CA}" name="Column15950"/>
    <tableColumn id="15954" xr3:uid="{82CA64DB-EDC0-458A-A266-317694EC54D0}" name="Column15951"/>
    <tableColumn id="15955" xr3:uid="{22E29948-F5C4-4418-8EDD-D95C4A075EDC}" name="Column15952"/>
    <tableColumn id="15956" xr3:uid="{CAB521BC-A620-4C83-B266-7FCDEC4B8B62}" name="Column15953"/>
    <tableColumn id="15957" xr3:uid="{51F268E1-0E15-4A27-A085-55FAE74FB8DB}" name="Column15954"/>
    <tableColumn id="15958" xr3:uid="{B978F815-84BF-474E-85FB-414274A89BBA}" name="Column15955"/>
    <tableColumn id="15959" xr3:uid="{5D6DD68F-6CAA-4ABB-8210-B5CC83A9CBD2}" name="Column15956"/>
    <tableColumn id="15960" xr3:uid="{5CE66909-EB42-484D-B6A4-F331FBA6B61C}" name="Column15957"/>
    <tableColumn id="15961" xr3:uid="{FD8CDFD9-8865-4384-94B7-257400BF24E4}" name="Column15958"/>
    <tableColumn id="15962" xr3:uid="{04CA91A0-A068-4406-BDA9-FEC5FC125ACC}" name="Column15959"/>
    <tableColumn id="15963" xr3:uid="{E17627C0-E028-4879-BBFB-ABA8DB0C5DED}" name="Column15960"/>
    <tableColumn id="15964" xr3:uid="{366C168C-83FE-4F37-9D2A-CAC3ED289EBC}" name="Column15961"/>
    <tableColumn id="15965" xr3:uid="{CECFF5D5-7235-4342-80D7-F8C56424EB1B}" name="Column15962"/>
    <tableColumn id="15966" xr3:uid="{FD1E4950-A70F-4580-B551-A6AF360F03B7}" name="Column15963"/>
    <tableColumn id="15967" xr3:uid="{71542F8B-A866-4C3D-9B06-4C98D196240E}" name="Column15964"/>
    <tableColumn id="15968" xr3:uid="{B14530F2-A834-43C0-8554-AD53D4D1B358}" name="Column15965"/>
    <tableColumn id="15969" xr3:uid="{CAC5F764-B0DB-449E-BF2C-5B087D9CA03F}" name="Column15966"/>
    <tableColumn id="15970" xr3:uid="{0ED7AFAF-C892-4E2B-8631-771792969A58}" name="Column15967"/>
    <tableColumn id="15971" xr3:uid="{D0A72CF8-0353-417A-8B75-98CA541FD1A7}" name="Column15968"/>
    <tableColumn id="15972" xr3:uid="{04917812-2CBC-45F1-A897-35AC86944EA0}" name="Column15969"/>
    <tableColumn id="15973" xr3:uid="{6D8B7253-6D8A-4088-A4EB-36FD2A5D4CEB}" name="Column15970"/>
    <tableColumn id="15974" xr3:uid="{FA52E96A-91C5-44B3-9DEC-2D9BFE266599}" name="Column15971"/>
    <tableColumn id="15975" xr3:uid="{0C03886F-B9EF-4D8D-B1B6-2CD1316FA215}" name="Column15972"/>
    <tableColumn id="15976" xr3:uid="{39B4309E-018F-4332-B962-0C8781770FF0}" name="Column15973"/>
    <tableColumn id="15977" xr3:uid="{DF62C3A2-1A17-4D0E-A5EE-CA2D60AFFDED}" name="Column15974"/>
    <tableColumn id="15978" xr3:uid="{C26B86E2-68EC-4CE4-89A0-F962DDA54C88}" name="Column15975"/>
    <tableColumn id="15979" xr3:uid="{DC91BB65-439E-494A-A983-634D93E577E9}" name="Column15976"/>
    <tableColumn id="15980" xr3:uid="{F3F95E53-FE9B-476C-8096-290CEF370672}" name="Column15977"/>
    <tableColumn id="15981" xr3:uid="{1882404F-7607-4EC4-94B8-967A57236986}" name="Column15978"/>
    <tableColumn id="15982" xr3:uid="{EF944145-749F-412C-9CF5-04B10161520F}" name="Column15979"/>
    <tableColumn id="15983" xr3:uid="{C9F81477-8E07-4ADE-95DC-6D48E342EA3A}" name="Column15980"/>
    <tableColumn id="15984" xr3:uid="{ADEA0153-F3EC-499B-9FE5-3DA2AAB8257D}" name="Column15981"/>
    <tableColumn id="15985" xr3:uid="{CC4FE4D5-3F4F-4C8C-86EF-A39792D7D302}" name="Column15982"/>
    <tableColumn id="15986" xr3:uid="{17AA7051-6343-446A-B873-3F52E9AA15F4}" name="Column15983"/>
    <tableColumn id="15987" xr3:uid="{E5410AF2-170C-4BAE-B2F9-334580B95123}" name="Column15984"/>
    <tableColumn id="15988" xr3:uid="{2DF7A8D2-F5E3-4BE7-9AB4-664666AC4CD4}" name="Column15985"/>
    <tableColumn id="15989" xr3:uid="{8B3728F4-CB96-48B4-B2FE-B4E24AE33B59}" name="Column15986"/>
    <tableColumn id="15990" xr3:uid="{A257052D-4DDC-455B-BBE3-B563B3B16668}" name="Column15987"/>
    <tableColumn id="15991" xr3:uid="{E58B635E-37C3-4450-9BC2-302575E3947B}" name="Column15988"/>
    <tableColumn id="15992" xr3:uid="{058656D6-700A-4D6F-95FE-85C53F490B0A}" name="Column15989"/>
    <tableColumn id="15993" xr3:uid="{0CFFB4CF-F4BD-4E58-9E84-967414C809C1}" name="Column15990"/>
    <tableColumn id="15994" xr3:uid="{C877EC5F-0768-4C07-837F-6BFB57AD3C11}" name="Column15991"/>
    <tableColumn id="15995" xr3:uid="{D12C0C99-F4C2-454E-AD3A-CA19C2EF774E}" name="Column15992"/>
    <tableColumn id="15996" xr3:uid="{06194D85-754F-48D2-87C9-81C5D5BC08EF}" name="Column15993"/>
    <tableColumn id="15997" xr3:uid="{BF7197E8-B721-410E-8411-9BD4393991E3}" name="Column15994"/>
    <tableColumn id="15998" xr3:uid="{48BC28EA-CA0E-4A1F-99F9-19298D325E08}" name="Column15995"/>
    <tableColumn id="15999" xr3:uid="{5F0CC3B5-550B-4916-9FFF-65E155499A27}" name="Column15996"/>
    <tableColumn id="16000" xr3:uid="{962102BC-ACBB-48C4-9A3C-C4B15FECB582}" name="Column15997"/>
    <tableColumn id="16001" xr3:uid="{93D8D946-5A2E-4DAB-9A61-93D73F79BB29}" name="Column15998"/>
    <tableColumn id="16002" xr3:uid="{F32F6DEE-32DD-4D1F-AD94-44C3EF3B4BA9}" name="Column15999"/>
    <tableColumn id="16003" xr3:uid="{16DC4632-E339-4E7C-8B4B-27A307F5CAD7}" name="Column16000"/>
    <tableColumn id="16004" xr3:uid="{4E8EDBE8-2B62-416C-A19F-03F941F1A5E5}" name="Column16001"/>
    <tableColumn id="16005" xr3:uid="{3507D998-DE4D-4892-842E-8D756FCF4058}" name="Column16002"/>
    <tableColumn id="16006" xr3:uid="{188B1B17-E2AB-4043-851F-D2D65D114C5B}" name="Column16003"/>
    <tableColumn id="16007" xr3:uid="{5BF1DB9C-D661-4123-A682-FB4172871B4A}" name="Column16004"/>
    <tableColumn id="16008" xr3:uid="{3871B0C1-9F9B-41DF-B652-7B76269DE97B}" name="Column16005"/>
    <tableColumn id="16009" xr3:uid="{D084A274-CC1E-457E-BDBD-2689E58954A5}" name="Column16006"/>
    <tableColumn id="16010" xr3:uid="{E4936664-0AF0-4A64-BA7B-A87623F1AAC4}" name="Column16007"/>
    <tableColumn id="16011" xr3:uid="{C260CB0D-7749-40A3-AB5C-DA0F3EC5886A}" name="Column16008"/>
    <tableColumn id="16012" xr3:uid="{57C6B3D6-FA30-4529-956A-041AAD59A3D0}" name="Column16009"/>
    <tableColumn id="16013" xr3:uid="{793735A4-54C2-4DD8-B567-BD20C95ED00D}" name="Column16010"/>
    <tableColumn id="16014" xr3:uid="{A585B07D-3741-499A-BCFC-CD2C79F8F9FE}" name="Column16011"/>
    <tableColumn id="16015" xr3:uid="{7222FF7B-7819-4EEF-8758-239860E8A71B}" name="Column16012"/>
    <tableColumn id="16016" xr3:uid="{8B5A9E7F-D336-4B1A-B081-9A56573A2772}" name="Column16013"/>
    <tableColumn id="16017" xr3:uid="{BF27CF7A-F88C-4B53-BDFD-A2D9A3D11C47}" name="Column16014"/>
    <tableColumn id="16018" xr3:uid="{F8A09DD6-982A-42F1-B789-49F974A15437}" name="Column16015"/>
    <tableColumn id="16019" xr3:uid="{16A09239-A1F4-400E-8113-76EE2C31D065}" name="Column16016"/>
    <tableColumn id="16020" xr3:uid="{5F94BBA4-2A9D-4716-A9A2-C43A7FF1B679}" name="Column16017"/>
    <tableColumn id="16021" xr3:uid="{D5978E2E-F722-4365-96DA-D8555F5445DF}" name="Column16018"/>
    <tableColumn id="16022" xr3:uid="{F13BC2F7-B0E4-4380-BD29-33E7EB1B68E9}" name="Column16019"/>
    <tableColumn id="16023" xr3:uid="{9DBC56C2-947D-4F34-9CC9-C2078E883655}" name="Column16020"/>
    <tableColumn id="16024" xr3:uid="{BA05C4FC-406C-42FA-B7BA-15CE4129D557}" name="Column16021"/>
    <tableColumn id="16025" xr3:uid="{24A13CFC-2660-4CA6-AC81-3906493EA4CF}" name="Column16022"/>
    <tableColumn id="16026" xr3:uid="{1A704A2C-C6F5-46E4-B751-7A418261A8C6}" name="Column16023"/>
    <tableColumn id="16027" xr3:uid="{72C97530-E3CF-4CB9-B217-93CA00F73735}" name="Column16024"/>
    <tableColumn id="16028" xr3:uid="{EDDF2DD9-8F7D-4C22-A00D-2CE511B22641}" name="Column16025"/>
    <tableColumn id="16029" xr3:uid="{88106621-EE96-4305-A096-4EAD9988D4E7}" name="Column16026"/>
    <tableColumn id="16030" xr3:uid="{9656ED64-7470-4B76-8309-50A61F06B60B}" name="Column16027"/>
    <tableColumn id="16031" xr3:uid="{F66B4780-EF3E-47F6-BAB4-FA11234C7607}" name="Column16028"/>
    <tableColumn id="16032" xr3:uid="{A07E41D6-56B9-459D-A9B1-D774453011D1}" name="Column16029"/>
    <tableColumn id="16033" xr3:uid="{568FA1F1-EA81-4BEF-8DC0-5A759A5D4908}" name="Column16030"/>
    <tableColumn id="16034" xr3:uid="{87F1244B-DA5E-43E1-B1C2-E1C90C4BBE64}" name="Column16031"/>
    <tableColumn id="16035" xr3:uid="{57802E8F-7C19-45EE-AB98-A1C808664678}" name="Column16032"/>
    <tableColumn id="16036" xr3:uid="{1A885D10-C272-41E8-9642-0709F0E16010}" name="Column16033"/>
    <tableColumn id="16037" xr3:uid="{E9035F38-D8A2-41DA-8EB0-F81B6EBA88FD}" name="Column16034"/>
    <tableColumn id="16038" xr3:uid="{A96BE5FD-B4DE-4795-A078-A6A3C98CA4F5}" name="Column16035"/>
    <tableColumn id="16039" xr3:uid="{85105F3D-0ACF-4D6F-A7A3-B6CBBAFCAF7A}" name="Column16036"/>
    <tableColumn id="16040" xr3:uid="{9A110475-0ECD-49B4-8833-EE3389F465DC}" name="Column16037"/>
    <tableColumn id="16041" xr3:uid="{73E69DB0-07FC-4268-8DDE-67723F5FD924}" name="Column16038"/>
    <tableColumn id="16042" xr3:uid="{B65D9463-B608-463E-901A-1C4A05908FE8}" name="Column16039"/>
    <tableColumn id="16043" xr3:uid="{56B89B49-BED8-4897-A8CB-24AD436A5606}" name="Column16040"/>
    <tableColumn id="16044" xr3:uid="{B9BDBD37-C9DC-470D-AA3B-08C6A530BE6D}" name="Column16041"/>
    <tableColumn id="16045" xr3:uid="{9CF25BDE-F746-416B-8DD9-521BC8826B82}" name="Column16042"/>
    <tableColumn id="16046" xr3:uid="{7012037B-57B0-4F8C-9959-132E854010E7}" name="Column16043"/>
    <tableColumn id="16047" xr3:uid="{394AA167-3819-494A-947A-F93394732DB2}" name="Column16044"/>
    <tableColumn id="16048" xr3:uid="{1FB89E81-3D84-46EF-88D5-A7F428EA1447}" name="Column16045"/>
    <tableColumn id="16049" xr3:uid="{AB8E63BA-72CC-45AD-AA6A-1BA12A078D4B}" name="Column16046"/>
    <tableColumn id="16050" xr3:uid="{D9F2948F-8F1E-4076-BF5D-AA5602C47243}" name="Column16047"/>
    <tableColumn id="16051" xr3:uid="{3F5EC496-8B17-4812-B148-A9B4BA762903}" name="Column16048"/>
    <tableColumn id="16052" xr3:uid="{24A3A8E4-F669-4369-AA6D-3280926A5A04}" name="Column16049"/>
    <tableColumn id="16053" xr3:uid="{A779A326-EBFF-412B-AF30-4B15239936D8}" name="Column16050"/>
    <tableColumn id="16054" xr3:uid="{93E02886-275E-4220-927F-47F8556364E5}" name="Column16051"/>
    <tableColumn id="16055" xr3:uid="{3C44B868-A8A5-45D8-9984-2C752E6FAE20}" name="Column16052"/>
    <tableColumn id="16056" xr3:uid="{A9289706-0AF6-4B10-ABB8-6C73B50B2169}" name="Column16053"/>
    <tableColumn id="16057" xr3:uid="{3106C5D0-3764-4967-8258-594B862E1F72}" name="Column16054"/>
    <tableColumn id="16058" xr3:uid="{B5428A12-FF2B-4EB1-8FF6-765C9D8A1A4C}" name="Column16055"/>
    <tableColumn id="16059" xr3:uid="{E5D67899-CC27-4691-8EE2-0B980C69BF02}" name="Column16056"/>
    <tableColumn id="16060" xr3:uid="{E1574799-91B0-46D0-9039-359F60CF1579}" name="Column16057"/>
    <tableColumn id="16061" xr3:uid="{61A29EF6-C739-49E7-8EF6-0DB91A2876F1}" name="Column16058"/>
    <tableColumn id="16062" xr3:uid="{0AA108CC-E603-4205-A471-B6A4DD2A066D}" name="Column16059"/>
    <tableColumn id="16063" xr3:uid="{DD122E15-FCCB-417B-A84F-6DD49DC38B8C}" name="Column16060"/>
    <tableColumn id="16064" xr3:uid="{7CFE8A6B-5441-49AC-ABC0-44A6FC8B3879}" name="Column16061"/>
    <tableColumn id="16065" xr3:uid="{929C293B-174E-4549-B740-BDF8726F0DF4}" name="Column16062"/>
    <tableColumn id="16066" xr3:uid="{D18B3169-1A22-4E52-ABDF-33B049729D4A}" name="Column16063"/>
    <tableColumn id="16067" xr3:uid="{88D921C7-C06A-444B-A0BC-CB52952B9FC4}" name="Column16064"/>
    <tableColumn id="16068" xr3:uid="{C17CDD0A-BDCD-40B9-AAFA-36EC160724A1}" name="Column16065"/>
    <tableColumn id="16069" xr3:uid="{B9ACFF43-61D4-4663-8CF4-D8B445205C40}" name="Column16066"/>
    <tableColumn id="16070" xr3:uid="{55BED3BC-5201-4384-A24F-49900FEE0938}" name="Column16067"/>
    <tableColumn id="16071" xr3:uid="{0F17F1BC-5DCD-4C56-B4C6-09B5DC01C164}" name="Column16068"/>
    <tableColumn id="16072" xr3:uid="{AFDE4791-8A0E-4646-B80A-6156ECA455D4}" name="Column16069"/>
    <tableColumn id="16073" xr3:uid="{2C93B8AD-4E30-494B-BECC-A251619B094B}" name="Column16070"/>
    <tableColumn id="16074" xr3:uid="{69083B15-39E4-46DB-953E-3953720318EC}" name="Column16071"/>
    <tableColumn id="16075" xr3:uid="{C45AAB4D-5607-4908-8A68-A2B05D4C029E}" name="Column16072"/>
    <tableColumn id="16076" xr3:uid="{C5033737-0146-409A-8FFA-28BC339010EC}" name="Column16073"/>
    <tableColumn id="16077" xr3:uid="{61125CFF-0666-4BC6-9759-238F8BFF1EBF}" name="Column16074"/>
    <tableColumn id="16078" xr3:uid="{3BA7D82B-7287-4ECD-8101-C03D6E9D6DD5}" name="Column16075"/>
    <tableColumn id="16079" xr3:uid="{68B07A81-6DEC-4537-B073-D6554C1D86BC}" name="Column16076"/>
    <tableColumn id="16080" xr3:uid="{42BE1CEB-8641-450C-B658-EC662386844D}" name="Column16077"/>
    <tableColumn id="16081" xr3:uid="{3B9532D9-4FA8-4397-9F2B-5A8C160BD6FD}" name="Column16078"/>
    <tableColumn id="16082" xr3:uid="{C043EDD5-1E5C-4FC7-ACD9-76DD4D0E0AC6}" name="Column16079"/>
    <tableColumn id="16083" xr3:uid="{74B35B4A-F702-47D0-9CB4-1A26E165BB41}" name="Column16080"/>
    <tableColumn id="16084" xr3:uid="{539BA90C-736C-4EA4-AC36-2832CC0F09CD}" name="Column16081"/>
    <tableColumn id="16085" xr3:uid="{0504B5F7-12FB-4250-9913-4B371ED29DF5}" name="Column16082"/>
    <tableColumn id="16086" xr3:uid="{876E7388-9B3D-47F8-8204-AE5E95B090C5}" name="Column16083"/>
    <tableColumn id="16087" xr3:uid="{DF6EAFD8-10BD-4C1E-81B0-DC4DE7FCF656}" name="Column16084"/>
    <tableColumn id="16088" xr3:uid="{4B242B63-EE2A-4378-8743-369AF97F55EC}" name="Column16085"/>
    <tableColumn id="16089" xr3:uid="{B716DCDE-519E-4441-B0BD-A2A619BC645E}" name="Column16086"/>
    <tableColumn id="16090" xr3:uid="{CB3FC2BD-0A11-4EEA-96D4-493D249EAE73}" name="Column16087"/>
    <tableColumn id="16091" xr3:uid="{F1A42599-3D29-476C-BF39-8DA9F84ABEAF}" name="Column16088"/>
    <tableColumn id="16092" xr3:uid="{857F604D-FC83-4CBE-914F-369A975EB618}" name="Column16089"/>
    <tableColumn id="16093" xr3:uid="{A86389D0-1FF0-41F2-AC6A-26334F905191}" name="Column16090"/>
    <tableColumn id="16094" xr3:uid="{0FC8019B-0E13-40F9-9618-63F2EC60884F}" name="Column16091"/>
    <tableColumn id="16095" xr3:uid="{E7091A37-8385-4AE2-8036-D7EF99DB445C}" name="Column16092"/>
    <tableColumn id="16096" xr3:uid="{8B660131-0F91-4BA2-97CB-16BB65FF8B66}" name="Column16093"/>
    <tableColumn id="16097" xr3:uid="{30CE25BF-F006-4523-A659-D9BC8950B24A}" name="Column16094"/>
    <tableColumn id="16098" xr3:uid="{32FF1502-2C57-4571-B79D-9581A1CE9B0C}" name="Column16095"/>
    <tableColumn id="16099" xr3:uid="{2963B5A7-F399-4F2B-B5B2-11CCCB05B295}" name="Column16096"/>
    <tableColumn id="16100" xr3:uid="{CB8086BE-3CD1-4DAE-9D9E-139D1E91D88B}" name="Column16097"/>
    <tableColumn id="16101" xr3:uid="{4467AB14-8136-4A76-80C0-E9C982E98E0B}" name="Column16098"/>
    <tableColumn id="16102" xr3:uid="{D22CF075-D9F9-4E60-ABC2-7DDADFD1C9B6}" name="Column16099"/>
    <tableColumn id="16103" xr3:uid="{6C959E4F-2545-43A4-A856-AABF41013732}" name="Column16100"/>
    <tableColumn id="16104" xr3:uid="{4C496418-C1A8-4867-91B1-8FDC5E820768}" name="Column16101"/>
    <tableColumn id="16105" xr3:uid="{82862752-6DC1-4C32-AE03-203251CAD727}" name="Column16102"/>
    <tableColumn id="16106" xr3:uid="{8150DC0A-557C-41A3-A0A5-0A7177AA7C52}" name="Column16103"/>
    <tableColumn id="16107" xr3:uid="{EA6A7EE1-6248-482D-BFBC-05D9FE1C4314}" name="Column16104"/>
    <tableColumn id="16108" xr3:uid="{62738E2E-B26C-4639-A880-681E96DA216C}" name="Column16105"/>
    <tableColumn id="16109" xr3:uid="{141D858E-9C1B-4446-985C-C871558BE9B5}" name="Column16106"/>
    <tableColumn id="16110" xr3:uid="{CD5C5084-1FF1-43AC-BB26-D1F54ABF5C76}" name="Column16107"/>
    <tableColumn id="16111" xr3:uid="{33916911-5A58-4FCF-BCDD-ACFB8BACB11A}" name="Column16108"/>
    <tableColumn id="16112" xr3:uid="{0C2CF443-27CE-45B5-8925-E3A6244429F8}" name="Column16109"/>
    <tableColumn id="16113" xr3:uid="{4C99B7C7-0DA6-4AE4-88F9-B13C8B12B71A}" name="Column16110"/>
    <tableColumn id="16114" xr3:uid="{50CBBE33-40F9-4699-B471-69E90A212DF3}" name="Column16111"/>
    <tableColumn id="16115" xr3:uid="{EC9B1C05-755F-4A82-9A7F-D7FD5491467C}" name="Column16112"/>
    <tableColumn id="16116" xr3:uid="{795553FA-ABCF-41DA-95D3-4A1E213AFAE8}" name="Column16113"/>
    <tableColumn id="16117" xr3:uid="{8CDFA63B-1508-424B-A175-8105685D0114}" name="Column16114"/>
    <tableColumn id="16118" xr3:uid="{2DEF11A2-F7A6-49B1-9B26-D60A54E4B160}" name="Column16115"/>
    <tableColumn id="16119" xr3:uid="{10415B3F-564F-4DB4-808A-9A90F823D985}" name="Column16116"/>
    <tableColumn id="16120" xr3:uid="{966E5ABF-4425-456F-8977-22BB588B412C}" name="Column16117"/>
    <tableColumn id="16121" xr3:uid="{8C9123AB-046E-4772-9632-36F8BEF86EAA}" name="Column16118"/>
    <tableColumn id="16122" xr3:uid="{C9B19E5E-65B7-46B9-A541-04A11A58AAA9}" name="Column16119"/>
    <tableColumn id="16123" xr3:uid="{E372F9BF-4004-4951-9C22-8C1291E99F7F}" name="Column16120"/>
    <tableColumn id="16124" xr3:uid="{B6582313-01C1-4364-AE0F-45743B967DAF}" name="Column16121"/>
    <tableColumn id="16125" xr3:uid="{43044D66-4BD5-4B82-89D0-CFE5B770887A}" name="Column16122"/>
    <tableColumn id="16126" xr3:uid="{BAA3403F-C9B7-42E4-8E9B-EFDDE609ECC9}" name="Column16123"/>
    <tableColumn id="16127" xr3:uid="{0CC64324-C3FC-4B02-B2D3-23D0B30BC18C}" name="Column16124"/>
    <tableColumn id="16128" xr3:uid="{6DCC549D-B648-491A-97F3-CFF9E6B70490}" name="Column16125"/>
    <tableColumn id="16129" xr3:uid="{FF6EF9A0-7BFB-4A5B-B4A0-5A51014FE170}" name="Column16126"/>
    <tableColumn id="16130" xr3:uid="{14DCB498-A949-4549-BF85-199487AB9784}" name="Column16127"/>
    <tableColumn id="16131" xr3:uid="{DA07C0B8-924C-4EA8-81FD-0E345548A887}" name="Column16128"/>
    <tableColumn id="16132" xr3:uid="{88AEA28D-487E-47EB-8455-BA9354F6C9F3}" name="Column16129"/>
    <tableColumn id="16133" xr3:uid="{1CF92444-1AED-4CF0-AFAC-4C3811AF5713}" name="Column16130"/>
    <tableColumn id="16134" xr3:uid="{24CC51D1-6EB8-47EC-B103-50A930153B66}" name="Column16131"/>
    <tableColumn id="16135" xr3:uid="{03A711BE-C1CE-4009-9DA9-3D768BBE27A8}" name="Column16132"/>
    <tableColumn id="16136" xr3:uid="{FADE3B0D-6B4C-4CC1-A02C-A23AAFECA601}" name="Column16133"/>
    <tableColumn id="16137" xr3:uid="{DA4D0C77-16DD-411E-A701-04B754FB18D1}" name="Column16134"/>
    <tableColumn id="16138" xr3:uid="{1A54506F-D6FA-421D-8A02-59B34F781C81}" name="Column16135"/>
    <tableColumn id="16139" xr3:uid="{6606CEAE-6B93-498E-B216-B0F0E7CE4288}" name="Column16136"/>
    <tableColumn id="16140" xr3:uid="{89755D44-2C0A-46C1-B372-8E447B515F58}" name="Column16137"/>
    <tableColumn id="16141" xr3:uid="{1BBBD942-D9BF-4C37-8FAE-3FDAC14EDC6E}" name="Column16138"/>
    <tableColumn id="16142" xr3:uid="{D6EF7D0D-FEC8-4E99-B1E7-DB4DCDDCCE36}" name="Column16139"/>
    <tableColumn id="16143" xr3:uid="{ADA06DF6-C6DF-47C1-B716-358E5C7627E7}" name="Column16140"/>
    <tableColumn id="16144" xr3:uid="{8CFC941D-F6AA-4359-A12B-4A9FFBB1F555}" name="Column16141"/>
    <tableColumn id="16145" xr3:uid="{D0F28228-B28E-4AD1-972E-11DEB4B716B9}" name="Column16142"/>
    <tableColumn id="16146" xr3:uid="{CE1FB4C4-04DE-4E61-9DD8-857BAC8DD68C}" name="Column16143"/>
    <tableColumn id="16147" xr3:uid="{557A7714-1022-4A59-9723-9D7A68F2391C}" name="Column16144"/>
    <tableColumn id="16148" xr3:uid="{DDC03CFF-3321-44DA-AE2A-C2C8880F3EC2}" name="Column16145"/>
    <tableColumn id="16149" xr3:uid="{32D05E84-EE70-49DE-B147-55B34775B2D6}" name="Column16146"/>
    <tableColumn id="16150" xr3:uid="{D850ACB9-C688-478A-B416-DD39B4582E7F}" name="Column16147"/>
    <tableColumn id="16151" xr3:uid="{19D72429-1C45-4BEA-A614-EF0499CB873C}" name="Column16148"/>
    <tableColumn id="16152" xr3:uid="{786B52E7-5C22-4042-9E9B-6080744E50C2}" name="Column16149"/>
    <tableColumn id="16153" xr3:uid="{DF90FE3F-FF53-4609-A144-184E5399421E}" name="Column16150"/>
    <tableColumn id="16154" xr3:uid="{6CAD586B-7EE8-4A4F-8893-A76E22EC4381}" name="Column16151"/>
    <tableColumn id="16155" xr3:uid="{3C5B07D2-3DF6-4857-B54B-A0F2496D5FA9}" name="Column16152"/>
    <tableColumn id="16156" xr3:uid="{E55FDE19-B44B-4B81-AC68-4ED66A21D22C}" name="Column16153"/>
    <tableColumn id="16157" xr3:uid="{C36FF74B-F589-40CA-9F4D-126A6E31C42A}" name="Column16154"/>
    <tableColumn id="16158" xr3:uid="{64423128-58FC-4A54-A3F3-8C4E8C2A764A}" name="Column16155"/>
    <tableColumn id="16159" xr3:uid="{A6CB3089-464F-4053-9BDF-EB07D54E3F00}" name="Column16156"/>
    <tableColumn id="16160" xr3:uid="{4EE5A59A-A60C-4DA0-8514-F81D95CDFD3B}" name="Column16157"/>
    <tableColumn id="16161" xr3:uid="{A9D2FD53-4627-4CAE-8B64-3AD2E3682EFE}" name="Column16158"/>
    <tableColumn id="16162" xr3:uid="{2AC29B16-D8BF-4165-8CEE-EE6DF618F69E}" name="Column16159"/>
    <tableColumn id="16163" xr3:uid="{DED3EF76-7B65-4714-B15E-0A5DE837E025}" name="Column16160"/>
    <tableColumn id="16164" xr3:uid="{E2A1DC35-C0F4-4C82-B241-1C97BEF9C701}" name="Column16161"/>
    <tableColumn id="16165" xr3:uid="{7DEBA8B0-40CB-40DA-9CF3-E086CEC69CC9}" name="Column16162"/>
    <tableColumn id="16166" xr3:uid="{392F051C-6EF4-4EA6-B849-4C907059C8FC}" name="Column16163"/>
    <tableColumn id="16167" xr3:uid="{1E264F91-340A-4EC5-BFAA-BD746B657960}" name="Column16164"/>
    <tableColumn id="16168" xr3:uid="{86C471F7-82E9-419D-A340-BE0DA4B0DF88}" name="Column16165"/>
    <tableColumn id="16169" xr3:uid="{7A860B03-2415-4D37-A39F-1EE538131F9F}" name="Column16166"/>
    <tableColumn id="16170" xr3:uid="{A0886750-732F-45FA-8261-F41CFDE36684}" name="Column16167"/>
    <tableColumn id="16171" xr3:uid="{998E6400-B552-4A90-8DD4-8CA5CF635DAC}" name="Column16168"/>
    <tableColumn id="16172" xr3:uid="{64BDAAB5-484D-4087-A073-0F5FC4C232FF}" name="Column16169"/>
    <tableColumn id="16173" xr3:uid="{AB044B5F-A205-4437-85EA-FFCF7E3C6236}" name="Column16170"/>
    <tableColumn id="16174" xr3:uid="{E77D2009-F9F9-4225-AFA7-1060F75C5750}" name="Column16171"/>
    <tableColumn id="16175" xr3:uid="{D458AF4B-AF3B-4FC6-8085-5224081DE4CB}" name="Column16172"/>
    <tableColumn id="16176" xr3:uid="{CD2F140A-0E23-4E6B-AC53-4E28810AD186}" name="Column16173"/>
    <tableColumn id="16177" xr3:uid="{C3CE02DA-CA33-47D5-8A6B-0E5696E85921}" name="Column16174"/>
    <tableColumn id="16178" xr3:uid="{DF2944A6-F782-4C50-A596-6B88256CEB57}" name="Column16175"/>
    <tableColumn id="16179" xr3:uid="{72F39B57-B993-472B-AEF9-DFA3412F167E}" name="Column16176"/>
    <tableColumn id="16180" xr3:uid="{E154996E-E534-4346-9140-792D56547F23}" name="Column16177"/>
    <tableColumn id="16181" xr3:uid="{B1CD8F47-1C80-4A5E-A3AB-6835DD138CE5}" name="Column16178"/>
    <tableColumn id="16182" xr3:uid="{C117FE78-0B65-49BF-96BB-65ADC8D29B51}" name="Column16179"/>
    <tableColumn id="16183" xr3:uid="{09D50F9E-B6E6-4E52-A291-295DEFE0C6F9}" name="Column16180"/>
    <tableColumn id="16184" xr3:uid="{6555D24D-29C6-4EC3-AD08-5DCD5D1E8130}" name="Column16181"/>
    <tableColumn id="16185" xr3:uid="{7135494A-4EEF-4FF8-944D-526B878C1690}" name="Column16182"/>
    <tableColumn id="16186" xr3:uid="{326A519D-8358-41F0-825D-B4F872409F2B}" name="Column16183"/>
    <tableColumn id="16187" xr3:uid="{334A869D-C0A8-408C-8BEF-7FCA6AA186A9}" name="Column16184"/>
    <tableColumn id="16188" xr3:uid="{17C253BE-05C6-433C-8F17-94DAC1936164}" name="Column16185"/>
    <tableColumn id="16189" xr3:uid="{BFEFD36E-92DE-436F-998C-A77870FC5AC9}" name="Column16186"/>
    <tableColumn id="16190" xr3:uid="{73C41BA8-0CB6-491F-BDF6-C96536A3755D}" name="Column16187"/>
    <tableColumn id="16191" xr3:uid="{340D92C5-8556-45D2-B5D3-921A67D3ED7E}" name="Column16188"/>
    <tableColumn id="16192" xr3:uid="{46BAC1DE-B4E8-4DFA-9E96-83AC2E4EC2A3}" name="Column16189"/>
    <tableColumn id="16193" xr3:uid="{CB7E8A43-D479-4722-A035-781AAF2C11EE}" name="Column16190"/>
    <tableColumn id="16194" xr3:uid="{14B748AE-DFF3-470A-96A9-D17F052D1D1D}" name="Column16191"/>
    <tableColumn id="16195" xr3:uid="{5BDE48DC-BD25-41EA-A9D4-74282FD19FBC}" name="Column16192"/>
    <tableColumn id="16196" xr3:uid="{DB44DE39-D2C3-40CF-ADDF-04259F577EC3}" name="Column16193"/>
    <tableColumn id="16197" xr3:uid="{7BF27A7B-6104-42EC-A1A0-38C7CFF2CD8A}" name="Column16194"/>
    <tableColumn id="16198" xr3:uid="{7C0905BC-F93C-421A-93EC-8E80447AC2C3}" name="Column16195"/>
    <tableColumn id="16199" xr3:uid="{F60C13B0-BCC6-4804-8770-8D0A37A32681}" name="Column16196"/>
    <tableColumn id="16200" xr3:uid="{AEA9D92C-FBF0-44FE-996A-02CA2984D312}" name="Column16197"/>
    <tableColumn id="16201" xr3:uid="{855E5950-B308-4E8A-AC69-0D0F18E8E8D3}" name="Column16198"/>
    <tableColumn id="16202" xr3:uid="{8B8D9F86-8AE6-45FE-AFC1-CEE47E99F702}" name="Column16199"/>
    <tableColumn id="16203" xr3:uid="{154CDDAF-4494-4ED0-A9B8-CE2AEFE52DAD}" name="Column16200"/>
    <tableColumn id="16204" xr3:uid="{22C0BB57-9C99-4B15-AA74-D8CFC6977AA4}" name="Column16201"/>
    <tableColumn id="16205" xr3:uid="{6BC861ED-FCAF-41CF-B373-C1AC0F02F574}" name="Column16202"/>
    <tableColumn id="16206" xr3:uid="{2D8FD835-0046-499B-BDC8-66A3A5E380E3}" name="Column16203"/>
    <tableColumn id="16207" xr3:uid="{2E42BEA6-E9E3-42B6-9D07-32565751D409}" name="Column16204"/>
    <tableColumn id="16208" xr3:uid="{9099AA6B-822A-4A07-8176-FD523440E4F6}" name="Column16205"/>
    <tableColumn id="16209" xr3:uid="{B6256F90-6605-470D-9194-0D6165D34081}" name="Column16206"/>
    <tableColumn id="16210" xr3:uid="{CF274C7A-FC51-4DE5-B215-C069D2A167A6}" name="Column16207"/>
    <tableColumn id="16211" xr3:uid="{E871F1B0-24F7-4226-978F-B44D542EC745}" name="Column16208"/>
    <tableColumn id="16212" xr3:uid="{24F101BF-2DC2-4C71-8786-16E531C0F30B}" name="Column16209"/>
    <tableColumn id="16213" xr3:uid="{7A58648E-4888-402B-B154-8378199D2311}" name="Column16210"/>
    <tableColumn id="16214" xr3:uid="{23306947-ED82-4C44-9C31-D033F9F8D659}" name="Column16211"/>
    <tableColumn id="16215" xr3:uid="{9516213E-A97C-4DA8-9EED-8CEC79DFC777}" name="Column16212"/>
    <tableColumn id="16216" xr3:uid="{F44E0A86-7425-40B1-A055-AEFBC46A2811}" name="Column16213"/>
    <tableColumn id="16217" xr3:uid="{92EEFD8E-F88B-40B9-A43C-90AA447A46A5}" name="Column16214"/>
    <tableColumn id="16218" xr3:uid="{32861DA9-25E5-4A1E-8B16-D56188F4DBDC}" name="Column16215"/>
    <tableColumn id="16219" xr3:uid="{E92C42E9-0D06-437F-86C1-BB2B51DB9C07}" name="Column16216"/>
    <tableColumn id="16220" xr3:uid="{982DEB75-2655-407B-96AA-C0DB68DF19D0}" name="Column16217"/>
    <tableColumn id="16221" xr3:uid="{7F147972-7C32-4E39-92FA-199793B2396E}" name="Column16218"/>
    <tableColumn id="16222" xr3:uid="{25A997BA-3081-48B4-8E0D-E15C526CA5F5}" name="Column16219"/>
    <tableColumn id="16223" xr3:uid="{40888CFA-6350-4D50-87BA-67D851897867}" name="Column16220"/>
    <tableColumn id="16224" xr3:uid="{83B33E68-6298-499E-9B9B-5C2F7E93C67B}" name="Column16221"/>
    <tableColumn id="16225" xr3:uid="{FDBD1A64-5860-4308-84A3-65D8B9C50854}" name="Column16222"/>
    <tableColumn id="16226" xr3:uid="{D0352D9B-2BD4-4CA3-8C83-9D3C9E24BD1C}" name="Column16223"/>
    <tableColumn id="16227" xr3:uid="{87CCEBA7-8F3F-4002-A770-55A9FDF2AD60}" name="Column16224"/>
    <tableColumn id="16228" xr3:uid="{A0260797-C3FD-49D3-89A7-1D09022FA820}" name="Column16225"/>
    <tableColumn id="16229" xr3:uid="{5346DCE4-8A51-477E-ABE4-DF6FC48A7200}" name="Column16226"/>
    <tableColumn id="16230" xr3:uid="{8B7CE153-31F5-4101-8100-BD1AF77130EB}" name="Column16227"/>
    <tableColumn id="16231" xr3:uid="{287F1C43-AF41-471F-8BA6-790D0E1299B2}" name="Column16228"/>
    <tableColumn id="16232" xr3:uid="{7543CA5F-42B9-46E3-81F8-91838B20684A}" name="Column16229"/>
    <tableColumn id="16233" xr3:uid="{1193C4D9-1C7B-461E-8BD3-469E6319C544}" name="Column16230"/>
    <tableColumn id="16234" xr3:uid="{33FD73C1-34D2-4848-81C2-606D38E37937}" name="Column16231"/>
    <tableColumn id="16235" xr3:uid="{F1F8C0B4-2E59-4B56-BB53-0448682232CA}" name="Column16232"/>
    <tableColumn id="16236" xr3:uid="{E693E9FB-7A2F-480E-BA0A-32339CD9FDC5}" name="Column16233"/>
    <tableColumn id="16237" xr3:uid="{3AB91D35-3749-425E-A5C6-BFE1645C397D}" name="Column16234"/>
    <tableColumn id="16238" xr3:uid="{132AC685-8619-4E0F-9A0A-BF204E4EC1DF}" name="Column16235"/>
    <tableColumn id="16239" xr3:uid="{977330F4-544E-4547-A0EA-B7677E3F580A}" name="Column16236"/>
    <tableColumn id="16240" xr3:uid="{5004F986-88AB-40A9-A0F0-977152AB4EBE}" name="Column16237"/>
    <tableColumn id="16241" xr3:uid="{F0B4C2E0-3D44-478E-AAA6-100AFE1555F1}" name="Column16238"/>
    <tableColumn id="16242" xr3:uid="{9D4E8EC5-1E41-44F4-823C-775D596D7694}" name="Column16239"/>
    <tableColumn id="16243" xr3:uid="{F1F863B9-24D3-4FD6-A739-84076B60564F}" name="Column16240"/>
    <tableColumn id="16244" xr3:uid="{C7BB0A58-50E4-4CA8-8B6A-EAEB69284950}" name="Column16241"/>
    <tableColumn id="16245" xr3:uid="{2D5CDF3F-AB7E-4F35-AE8A-1251DD2BF319}" name="Column16242"/>
    <tableColumn id="16246" xr3:uid="{A38B3D64-7C91-4793-A796-997F86C99BE9}" name="Column16243"/>
    <tableColumn id="16247" xr3:uid="{B409EC2C-C8D0-430A-B935-391722E21872}" name="Column16244"/>
    <tableColumn id="16248" xr3:uid="{262AB974-2BBB-4D14-B128-099AD0250C25}" name="Column16245"/>
    <tableColumn id="16249" xr3:uid="{4F2F8042-1F78-437C-B020-995C02FFC1F3}" name="Column16246"/>
    <tableColumn id="16250" xr3:uid="{FA896069-2221-4C53-9545-81A5678A822B}" name="Column16247"/>
    <tableColumn id="16251" xr3:uid="{E4DA4106-9D5F-45B5-9C5A-F56729C984C7}" name="Column16248"/>
    <tableColumn id="16252" xr3:uid="{45DC4980-426A-4487-BD4B-7AA100BE20EE}" name="Column16249"/>
    <tableColumn id="16253" xr3:uid="{E3695FAB-9A89-48BE-8C94-3C48D422B109}" name="Column16250"/>
    <tableColumn id="16254" xr3:uid="{EE22C83B-C653-4FEC-A798-1E3F9E621988}" name="Column16251"/>
    <tableColumn id="16255" xr3:uid="{2CA51C92-FF0C-4531-8B4E-E6367FBC630D}" name="Column16252"/>
    <tableColumn id="16256" xr3:uid="{E2D4C750-BFFC-4DA6-A1D1-1A1DF7B5002C}" name="Column16253"/>
    <tableColumn id="16257" xr3:uid="{684BBA07-CC14-4F18-BEEC-654E7BA6B27E}" name="Column16254"/>
    <tableColumn id="16258" xr3:uid="{955DE6BC-32D7-43FD-BAE7-528E1DC35551}" name="Column16255"/>
    <tableColumn id="16259" xr3:uid="{A2025702-C6B6-4A0F-8EC8-05786C6F876E}" name="Column16256"/>
    <tableColumn id="16260" xr3:uid="{BA606147-A77E-430F-9B9C-BF32B4655013}" name="Column16257"/>
    <tableColumn id="16261" xr3:uid="{8381A365-57EF-4430-B225-923EC9ED04ED}" name="Column16258"/>
    <tableColumn id="16262" xr3:uid="{2EF5B3D7-3289-4EC4-893C-CB02381DE2CC}" name="Column16259"/>
    <tableColumn id="16263" xr3:uid="{79C89C22-86FE-4FD7-BDBF-1EC496B228EE}" name="Column16260"/>
    <tableColumn id="16264" xr3:uid="{039E343E-C991-45FD-BCD6-6F3B90BD162F}" name="Column16261"/>
    <tableColumn id="16265" xr3:uid="{F5E5C332-055B-4012-8C25-436BD8EBE8BA}" name="Column16262"/>
    <tableColumn id="16266" xr3:uid="{3696B3FA-9F32-455C-9C7D-0150F996CE47}" name="Column16263"/>
    <tableColumn id="16267" xr3:uid="{A0464EA8-E3EB-43C3-A1E6-48F8A8862113}" name="Column16264"/>
    <tableColumn id="16268" xr3:uid="{6B96CFCF-ABB4-439E-BF33-A7C0B8A88334}" name="Column16265"/>
    <tableColumn id="16269" xr3:uid="{C654AE73-1195-4983-962A-3B688FC3A9F2}" name="Column16266"/>
    <tableColumn id="16270" xr3:uid="{3133F7D0-6918-46ED-B533-F80486AAC561}" name="Column16267"/>
    <tableColumn id="16271" xr3:uid="{7CD7FBDD-C289-492E-A748-8C9993AF8B96}" name="Column16268"/>
    <tableColumn id="16272" xr3:uid="{47EB10C0-782C-4990-BBF4-9C06FE392F3F}" name="Column16269"/>
    <tableColumn id="16273" xr3:uid="{A884EB4F-4C73-44A4-828E-2F888D036829}" name="Column16270"/>
    <tableColumn id="16274" xr3:uid="{7C12EBE9-8EF5-4E72-A285-174A373FF762}" name="Column16271"/>
    <tableColumn id="16275" xr3:uid="{63416F59-71FB-41DB-B3A0-C3B6BC77C661}" name="Column16272"/>
    <tableColumn id="16276" xr3:uid="{8EA8CF51-FE41-4B55-8569-0B4EF9FC07C1}" name="Column16273"/>
    <tableColumn id="16277" xr3:uid="{702602AB-D357-462B-9B86-626AD28C34EA}" name="Column16274"/>
    <tableColumn id="16278" xr3:uid="{33776667-3AE6-4710-8D9B-C90BFE12ACE1}" name="Column16275"/>
    <tableColumn id="16279" xr3:uid="{D3BC30F7-89C3-4FAB-83FD-C31574F49993}" name="Column16276"/>
    <tableColumn id="16280" xr3:uid="{2E7A4E56-9656-461D-9FA9-6DFEC35369F0}" name="Column16277"/>
    <tableColumn id="16281" xr3:uid="{83EAD2BC-DDB7-487B-BCF9-E7A6DD814812}" name="Column16278"/>
    <tableColumn id="16282" xr3:uid="{2CB37550-4C48-4886-8D4B-E2509A614949}" name="Column16279"/>
    <tableColumn id="16283" xr3:uid="{FEAE3DB6-7192-4A72-915A-CDD4E3930C5A}" name="Column16280"/>
    <tableColumn id="16284" xr3:uid="{9647E486-AC75-4DA2-B73E-F8379A93FC5F}" name="Column16281"/>
    <tableColumn id="16285" xr3:uid="{538B2517-7D4C-44E8-8D9D-D46AEE9CD194}" name="Column16282"/>
    <tableColumn id="16286" xr3:uid="{4EC9BD68-C954-4802-9F90-344FBB362AA0}" name="Column16283"/>
    <tableColumn id="16287" xr3:uid="{7A2E1910-C4D2-4C4A-A25F-A38CC14AFB15}" name="Column16284"/>
    <tableColumn id="16288" xr3:uid="{A90CB69E-9826-4FC9-9BDB-B0B2B466872C}" name="Column16285"/>
    <tableColumn id="16289" xr3:uid="{3B6B3496-9F44-459A-B90E-FA30AC36E8E4}" name="Column16286"/>
    <tableColumn id="16290" xr3:uid="{F68F9595-2F93-477A-B81C-662682AB9E8A}" name="Column16287"/>
    <tableColumn id="16291" xr3:uid="{6D211038-0A1D-4D1F-A32B-F44BA01EEE40}" name="Column16288"/>
    <tableColumn id="16292" xr3:uid="{AA36CD1F-C80E-4F7C-9CEB-D330E38E6EC5}" name="Column16289"/>
    <tableColumn id="16293" xr3:uid="{11F46F95-9565-4E00-82D7-6CE3F61EE920}" name="Column16290"/>
    <tableColumn id="16294" xr3:uid="{5203E2BF-C1F9-4FE0-9266-56E327AE55BF}" name="Column16291"/>
    <tableColumn id="16295" xr3:uid="{6675CBF2-DEC0-484A-BE69-F15D8DF4C0EA}" name="Column16292"/>
    <tableColumn id="16296" xr3:uid="{9B72BCB5-F1FF-4855-8D83-CCF20003CF8A}" name="Column16293"/>
    <tableColumn id="16297" xr3:uid="{EB604B82-184E-448B-8B4C-408BC83DC296}" name="Column16294"/>
    <tableColumn id="16298" xr3:uid="{E0C406B2-7DF3-4E8E-9C55-74B1108638DA}" name="Column16295"/>
    <tableColumn id="16299" xr3:uid="{F1D3D7E8-7A40-4C58-BC4C-F943AD532A3B}" name="Column16296"/>
    <tableColumn id="16300" xr3:uid="{89996289-62B3-4985-865A-D0121D928BB7}" name="Column16297"/>
    <tableColumn id="16301" xr3:uid="{1C2F9399-D261-4AC0-B16E-4289AF9BF5B6}" name="Column16298"/>
    <tableColumn id="16302" xr3:uid="{8D0498BC-E54B-48E0-8455-1406C911B1C0}" name="Column16299"/>
    <tableColumn id="16303" xr3:uid="{849DC164-C138-455E-AB8E-D6689A9361CE}" name="Column16300"/>
    <tableColumn id="16304" xr3:uid="{52DA1DE7-AD02-4B6D-A712-71C6F9164656}" name="Column16301"/>
    <tableColumn id="16305" xr3:uid="{386E5FDC-6AAB-4726-8059-0D3B7EBDDCE8}" name="Column16302"/>
    <tableColumn id="16306" xr3:uid="{86F917EF-ECF7-4BD6-B20A-13120CC00117}" name="Column16303"/>
    <tableColumn id="16307" xr3:uid="{B298520E-6E9A-4C9A-8D2F-97E5849D607F}" name="Column16304"/>
    <tableColumn id="16308" xr3:uid="{F5420910-5BE0-4A4B-8A3B-A7CD1569C618}" name="Column16305"/>
    <tableColumn id="16309" xr3:uid="{6F051BB6-61AA-4463-B18A-DFF848EAE2C8}" name="Column16306"/>
    <tableColumn id="16310" xr3:uid="{0B516A57-FF13-4A3C-B683-62E6D0F23A7F}" name="Column16307"/>
    <tableColumn id="16311" xr3:uid="{6FE2B7EA-5047-4B19-B378-326384F71FE8}" name="Column16308"/>
    <tableColumn id="16312" xr3:uid="{C91C16EB-D917-4299-95CB-E5627E8171E5}" name="Column16309"/>
    <tableColumn id="16313" xr3:uid="{DD36F90F-DE0D-4F4A-8906-6728C0B1D5CA}" name="Column16310"/>
    <tableColumn id="16314" xr3:uid="{6C01DAF7-F619-4E4A-A89F-A5B40704FA5F}" name="Column16311"/>
    <tableColumn id="16315" xr3:uid="{0F662F92-CC2C-4CCA-8BB7-F05A0346C59A}" name="Column16312"/>
    <tableColumn id="16316" xr3:uid="{6F705AC3-C211-42BB-9063-521737271067}" name="Column16313"/>
    <tableColumn id="16317" xr3:uid="{31FC1560-0802-4D62-A5A5-E93228334F59}" name="Column16314"/>
    <tableColumn id="16318" xr3:uid="{C2596C4A-ED42-4831-901E-CA58D83A25F8}" name="Column16315"/>
    <tableColumn id="16319" xr3:uid="{306A3934-D851-45A1-B542-754DB9AAD858}" name="Column16316"/>
    <tableColumn id="16320" xr3:uid="{E3B29976-788C-4255-B93D-5C256E88D0D9}" name="Column16317"/>
    <tableColumn id="16321" xr3:uid="{B4A10323-DD98-4974-8A39-E8BFC61ED3F4}" name="Column16318"/>
    <tableColumn id="16322" xr3:uid="{D59B108A-14C4-4446-BA3F-5B765996E0FF}" name="Column16319"/>
    <tableColumn id="16323" xr3:uid="{5426268C-DA3F-4272-A45B-390777816086}" name="Column16320"/>
    <tableColumn id="16324" xr3:uid="{07DB9C79-7489-4161-AE5A-B2927CB90AB0}" name="Column16321"/>
    <tableColumn id="16325" xr3:uid="{87764A7B-5BB6-4C0E-9841-AC7EEEA295F1}" name="Column16322"/>
    <tableColumn id="16326" xr3:uid="{1753493F-77B1-4346-8B36-649BE504D181}" name="Column16323"/>
    <tableColumn id="16327" xr3:uid="{AA3EF720-EFD6-4CF4-A12D-E9A50BC1CED3}" name="Column16324"/>
    <tableColumn id="16328" xr3:uid="{AA855C04-9F91-4AF8-B99A-27050C9A99D5}" name="Column16325"/>
    <tableColumn id="16329" xr3:uid="{A620A99A-91E7-4B44-80F9-37C03A7539EE}" name="Column16326"/>
    <tableColumn id="16330" xr3:uid="{FF1B0107-A8EF-4284-B282-E551EC521095}" name="Column16327"/>
    <tableColumn id="16331" xr3:uid="{8411661C-5FF5-4F54-B837-38C88E04522B}" name="Column16328"/>
    <tableColumn id="16332" xr3:uid="{A1EDD771-AFBB-4302-90EA-E0B20CBC054E}" name="Column16329"/>
    <tableColumn id="16333" xr3:uid="{BD3401EF-7C5D-48B2-A605-1BB591C3C701}" name="Column16330"/>
    <tableColumn id="16334" xr3:uid="{54DF9B44-6A49-4889-8EF1-B75D0C0683A3}" name="Column16331"/>
    <tableColumn id="16335" xr3:uid="{130BD441-474D-4C38-978F-8EEB4F611EA5}" name="Column16332"/>
    <tableColumn id="16336" xr3:uid="{7D719538-A284-45E8-8A48-ED6B91E92697}" name="Column16333"/>
    <tableColumn id="16337" xr3:uid="{41630A61-DF73-447E-9C50-A0E7D4962446}" name="Column16334"/>
    <tableColumn id="16338" xr3:uid="{51215CDB-BBED-42D7-B043-BAE5D952FB68}" name="Column16335"/>
    <tableColumn id="16339" xr3:uid="{2BCC9A10-A559-4BAE-A09E-77ED2EAF9F5C}" name="Column16336"/>
    <tableColumn id="16340" xr3:uid="{E87EF6B0-07A3-4A0D-8E81-2B6DE58F0FC3}" name="Column16337"/>
    <tableColumn id="16341" xr3:uid="{50D8608F-9F59-42F9-B5B3-92A3AA7C2C20}" name="Column16338"/>
    <tableColumn id="16342" xr3:uid="{AAC60020-6FD8-47CF-9BAF-ED0FA5826FB1}" name="Column16339"/>
    <tableColumn id="16343" xr3:uid="{200340D6-958B-40F3-8AB8-44F696CF9B8F}" name="Column16340"/>
    <tableColumn id="16344" xr3:uid="{C636D637-6CE7-43D6-B61D-31E07970EF63}" name="Column16341"/>
    <tableColumn id="16345" xr3:uid="{78E8CEDA-6453-48DC-9825-82EE5940083B}" name="Column16342"/>
    <tableColumn id="16346" xr3:uid="{1C0D1397-355E-4A3A-9B50-EF9429F680F4}" name="Column16343"/>
    <tableColumn id="16347" xr3:uid="{6A831AB4-9EA9-445B-803F-3DAE30850306}" name="Column16344"/>
    <tableColumn id="16348" xr3:uid="{083B85B3-9484-4DE0-B0CD-C35CE0FD9F1B}" name="Column16345"/>
    <tableColumn id="16349" xr3:uid="{600E8460-6D1E-4F09-9FF7-3EC73C9299F9}" name="Column16346"/>
    <tableColumn id="16350" xr3:uid="{D5A897B8-84D7-43D2-88C7-74AAD941CA46}" name="Column16347"/>
    <tableColumn id="16351" xr3:uid="{37246585-F256-42A3-A5FB-B9526CF10F17}" name="Column16348"/>
    <tableColumn id="16352" xr3:uid="{C179B6D4-C740-4744-8A43-B0AA5E9CAD13}" name="Column16349"/>
    <tableColumn id="16353" xr3:uid="{229EA101-14BA-45BB-AD8A-563388B6473A}" name="Column16350"/>
    <tableColumn id="16354" xr3:uid="{18D6CE38-1587-4B08-82E9-EA1FFB2D2C70}" name="Column16351"/>
    <tableColumn id="16355" xr3:uid="{4FE64CC6-804D-4A44-998B-A15614629FF6}" name="Column16352"/>
    <tableColumn id="16356" xr3:uid="{B37B0D80-47BC-4E0F-8D63-6ED7C13F7E41}" name="Column16353"/>
    <tableColumn id="16357" xr3:uid="{7D01F4E3-4AE8-4E53-9AD6-BEC2659A2F02}" name="Column16354"/>
    <tableColumn id="16358" xr3:uid="{260367E6-E7C2-44C9-BA29-8160CE124A6A}" name="Column16355"/>
    <tableColumn id="16359" xr3:uid="{4EFF32DB-0207-4DB5-86BD-1F118C254F51}" name="Column16356"/>
    <tableColumn id="16360" xr3:uid="{623EE0CD-EB34-42E2-8ABA-4B35CD6D5FB7}" name="Column16357"/>
    <tableColumn id="16361" xr3:uid="{269353A9-7393-4328-8520-3BB0FCAD7FAB}" name="Column16358"/>
    <tableColumn id="16362" xr3:uid="{4BED596B-8142-4B66-B923-B0D3FCF72AFB}" name="Column16359"/>
    <tableColumn id="16363" xr3:uid="{61CAF076-C1C4-4FEF-8191-57E8B9A92C87}" name="Column16360"/>
    <tableColumn id="16364" xr3:uid="{A5C6C520-1DA6-4A3D-9B93-CBB6E6AFDFA4}" name="Column16361"/>
    <tableColumn id="16365" xr3:uid="{69564140-655B-4CC7-9595-02DB1A474CDA}" name="Column16362"/>
    <tableColumn id="16366" xr3:uid="{8155E183-3244-40D3-8E45-1D4A0E68F07B}" name="Column16363"/>
    <tableColumn id="16367" xr3:uid="{2954BDA0-E614-4417-99DC-6193CE213296}" name="Column16364"/>
    <tableColumn id="16368" xr3:uid="{08FF576C-2A60-4F44-841A-BC3ADEE61FDE}" name="Column16365"/>
    <tableColumn id="16369" xr3:uid="{61911333-1B1D-4F7F-99C7-43D91C176CE4}" name="Column16366"/>
    <tableColumn id="16370" xr3:uid="{93E8152E-3D7B-40B4-9182-120CB719B750}" name="Column16367"/>
    <tableColumn id="16371" xr3:uid="{896ED7A0-5199-4407-8395-E6F818F3E94D}" name="Column16368"/>
    <tableColumn id="16372" xr3:uid="{A249FF06-31C6-4AF3-A9F7-77D78EE1C16B}" name="Column16369"/>
    <tableColumn id="16373" xr3:uid="{875E376A-9AB6-4C93-953A-4F8901370E35}" name="Column16370"/>
    <tableColumn id="16374" xr3:uid="{EADAD7F4-029E-4591-98B7-7F48B56B2170}" name="Column16371"/>
    <tableColumn id="16375" xr3:uid="{EAB83318-1F4F-449F-9580-756A9FB27944}" name="Column16372"/>
    <tableColumn id="16376" xr3:uid="{C2E7A108-9356-4AD6-A346-C51A6F467403}" name="Column16373"/>
    <tableColumn id="16377" xr3:uid="{8C01E032-52F0-4066-B265-37CAEA247DF6}" name="Column16374"/>
    <tableColumn id="16378" xr3:uid="{654DB428-DC0D-48B5-8647-13585D5F0358}" name="Column16375"/>
    <tableColumn id="16379" xr3:uid="{A1CF2FB5-66DE-4EF8-8BC4-E3A4589632E8}" name="Column16376"/>
    <tableColumn id="16380" xr3:uid="{0D009CBC-3DE2-4627-AD6D-666B15DB89D5}" name="Column16377"/>
    <tableColumn id="16381" xr3:uid="{5004235D-5231-45C7-ABE6-B5AA8A221DD6}" name="Column16378"/>
    <tableColumn id="16382" xr3:uid="{64D6244B-5A9E-4B77-908A-023147CC5380}" name="Column16379"/>
    <tableColumn id="16383" xr3:uid="{E250D90D-0909-4FBE-B44D-9C15E8D7D081}" name="Column16380"/>
    <tableColumn id="16384" xr3:uid="{44299946-38D1-4583-A062-F222C8C984C9}" name="Column1638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73" dT="2026-03-24T07:52:28.58" personId="{6865D163-881C-4D39-8184-BF93B8A10141}" id="{B42873EC-E1A8-4A92-BD2A-01BBC07E6BD5}">
    <text>Keskimääräinen poistoprosentti, ei jaoteltu kustannuslajeittain.</text>
  </threadedComment>
  <threadedComment ref="B75" dT="2026-03-24T07:54:30.25" personId="{6865D163-881C-4D39-8184-BF93B8A10141}" id="{238E9A09-ACA8-4388-BC59-26A3836A4CAF}">
    <text>Tähän voi laittaa kasvuprosentin, mikäli laitoksen asiakasmäärä kasvaa. Mikäli laitoksen asiakasmäärä on vähenevä, kirjaa miinus- merkkinen luku.</text>
  </threadedComment>
</ThreadedComments>
</file>

<file path=xl/threadedComments/threadedComment2.xml><?xml version="1.0" encoding="utf-8"?>
<ThreadedComments xmlns="http://schemas.microsoft.com/office/spreadsheetml/2018/threadedcomments" xmlns:x="http://schemas.openxmlformats.org/spreadsheetml/2006/main">
  <threadedComment ref="D21" dT="2025-09-24T17:45:32.98" personId="{C0EF2DB8-2BBF-4110-AF98-F63EF82BE937}" id="{FC7283F9-F085-4242-809F-B746F0BE8B03}">
    <text>Tulojen kasvu = liittyjämäärän kasvu + maksujen korotus</text>
  </threadedComment>
  <threadedComment ref="D35" dT="2025-09-24T17:44:20.30" personId="{C0EF2DB8-2BBF-4110-AF98-F63EF82BE937}" id="{2E589E4F-C053-4598-81B0-B07704381A9E}">
    <text>Materiaalit ja palvelut kasvavat inflaation + liittyjämäärän kasvun verran</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4C09260B-6EA9-4E64-8E3F-C74D1B41C9F2}">
  <we:reference id="db18cc72-1a17-45df-b60e-7ffb655e8af5" version="1.0.0.4" store="EXCatalog" storeType="EXCatalog"/>
  <we:alternateReferences>
    <we:reference id="WA104381701" version="1.0.0.4" store="en-U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FE54D-89CD-4460-AB6E-D219F5657ED0}">
  <sheetPr>
    <tabColor theme="7" tint="0.59999389629810485"/>
  </sheetPr>
  <dimension ref="A1:XFD9"/>
  <sheetViews>
    <sheetView zoomScale="105" zoomScaleNormal="160" workbookViewId="0">
      <pane ySplit="1" topLeftCell="A4" activePane="bottomLeft" state="frozen"/>
      <selection activeCell="F16" sqref="F16"/>
      <selection pane="bottomLeft" activeCell="E6" sqref="E6"/>
    </sheetView>
  </sheetViews>
  <sheetFormatPr defaultRowHeight="14.5" x14ac:dyDescent="0.35"/>
  <cols>
    <col min="1" max="1" width="18.26953125" customWidth="1"/>
    <col min="2" max="2" width="18.1796875" style="5" customWidth="1"/>
    <col min="3" max="3" width="18.1796875" customWidth="1"/>
    <col min="4" max="4" width="18.54296875" style="5" customWidth="1"/>
    <col min="5" max="5" width="18.7265625" customWidth="1"/>
    <col min="6" max="6" width="22.81640625" style="5" customWidth="1"/>
    <col min="7" max="7" width="22.81640625" customWidth="1"/>
    <col min="8" max="8" width="24" style="5" customWidth="1"/>
    <col min="9" max="9" width="19" customWidth="1"/>
    <col min="10" max="12" width="11.26953125" customWidth="1"/>
    <col min="13" max="102" width="12.26953125" customWidth="1"/>
    <col min="103" max="1002" width="13.26953125" customWidth="1"/>
    <col min="1003" max="10002" width="14.26953125" customWidth="1"/>
    <col min="10003" max="16384" width="15.26953125" customWidth="1"/>
  </cols>
  <sheetData>
    <row r="1" spans="1:16384" x14ac:dyDescent="0.35">
      <c r="A1" t="s">
        <v>12</v>
      </c>
      <c r="B1" s="5" t="s">
        <v>13</v>
      </c>
      <c r="C1" t="s">
        <v>14</v>
      </c>
      <c r="D1" s="6" t="s">
        <v>16</v>
      </c>
      <c r="E1" t="s">
        <v>15</v>
      </c>
      <c r="F1" s="6" t="s">
        <v>17</v>
      </c>
      <c r="G1" t="s">
        <v>16393</v>
      </c>
      <c r="H1" s="5" t="s">
        <v>16402</v>
      </c>
      <c r="I1" t="s">
        <v>16397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c r="CW1" t="s">
        <v>109</v>
      </c>
      <c r="CX1" t="s">
        <v>110</v>
      </c>
      <c r="CY1" t="s">
        <v>111</v>
      </c>
      <c r="CZ1" t="s">
        <v>112</v>
      </c>
      <c r="DA1" t="s">
        <v>113</v>
      </c>
      <c r="DB1" t="s">
        <v>114</v>
      </c>
      <c r="DC1" t="s">
        <v>115</v>
      </c>
      <c r="DD1" t="s">
        <v>116</v>
      </c>
      <c r="DE1" t="s">
        <v>117</v>
      </c>
      <c r="DF1" t="s">
        <v>118</v>
      </c>
      <c r="DG1" t="s">
        <v>119</v>
      </c>
      <c r="DH1" t="s">
        <v>120</v>
      </c>
      <c r="DI1" t="s">
        <v>121</v>
      </c>
      <c r="DJ1" t="s">
        <v>122</v>
      </c>
      <c r="DK1" t="s">
        <v>123</v>
      </c>
      <c r="DL1" t="s">
        <v>124</v>
      </c>
      <c r="DM1" t="s">
        <v>125</v>
      </c>
      <c r="DN1" t="s">
        <v>126</v>
      </c>
      <c r="DO1" t="s">
        <v>127</v>
      </c>
      <c r="DP1" t="s">
        <v>128</v>
      </c>
      <c r="DQ1" t="s">
        <v>129</v>
      </c>
      <c r="DR1" t="s">
        <v>130</v>
      </c>
      <c r="DS1" t="s">
        <v>131</v>
      </c>
      <c r="DT1" t="s">
        <v>132</v>
      </c>
      <c r="DU1" t="s">
        <v>133</v>
      </c>
      <c r="DV1" t="s">
        <v>134</v>
      </c>
      <c r="DW1" t="s">
        <v>135</v>
      </c>
      <c r="DX1" t="s">
        <v>136</v>
      </c>
      <c r="DY1" t="s">
        <v>137</v>
      </c>
      <c r="DZ1" t="s">
        <v>138</v>
      </c>
      <c r="EA1" t="s">
        <v>139</v>
      </c>
      <c r="EB1" t="s">
        <v>140</v>
      </c>
      <c r="EC1" t="s">
        <v>141</v>
      </c>
      <c r="ED1" t="s">
        <v>142</v>
      </c>
      <c r="EE1" t="s">
        <v>143</v>
      </c>
      <c r="EF1" t="s">
        <v>144</v>
      </c>
      <c r="EG1" t="s">
        <v>145</v>
      </c>
      <c r="EH1" t="s">
        <v>146</v>
      </c>
      <c r="EI1" t="s">
        <v>147</v>
      </c>
      <c r="EJ1" t="s">
        <v>148</v>
      </c>
      <c r="EK1" t="s">
        <v>149</v>
      </c>
      <c r="EL1" t="s">
        <v>150</v>
      </c>
      <c r="EM1" t="s">
        <v>151</v>
      </c>
      <c r="EN1" t="s">
        <v>152</v>
      </c>
      <c r="EO1" t="s">
        <v>153</v>
      </c>
      <c r="EP1" t="s">
        <v>154</v>
      </c>
      <c r="EQ1" t="s">
        <v>155</v>
      </c>
      <c r="ER1" t="s">
        <v>156</v>
      </c>
      <c r="ES1" t="s">
        <v>157</v>
      </c>
      <c r="ET1" t="s">
        <v>158</v>
      </c>
      <c r="EU1" t="s">
        <v>159</v>
      </c>
      <c r="EV1" t="s">
        <v>160</v>
      </c>
      <c r="EW1" t="s">
        <v>161</v>
      </c>
      <c r="EX1" t="s">
        <v>162</v>
      </c>
      <c r="EY1" t="s">
        <v>163</v>
      </c>
      <c r="EZ1" t="s">
        <v>164</v>
      </c>
      <c r="FA1" t="s">
        <v>165</v>
      </c>
      <c r="FB1" t="s">
        <v>166</v>
      </c>
      <c r="FC1" t="s">
        <v>167</v>
      </c>
      <c r="FD1" t="s">
        <v>168</v>
      </c>
      <c r="FE1" t="s">
        <v>169</v>
      </c>
      <c r="FF1" t="s">
        <v>170</v>
      </c>
      <c r="FG1" t="s">
        <v>171</v>
      </c>
      <c r="FH1" t="s">
        <v>172</v>
      </c>
      <c r="FI1" t="s">
        <v>173</v>
      </c>
      <c r="FJ1" t="s">
        <v>174</v>
      </c>
      <c r="FK1" t="s">
        <v>175</v>
      </c>
      <c r="FL1" t="s">
        <v>176</v>
      </c>
      <c r="FM1" t="s">
        <v>177</v>
      </c>
      <c r="FN1" t="s">
        <v>178</v>
      </c>
      <c r="FO1" t="s">
        <v>179</v>
      </c>
      <c r="FP1" t="s">
        <v>180</v>
      </c>
      <c r="FQ1" t="s">
        <v>181</v>
      </c>
      <c r="FR1" t="s">
        <v>182</v>
      </c>
      <c r="FS1" t="s">
        <v>183</v>
      </c>
      <c r="FT1" t="s">
        <v>184</v>
      </c>
      <c r="FU1" t="s">
        <v>185</v>
      </c>
      <c r="FV1" t="s">
        <v>186</v>
      </c>
      <c r="FW1" t="s">
        <v>187</v>
      </c>
      <c r="FX1" t="s">
        <v>188</v>
      </c>
      <c r="FY1" t="s">
        <v>189</v>
      </c>
      <c r="FZ1" t="s">
        <v>190</v>
      </c>
      <c r="GA1" t="s">
        <v>191</v>
      </c>
      <c r="GB1" t="s">
        <v>192</v>
      </c>
      <c r="GC1" t="s">
        <v>193</v>
      </c>
      <c r="GD1" t="s">
        <v>194</v>
      </c>
      <c r="GE1" t="s">
        <v>195</v>
      </c>
      <c r="GF1" t="s">
        <v>196</v>
      </c>
      <c r="GG1" t="s">
        <v>197</v>
      </c>
      <c r="GH1" t="s">
        <v>198</v>
      </c>
      <c r="GI1" t="s">
        <v>199</v>
      </c>
      <c r="GJ1" t="s">
        <v>200</v>
      </c>
      <c r="GK1" t="s">
        <v>201</v>
      </c>
      <c r="GL1" t="s">
        <v>202</v>
      </c>
      <c r="GM1" t="s">
        <v>203</v>
      </c>
      <c r="GN1" t="s">
        <v>204</v>
      </c>
      <c r="GO1" t="s">
        <v>205</v>
      </c>
      <c r="GP1" t="s">
        <v>206</v>
      </c>
      <c r="GQ1" t="s">
        <v>207</v>
      </c>
      <c r="GR1" t="s">
        <v>208</v>
      </c>
      <c r="GS1" t="s">
        <v>209</v>
      </c>
      <c r="GT1" t="s">
        <v>210</v>
      </c>
      <c r="GU1" t="s">
        <v>211</v>
      </c>
      <c r="GV1" t="s">
        <v>212</v>
      </c>
      <c r="GW1" t="s">
        <v>213</v>
      </c>
      <c r="GX1" t="s">
        <v>214</v>
      </c>
      <c r="GY1" t="s">
        <v>215</v>
      </c>
      <c r="GZ1" t="s">
        <v>216</v>
      </c>
      <c r="HA1" t="s">
        <v>217</v>
      </c>
      <c r="HB1" t="s">
        <v>218</v>
      </c>
      <c r="HC1" t="s">
        <v>219</v>
      </c>
      <c r="HD1" t="s">
        <v>220</v>
      </c>
      <c r="HE1" t="s">
        <v>221</v>
      </c>
      <c r="HF1" t="s">
        <v>222</v>
      </c>
      <c r="HG1" t="s">
        <v>223</v>
      </c>
      <c r="HH1" t="s">
        <v>224</v>
      </c>
      <c r="HI1" t="s">
        <v>225</v>
      </c>
      <c r="HJ1" t="s">
        <v>226</v>
      </c>
      <c r="HK1" t="s">
        <v>227</v>
      </c>
      <c r="HL1" t="s">
        <v>228</v>
      </c>
      <c r="HM1" t="s">
        <v>229</v>
      </c>
      <c r="HN1" t="s">
        <v>230</v>
      </c>
      <c r="HO1" t="s">
        <v>231</v>
      </c>
      <c r="HP1" t="s">
        <v>232</v>
      </c>
      <c r="HQ1" t="s">
        <v>233</v>
      </c>
      <c r="HR1" t="s">
        <v>234</v>
      </c>
      <c r="HS1" t="s">
        <v>235</v>
      </c>
      <c r="HT1" t="s">
        <v>236</v>
      </c>
      <c r="HU1" t="s">
        <v>237</v>
      </c>
      <c r="HV1" t="s">
        <v>238</v>
      </c>
      <c r="HW1" t="s">
        <v>239</v>
      </c>
      <c r="HX1" t="s">
        <v>240</v>
      </c>
      <c r="HY1" t="s">
        <v>241</v>
      </c>
      <c r="HZ1" t="s">
        <v>242</v>
      </c>
      <c r="IA1" t="s">
        <v>243</v>
      </c>
      <c r="IB1" t="s">
        <v>244</v>
      </c>
      <c r="IC1" t="s">
        <v>245</v>
      </c>
      <c r="ID1" t="s">
        <v>246</v>
      </c>
      <c r="IE1" t="s">
        <v>247</v>
      </c>
      <c r="IF1" t="s">
        <v>248</v>
      </c>
      <c r="IG1" t="s">
        <v>249</v>
      </c>
      <c r="IH1" t="s">
        <v>250</v>
      </c>
      <c r="II1" t="s">
        <v>251</v>
      </c>
      <c r="IJ1" t="s">
        <v>252</v>
      </c>
      <c r="IK1" t="s">
        <v>253</v>
      </c>
      <c r="IL1" t="s">
        <v>254</v>
      </c>
      <c r="IM1" t="s">
        <v>255</v>
      </c>
      <c r="IN1" t="s">
        <v>256</v>
      </c>
      <c r="IO1" t="s">
        <v>257</v>
      </c>
      <c r="IP1" t="s">
        <v>258</v>
      </c>
      <c r="IQ1" t="s">
        <v>259</v>
      </c>
      <c r="IR1" t="s">
        <v>260</v>
      </c>
      <c r="IS1" t="s">
        <v>261</v>
      </c>
      <c r="IT1" t="s">
        <v>262</v>
      </c>
      <c r="IU1" t="s">
        <v>263</v>
      </c>
      <c r="IV1" t="s">
        <v>264</v>
      </c>
      <c r="IW1" t="s">
        <v>265</v>
      </c>
      <c r="IX1" t="s">
        <v>266</v>
      </c>
      <c r="IY1" t="s">
        <v>267</v>
      </c>
      <c r="IZ1" t="s">
        <v>268</v>
      </c>
      <c r="JA1" t="s">
        <v>269</v>
      </c>
      <c r="JB1" t="s">
        <v>270</v>
      </c>
      <c r="JC1" t="s">
        <v>271</v>
      </c>
      <c r="JD1" t="s">
        <v>272</v>
      </c>
      <c r="JE1" t="s">
        <v>273</v>
      </c>
      <c r="JF1" t="s">
        <v>274</v>
      </c>
      <c r="JG1" t="s">
        <v>275</v>
      </c>
      <c r="JH1" t="s">
        <v>276</v>
      </c>
      <c r="JI1" t="s">
        <v>277</v>
      </c>
      <c r="JJ1" t="s">
        <v>278</v>
      </c>
      <c r="JK1" t="s">
        <v>279</v>
      </c>
      <c r="JL1" t="s">
        <v>280</v>
      </c>
      <c r="JM1" t="s">
        <v>281</v>
      </c>
      <c r="JN1" t="s">
        <v>282</v>
      </c>
      <c r="JO1" t="s">
        <v>283</v>
      </c>
      <c r="JP1" t="s">
        <v>284</v>
      </c>
      <c r="JQ1" t="s">
        <v>285</v>
      </c>
      <c r="JR1" t="s">
        <v>286</v>
      </c>
      <c r="JS1" t="s">
        <v>287</v>
      </c>
      <c r="JT1" t="s">
        <v>288</v>
      </c>
      <c r="JU1" t="s">
        <v>289</v>
      </c>
      <c r="JV1" t="s">
        <v>290</v>
      </c>
      <c r="JW1" t="s">
        <v>291</v>
      </c>
      <c r="JX1" t="s">
        <v>292</v>
      </c>
      <c r="JY1" t="s">
        <v>293</v>
      </c>
      <c r="JZ1" t="s">
        <v>294</v>
      </c>
      <c r="KA1" t="s">
        <v>295</v>
      </c>
      <c r="KB1" t="s">
        <v>296</v>
      </c>
      <c r="KC1" t="s">
        <v>297</v>
      </c>
      <c r="KD1" t="s">
        <v>298</v>
      </c>
      <c r="KE1" t="s">
        <v>299</v>
      </c>
      <c r="KF1" t="s">
        <v>300</v>
      </c>
      <c r="KG1" t="s">
        <v>301</v>
      </c>
      <c r="KH1" t="s">
        <v>302</v>
      </c>
      <c r="KI1" t="s">
        <v>303</v>
      </c>
      <c r="KJ1" t="s">
        <v>304</v>
      </c>
      <c r="KK1" t="s">
        <v>305</v>
      </c>
      <c r="KL1" t="s">
        <v>306</v>
      </c>
      <c r="KM1" t="s">
        <v>307</v>
      </c>
      <c r="KN1" t="s">
        <v>308</v>
      </c>
      <c r="KO1" t="s">
        <v>309</v>
      </c>
      <c r="KP1" t="s">
        <v>310</v>
      </c>
      <c r="KQ1" t="s">
        <v>311</v>
      </c>
      <c r="KR1" t="s">
        <v>312</v>
      </c>
      <c r="KS1" t="s">
        <v>313</v>
      </c>
      <c r="KT1" t="s">
        <v>314</v>
      </c>
      <c r="KU1" t="s">
        <v>315</v>
      </c>
      <c r="KV1" t="s">
        <v>316</v>
      </c>
      <c r="KW1" t="s">
        <v>317</v>
      </c>
      <c r="KX1" t="s">
        <v>318</v>
      </c>
      <c r="KY1" t="s">
        <v>319</v>
      </c>
      <c r="KZ1" t="s">
        <v>320</v>
      </c>
      <c r="LA1" t="s">
        <v>321</v>
      </c>
      <c r="LB1" t="s">
        <v>322</v>
      </c>
      <c r="LC1" t="s">
        <v>323</v>
      </c>
      <c r="LD1" t="s">
        <v>324</v>
      </c>
      <c r="LE1" t="s">
        <v>325</v>
      </c>
      <c r="LF1" t="s">
        <v>326</v>
      </c>
      <c r="LG1" t="s">
        <v>327</v>
      </c>
      <c r="LH1" t="s">
        <v>328</v>
      </c>
      <c r="LI1" t="s">
        <v>329</v>
      </c>
      <c r="LJ1" t="s">
        <v>330</v>
      </c>
      <c r="LK1" t="s">
        <v>331</v>
      </c>
      <c r="LL1" t="s">
        <v>332</v>
      </c>
      <c r="LM1" t="s">
        <v>333</v>
      </c>
      <c r="LN1" t="s">
        <v>334</v>
      </c>
      <c r="LO1" t="s">
        <v>335</v>
      </c>
      <c r="LP1" t="s">
        <v>336</v>
      </c>
      <c r="LQ1" t="s">
        <v>337</v>
      </c>
      <c r="LR1" t="s">
        <v>338</v>
      </c>
      <c r="LS1" t="s">
        <v>339</v>
      </c>
      <c r="LT1" t="s">
        <v>340</v>
      </c>
      <c r="LU1" t="s">
        <v>341</v>
      </c>
      <c r="LV1" t="s">
        <v>342</v>
      </c>
      <c r="LW1" t="s">
        <v>343</v>
      </c>
      <c r="LX1" t="s">
        <v>344</v>
      </c>
      <c r="LY1" t="s">
        <v>345</v>
      </c>
      <c r="LZ1" t="s">
        <v>346</v>
      </c>
      <c r="MA1" t="s">
        <v>347</v>
      </c>
      <c r="MB1" t="s">
        <v>348</v>
      </c>
      <c r="MC1" t="s">
        <v>349</v>
      </c>
      <c r="MD1" t="s">
        <v>350</v>
      </c>
      <c r="ME1" t="s">
        <v>351</v>
      </c>
      <c r="MF1" t="s">
        <v>352</v>
      </c>
      <c r="MG1" t="s">
        <v>353</v>
      </c>
      <c r="MH1" t="s">
        <v>354</v>
      </c>
      <c r="MI1" t="s">
        <v>355</v>
      </c>
      <c r="MJ1" t="s">
        <v>356</v>
      </c>
      <c r="MK1" t="s">
        <v>357</v>
      </c>
      <c r="ML1" t="s">
        <v>358</v>
      </c>
      <c r="MM1" t="s">
        <v>359</v>
      </c>
      <c r="MN1" t="s">
        <v>360</v>
      </c>
      <c r="MO1" t="s">
        <v>361</v>
      </c>
      <c r="MP1" t="s">
        <v>362</v>
      </c>
      <c r="MQ1" t="s">
        <v>363</v>
      </c>
      <c r="MR1" t="s">
        <v>364</v>
      </c>
      <c r="MS1" t="s">
        <v>365</v>
      </c>
      <c r="MT1" t="s">
        <v>366</v>
      </c>
      <c r="MU1" t="s">
        <v>367</v>
      </c>
      <c r="MV1" t="s">
        <v>368</v>
      </c>
      <c r="MW1" t="s">
        <v>369</v>
      </c>
      <c r="MX1" t="s">
        <v>370</v>
      </c>
      <c r="MY1" t="s">
        <v>371</v>
      </c>
      <c r="MZ1" t="s">
        <v>372</v>
      </c>
      <c r="NA1" t="s">
        <v>373</v>
      </c>
      <c r="NB1" t="s">
        <v>374</v>
      </c>
      <c r="NC1" t="s">
        <v>375</v>
      </c>
      <c r="ND1" t="s">
        <v>376</v>
      </c>
      <c r="NE1" t="s">
        <v>377</v>
      </c>
      <c r="NF1" t="s">
        <v>378</v>
      </c>
      <c r="NG1" t="s">
        <v>379</v>
      </c>
      <c r="NH1" t="s">
        <v>380</v>
      </c>
      <c r="NI1" t="s">
        <v>381</v>
      </c>
      <c r="NJ1" t="s">
        <v>382</v>
      </c>
      <c r="NK1" t="s">
        <v>383</v>
      </c>
      <c r="NL1" t="s">
        <v>384</v>
      </c>
      <c r="NM1" t="s">
        <v>385</v>
      </c>
      <c r="NN1" t="s">
        <v>386</v>
      </c>
      <c r="NO1" t="s">
        <v>387</v>
      </c>
      <c r="NP1" t="s">
        <v>388</v>
      </c>
      <c r="NQ1" t="s">
        <v>389</v>
      </c>
      <c r="NR1" t="s">
        <v>390</v>
      </c>
      <c r="NS1" t="s">
        <v>391</v>
      </c>
      <c r="NT1" t="s">
        <v>392</v>
      </c>
      <c r="NU1" t="s">
        <v>393</v>
      </c>
      <c r="NV1" t="s">
        <v>394</v>
      </c>
      <c r="NW1" t="s">
        <v>395</v>
      </c>
      <c r="NX1" t="s">
        <v>396</v>
      </c>
      <c r="NY1" t="s">
        <v>397</v>
      </c>
      <c r="NZ1" t="s">
        <v>398</v>
      </c>
      <c r="OA1" t="s">
        <v>399</v>
      </c>
      <c r="OB1" t="s">
        <v>400</v>
      </c>
      <c r="OC1" t="s">
        <v>401</v>
      </c>
      <c r="OD1" t="s">
        <v>402</v>
      </c>
      <c r="OE1" t="s">
        <v>403</v>
      </c>
      <c r="OF1" t="s">
        <v>404</v>
      </c>
      <c r="OG1" t="s">
        <v>405</v>
      </c>
      <c r="OH1" t="s">
        <v>406</v>
      </c>
      <c r="OI1" t="s">
        <v>407</v>
      </c>
      <c r="OJ1" t="s">
        <v>408</v>
      </c>
      <c r="OK1" t="s">
        <v>409</v>
      </c>
      <c r="OL1" t="s">
        <v>410</v>
      </c>
      <c r="OM1" t="s">
        <v>411</v>
      </c>
      <c r="ON1" t="s">
        <v>412</v>
      </c>
      <c r="OO1" t="s">
        <v>413</v>
      </c>
      <c r="OP1" t="s">
        <v>414</v>
      </c>
      <c r="OQ1" t="s">
        <v>415</v>
      </c>
      <c r="OR1" t="s">
        <v>416</v>
      </c>
      <c r="OS1" t="s">
        <v>417</v>
      </c>
      <c r="OT1" t="s">
        <v>418</v>
      </c>
      <c r="OU1" t="s">
        <v>419</v>
      </c>
      <c r="OV1" t="s">
        <v>420</v>
      </c>
      <c r="OW1" t="s">
        <v>421</v>
      </c>
      <c r="OX1" t="s">
        <v>422</v>
      </c>
      <c r="OY1" t="s">
        <v>423</v>
      </c>
      <c r="OZ1" t="s">
        <v>424</v>
      </c>
      <c r="PA1" t="s">
        <v>425</v>
      </c>
      <c r="PB1" t="s">
        <v>426</v>
      </c>
      <c r="PC1" t="s">
        <v>427</v>
      </c>
      <c r="PD1" t="s">
        <v>428</v>
      </c>
      <c r="PE1" t="s">
        <v>429</v>
      </c>
      <c r="PF1" t="s">
        <v>430</v>
      </c>
      <c r="PG1" t="s">
        <v>431</v>
      </c>
      <c r="PH1" t="s">
        <v>432</v>
      </c>
      <c r="PI1" t="s">
        <v>433</v>
      </c>
      <c r="PJ1" t="s">
        <v>434</v>
      </c>
      <c r="PK1" t="s">
        <v>435</v>
      </c>
      <c r="PL1" t="s">
        <v>436</v>
      </c>
      <c r="PM1" t="s">
        <v>437</v>
      </c>
      <c r="PN1" t="s">
        <v>438</v>
      </c>
      <c r="PO1" t="s">
        <v>439</v>
      </c>
      <c r="PP1" t="s">
        <v>440</v>
      </c>
      <c r="PQ1" t="s">
        <v>441</v>
      </c>
      <c r="PR1" t="s">
        <v>442</v>
      </c>
      <c r="PS1" t="s">
        <v>443</v>
      </c>
      <c r="PT1" t="s">
        <v>444</v>
      </c>
      <c r="PU1" t="s">
        <v>445</v>
      </c>
      <c r="PV1" t="s">
        <v>446</v>
      </c>
      <c r="PW1" t="s">
        <v>447</v>
      </c>
      <c r="PX1" t="s">
        <v>448</v>
      </c>
      <c r="PY1" t="s">
        <v>449</v>
      </c>
      <c r="PZ1" t="s">
        <v>450</v>
      </c>
      <c r="QA1" t="s">
        <v>451</v>
      </c>
      <c r="QB1" t="s">
        <v>452</v>
      </c>
      <c r="QC1" t="s">
        <v>453</v>
      </c>
      <c r="QD1" t="s">
        <v>454</v>
      </c>
      <c r="QE1" t="s">
        <v>455</v>
      </c>
      <c r="QF1" t="s">
        <v>456</v>
      </c>
      <c r="QG1" t="s">
        <v>457</v>
      </c>
      <c r="QH1" t="s">
        <v>458</v>
      </c>
      <c r="QI1" t="s">
        <v>459</v>
      </c>
      <c r="QJ1" t="s">
        <v>460</v>
      </c>
      <c r="QK1" t="s">
        <v>461</v>
      </c>
      <c r="QL1" t="s">
        <v>462</v>
      </c>
      <c r="QM1" t="s">
        <v>463</v>
      </c>
      <c r="QN1" t="s">
        <v>464</v>
      </c>
      <c r="QO1" t="s">
        <v>465</v>
      </c>
      <c r="QP1" t="s">
        <v>466</v>
      </c>
      <c r="QQ1" t="s">
        <v>467</v>
      </c>
      <c r="QR1" t="s">
        <v>468</v>
      </c>
      <c r="QS1" t="s">
        <v>469</v>
      </c>
      <c r="QT1" t="s">
        <v>470</v>
      </c>
      <c r="QU1" t="s">
        <v>471</v>
      </c>
      <c r="QV1" t="s">
        <v>472</v>
      </c>
      <c r="QW1" t="s">
        <v>473</v>
      </c>
      <c r="QX1" t="s">
        <v>474</v>
      </c>
      <c r="QY1" t="s">
        <v>475</v>
      </c>
      <c r="QZ1" t="s">
        <v>476</v>
      </c>
      <c r="RA1" t="s">
        <v>477</v>
      </c>
      <c r="RB1" t="s">
        <v>478</v>
      </c>
      <c r="RC1" t="s">
        <v>479</v>
      </c>
      <c r="RD1" t="s">
        <v>480</v>
      </c>
      <c r="RE1" t="s">
        <v>481</v>
      </c>
      <c r="RF1" t="s">
        <v>482</v>
      </c>
      <c r="RG1" t="s">
        <v>483</v>
      </c>
      <c r="RH1" t="s">
        <v>484</v>
      </c>
      <c r="RI1" t="s">
        <v>485</v>
      </c>
      <c r="RJ1" t="s">
        <v>486</v>
      </c>
      <c r="RK1" t="s">
        <v>487</v>
      </c>
      <c r="RL1" t="s">
        <v>488</v>
      </c>
      <c r="RM1" t="s">
        <v>489</v>
      </c>
      <c r="RN1" t="s">
        <v>490</v>
      </c>
      <c r="RO1" t="s">
        <v>491</v>
      </c>
      <c r="RP1" t="s">
        <v>492</v>
      </c>
      <c r="RQ1" t="s">
        <v>493</v>
      </c>
      <c r="RR1" t="s">
        <v>494</v>
      </c>
      <c r="RS1" t="s">
        <v>495</v>
      </c>
      <c r="RT1" t="s">
        <v>496</v>
      </c>
      <c r="RU1" t="s">
        <v>497</v>
      </c>
      <c r="RV1" t="s">
        <v>498</v>
      </c>
      <c r="RW1" t="s">
        <v>499</v>
      </c>
      <c r="RX1" t="s">
        <v>500</v>
      </c>
      <c r="RY1" t="s">
        <v>501</v>
      </c>
      <c r="RZ1" t="s">
        <v>502</v>
      </c>
      <c r="SA1" t="s">
        <v>503</v>
      </c>
      <c r="SB1" t="s">
        <v>504</v>
      </c>
      <c r="SC1" t="s">
        <v>505</v>
      </c>
      <c r="SD1" t="s">
        <v>506</v>
      </c>
      <c r="SE1" t="s">
        <v>507</v>
      </c>
      <c r="SF1" t="s">
        <v>508</v>
      </c>
      <c r="SG1" t="s">
        <v>509</v>
      </c>
      <c r="SH1" t="s">
        <v>510</v>
      </c>
      <c r="SI1" t="s">
        <v>511</v>
      </c>
      <c r="SJ1" t="s">
        <v>512</v>
      </c>
      <c r="SK1" t="s">
        <v>513</v>
      </c>
      <c r="SL1" t="s">
        <v>514</v>
      </c>
      <c r="SM1" t="s">
        <v>515</v>
      </c>
      <c r="SN1" t="s">
        <v>516</v>
      </c>
      <c r="SO1" t="s">
        <v>517</v>
      </c>
      <c r="SP1" t="s">
        <v>518</v>
      </c>
      <c r="SQ1" t="s">
        <v>519</v>
      </c>
      <c r="SR1" t="s">
        <v>520</v>
      </c>
      <c r="SS1" t="s">
        <v>521</v>
      </c>
      <c r="ST1" t="s">
        <v>522</v>
      </c>
      <c r="SU1" t="s">
        <v>523</v>
      </c>
      <c r="SV1" t="s">
        <v>524</v>
      </c>
      <c r="SW1" t="s">
        <v>525</v>
      </c>
      <c r="SX1" t="s">
        <v>526</v>
      </c>
      <c r="SY1" t="s">
        <v>527</v>
      </c>
      <c r="SZ1" t="s">
        <v>528</v>
      </c>
      <c r="TA1" t="s">
        <v>529</v>
      </c>
      <c r="TB1" t="s">
        <v>530</v>
      </c>
      <c r="TC1" t="s">
        <v>531</v>
      </c>
      <c r="TD1" t="s">
        <v>532</v>
      </c>
      <c r="TE1" t="s">
        <v>533</v>
      </c>
      <c r="TF1" t="s">
        <v>534</v>
      </c>
      <c r="TG1" t="s">
        <v>535</v>
      </c>
      <c r="TH1" t="s">
        <v>536</v>
      </c>
      <c r="TI1" t="s">
        <v>537</v>
      </c>
      <c r="TJ1" t="s">
        <v>538</v>
      </c>
      <c r="TK1" t="s">
        <v>539</v>
      </c>
      <c r="TL1" t="s">
        <v>540</v>
      </c>
      <c r="TM1" t="s">
        <v>541</v>
      </c>
      <c r="TN1" t="s">
        <v>542</v>
      </c>
      <c r="TO1" t="s">
        <v>543</v>
      </c>
      <c r="TP1" t="s">
        <v>544</v>
      </c>
      <c r="TQ1" t="s">
        <v>545</v>
      </c>
      <c r="TR1" t="s">
        <v>546</v>
      </c>
      <c r="TS1" t="s">
        <v>547</v>
      </c>
      <c r="TT1" t="s">
        <v>548</v>
      </c>
      <c r="TU1" t="s">
        <v>549</v>
      </c>
      <c r="TV1" t="s">
        <v>550</v>
      </c>
      <c r="TW1" t="s">
        <v>551</v>
      </c>
      <c r="TX1" t="s">
        <v>552</v>
      </c>
      <c r="TY1" t="s">
        <v>553</v>
      </c>
      <c r="TZ1" t="s">
        <v>554</v>
      </c>
      <c r="UA1" t="s">
        <v>555</v>
      </c>
      <c r="UB1" t="s">
        <v>556</v>
      </c>
      <c r="UC1" t="s">
        <v>557</v>
      </c>
      <c r="UD1" t="s">
        <v>558</v>
      </c>
      <c r="UE1" t="s">
        <v>559</v>
      </c>
      <c r="UF1" t="s">
        <v>560</v>
      </c>
      <c r="UG1" t="s">
        <v>561</v>
      </c>
      <c r="UH1" t="s">
        <v>562</v>
      </c>
      <c r="UI1" t="s">
        <v>563</v>
      </c>
      <c r="UJ1" t="s">
        <v>564</v>
      </c>
      <c r="UK1" t="s">
        <v>565</v>
      </c>
      <c r="UL1" t="s">
        <v>566</v>
      </c>
      <c r="UM1" t="s">
        <v>567</v>
      </c>
      <c r="UN1" t="s">
        <v>568</v>
      </c>
      <c r="UO1" t="s">
        <v>569</v>
      </c>
      <c r="UP1" t="s">
        <v>570</v>
      </c>
      <c r="UQ1" t="s">
        <v>571</v>
      </c>
      <c r="UR1" t="s">
        <v>572</v>
      </c>
      <c r="US1" t="s">
        <v>573</v>
      </c>
      <c r="UT1" t="s">
        <v>574</v>
      </c>
      <c r="UU1" t="s">
        <v>575</v>
      </c>
      <c r="UV1" t="s">
        <v>576</v>
      </c>
      <c r="UW1" t="s">
        <v>577</v>
      </c>
      <c r="UX1" t="s">
        <v>578</v>
      </c>
      <c r="UY1" t="s">
        <v>579</v>
      </c>
      <c r="UZ1" t="s">
        <v>580</v>
      </c>
      <c r="VA1" t="s">
        <v>581</v>
      </c>
      <c r="VB1" t="s">
        <v>582</v>
      </c>
      <c r="VC1" t="s">
        <v>583</v>
      </c>
      <c r="VD1" t="s">
        <v>584</v>
      </c>
      <c r="VE1" t="s">
        <v>585</v>
      </c>
      <c r="VF1" t="s">
        <v>586</v>
      </c>
      <c r="VG1" t="s">
        <v>587</v>
      </c>
      <c r="VH1" t="s">
        <v>588</v>
      </c>
      <c r="VI1" t="s">
        <v>589</v>
      </c>
      <c r="VJ1" t="s">
        <v>590</v>
      </c>
      <c r="VK1" t="s">
        <v>591</v>
      </c>
      <c r="VL1" t="s">
        <v>592</v>
      </c>
      <c r="VM1" t="s">
        <v>593</v>
      </c>
      <c r="VN1" t="s">
        <v>594</v>
      </c>
      <c r="VO1" t="s">
        <v>595</v>
      </c>
      <c r="VP1" t="s">
        <v>596</v>
      </c>
      <c r="VQ1" t="s">
        <v>597</v>
      </c>
      <c r="VR1" t="s">
        <v>598</v>
      </c>
      <c r="VS1" t="s">
        <v>599</v>
      </c>
      <c r="VT1" t="s">
        <v>600</v>
      </c>
      <c r="VU1" t="s">
        <v>601</v>
      </c>
      <c r="VV1" t="s">
        <v>602</v>
      </c>
      <c r="VW1" t="s">
        <v>603</v>
      </c>
      <c r="VX1" t="s">
        <v>604</v>
      </c>
      <c r="VY1" t="s">
        <v>605</v>
      </c>
      <c r="VZ1" t="s">
        <v>606</v>
      </c>
      <c r="WA1" t="s">
        <v>607</v>
      </c>
      <c r="WB1" t="s">
        <v>608</v>
      </c>
      <c r="WC1" t="s">
        <v>609</v>
      </c>
      <c r="WD1" t="s">
        <v>610</v>
      </c>
      <c r="WE1" t="s">
        <v>611</v>
      </c>
      <c r="WF1" t="s">
        <v>612</v>
      </c>
      <c r="WG1" t="s">
        <v>613</v>
      </c>
      <c r="WH1" t="s">
        <v>614</v>
      </c>
      <c r="WI1" t="s">
        <v>615</v>
      </c>
      <c r="WJ1" t="s">
        <v>616</v>
      </c>
      <c r="WK1" t="s">
        <v>617</v>
      </c>
      <c r="WL1" t="s">
        <v>618</v>
      </c>
      <c r="WM1" t="s">
        <v>619</v>
      </c>
      <c r="WN1" t="s">
        <v>620</v>
      </c>
      <c r="WO1" t="s">
        <v>621</v>
      </c>
      <c r="WP1" t="s">
        <v>622</v>
      </c>
      <c r="WQ1" t="s">
        <v>623</v>
      </c>
      <c r="WR1" t="s">
        <v>624</v>
      </c>
      <c r="WS1" t="s">
        <v>625</v>
      </c>
      <c r="WT1" t="s">
        <v>626</v>
      </c>
      <c r="WU1" t="s">
        <v>627</v>
      </c>
      <c r="WV1" t="s">
        <v>628</v>
      </c>
      <c r="WW1" t="s">
        <v>629</v>
      </c>
      <c r="WX1" t="s">
        <v>630</v>
      </c>
      <c r="WY1" t="s">
        <v>631</v>
      </c>
      <c r="WZ1" t="s">
        <v>632</v>
      </c>
      <c r="XA1" t="s">
        <v>633</v>
      </c>
      <c r="XB1" t="s">
        <v>634</v>
      </c>
      <c r="XC1" t="s">
        <v>635</v>
      </c>
      <c r="XD1" t="s">
        <v>636</v>
      </c>
      <c r="XE1" t="s">
        <v>637</v>
      </c>
      <c r="XF1" t="s">
        <v>638</v>
      </c>
      <c r="XG1" t="s">
        <v>639</v>
      </c>
      <c r="XH1" t="s">
        <v>640</v>
      </c>
      <c r="XI1" t="s">
        <v>641</v>
      </c>
      <c r="XJ1" t="s">
        <v>642</v>
      </c>
      <c r="XK1" t="s">
        <v>643</v>
      </c>
      <c r="XL1" t="s">
        <v>644</v>
      </c>
      <c r="XM1" t="s">
        <v>645</v>
      </c>
      <c r="XN1" t="s">
        <v>646</v>
      </c>
      <c r="XO1" t="s">
        <v>647</v>
      </c>
      <c r="XP1" t="s">
        <v>648</v>
      </c>
      <c r="XQ1" t="s">
        <v>649</v>
      </c>
      <c r="XR1" t="s">
        <v>650</v>
      </c>
      <c r="XS1" t="s">
        <v>651</v>
      </c>
      <c r="XT1" t="s">
        <v>652</v>
      </c>
      <c r="XU1" t="s">
        <v>653</v>
      </c>
      <c r="XV1" t="s">
        <v>654</v>
      </c>
      <c r="XW1" t="s">
        <v>655</v>
      </c>
      <c r="XX1" t="s">
        <v>656</v>
      </c>
      <c r="XY1" t="s">
        <v>657</v>
      </c>
      <c r="XZ1" t="s">
        <v>658</v>
      </c>
      <c r="YA1" t="s">
        <v>659</v>
      </c>
      <c r="YB1" t="s">
        <v>660</v>
      </c>
      <c r="YC1" t="s">
        <v>661</v>
      </c>
      <c r="YD1" t="s">
        <v>662</v>
      </c>
      <c r="YE1" t="s">
        <v>663</v>
      </c>
      <c r="YF1" t="s">
        <v>664</v>
      </c>
      <c r="YG1" t="s">
        <v>665</v>
      </c>
      <c r="YH1" t="s">
        <v>666</v>
      </c>
      <c r="YI1" t="s">
        <v>667</v>
      </c>
      <c r="YJ1" t="s">
        <v>668</v>
      </c>
      <c r="YK1" t="s">
        <v>669</v>
      </c>
      <c r="YL1" t="s">
        <v>670</v>
      </c>
      <c r="YM1" t="s">
        <v>671</v>
      </c>
      <c r="YN1" t="s">
        <v>672</v>
      </c>
      <c r="YO1" t="s">
        <v>673</v>
      </c>
      <c r="YP1" t="s">
        <v>674</v>
      </c>
      <c r="YQ1" t="s">
        <v>675</v>
      </c>
      <c r="YR1" t="s">
        <v>676</v>
      </c>
      <c r="YS1" t="s">
        <v>677</v>
      </c>
      <c r="YT1" t="s">
        <v>678</v>
      </c>
      <c r="YU1" t="s">
        <v>679</v>
      </c>
      <c r="YV1" t="s">
        <v>680</v>
      </c>
      <c r="YW1" t="s">
        <v>681</v>
      </c>
      <c r="YX1" t="s">
        <v>682</v>
      </c>
      <c r="YY1" t="s">
        <v>683</v>
      </c>
      <c r="YZ1" t="s">
        <v>684</v>
      </c>
      <c r="ZA1" t="s">
        <v>685</v>
      </c>
      <c r="ZB1" t="s">
        <v>686</v>
      </c>
      <c r="ZC1" t="s">
        <v>687</v>
      </c>
      <c r="ZD1" t="s">
        <v>688</v>
      </c>
      <c r="ZE1" t="s">
        <v>689</v>
      </c>
      <c r="ZF1" t="s">
        <v>690</v>
      </c>
      <c r="ZG1" t="s">
        <v>691</v>
      </c>
      <c r="ZH1" t="s">
        <v>692</v>
      </c>
      <c r="ZI1" t="s">
        <v>693</v>
      </c>
      <c r="ZJ1" t="s">
        <v>694</v>
      </c>
      <c r="ZK1" t="s">
        <v>695</v>
      </c>
      <c r="ZL1" t="s">
        <v>696</v>
      </c>
      <c r="ZM1" t="s">
        <v>697</v>
      </c>
      <c r="ZN1" t="s">
        <v>698</v>
      </c>
      <c r="ZO1" t="s">
        <v>699</v>
      </c>
      <c r="ZP1" t="s">
        <v>700</v>
      </c>
      <c r="ZQ1" t="s">
        <v>701</v>
      </c>
      <c r="ZR1" t="s">
        <v>702</v>
      </c>
      <c r="ZS1" t="s">
        <v>703</v>
      </c>
      <c r="ZT1" t="s">
        <v>704</v>
      </c>
      <c r="ZU1" t="s">
        <v>705</v>
      </c>
      <c r="ZV1" t="s">
        <v>706</v>
      </c>
      <c r="ZW1" t="s">
        <v>707</v>
      </c>
      <c r="ZX1" t="s">
        <v>708</v>
      </c>
      <c r="ZY1" t="s">
        <v>709</v>
      </c>
      <c r="ZZ1" t="s">
        <v>710</v>
      </c>
      <c r="AAA1" t="s">
        <v>711</v>
      </c>
      <c r="AAB1" t="s">
        <v>712</v>
      </c>
      <c r="AAC1" t="s">
        <v>713</v>
      </c>
      <c r="AAD1" t="s">
        <v>714</v>
      </c>
      <c r="AAE1" t="s">
        <v>715</v>
      </c>
      <c r="AAF1" t="s">
        <v>716</v>
      </c>
      <c r="AAG1" t="s">
        <v>717</v>
      </c>
      <c r="AAH1" t="s">
        <v>718</v>
      </c>
      <c r="AAI1" t="s">
        <v>719</v>
      </c>
      <c r="AAJ1" t="s">
        <v>720</v>
      </c>
      <c r="AAK1" t="s">
        <v>721</v>
      </c>
      <c r="AAL1" t="s">
        <v>722</v>
      </c>
      <c r="AAM1" t="s">
        <v>723</v>
      </c>
      <c r="AAN1" t="s">
        <v>724</v>
      </c>
      <c r="AAO1" t="s">
        <v>725</v>
      </c>
      <c r="AAP1" t="s">
        <v>726</v>
      </c>
      <c r="AAQ1" t="s">
        <v>727</v>
      </c>
      <c r="AAR1" t="s">
        <v>728</v>
      </c>
      <c r="AAS1" t="s">
        <v>729</v>
      </c>
      <c r="AAT1" t="s">
        <v>730</v>
      </c>
      <c r="AAU1" t="s">
        <v>731</v>
      </c>
      <c r="AAV1" t="s">
        <v>732</v>
      </c>
      <c r="AAW1" t="s">
        <v>733</v>
      </c>
      <c r="AAX1" t="s">
        <v>734</v>
      </c>
      <c r="AAY1" t="s">
        <v>735</v>
      </c>
      <c r="AAZ1" t="s">
        <v>736</v>
      </c>
      <c r="ABA1" t="s">
        <v>737</v>
      </c>
      <c r="ABB1" t="s">
        <v>738</v>
      </c>
      <c r="ABC1" t="s">
        <v>739</v>
      </c>
      <c r="ABD1" t="s">
        <v>740</v>
      </c>
      <c r="ABE1" t="s">
        <v>741</v>
      </c>
      <c r="ABF1" t="s">
        <v>742</v>
      </c>
      <c r="ABG1" t="s">
        <v>743</v>
      </c>
      <c r="ABH1" t="s">
        <v>744</v>
      </c>
      <c r="ABI1" t="s">
        <v>745</v>
      </c>
      <c r="ABJ1" t="s">
        <v>746</v>
      </c>
      <c r="ABK1" t="s">
        <v>747</v>
      </c>
      <c r="ABL1" t="s">
        <v>748</v>
      </c>
      <c r="ABM1" t="s">
        <v>749</v>
      </c>
      <c r="ABN1" t="s">
        <v>750</v>
      </c>
      <c r="ABO1" t="s">
        <v>751</v>
      </c>
      <c r="ABP1" t="s">
        <v>752</v>
      </c>
      <c r="ABQ1" t="s">
        <v>753</v>
      </c>
      <c r="ABR1" t="s">
        <v>754</v>
      </c>
      <c r="ABS1" t="s">
        <v>755</v>
      </c>
      <c r="ABT1" t="s">
        <v>756</v>
      </c>
      <c r="ABU1" t="s">
        <v>757</v>
      </c>
      <c r="ABV1" t="s">
        <v>758</v>
      </c>
      <c r="ABW1" t="s">
        <v>759</v>
      </c>
      <c r="ABX1" t="s">
        <v>760</v>
      </c>
      <c r="ABY1" t="s">
        <v>761</v>
      </c>
      <c r="ABZ1" t="s">
        <v>762</v>
      </c>
      <c r="ACA1" t="s">
        <v>763</v>
      </c>
      <c r="ACB1" t="s">
        <v>764</v>
      </c>
      <c r="ACC1" t="s">
        <v>765</v>
      </c>
      <c r="ACD1" t="s">
        <v>766</v>
      </c>
      <c r="ACE1" t="s">
        <v>767</v>
      </c>
      <c r="ACF1" t="s">
        <v>768</v>
      </c>
      <c r="ACG1" t="s">
        <v>769</v>
      </c>
      <c r="ACH1" t="s">
        <v>770</v>
      </c>
      <c r="ACI1" t="s">
        <v>771</v>
      </c>
      <c r="ACJ1" t="s">
        <v>772</v>
      </c>
      <c r="ACK1" t="s">
        <v>773</v>
      </c>
      <c r="ACL1" t="s">
        <v>774</v>
      </c>
      <c r="ACM1" t="s">
        <v>775</v>
      </c>
      <c r="ACN1" t="s">
        <v>776</v>
      </c>
      <c r="ACO1" t="s">
        <v>777</v>
      </c>
      <c r="ACP1" t="s">
        <v>778</v>
      </c>
      <c r="ACQ1" t="s">
        <v>779</v>
      </c>
      <c r="ACR1" t="s">
        <v>780</v>
      </c>
      <c r="ACS1" t="s">
        <v>781</v>
      </c>
      <c r="ACT1" t="s">
        <v>782</v>
      </c>
      <c r="ACU1" t="s">
        <v>783</v>
      </c>
      <c r="ACV1" t="s">
        <v>784</v>
      </c>
      <c r="ACW1" t="s">
        <v>785</v>
      </c>
      <c r="ACX1" t="s">
        <v>786</v>
      </c>
      <c r="ACY1" t="s">
        <v>787</v>
      </c>
      <c r="ACZ1" t="s">
        <v>788</v>
      </c>
      <c r="ADA1" t="s">
        <v>789</v>
      </c>
      <c r="ADB1" t="s">
        <v>790</v>
      </c>
      <c r="ADC1" t="s">
        <v>791</v>
      </c>
      <c r="ADD1" t="s">
        <v>792</v>
      </c>
      <c r="ADE1" t="s">
        <v>793</v>
      </c>
      <c r="ADF1" t="s">
        <v>794</v>
      </c>
      <c r="ADG1" t="s">
        <v>795</v>
      </c>
      <c r="ADH1" t="s">
        <v>796</v>
      </c>
      <c r="ADI1" t="s">
        <v>797</v>
      </c>
      <c r="ADJ1" t="s">
        <v>798</v>
      </c>
      <c r="ADK1" t="s">
        <v>799</v>
      </c>
      <c r="ADL1" t="s">
        <v>800</v>
      </c>
      <c r="ADM1" t="s">
        <v>801</v>
      </c>
      <c r="ADN1" t="s">
        <v>802</v>
      </c>
      <c r="ADO1" t="s">
        <v>803</v>
      </c>
      <c r="ADP1" t="s">
        <v>804</v>
      </c>
      <c r="ADQ1" t="s">
        <v>805</v>
      </c>
      <c r="ADR1" t="s">
        <v>806</v>
      </c>
      <c r="ADS1" t="s">
        <v>807</v>
      </c>
      <c r="ADT1" t="s">
        <v>808</v>
      </c>
      <c r="ADU1" t="s">
        <v>809</v>
      </c>
      <c r="ADV1" t="s">
        <v>810</v>
      </c>
      <c r="ADW1" t="s">
        <v>811</v>
      </c>
      <c r="ADX1" t="s">
        <v>812</v>
      </c>
      <c r="ADY1" t="s">
        <v>813</v>
      </c>
      <c r="ADZ1" t="s">
        <v>814</v>
      </c>
      <c r="AEA1" t="s">
        <v>815</v>
      </c>
      <c r="AEB1" t="s">
        <v>816</v>
      </c>
      <c r="AEC1" t="s">
        <v>817</v>
      </c>
      <c r="AED1" t="s">
        <v>818</v>
      </c>
      <c r="AEE1" t="s">
        <v>819</v>
      </c>
      <c r="AEF1" t="s">
        <v>820</v>
      </c>
      <c r="AEG1" t="s">
        <v>821</v>
      </c>
      <c r="AEH1" t="s">
        <v>822</v>
      </c>
      <c r="AEI1" t="s">
        <v>823</v>
      </c>
      <c r="AEJ1" t="s">
        <v>824</v>
      </c>
      <c r="AEK1" t="s">
        <v>825</v>
      </c>
      <c r="AEL1" t="s">
        <v>826</v>
      </c>
      <c r="AEM1" t="s">
        <v>827</v>
      </c>
      <c r="AEN1" t="s">
        <v>828</v>
      </c>
      <c r="AEO1" t="s">
        <v>829</v>
      </c>
      <c r="AEP1" t="s">
        <v>830</v>
      </c>
      <c r="AEQ1" t="s">
        <v>831</v>
      </c>
      <c r="AER1" t="s">
        <v>832</v>
      </c>
      <c r="AES1" t="s">
        <v>833</v>
      </c>
      <c r="AET1" t="s">
        <v>834</v>
      </c>
      <c r="AEU1" t="s">
        <v>835</v>
      </c>
      <c r="AEV1" t="s">
        <v>836</v>
      </c>
      <c r="AEW1" t="s">
        <v>837</v>
      </c>
      <c r="AEX1" t="s">
        <v>838</v>
      </c>
      <c r="AEY1" t="s">
        <v>839</v>
      </c>
      <c r="AEZ1" t="s">
        <v>840</v>
      </c>
      <c r="AFA1" t="s">
        <v>841</v>
      </c>
      <c r="AFB1" t="s">
        <v>842</v>
      </c>
      <c r="AFC1" t="s">
        <v>843</v>
      </c>
      <c r="AFD1" t="s">
        <v>844</v>
      </c>
      <c r="AFE1" t="s">
        <v>845</v>
      </c>
      <c r="AFF1" t="s">
        <v>846</v>
      </c>
      <c r="AFG1" t="s">
        <v>847</v>
      </c>
      <c r="AFH1" t="s">
        <v>848</v>
      </c>
      <c r="AFI1" t="s">
        <v>849</v>
      </c>
      <c r="AFJ1" t="s">
        <v>850</v>
      </c>
      <c r="AFK1" t="s">
        <v>851</v>
      </c>
      <c r="AFL1" t="s">
        <v>852</v>
      </c>
      <c r="AFM1" t="s">
        <v>853</v>
      </c>
      <c r="AFN1" t="s">
        <v>854</v>
      </c>
      <c r="AFO1" t="s">
        <v>855</v>
      </c>
      <c r="AFP1" t="s">
        <v>856</v>
      </c>
      <c r="AFQ1" t="s">
        <v>857</v>
      </c>
      <c r="AFR1" t="s">
        <v>858</v>
      </c>
      <c r="AFS1" t="s">
        <v>859</v>
      </c>
      <c r="AFT1" t="s">
        <v>860</v>
      </c>
      <c r="AFU1" t="s">
        <v>861</v>
      </c>
      <c r="AFV1" t="s">
        <v>862</v>
      </c>
      <c r="AFW1" t="s">
        <v>863</v>
      </c>
      <c r="AFX1" t="s">
        <v>864</v>
      </c>
      <c r="AFY1" t="s">
        <v>865</v>
      </c>
      <c r="AFZ1" t="s">
        <v>866</v>
      </c>
      <c r="AGA1" t="s">
        <v>867</v>
      </c>
      <c r="AGB1" t="s">
        <v>868</v>
      </c>
      <c r="AGC1" t="s">
        <v>869</v>
      </c>
      <c r="AGD1" t="s">
        <v>870</v>
      </c>
      <c r="AGE1" t="s">
        <v>871</v>
      </c>
      <c r="AGF1" t="s">
        <v>872</v>
      </c>
      <c r="AGG1" t="s">
        <v>873</v>
      </c>
      <c r="AGH1" t="s">
        <v>874</v>
      </c>
      <c r="AGI1" t="s">
        <v>875</v>
      </c>
      <c r="AGJ1" t="s">
        <v>876</v>
      </c>
      <c r="AGK1" t="s">
        <v>877</v>
      </c>
      <c r="AGL1" t="s">
        <v>878</v>
      </c>
      <c r="AGM1" t="s">
        <v>879</v>
      </c>
      <c r="AGN1" t="s">
        <v>880</v>
      </c>
      <c r="AGO1" t="s">
        <v>881</v>
      </c>
      <c r="AGP1" t="s">
        <v>882</v>
      </c>
      <c r="AGQ1" t="s">
        <v>883</v>
      </c>
      <c r="AGR1" t="s">
        <v>884</v>
      </c>
      <c r="AGS1" t="s">
        <v>885</v>
      </c>
      <c r="AGT1" t="s">
        <v>886</v>
      </c>
      <c r="AGU1" t="s">
        <v>887</v>
      </c>
      <c r="AGV1" t="s">
        <v>888</v>
      </c>
      <c r="AGW1" t="s">
        <v>889</v>
      </c>
      <c r="AGX1" t="s">
        <v>890</v>
      </c>
      <c r="AGY1" t="s">
        <v>891</v>
      </c>
      <c r="AGZ1" t="s">
        <v>892</v>
      </c>
      <c r="AHA1" t="s">
        <v>893</v>
      </c>
      <c r="AHB1" t="s">
        <v>894</v>
      </c>
      <c r="AHC1" t="s">
        <v>895</v>
      </c>
      <c r="AHD1" t="s">
        <v>896</v>
      </c>
      <c r="AHE1" t="s">
        <v>897</v>
      </c>
      <c r="AHF1" t="s">
        <v>898</v>
      </c>
      <c r="AHG1" t="s">
        <v>899</v>
      </c>
      <c r="AHH1" t="s">
        <v>900</v>
      </c>
      <c r="AHI1" t="s">
        <v>901</v>
      </c>
      <c r="AHJ1" t="s">
        <v>902</v>
      </c>
      <c r="AHK1" t="s">
        <v>903</v>
      </c>
      <c r="AHL1" t="s">
        <v>904</v>
      </c>
      <c r="AHM1" t="s">
        <v>905</v>
      </c>
      <c r="AHN1" t="s">
        <v>906</v>
      </c>
      <c r="AHO1" t="s">
        <v>907</v>
      </c>
      <c r="AHP1" t="s">
        <v>908</v>
      </c>
      <c r="AHQ1" t="s">
        <v>909</v>
      </c>
      <c r="AHR1" t="s">
        <v>910</v>
      </c>
      <c r="AHS1" t="s">
        <v>911</v>
      </c>
      <c r="AHT1" t="s">
        <v>912</v>
      </c>
      <c r="AHU1" t="s">
        <v>913</v>
      </c>
      <c r="AHV1" t="s">
        <v>914</v>
      </c>
      <c r="AHW1" t="s">
        <v>915</v>
      </c>
      <c r="AHX1" t="s">
        <v>916</v>
      </c>
      <c r="AHY1" t="s">
        <v>917</v>
      </c>
      <c r="AHZ1" t="s">
        <v>918</v>
      </c>
      <c r="AIA1" t="s">
        <v>919</v>
      </c>
      <c r="AIB1" t="s">
        <v>920</v>
      </c>
      <c r="AIC1" t="s">
        <v>921</v>
      </c>
      <c r="AID1" t="s">
        <v>922</v>
      </c>
      <c r="AIE1" t="s">
        <v>923</v>
      </c>
      <c r="AIF1" t="s">
        <v>924</v>
      </c>
      <c r="AIG1" t="s">
        <v>925</v>
      </c>
      <c r="AIH1" t="s">
        <v>926</v>
      </c>
      <c r="AII1" t="s">
        <v>927</v>
      </c>
      <c r="AIJ1" t="s">
        <v>928</v>
      </c>
      <c r="AIK1" t="s">
        <v>929</v>
      </c>
      <c r="AIL1" t="s">
        <v>930</v>
      </c>
      <c r="AIM1" t="s">
        <v>931</v>
      </c>
      <c r="AIN1" t="s">
        <v>932</v>
      </c>
      <c r="AIO1" t="s">
        <v>933</v>
      </c>
      <c r="AIP1" t="s">
        <v>934</v>
      </c>
      <c r="AIQ1" t="s">
        <v>935</v>
      </c>
      <c r="AIR1" t="s">
        <v>936</v>
      </c>
      <c r="AIS1" t="s">
        <v>937</v>
      </c>
      <c r="AIT1" t="s">
        <v>938</v>
      </c>
      <c r="AIU1" t="s">
        <v>939</v>
      </c>
      <c r="AIV1" t="s">
        <v>940</v>
      </c>
      <c r="AIW1" t="s">
        <v>941</v>
      </c>
      <c r="AIX1" t="s">
        <v>942</v>
      </c>
      <c r="AIY1" t="s">
        <v>943</v>
      </c>
      <c r="AIZ1" t="s">
        <v>944</v>
      </c>
      <c r="AJA1" t="s">
        <v>945</v>
      </c>
      <c r="AJB1" t="s">
        <v>946</v>
      </c>
      <c r="AJC1" t="s">
        <v>947</v>
      </c>
      <c r="AJD1" t="s">
        <v>948</v>
      </c>
      <c r="AJE1" t="s">
        <v>949</v>
      </c>
      <c r="AJF1" t="s">
        <v>950</v>
      </c>
      <c r="AJG1" t="s">
        <v>951</v>
      </c>
      <c r="AJH1" t="s">
        <v>952</v>
      </c>
      <c r="AJI1" t="s">
        <v>953</v>
      </c>
      <c r="AJJ1" t="s">
        <v>954</v>
      </c>
      <c r="AJK1" t="s">
        <v>955</v>
      </c>
      <c r="AJL1" t="s">
        <v>956</v>
      </c>
      <c r="AJM1" t="s">
        <v>957</v>
      </c>
      <c r="AJN1" t="s">
        <v>958</v>
      </c>
      <c r="AJO1" t="s">
        <v>959</v>
      </c>
      <c r="AJP1" t="s">
        <v>960</v>
      </c>
      <c r="AJQ1" t="s">
        <v>961</v>
      </c>
      <c r="AJR1" t="s">
        <v>962</v>
      </c>
      <c r="AJS1" t="s">
        <v>963</v>
      </c>
      <c r="AJT1" t="s">
        <v>964</v>
      </c>
      <c r="AJU1" t="s">
        <v>965</v>
      </c>
      <c r="AJV1" t="s">
        <v>966</v>
      </c>
      <c r="AJW1" t="s">
        <v>967</v>
      </c>
      <c r="AJX1" t="s">
        <v>968</v>
      </c>
      <c r="AJY1" t="s">
        <v>969</v>
      </c>
      <c r="AJZ1" t="s">
        <v>970</v>
      </c>
      <c r="AKA1" t="s">
        <v>971</v>
      </c>
      <c r="AKB1" t="s">
        <v>972</v>
      </c>
      <c r="AKC1" t="s">
        <v>973</v>
      </c>
      <c r="AKD1" t="s">
        <v>974</v>
      </c>
      <c r="AKE1" t="s">
        <v>975</v>
      </c>
      <c r="AKF1" t="s">
        <v>976</v>
      </c>
      <c r="AKG1" t="s">
        <v>977</v>
      </c>
      <c r="AKH1" t="s">
        <v>978</v>
      </c>
      <c r="AKI1" t="s">
        <v>979</v>
      </c>
      <c r="AKJ1" t="s">
        <v>980</v>
      </c>
      <c r="AKK1" t="s">
        <v>981</v>
      </c>
      <c r="AKL1" t="s">
        <v>982</v>
      </c>
      <c r="AKM1" t="s">
        <v>983</v>
      </c>
      <c r="AKN1" t="s">
        <v>984</v>
      </c>
      <c r="AKO1" t="s">
        <v>985</v>
      </c>
      <c r="AKP1" t="s">
        <v>986</v>
      </c>
      <c r="AKQ1" t="s">
        <v>987</v>
      </c>
      <c r="AKR1" t="s">
        <v>988</v>
      </c>
      <c r="AKS1" t="s">
        <v>989</v>
      </c>
      <c r="AKT1" t="s">
        <v>990</v>
      </c>
      <c r="AKU1" t="s">
        <v>991</v>
      </c>
      <c r="AKV1" t="s">
        <v>992</v>
      </c>
      <c r="AKW1" t="s">
        <v>993</v>
      </c>
      <c r="AKX1" t="s">
        <v>994</v>
      </c>
      <c r="AKY1" t="s">
        <v>995</v>
      </c>
      <c r="AKZ1" t="s">
        <v>996</v>
      </c>
      <c r="ALA1" t="s">
        <v>997</v>
      </c>
      <c r="ALB1" t="s">
        <v>998</v>
      </c>
      <c r="ALC1" t="s">
        <v>999</v>
      </c>
      <c r="ALD1" t="s">
        <v>1000</v>
      </c>
      <c r="ALE1" t="s">
        <v>1001</v>
      </c>
      <c r="ALF1" t="s">
        <v>1002</v>
      </c>
      <c r="ALG1" t="s">
        <v>1003</v>
      </c>
      <c r="ALH1" t="s">
        <v>1004</v>
      </c>
      <c r="ALI1" t="s">
        <v>1005</v>
      </c>
      <c r="ALJ1" t="s">
        <v>1006</v>
      </c>
      <c r="ALK1" t="s">
        <v>1007</v>
      </c>
      <c r="ALL1" t="s">
        <v>1008</v>
      </c>
      <c r="ALM1" t="s">
        <v>1009</v>
      </c>
      <c r="ALN1" t="s">
        <v>1010</v>
      </c>
      <c r="ALO1" t="s">
        <v>1011</v>
      </c>
      <c r="ALP1" t="s">
        <v>1012</v>
      </c>
      <c r="ALQ1" t="s">
        <v>1013</v>
      </c>
      <c r="ALR1" t="s">
        <v>1014</v>
      </c>
      <c r="ALS1" t="s">
        <v>1015</v>
      </c>
      <c r="ALT1" t="s">
        <v>1016</v>
      </c>
      <c r="ALU1" t="s">
        <v>1017</v>
      </c>
      <c r="ALV1" t="s">
        <v>1018</v>
      </c>
      <c r="ALW1" t="s">
        <v>1019</v>
      </c>
      <c r="ALX1" t="s">
        <v>1020</v>
      </c>
      <c r="ALY1" t="s">
        <v>1021</v>
      </c>
      <c r="ALZ1" t="s">
        <v>1022</v>
      </c>
      <c r="AMA1" t="s">
        <v>1023</v>
      </c>
      <c r="AMB1" t="s">
        <v>1024</v>
      </c>
      <c r="AMC1" t="s">
        <v>1025</v>
      </c>
      <c r="AMD1" t="s">
        <v>1026</v>
      </c>
      <c r="AME1" t="s">
        <v>1027</v>
      </c>
      <c r="AMF1" t="s">
        <v>1028</v>
      </c>
      <c r="AMG1" t="s">
        <v>1029</v>
      </c>
      <c r="AMH1" t="s">
        <v>1030</v>
      </c>
      <c r="AMI1" t="s">
        <v>1031</v>
      </c>
      <c r="AMJ1" t="s">
        <v>1032</v>
      </c>
      <c r="AMK1" t="s">
        <v>1033</v>
      </c>
      <c r="AML1" t="s">
        <v>1034</v>
      </c>
      <c r="AMM1" t="s">
        <v>1035</v>
      </c>
      <c r="AMN1" t="s">
        <v>1036</v>
      </c>
      <c r="AMO1" t="s">
        <v>1037</v>
      </c>
      <c r="AMP1" t="s">
        <v>1038</v>
      </c>
      <c r="AMQ1" t="s">
        <v>1039</v>
      </c>
      <c r="AMR1" t="s">
        <v>1040</v>
      </c>
      <c r="AMS1" t="s">
        <v>1041</v>
      </c>
      <c r="AMT1" t="s">
        <v>1042</v>
      </c>
      <c r="AMU1" t="s">
        <v>1043</v>
      </c>
      <c r="AMV1" t="s">
        <v>1044</v>
      </c>
      <c r="AMW1" t="s">
        <v>1045</v>
      </c>
      <c r="AMX1" t="s">
        <v>1046</v>
      </c>
      <c r="AMY1" t="s">
        <v>1047</v>
      </c>
      <c r="AMZ1" t="s">
        <v>1048</v>
      </c>
      <c r="ANA1" t="s">
        <v>1049</v>
      </c>
      <c r="ANB1" t="s">
        <v>1050</v>
      </c>
      <c r="ANC1" t="s">
        <v>1051</v>
      </c>
      <c r="AND1" t="s">
        <v>1052</v>
      </c>
      <c r="ANE1" t="s">
        <v>1053</v>
      </c>
      <c r="ANF1" t="s">
        <v>1054</v>
      </c>
      <c r="ANG1" t="s">
        <v>1055</v>
      </c>
      <c r="ANH1" t="s">
        <v>1056</v>
      </c>
      <c r="ANI1" t="s">
        <v>1057</v>
      </c>
      <c r="ANJ1" t="s">
        <v>1058</v>
      </c>
      <c r="ANK1" t="s">
        <v>1059</v>
      </c>
      <c r="ANL1" t="s">
        <v>1060</v>
      </c>
      <c r="ANM1" t="s">
        <v>1061</v>
      </c>
      <c r="ANN1" t="s">
        <v>1062</v>
      </c>
      <c r="ANO1" t="s">
        <v>1063</v>
      </c>
      <c r="ANP1" t="s">
        <v>1064</v>
      </c>
      <c r="ANQ1" t="s">
        <v>1065</v>
      </c>
      <c r="ANR1" t="s">
        <v>1066</v>
      </c>
      <c r="ANS1" t="s">
        <v>1067</v>
      </c>
      <c r="ANT1" t="s">
        <v>1068</v>
      </c>
      <c r="ANU1" t="s">
        <v>1069</v>
      </c>
      <c r="ANV1" t="s">
        <v>1070</v>
      </c>
      <c r="ANW1" t="s">
        <v>1071</v>
      </c>
      <c r="ANX1" t="s">
        <v>1072</v>
      </c>
      <c r="ANY1" t="s">
        <v>1073</v>
      </c>
      <c r="ANZ1" t="s">
        <v>1074</v>
      </c>
      <c r="AOA1" t="s">
        <v>1075</v>
      </c>
      <c r="AOB1" t="s">
        <v>1076</v>
      </c>
      <c r="AOC1" t="s">
        <v>1077</v>
      </c>
      <c r="AOD1" t="s">
        <v>1078</v>
      </c>
      <c r="AOE1" t="s">
        <v>1079</v>
      </c>
      <c r="AOF1" t="s">
        <v>1080</v>
      </c>
      <c r="AOG1" t="s">
        <v>1081</v>
      </c>
      <c r="AOH1" t="s">
        <v>1082</v>
      </c>
      <c r="AOI1" t="s">
        <v>1083</v>
      </c>
      <c r="AOJ1" t="s">
        <v>1084</v>
      </c>
      <c r="AOK1" t="s">
        <v>1085</v>
      </c>
      <c r="AOL1" t="s">
        <v>1086</v>
      </c>
      <c r="AOM1" t="s">
        <v>1087</v>
      </c>
      <c r="AON1" t="s">
        <v>1088</v>
      </c>
      <c r="AOO1" t="s">
        <v>1089</v>
      </c>
      <c r="AOP1" t="s">
        <v>1090</v>
      </c>
      <c r="AOQ1" t="s">
        <v>1091</v>
      </c>
      <c r="AOR1" t="s">
        <v>1092</v>
      </c>
      <c r="AOS1" t="s">
        <v>1093</v>
      </c>
      <c r="AOT1" t="s">
        <v>1094</v>
      </c>
      <c r="AOU1" t="s">
        <v>1095</v>
      </c>
      <c r="AOV1" t="s">
        <v>1096</v>
      </c>
      <c r="AOW1" t="s">
        <v>1097</v>
      </c>
      <c r="AOX1" t="s">
        <v>1098</v>
      </c>
      <c r="AOY1" t="s">
        <v>1099</v>
      </c>
      <c r="AOZ1" t="s">
        <v>1100</v>
      </c>
      <c r="APA1" t="s">
        <v>1101</v>
      </c>
      <c r="APB1" t="s">
        <v>1102</v>
      </c>
      <c r="APC1" t="s">
        <v>1103</v>
      </c>
      <c r="APD1" t="s">
        <v>1104</v>
      </c>
      <c r="APE1" t="s">
        <v>1105</v>
      </c>
      <c r="APF1" t="s">
        <v>1106</v>
      </c>
      <c r="APG1" t="s">
        <v>1107</v>
      </c>
      <c r="APH1" t="s">
        <v>1108</v>
      </c>
      <c r="API1" t="s">
        <v>1109</v>
      </c>
      <c r="APJ1" t="s">
        <v>1110</v>
      </c>
      <c r="APK1" t="s">
        <v>1111</v>
      </c>
      <c r="APL1" t="s">
        <v>1112</v>
      </c>
      <c r="APM1" t="s">
        <v>1113</v>
      </c>
      <c r="APN1" t="s">
        <v>1114</v>
      </c>
      <c r="APO1" t="s">
        <v>1115</v>
      </c>
      <c r="APP1" t="s">
        <v>1116</v>
      </c>
      <c r="APQ1" t="s">
        <v>1117</v>
      </c>
      <c r="APR1" t="s">
        <v>1118</v>
      </c>
      <c r="APS1" t="s">
        <v>1119</v>
      </c>
      <c r="APT1" t="s">
        <v>1120</v>
      </c>
      <c r="APU1" t="s">
        <v>1121</v>
      </c>
      <c r="APV1" t="s">
        <v>1122</v>
      </c>
      <c r="APW1" t="s">
        <v>1123</v>
      </c>
      <c r="APX1" t="s">
        <v>1124</v>
      </c>
      <c r="APY1" t="s">
        <v>1125</v>
      </c>
      <c r="APZ1" t="s">
        <v>1126</v>
      </c>
      <c r="AQA1" t="s">
        <v>1127</v>
      </c>
      <c r="AQB1" t="s">
        <v>1128</v>
      </c>
      <c r="AQC1" t="s">
        <v>1129</v>
      </c>
      <c r="AQD1" t="s">
        <v>1130</v>
      </c>
      <c r="AQE1" t="s">
        <v>1131</v>
      </c>
      <c r="AQF1" t="s">
        <v>1132</v>
      </c>
      <c r="AQG1" t="s">
        <v>1133</v>
      </c>
      <c r="AQH1" t="s">
        <v>1134</v>
      </c>
      <c r="AQI1" t="s">
        <v>1135</v>
      </c>
      <c r="AQJ1" t="s">
        <v>1136</v>
      </c>
      <c r="AQK1" t="s">
        <v>1137</v>
      </c>
      <c r="AQL1" t="s">
        <v>1138</v>
      </c>
      <c r="AQM1" t="s">
        <v>1139</v>
      </c>
      <c r="AQN1" t="s">
        <v>1140</v>
      </c>
      <c r="AQO1" t="s">
        <v>1141</v>
      </c>
      <c r="AQP1" t="s">
        <v>1142</v>
      </c>
      <c r="AQQ1" t="s">
        <v>1143</v>
      </c>
      <c r="AQR1" t="s">
        <v>1144</v>
      </c>
      <c r="AQS1" t="s">
        <v>1145</v>
      </c>
      <c r="AQT1" t="s">
        <v>1146</v>
      </c>
      <c r="AQU1" t="s">
        <v>1147</v>
      </c>
      <c r="AQV1" t="s">
        <v>1148</v>
      </c>
      <c r="AQW1" t="s">
        <v>1149</v>
      </c>
      <c r="AQX1" t="s">
        <v>1150</v>
      </c>
      <c r="AQY1" t="s">
        <v>1151</v>
      </c>
      <c r="AQZ1" t="s">
        <v>1152</v>
      </c>
      <c r="ARA1" t="s">
        <v>1153</v>
      </c>
      <c r="ARB1" t="s">
        <v>1154</v>
      </c>
      <c r="ARC1" t="s">
        <v>1155</v>
      </c>
      <c r="ARD1" t="s">
        <v>1156</v>
      </c>
      <c r="ARE1" t="s">
        <v>1157</v>
      </c>
      <c r="ARF1" t="s">
        <v>1158</v>
      </c>
      <c r="ARG1" t="s">
        <v>1159</v>
      </c>
      <c r="ARH1" t="s">
        <v>1160</v>
      </c>
      <c r="ARI1" t="s">
        <v>1161</v>
      </c>
      <c r="ARJ1" t="s">
        <v>1162</v>
      </c>
      <c r="ARK1" t="s">
        <v>1163</v>
      </c>
      <c r="ARL1" t="s">
        <v>1164</v>
      </c>
      <c r="ARM1" t="s">
        <v>1165</v>
      </c>
      <c r="ARN1" t="s">
        <v>1166</v>
      </c>
      <c r="ARO1" t="s">
        <v>1167</v>
      </c>
      <c r="ARP1" t="s">
        <v>1168</v>
      </c>
      <c r="ARQ1" t="s">
        <v>1169</v>
      </c>
      <c r="ARR1" t="s">
        <v>1170</v>
      </c>
      <c r="ARS1" t="s">
        <v>1171</v>
      </c>
      <c r="ART1" t="s">
        <v>1172</v>
      </c>
      <c r="ARU1" t="s">
        <v>1173</v>
      </c>
      <c r="ARV1" t="s">
        <v>1174</v>
      </c>
      <c r="ARW1" t="s">
        <v>1175</v>
      </c>
      <c r="ARX1" t="s">
        <v>1176</v>
      </c>
      <c r="ARY1" t="s">
        <v>1177</v>
      </c>
      <c r="ARZ1" t="s">
        <v>1178</v>
      </c>
      <c r="ASA1" t="s">
        <v>1179</v>
      </c>
      <c r="ASB1" t="s">
        <v>1180</v>
      </c>
      <c r="ASC1" t="s">
        <v>1181</v>
      </c>
      <c r="ASD1" t="s">
        <v>1182</v>
      </c>
      <c r="ASE1" t="s">
        <v>1183</v>
      </c>
      <c r="ASF1" t="s">
        <v>1184</v>
      </c>
      <c r="ASG1" t="s">
        <v>1185</v>
      </c>
      <c r="ASH1" t="s">
        <v>1186</v>
      </c>
      <c r="ASI1" t="s">
        <v>1187</v>
      </c>
      <c r="ASJ1" t="s">
        <v>1188</v>
      </c>
      <c r="ASK1" t="s">
        <v>1189</v>
      </c>
      <c r="ASL1" t="s">
        <v>1190</v>
      </c>
      <c r="ASM1" t="s">
        <v>1191</v>
      </c>
      <c r="ASN1" t="s">
        <v>1192</v>
      </c>
      <c r="ASO1" t="s">
        <v>1193</v>
      </c>
      <c r="ASP1" t="s">
        <v>1194</v>
      </c>
      <c r="ASQ1" t="s">
        <v>1195</v>
      </c>
      <c r="ASR1" t="s">
        <v>1196</v>
      </c>
      <c r="ASS1" t="s">
        <v>1197</v>
      </c>
      <c r="AST1" t="s">
        <v>1198</v>
      </c>
      <c r="ASU1" t="s">
        <v>1199</v>
      </c>
      <c r="ASV1" t="s">
        <v>1200</v>
      </c>
      <c r="ASW1" t="s">
        <v>1201</v>
      </c>
      <c r="ASX1" t="s">
        <v>1202</v>
      </c>
      <c r="ASY1" t="s">
        <v>1203</v>
      </c>
      <c r="ASZ1" t="s">
        <v>1204</v>
      </c>
      <c r="ATA1" t="s">
        <v>1205</v>
      </c>
      <c r="ATB1" t="s">
        <v>1206</v>
      </c>
      <c r="ATC1" t="s">
        <v>1207</v>
      </c>
      <c r="ATD1" t="s">
        <v>1208</v>
      </c>
      <c r="ATE1" t="s">
        <v>1209</v>
      </c>
      <c r="ATF1" t="s">
        <v>1210</v>
      </c>
      <c r="ATG1" t="s">
        <v>1211</v>
      </c>
      <c r="ATH1" t="s">
        <v>1212</v>
      </c>
      <c r="ATI1" t="s">
        <v>1213</v>
      </c>
      <c r="ATJ1" t="s">
        <v>1214</v>
      </c>
      <c r="ATK1" t="s">
        <v>1215</v>
      </c>
      <c r="ATL1" t="s">
        <v>1216</v>
      </c>
      <c r="ATM1" t="s">
        <v>1217</v>
      </c>
      <c r="ATN1" t="s">
        <v>1218</v>
      </c>
      <c r="ATO1" t="s">
        <v>1219</v>
      </c>
      <c r="ATP1" t="s">
        <v>1220</v>
      </c>
      <c r="ATQ1" t="s">
        <v>1221</v>
      </c>
      <c r="ATR1" t="s">
        <v>1222</v>
      </c>
      <c r="ATS1" t="s">
        <v>1223</v>
      </c>
      <c r="ATT1" t="s">
        <v>1224</v>
      </c>
      <c r="ATU1" t="s">
        <v>1225</v>
      </c>
      <c r="ATV1" t="s">
        <v>1226</v>
      </c>
      <c r="ATW1" t="s">
        <v>1227</v>
      </c>
      <c r="ATX1" t="s">
        <v>1228</v>
      </c>
      <c r="ATY1" t="s">
        <v>1229</v>
      </c>
      <c r="ATZ1" t="s">
        <v>1230</v>
      </c>
      <c r="AUA1" t="s">
        <v>1231</v>
      </c>
      <c r="AUB1" t="s">
        <v>1232</v>
      </c>
      <c r="AUC1" t="s">
        <v>1233</v>
      </c>
      <c r="AUD1" t="s">
        <v>1234</v>
      </c>
      <c r="AUE1" t="s">
        <v>1235</v>
      </c>
      <c r="AUF1" t="s">
        <v>1236</v>
      </c>
      <c r="AUG1" t="s">
        <v>1237</v>
      </c>
      <c r="AUH1" t="s">
        <v>1238</v>
      </c>
      <c r="AUI1" t="s">
        <v>1239</v>
      </c>
      <c r="AUJ1" t="s">
        <v>1240</v>
      </c>
      <c r="AUK1" t="s">
        <v>1241</v>
      </c>
      <c r="AUL1" t="s">
        <v>1242</v>
      </c>
      <c r="AUM1" t="s">
        <v>1243</v>
      </c>
      <c r="AUN1" t="s">
        <v>1244</v>
      </c>
      <c r="AUO1" t="s">
        <v>1245</v>
      </c>
      <c r="AUP1" t="s">
        <v>1246</v>
      </c>
      <c r="AUQ1" t="s">
        <v>1247</v>
      </c>
      <c r="AUR1" t="s">
        <v>1248</v>
      </c>
      <c r="AUS1" t="s">
        <v>1249</v>
      </c>
      <c r="AUT1" t="s">
        <v>1250</v>
      </c>
      <c r="AUU1" t="s">
        <v>1251</v>
      </c>
      <c r="AUV1" t="s">
        <v>1252</v>
      </c>
      <c r="AUW1" t="s">
        <v>1253</v>
      </c>
      <c r="AUX1" t="s">
        <v>1254</v>
      </c>
      <c r="AUY1" t="s">
        <v>1255</v>
      </c>
      <c r="AUZ1" t="s">
        <v>1256</v>
      </c>
      <c r="AVA1" t="s">
        <v>1257</v>
      </c>
      <c r="AVB1" t="s">
        <v>1258</v>
      </c>
      <c r="AVC1" t="s">
        <v>1259</v>
      </c>
      <c r="AVD1" t="s">
        <v>1260</v>
      </c>
      <c r="AVE1" t="s">
        <v>1261</v>
      </c>
      <c r="AVF1" t="s">
        <v>1262</v>
      </c>
      <c r="AVG1" t="s">
        <v>1263</v>
      </c>
      <c r="AVH1" t="s">
        <v>1264</v>
      </c>
      <c r="AVI1" t="s">
        <v>1265</v>
      </c>
      <c r="AVJ1" t="s">
        <v>1266</v>
      </c>
      <c r="AVK1" t="s">
        <v>1267</v>
      </c>
      <c r="AVL1" t="s">
        <v>1268</v>
      </c>
      <c r="AVM1" t="s">
        <v>1269</v>
      </c>
      <c r="AVN1" t="s">
        <v>1270</v>
      </c>
      <c r="AVO1" t="s">
        <v>1271</v>
      </c>
      <c r="AVP1" t="s">
        <v>1272</v>
      </c>
      <c r="AVQ1" t="s">
        <v>1273</v>
      </c>
      <c r="AVR1" t="s">
        <v>1274</v>
      </c>
      <c r="AVS1" t="s">
        <v>1275</v>
      </c>
      <c r="AVT1" t="s">
        <v>1276</v>
      </c>
      <c r="AVU1" t="s">
        <v>1277</v>
      </c>
      <c r="AVV1" t="s">
        <v>1278</v>
      </c>
      <c r="AVW1" t="s">
        <v>1279</v>
      </c>
      <c r="AVX1" t="s">
        <v>1280</v>
      </c>
      <c r="AVY1" t="s">
        <v>1281</v>
      </c>
      <c r="AVZ1" t="s">
        <v>1282</v>
      </c>
      <c r="AWA1" t="s">
        <v>1283</v>
      </c>
      <c r="AWB1" t="s">
        <v>1284</v>
      </c>
      <c r="AWC1" t="s">
        <v>1285</v>
      </c>
      <c r="AWD1" t="s">
        <v>1286</v>
      </c>
      <c r="AWE1" t="s">
        <v>1287</v>
      </c>
      <c r="AWF1" t="s">
        <v>1288</v>
      </c>
      <c r="AWG1" t="s">
        <v>1289</v>
      </c>
      <c r="AWH1" t="s">
        <v>1290</v>
      </c>
      <c r="AWI1" t="s">
        <v>1291</v>
      </c>
      <c r="AWJ1" t="s">
        <v>1292</v>
      </c>
      <c r="AWK1" t="s">
        <v>1293</v>
      </c>
      <c r="AWL1" t="s">
        <v>1294</v>
      </c>
      <c r="AWM1" t="s">
        <v>1295</v>
      </c>
      <c r="AWN1" t="s">
        <v>1296</v>
      </c>
      <c r="AWO1" t="s">
        <v>1297</v>
      </c>
      <c r="AWP1" t="s">
        <v>1298</v>
      </c>
      <c r="AWQ1" t="s">
        <v>1299</v>
      </c>
      <c r="AWR1" t="s">
        <v>1300</v>
      </c>
      <c r="AWS1" t="s">
        <v>1301</v>
      </c>
      <c r="AWT1" t="s">
        <v>1302</v>
      </c>
      <c r="AWU1" t="s">
        <v>1303</v>
      </c>
      <c r="AWV1" t="s">
        <v>1304</v>
      </c>
      <c r="AWW1" t="s">
        <v>1305</v>
      </c>
      <c r="AWX1" t="s">
        <v>1306</v>
      </c>
      <c r="AWY1" t="s">
        <v>1307</v>
      </c>
      <c r="AWZ1" t="s">
        <v>1308</v>
      </c>
      <c r="AXA1" t="s">
        <v>1309</v>
      </c>
      <c r="AXB1" t="s">
        <v>1310</v>
      </c>
      <c r="AXC1" t="s">
        <v>1311</v>
      </c>
      <c r="AXD1" t="s">
        <v>1312</v>
      </c>
      <c r="AXE1" t="s">
        <v>1313</v>
      </c>
      <c r="AXF1" t="s">
        <v>1314</v>
      </c>
      <c r="AXG1" t="s">
        <v>1315</v>
      </c>
      <c r="AXH1" t="s">
        <v>1316</v>
      </c>
      <c r="AXI1" t="s">
        <v>1317</v>
      </c>
      <c r="AXJ1" t="s">
        <v>1318</v>
      </c>
      <c r="AXK1" t="s">
        <v>1319</v>
      </c>
      <c r="AXL1" t="s">
        <v>1320</v>
      </c>
      <c r="AXM1" t="s">
        <v>1321</v>
      </c>
      <c r="AXN1" t="s">
        <v>1322</v>
      </c>
      <c r="AXO1" t="s">
        <v>1323</v>
      </c>
      <c r="AXP1" t="s">
        <v>1324</v>
      </c>
      <c r="AXQ1" t="s">
        <v>1325</v>
      </c>
      <c r="AXR1" t="s">
        <v>1326</v>
      </c>
      <c r="AXS1" t="s">
        <v>1327</v>
      </c>
      <c r="AXT1" t="s">
        <v>1328</v>
      </c>
      <c r="AXU1" t="s">
        <v>1329</v>
      </c>
      <c r="AXV1" t="s">
        <v>1330</v>
      </c>
      <c r="AXW1" t="s">
        <v>1331</v>
      </c>
      <c r="AXX1" t="s">
        <v>1332</v>
      </c>
      <c r="AXY1" t="s">
        <v>1333</v>
      </c>
      <c r="AXZ1" t="s">
        <v>1334</v>
      </c>
      <c r="AYA1" t="s">
        <v>1335</v>
      </c>
      <c r="AYB1" t="s">
        <v>1336</v>
      </c>
      <c r="AYC1" t="s">
        <v>1337</v>
      </c>
      <c r="AYD1" t="s">
        <v>1338</v>
      </c>
      <c r="AYE1" t="s">
        <v>1339</v>
      </c>
      <c r="AYF1" t="s">
        <v>1340</v>
      </c>
      <c r="AYG1" t="s">
        <v>1341</v>
      </c>
      <c r="AYH1" t="s">
        <v>1342</v>
      </c>
      <c r="AYI1" t="s">
        <v>1343</v>
      </c>
      <c r="AYJ1" t="s">
        <v>1344</v>
      </c>
      <c r="AYK1" t="s">
        <v>1345</v>
      </c>
      <c r="AYL1" t="s">
        <v>1346</v>
      </c>
      <c r="AYM1" t="s">
        <v>1347</v>
      </c>
      <c r="AYN1" t="s">
        <v>1348</v>
      </c>
      <c r="AYO1" t="s">
        <v>1349</v>
      </c>
      <c r="AYP1" t="s">
        <v>1350</v>
      </c>
      <c r="AYQ1" t="s">
        <v>1351</v>
      </c>
      <c r="AYR1" t="s">
        <v>1352</v>
      </c>
      <c r="AYS1" t="s">
        <v>1353</v>
      </c>
      <c r="AYT1" t="s">
        <v>1354</v>
      </c>
      <c r="AYU1" t="s">
        <v>1355</v>
      </c>
      <c r="AYV1" t="s">
        <v>1356</v>
      </c>
      <c r="AYW1" t="s">
        <v>1357</v>
      </c>
      <c r="AYX1" t="s">
        <v>1358</v>
      </c>
      <c r="AYY1" t="s">
        <v>1359</v>
      </c>
      <c r="AYZ1" t="s">
        <v>1360</v>
      </c>
      <c r="AZA1" t="s">
        <v>1361</v>
      </c>
      <c r="AZB1" t="s">
        <v>1362</v>
      </c>
      <c r="AZC1" t="s">
        <v>1363</v>
      </c>
      <c r="AZD1" t="s">
        <v>1364</v>
      </c>
      <c r="AZE1" t="s">
        <v>1365</v>
      </c>
      <c r="AZF1" t="s">
        <v>1366</v>
      </c>
      <c r="AZG1" t="s">
        <v>1367</v>
      </c>
      <c r="AZH1" t="s">
        <v>1368</v>
      </c>
      <c r="AZI1" t="s">
        <v>1369</v>
      </c>
      <c r="AZJ1" t="s">
        <v>1370</v>
      </c>
      <c r="AZK1" t="s">
        <v>1371</v>
      </c>
      <c r="AZL1" t="s">
        <v>1372</v>
      </c>
      <c r="AZM1" t="s">
        <v>1373</v>
      </c>
      <c r="AZN1" t="s">
        <v>1374</v>
      </c>
      <c r="AZO1" t="s">
        <v>1375</v>
      </c>
      <c r="AZP1" t="s">
        <v>1376</v>
      </c>
      <c r="AZQ1" t="s">
        <v>1377</v>
      </c>
      <c r="AZR1" t="s">
        <v>1378</v>
      </c>
      <c r="AZS1" t="s">
        <v>1379</v>
      </c>
      <c r="AZT1" t="s">
        <v>1380</v>
      </c>
      <c r="AZU1" t="s">
        <v>1381</v>
      </c>
      <c r="AZV1" t="s">
        <v>1382</v>
      </c>
      <c r="AZW1" t="s">
        <v>1383</v>
      </c>
      <c r="AZX1" t="s">
        <v>1384</v>
      </c>
      <c r="AZY1" t="s">
        <v>1385</v>
      </c>
      <c r="AZZ1" t="s">
        <v>1386</v>
      </c>
      <c r="BAA1" t="s">
        <v>1387</v>
      </c>
      <c r="BAB1" t="s">
        <v>1388</v>
      </c>
      <c r="BAC1" t="s">
        <v>1389</v>
      </c>
      <c r="BAD1" t="s">
        <v>1390</v>
      </c>
      <c r="BAE1" t="s">
        <v>1391</v>
      </c>
      <c r="BAF1" t="s">
        <v>1392</v>
      </c>
      <c r="BAG1" t="s">
        <v>1393</v>
      </c>
      <c r="BAH1" t="s">
        <v>1394</v>
      </c>
      <c r="BAI1" t="s">
        <v>1395</v>
      </c>
      <c r="BAJ1" t="s">
        <v>1396</v>
      </c>
      <c r="BAK1" t="s">
        <v>1397</v>
      </c>
      <c r="BAL1" t="s">
        <v>1398</v>
      </c>
      <c r="BAM1" t="s">
        <v>1399</v>
      </c>
      <c r="BAN1" t="s">
        <v>1400</v>
      </c>
      <c r="BAO1" t="s">
        <v>1401</v>
      </c>
      <c r="BAP1" t="s">
        <v>1402</v>
      </c>
      <c r="BAQ1" t="s">
        <v>1403</v>
      </c>
      <c r="BAR1" t="s">
        <v>1404</v>
      </c>
      <c r="BAS1" t="s">
        <v>1405</v>
      </c>
      <c r="BAT1" t="s">
        <v>1406</v>
      </c>
      <c r="BAU1" t="s">
        <v>1407</v>
      </c>
      <c r="BAV1" t="s">
        <v>1408</v>
      </c>
      <c r="BAW1" t="s">
        <v>1409</v>
      </c>
      <c r="BAX1" t="s">
        <v>1410</v>
      </c>
      <c r="BAY1" t="s">
        <v>1411</v>
      </c>
      <c r="BAZ1" t="s">
        <v>1412</v>
      </c>
      <c r="BBA1" t="s">
        <v>1413</v>
      </c>
      <c r="BBB1" t="s">
        <v>1414</v>
      </c>
      <c r="BBC1" t="s">
        <v>1415</v>
      </c>
      <c r="BBD1" t="s">
        <v>1416</v>
      </c>
      <c r="BBE1" t="s">
        <v>1417</v>
      </c>
      <c r="BBF1" t="s">
        <v>1418</v>
      </c>
      <c r="BBG1" t="s">
        <v>1419</v>
      </c>
      <c r="BBH1" t="s">
        <v>1420</v>
      </c>
      <c r="BBI1" t="s">
        <v>1421</v>
      </c>
      <c r="BBJ1" t="s">
        <v>1422</v>
      </c>
      <c r="BBK1" t="s">
        <v>1423</v>
      </c>
      <c r="BBL1" t="s">
        <v>1424</v>
      </c>
      <c r="BBM1" t="s">
        <v>1425</v>
      </c>
      <c r="BBN1" t="s">
        <v>1426</v>
      </c>
      <c r="BBO1" t="s">
        <v>1427</v>
      </c>
      <c r="BBP1" t="s">
        <v>1428</v>
      </c>
      <c r="BBQ1" t="s">
        <v>1429</v>
      </c>
      <c r="BBR1" t="s">
        <v>1430</v>
      </c>
      <c r="BBS1" t="s">
        <v>1431</v>
      </c>
      <c r="BBT1" t="s">
        <v>1432</v>
      </c>
      <c r="BBU1" t="s">
        <v>1433</v>
      </c>
      <c r="BBV1" t="s">
        <v>1434</v>
      </c>
      <c r="BBW1" t="s">
        <v>1435</v>
      </c>
      <c r="BBX1" t="s">
        <v>1436</v>
      </c>
      <c r="BBY1" t="s">
        <v>1437</v>
      </c>
      <c r="BBZ1" t="s">
        <v>1438</v>
      </c>
      <c r="BCA1" t="s">
        <v>1439</v>
      </c>
      <c r="BCB1" t="s">
        <v>1440</v>
      </c>
      <c r="BCC1" t="s">
        <v>1441</v>
      </c>
      <c r="BCD1" t="s">
        <v>1442</v>
      </c>
      <c r="BCE1" t="s">
        <v>1443</v>
      </c>
      <c r="BCF1" t="s">
        <v>1444</v>
      </c>
      <c r="BCG1" t="s">
        <v>1445</v>
      </c>
      <c r="BCH1" t="s">
        <v>1446</v>
      </c>
      <c r="BCI1" t="s">
        <v>1447</v>
      </c>
      <c r="BCJ1" t="s">
        <v>1448</v>
      </c>
      <c r="BCK1" t="s">
        <v>1449</v>
      </c>
      <c r="BCL1" t="s">
        <v>1450</v>
      </c>
      <c r="BCM1" t="s">
        <v>1451</v>
      </c>
      <c r="BCN1" t="s">
        <v>1452</v>
      </c>
      <c r="BCO1" t="s">
        <v>1453</v>
      </c>
      <c r="BCP1" t="s">
        <v>1454</v>
      </c>
      <c r="BCQ1" t="s">
        <v>1455</v>
      </c>
      <c r="BCR1" t="s">
        <v>1456</v>
      </c>
      <c r="BCS1" t="s">
        <v>1457</v>
      </c>
      <c r="BCT1" t="s">
        <v>1458</v>
      </c>
      <c r="BCU1" t="s">
        <v>1459</v>
      </c>
      <c r="BCV1" t="s">
        <v>1460</v>
      </c>
      <c r="BCW1" t="s">
        <v>1461</v>
      </c>
      <c r="BCX1" t="s">
        <v>1462</v>
      </c>
      <c r="BCY1" t="s">
        <v>1463</v>
      </c>
      <c r="BCZ1" t="s">
        <v>1464</v>
      </c>
      <c r="BDA1" t="s">
        <v>1465</v>
      </c>
      <c r="BDB1" t="s">
        <v>1466</v>
      </c>
      <c r="BDC1" t="s">
        <v>1467</v>
      </c>
      <c r="BDD1" t="s">
        <v>1468</v>
      </c>
      <c r="BDE1" t="s">
        <v>1469</v>
      </c>
      <c r="BDF1" t="s">
        <v>1470</v>
      </c>
      <c r="BDG1" t="s">
        <v>1471</v>
      </c>
      <c r="BDH1" t="s">
        <v>1472</v>
      </c>
      <c r="BDI1" t="s">
        <v>1473</v>
      </c>
      <c r="BDJ1" t="s">
        <v>1474</v>
      </c>
      <c r="BDK1" t="s">
        <v>1475</v>
      </c>
      <c r="BDL1" t="s">
        <v>1476</v>
      </c>
      <c r="BDM1" t="s">
        <v>1477</v>
      </c>
      <c r="BDN1" t="s">
        <v>1478</v>
      </c>
      <c r="BDO1" t="s">
        <v>1479</v>
      </c>
      <c r="BDP1" t="s">
        <v>1480</v>
      </c>
      <c r="BDQ1" t="s">
        <v>1481</v>
      </c>
      <c r="BDR1" t="s">
        <v>1482</v>
      </c>
      <c r="BDS1" t="s">
        <v>1483</v>
      </c>
      <c r="BDT1" t="s">
        <v>1484</v>
      </c>
      <c r="BDU1" t="s">
        <v>1485</v>
      </c>
      <c r="BDV1" t="s">
        <v>1486</v>
      </c>
      <c r="BDW1" t="s">
        <v>1487</v>
      </c>
      <c r="BDX1" t="s">
        <v>1488</v>
      </c>
      <c r="BDY1" t="s">
        <v>1489</v>
      </c>
      <c r="BDZ1" t="s">
        <v>1490</v>
      </c>
      <c r="BEA1" t="s">
        <v>1491</v>
      </c>
      <c r="BEB1" t="s">
        <v>1492</v>
      </c>
      <c r="BEC1" t="s">
        <v>1493</v>
      </c>
      <c r="BED1" t="s">
        <v>1494</v>
      </c>
      <c r="BEE1" t="s">
        <v>1495</v>
      </c>
      <c r="BEF1" t="s">
        <v>1496</v>
      </c>
      <c r="BEG1" t="s">
        <v>1497</v>
      </c>
      <c r="BEH1" t="s">
        <v>1498</v>
      </c>
      <c r="BEI1" t="s">
        <v>1499</v>
      </c>
      <c r="BEJ1" t="s">
        <v>1500</v>
      </c>
      <c r="BEK1" t="s">
        <v>1501</v>
      </c>
      <c r="BEL1" t="s">
        <v>1502</v>
      </c>
      <c r="BEM1" t="s">
        <v>1503</v>
      </c>
      <c r="BEN1" t="s">
        <v>1504</v>
      </c>
      <c r="BEO1" t="s">
        <v>1505</v>
      </c>
      <c r="BEP1" t="s">
        <v>1506</v>
      </c>
      <c r="BEQ1" t="s">
        <v>1507</v>
      </c>
      <c r="BER1" t="s">
        <v>1508</v>
      </c>
      <c r="BES1" t="s">
        <v>1509</v>
      </c>
      <c r="BET1" t="s">
        <v>1510</v>
      </c>
      <c r="BEU1" t="s">
        <v>1511</v>
      </c>
      <c r="BEV1" t="s">
        <v>1512</v>
      </c>
      <c r="BEW1" t="s">
        <v>1513</v>
      </c>
      <c r="BEX1" t="s">
        <v>1514</v>
      </c>
      <c r="BEY1" t="s">
        <v>1515</v>
      </c>
      <c r="BEZ1" t="s">
        <v>1516</v>
      </c>
      <c r="BFA1" t="s">
        <v>1517</v>
      </c>
      <c r="BFB1" t="s">
        <v>1518</v>
      </c>
      <c r="BFC1" t="s">
        <v>1519</v>
      </c>
      <c r="BFD1" t="s">
        <v>1520</v>
      </c>
      <c r="BFE1" t="s">
        <v>1521</v>
      </c>
      <c r="BFF1" t="s">
        <v>1522</v>
      </c>
      <c r="BFG1" t="s">
        <v>1523</v>
      </c>
      <c r="BFH1" t="s">
        <v>1524</v>
      </c>
      <c r="BFI1" t="s">
        <v>1525</v>
      </c>
      <c r="BFJ1" t="s">
        <v>1526</v>
      </c>
      <c r="BFK1" t="s">
        <v>1527</v>
      </c>
      <c r="BFL1" t="s">
        <v>1528</v>
      </c>
      <c r="BFM1" t="s">
        <v>1529</v>
      </c>
      <c r="BFN1" t="s">
        <v>1530</v>
      </c>
      <c r="BFO1" t="s">
        <v>1531</v>
      </c>
      <c r="BFP1" t="s">
        <v>1532</v>
      </c>
      <c r="BFQ1" t="s">
        <v>1533</v>
      </c>
      <c r="BFR1" t="s">
        <v>1534</v>
      </c>
      <c r="BFS1" t="s">
        <v>1535</v>
      </c>
      <c r="BFT1" t="s">
        <v>1536</v>
      </c>
      <c r="BFU1" t="s">
        <v>1537</v>
      </c>
      <c r="BFV1" t="s">
        <v>1538</v>
      </c>
      <c r="BFW1" t="s">
        <v>1539</v>
      </c>
      <c r="BFX1" t="s">
        <v>1540</v>
      </c>
      <c r="BFY1" t="s">
        <v>1541</v>
      </c>
      <c r="BFZ1" t="s">
        <v>1542</v>
      </c>
      <c r="BGA1" t="s">
        <v>1543</v>
      </c>
      <c r="BGB1" t="s">
        <v>1544</v>
      </c>
      <c r="BGC1" t="s">
        <v>1545</v>
      </c>
      <c r="BGD1" t="s">
        <v>1546</v>
      </c>
      <c r="BGE1" t="s">
        <v>1547</v>
      </c>
      <c r="BGF1" t="s">
        <v>1548</v>
      </c>
      <c r="BGG1" t="s">
        <v>1549</v>
      </c>
      <c r="BGH1" t="s">
        <v>1550</v>
      </c>
      <c r="BGI1" t="s">
        <v>1551</v>
      </c>
      <c r="BGJ1" t="s">
        <v>1552</v>
      </c>
      <c r="BGK1" t="s">
        <v>1553</v>
      </c>
      <c r="BGL1" t="s">
        <v>1554</v>
      </c>
      <c r="BGM1" t="s">
        <v>1555</v>
      </c>
      <c r="BGN1" t="s">
        <v>1556</v>
      </c>
      <c r="BGO1" t="s">
        <v>1557</v>
      </c>
      <c r="BGP1" t="s">
        <v>1558</v>
      </c>
      <c r="BGQ1" t="s">
        <v>1559</v>
      </c>
      <c r="BGR1" t="s">
        <v>1560</v>
      </c>
      <c r="BGS1" t="s">
        <v>1561</v>
      </c>
      <c r="BGT1" t="s">
        <v>1562</v>
      </c>
      <c r="BGU1" t="s">
        <v>1563</v>
      </c>
      <c r="BGV1" t="s">
        <v>1564</v>
      </c>
      <c r="BGW1" t="s">
        <v>1565</v>
      </c>
      <c r="BGX1" t="s">
        <v>1566</v>
      </c>
      <c r="BGY1" t="s">
        <v>1567</v>
      </c>
      <c r="BGZ1" t="s">
        <v>1568</v>
      </c>
      <c r="BHA1" t="s">
        <v>1569</v>
      </c>
      <c r="BHB1" t="s">
        <v>1570</v>
      </c>
      <c r="BHC1" t="s">
        <v>1571</v>
      </c>
      <c r="BHD1" t="s">
        <v>1572</v>
      </c>
      <c r="BHE1" t="s">
        <v>1573</v>
      </c>
      <c r="BHF1" t="s">
        <v>1574</v>
      </c>
      <c r="BHG1" t="s">
        <v>1575</v>
      </c>
      <c r="BHH1" t="s">
        <v>1576</v>
      </c>
      <c r="BHI1" t="s">
        <v>1577</v>
      </c>
      <c r="BHJ1" t="s">
        <v>1578</v>
      </c>
      <c r="BHK1" t="s">
        <v>1579</v>
      </c>
      <c r="BHL1" t="s">
        <v>1580</v>
      </c>
      <c r="BHM1" t="s">
        <v>1581</v>
      </c>
      <c r="BHN1" t="s">
        <v>1582</v>
      </c>
      <c r="BHO1" t="s">
        <v>1583</v>
      </c>
      <c r="BHP1" t="s">
        <v>1584</v>
      </c>
      <c r="BHQ1" t="s">
        <v>1585</v>
      </c>
      <c r="BHR1" t="s">
        <v>1586</v>
      </c>
      <c r="BHS1" t="s">
        <v>1587</v>
      </c>
      <c r="BHT1" t="s">
        <v>1588</v>
      </c>
      <c r="BHU1" t="s">
        <v>1589</v>
      </c>
      <c r="BHV1" t="s">
        <v>1590</v>
      </c>
      <c r="BHW1" t="s">
        <v>1591</v>
      </c>
      <c r="BHX1" t="s">
        <v>1592</v>
      </c>
      <c r="BHY1" t="s">
        <v>1593</v>
      </c>
      <c r="BHZ1" t="s">
        <v>1594</v>
      </c>
      <c r="BIA1" t="s">
        <v>1595</v>
      </c>
      <c r="BIB1" t="s">
        <v>1596</v>
      </c>
      <c r="BIC1" t="s">
        <v>1597</v>
      </c>
      <c r="BID1" t="s">
        <v>1598</v>
      </c>
      <c r="BIE1" t="s">
        <v>1599</v>
      </c>
      <c r="BIF1" t="s">
        <v>1600</v>
      </c>
      <c r="BIG1" t="s">
        <v>1601</v>
      </c>
      <c r="BIH1" t="s">
        <v>1602</v>
      </c>
      <c r="BII1" t="s">
        <v>1603</v>
      </c>
      <c r="BIJ1" t="s">
        <v>1604</v>
      </c>
      <c r="BIK1" t="s">
        <v>1605</v>
      </c>
      <c r="BIL1" t="s">
        <v>1606</v>
      </c>
      <c r="BIM1" t="s">
        <v>1607</v>
      </c>
      <c r="BIN1" t="s">
        <v>1608</v>
      </c>
      <c r="BIO1" t="s">
        <v>1609</v>
      </c>
      <c r="BIP1" t="s">
        <v>1610</v>
      </c>
      <c r="BIQ1" t="s">
        <v>1611</v>
      </c>
      <c r="BIR1" t="s">
        <v>1612</v>
      </c>
      <c r="BIS1" t="s">
        <v>1613</v>
      </c>
      <c r="BIT1" t="s">
        <v>1614</v>
      </c>
      <c r="BIU1" t="s">
        <v>1615</v>
      </c>
      <c r="BIV1" t="s">
        <v>1616</v>
      </c>
      <c r="BIW1" t="s">
        <v>1617</v>
      </c>
      <c r="BIX1" t="s">
        <v>1618</v>
      </c>
      <c r="BIY1" t="s">
        <v>1619</v>
      </c>
      <c r="BIZ1" t="s">
        <v>1620</v>
      </c>
      <c r="BJA1" t="s">
        <v>1621</v>
      </c>
      <c r="BJB1" t="s">
        <v>1622</v>
      </c>
      <c r="BJC1" t="s">
        <v>1623</v>
      </c>
      <c r="BJD1" t="s">
        <v>1624</v>
      </c>
      <c r="BJE1" t="s">
        <v>1625</v>
      </c>
      <c r="BJF1" t="s">
        <v>1626</v>
      </c>
      <c r="BJG1" t="s">
        <v>1627</v>
      </c>
      <c r="BJH1" t="s">
        <v>1628</v>
      </c>
      <c r="BJI1" t="s">
        <v>1629</v>
      </c>
      <c r="BJJ1" t="s">
        <v>1630</v>
      </c>
      <c r="BJK1" t="s">
        <v>1631</v>
      </c>
      <c r="BJL1" t="s">
        <v>1632</v>
      </c>
      <c r="BJM1" t="s">
        <v>1633</v>
      </c>
      <c r="BJN1" t="s">
        <v>1634</v>
      </c>
      <c r="BJO1" t="s">
        <v>1635</v>
      </c>
      <c r="BJP1" t="s">
        <v>1636</v>
      </c>
      <c r="BJQ1" t="s">
        <v>1637</v>
      </c>
      <c r="BJR1" t="s">
        <v>1638</v>
      </c>
      <c r="BJS1" t="s">
        <v>1639</v>
      </c>
      <c r="BJT1" t="s">
        <v>1640</v>
      </c>
      <c r="BJU1" t="s">
        <v>1641</v>
      </c>
      <c r="BJV1" t="s">
        <v>1642</v>
      </c>
      <c r="BJW1" t="s">
        <v>1643</v>
      </c>
      <c r="BJX1" t="s">
        <v>1644</v>
      </c>
      <c r="BJY1" t="s">
        <v>1645</v>
      </c>
      <c r="BJZ1" t="s">
        <v>1646</v>
      </c>
      <c r="BKA1" t="s">
        <v>1647</v>
      </c>
      <c r="BKB1" t="s">
        <v>1648</v>
      </c>
      <c r="BKC1" t="s">
        <v>1649</v>
      </c>
      <c r="BKD1" t="s">
        <v>1650</v>
      </c>
      <c r="BKE1" t="s">
        <v>1651</v>
      </c>
      <c r="BKF1" t="s">
        <v>1652</v>
      </c>
      <c r="BKG1" t="s">
        <v>1653</v>
      </c>
      <c r="BKH1" t="s">
        <v>1654</v>
      </c>
      <c r="BKI1" t="s">
        <v>1655</v>
      </c>
      <c r="BKJ1" t="s">
        <v>1656</v>
      </c>
      <c r="BKK1" t="s">
        <v>1657</v>
      </c>
      <c r="BKL1" t="s">
        <v>1658</v>
      </c>
      <c r="BKM1" t="s">
        <v>1659</v>
      </c>
      <c r="BKN1" t="s">
        <v>1660</v>
      </c>
      <c r="BKO1" t="s">
        <v>1661</v>
      </c>
      <c r="BKP1" t="s">
        <v>1662</v>
      </c>
      <c r="BKQ1" t="s">
        <v>1663</v>
      </c>
      <c r="BKR1" t="s">
        <v>1664</v>
      </c>
      <c r="BKS1" t="s">
        <v>1665</v>
      </c>
      <c r="BKT1" t="s">
        <v>1666</v>
      </c>
      <c r="BKU1" t="s">
        <v>1667</v>
      </c>
      <c r="BKV1" t="s">
        <v>1668</v>
      </c>
      <c r="BKW1" t="s">
        <v>1669</v>
      </c>
      <c r="BKX1" t="s">
        <v>1670</v>
      </c>
      <c r="BKY1" t="s">
        <v>1671</v>
      </c>
      <c r="BKZ1" t="s">
        <v>1672</v>
      </c>
      <c r="BLA1" t="s">
        <v>1673</v>
      </c>
      <c r="BLB1" t="s">
        <v>1674</v>
      </c>
      <c r="BLC1" t="s">
        <v>1675</v>
      </c>
      <c r="BLD1" t="s">
        <v>1676</v>
      </c>
      <c r="BLE1" t="s">
        <v>1677</v>
      </c>
      <c r="BLF1" t="s">
        <v>1678</v>
      </c>
      <c r="BLG1" t="s">
        <v>1679</v>
      </c>
      <c r="BLH1" t="s">
        <v>1680</v>
      </c>
      <c r="BLI1" t="s">
        <v>1681</v>
      </c>
      <c r="BLJ1" t="s">
        <v>1682</v>
      </c>
      <c r="BLK1" t="s">
        <v>1683</v>
      </c>
      <c r="BLL1" t="s">
        <v>1684</v>
      </c>
      <c r="BLM1" t="s">
        <v>1685</v>
      </c>
      <c r="BLN1" t="s">
        <v>1686</v>
      </c>
      <c r="BLO1" t="s">
        <v>1687</v>
      </c>
      <c r="BLP1" t="s">
        <v>1688</v>
      </c>
      <c r="BLQ1" t="s">
        <v>1689</v>
      </c>
      <c r="BLR1" t="s">
        <v>1690</v>
      </c>
      <c r="BLS1" t="s">
        <v>1691</v>
      </c>
      <c r="BLT1" t="s">
        <v>1692</v>
      </c>
      <c r="BLU1" t="s">
        <v>1693</v>
      </c>
      <c r="BLV1" t="s">
        <v>1694</v>
      </c>
      <c r="BLW1" t="s">
        <v>1695</v>
      </c>
      <c r="BLX1" t="s">
        <v>1696</v>
      </c>
      <c r="BLY1" t="s">
        <v>1697</v>
      </c>
      <c r="BLZ1" t="s">
        <v>1698</v>
      </c>
      <c r="BMA1" t="s">
        <v>1699</v>
      </c>
      <c r="BMB1" t="s">
        <v>1700</v>
      </c>
      <c r="BMC1" t="s">
        <v>1701</v>
      </c>
      <c r="BMD1" t="s">
        <v>1702</v>
      </c>
      <c r="BME1" t="s">
        <v>1703</v>
      </c>
      <c r="BMF1" t="s">
        <v>1704</v>
      </c>
      <c r="BMG1" t="s">
        <v>1705</v>
      </c>
      <c r="BMH1" t="s">
        <v>1706</v>
      </c>
      <c r="BMI1" t="s">
        <v>1707</v>
      </c>
      <c r="BMJ1" t="s">
        <v>1708</v>
      </c>
      <c r="BMK1" t="s">
        <v>1709</v>
      </c>
      <c r="BML1" t="s">
        <v>1710</v>
      </c>
      <c r="BMM1" t="s">
        <v>1711</v>
      </c>
      <c r="BMN1" t="s">
        <v>1712</v>
      </c>
      <c r="BMO1" t="s">
        <v>1713</v>
      </c>
      <c r="BMP1" t="s">
        <v>1714</v>
      </c>
      <c r="BMQ1" t="s">
        <v>1715</v>
      </c>
      <c r="BMR1" t="s">
        <v>1716</v>
      </c>
      <c r="BMS1" t="s">
        <v>1717</v>
      </c>
      <c r="BMT1" t="s">
        <v>1718</v>
      </c>
      <c r="BMU1" t="s">
        <v>1719</v>
      </c>
      <c r="BMV1" t="s">
        <v>1720</v>
      </c>
      <c r="BMW1" t="s">
        <v>1721</v>
      </c>
      <c r="BMX1" t="s">
        <v>1722</v>
      </c>
      <c r="BMY1" t="s">
        <v>1723</v>
      </c>
      <c r="BMZ1" t="s">
        <v>1724</v>
      </c>
      <c r="BNA1" t="s">
        <v>1725</v>
      </c>
      <c r="BNB1" t="s">
        <v>1726</v>
      </c>
      <c r="BNC1" t="s">
        <v>1727</v>
      </c>
      <c r="BND1" t="s">
        <v>1728</v>
      </c>
      <c r="BNE1" t="s">
        <v>1729</v>
      </c>
      <c r="BNF1" t="s">
        <v>1730</v>
      </c>
      <c r="BNG1" t="s">
        <v>1731</v>
      </c>
      <c r="BNH1" t="s">
        <v>1732</v>
      </c>
      <c r="BNI1" t="s">
        <v>1733</v>
      </c>
      <c r="BNJ1" t="s">
        <v>1734</v>
      </c>
      <c r="BNK1" t="s">
        <v>1735</v>
      </c>
      <c r="BNL1" t="s">
        <v>1736</v>
      </c>
      <c r="BNM1" t="s">
        <v>1737</v>
      </c>
      <c r="BNN1" t="s">
        <v>1738</v>
      </c>
      <c r="BNO1" t="s">
        <v>1739</v>
      </c>
      <c r="BNP1" t="s">
        <v>1740</v>
      </c>
      <c r="BNQ1" t="s">
        <v>1741</v>
      </c>
      <c r="BNR1" t="s">
        <v>1742</v>
      </c>
      <c r="BNS1" t="s">
        <v>1743</v>
      </c>
      <c r="BNT1" t="s">
        <v>1744</v>
      </c>
      <c r="BNU1" t="s">
        <v>1745</v>
      </c>
      <c r="BNV1" t="s">
        <v>1746</v>
      </c>
      <c r="BNW1" t="s">
        <v>1747</v>
      </c>
      <c r="BNX1" t="s">
        <v>1748</v>
      </c>
      <c r="BNY1" t="s">
        <v>1749</v>
      </c>
      <c r="BNZ1" t="s">
        <v>1750</v>
      </c>
      <c r="BOA1" t="s">
        <v>1751</v>
      </c>
      <c r="BOB1" t="s">
        <v>1752</v>
      </c>
      <c r="BOC1" t="s">
        <v>1753</v>
      </c>
      <c r="BOD1" t="s">
        <v>1754</v>
      </c>
      <c r="BOE1" t="s">
        <v>1755</v>
      </c>
      <c r="BOF1" t="s">
        <v>1756</v>
      </c>
      <c r="BOG1" t="s">
        <v>1757</v>
      </c>
      <c r="BOH1" t="s">
        <v>1758</v>
      </c>
      <c r="BOI1" t="s">
        <v>1759</v>
      </c>
      <c r="BOJ1" t="s">
        <v>1760</v>
      </c>
      <c r="BOK1" t="s">
        <v>1761</v>
      </c>
      <c r="BOL1" t="s">
        <v>1762</v>
      </c>
      <c r="BOM1" t="s">
        <v>1763</v>
      </c>
      <c r="BON1" t="s">
        <v>1764</v>
      </c>
      <c r="BOO1" t="s">
        <v>1765</v>
      </c>
      <c r="BOP1" t="s">
        <v>1766</v>
      </c>
      <c r="BOQ1" t="s">
        <v>1767</v>
      </c>
      <c r="BOR1" t="s">
        <v>1768</v>
      </c>
      <c r="BOS1" t="s">
        <v>1769</v>
      </c>
      <c r="BOT1" t="s">
        <v>1770</v>
      </c>
      <c r="BOU1" t="s">
        <v>1771</v>
      </c>
      <c r="BOV1" t="s">
        <v>1772</v>
      </c>
      <c r="BOW1" t="s">
        <v>1773</v>
      </c>
      <c r="BOX1" t="s">
        <v>1774</v>
      </c>
      <c r="BOY1" t="s">
        <v>1775</v>
      </c>
      <c r="BOZ1" t="s">
        <v>1776</v>
      </c>
      <c r="BPA1" t="s">
        <v>1777</v>
      </c>
      <c r="BPB1" t="s">
        <v>1778</v>
      </c>
      <c r="BPC1" t="s">
        <v>1779</v>
      </c>
      <c r="BPD1" t="s">
        <v>1780</v>
      </c>
      <c r="BPE1" t="s">
        <v>1781</v>
      </c>
      <c r="BPF1" t="s">
        <v>1782</v>
      </c>
      <c r="BPG1" t="s">
        <v>1783</v>
      </c>
      <c r="BPH1" t="s">
        <v>1784</v>
      </c>
      <c r="BPI1" t="s">
        <v>1785</v>
      </c>
      <c r="BPJ1" t="s">
        <v>1786</v>
      </c>
      <c r="BPK1" t="s">
        <v>1787</v>
      </c>
      <c r="BPL1" t="s">
        <v>1788</v>
      </c>
      <c r="BPM1" t="s">
        <v>1789</v>
      </c>
      <c r="BPN1" t="s">
        <v>1790</v>
      </c>
      <c r="BPO1" t="s">
        <v>1791</v>
      </c>
      <c r="BPP1" t="s">
        <v>1792</v>
      </c>
      <c r="BPQ1" t="s">
        <v>1793</v>
      </c>
      <c r="BPR1" t="s">
        <v>1794</v>
      </c>
      <c r="BPS1" t="s">
        <v>1795</v>
      </c>
      <c r="BPT1" t="s">
        <v>1796</v>
      </c>
      <c r="BPU1" t="s">
        <v>1797</v>
      </c>
      <c r="BPV1" t="s">
        <v>1798</v>
      </c>
      <c r="BPW1" t="s">
        <v>1799</v>
      </c>
      <c r="BPX1" t="s">
        <v>1800</v>
      </c>
      <c r="BPY1" t="s">
        <v>1801</v>
      </c>
      <c r="BPZ1" t="s">
        <v>1802</v>
      </c>
      <c r="BQA1" t="s">
        <v>1803</v>
      </c>
      <c r="BQB1" t="s">
        <v>1804</v>
      </c>
      <c r="BQC1" t="s">
        <v>1805</v>
      </c>
      <c r="BQD1" t="s">
        <v>1806</v>
      </c>
      <c r="BQE1" t="s">
        <v>1807</v>
      </c>
      <c r="BQF1" t="s">
        <v>1808</v>
      </c>
      <c r="BQG1" t="s">
        <v>1809</v>
      </c>
      <c r="BQH1" t="s">
        <v>1810</v>
      </c>
      <c r="BQI1" t="s">
        <v>1811</v>
      </c>
      <c r="BQJ1" t="s">
        <v>1812</v>
      </c>
      <c r="BQK1" t="s">
        <v>1813</v>
      </c>
      <c r="BQL1" t="s">
        <v>1814</v>
      </c>
      <c r="BQM1" t="s">
        <v>1815</v>
      </c>
      <c r="BQN1" t="s">
        <v>1816</v>
      </c>
      <c r="BQO1" t="s">
        <v>1817</v>
      </c>
      <c r="BQP1" t="s">
        <v>1818</v>
      </c>
      <c r="BQQ1" t="s">
        <v>1819</v>
      </c>
      <c r="BQR1" t="s">
        <v>1820</v>
      </c>
      <c r="BQS1" t="s">
        <v>1821</v>
      </c>
      <c r="BQT1" t="s">
        <v>1822</v>
      </c>
      <c r="BQU1" t="s">
        <v>1823</v>
      </c>
      <c r="BQV1" t="s">
        <v>1824</v>
      </c>
      <c r="BQW1" t="s">
        <v>1825</v>
      </c>
      <c r="BQX1" t="s">
        <v>1826</v>
      </c>
      <c r="BQY1" t="s">
        <v>1827</v>
      </c>
      <c r="BQZ1" t="s">
        <v>1828</v>
      </c>
      <c r="BRA1" t="s">
        <v>1829</v>
      </c>
      <c r="BRB1" t="s">
        <v>1830</v>
      </c>
      <c r="BRC1" t="s">
        <v>1831</v>
      </c>
      <c r="BRD1" t="s">
        <v>1832</v>
      </c>
      <c r="BRE1" t="s">
        <v>1833</v>
      </c>
      <c r="BRF1" t="s">
        <v>1834</v>
      </c>
      <c r="BRG1" t="s">
        <v>1835</v>
      </c>
      <c r="BRH1" t="s">
        <v>1836</v>
      </c>
      <c r="BRI1" t="s">
        <v>1837</v>
      </c>
      <c r="BRJ1" t="s">
        <v>1838</v>
      </c>
      <c r="BRK1" t="s">
        <v>1839</v>
      </c>
      <c r="BRL1" t="s">
        <v>1840</v>
      </c>
      <c r="BRM1" t="s">
        <v>1841</v>
      </c>
      <c r="BRN1" t="s">
        <v>1842</v>
      </c>
      <c r="BRO1" t="s">
        <v>1843</v>
      </c>
      <c r="BRP1" t="s">
        <v>1844</v>
      </c>
      <c r="BRQ1" t="s">
        <v>1845</v>
      </c>
      <c r="BRR1" t="s">
        <v>1846</v>
      </c>
      <c r="BRS1" t="s">
        <v>1847</v>
      </c>
      <c r="BRT1" t="s">
        <v>1848</v>
      </c>
      <c r="BRU1" t="s">
        <v>1849</v>
      </c>
      <c r="BRV1" t="s">
        <v>1850</v>
      </c>
      <c r="BRW1" t="s">
        <v>1851</v>
      </c>
      <c r="BRX1" t="s">
        <v>1852</v>
      </c>
      <c r="BRY1" t="s">
        <v>1853</v>
      </c>
      <c r="BRZ1" t="s">
        <v>1854</v>
      </c>
      <c r="BSA1" t="s">
        <v>1855</v>
      </c>
      <c r="BSB1" t="s">
        <v>1856</v>
      </c>
      <c r="BSC1" t="s">
        <v>1857</v>
      </c>
      <c r="BSD1" t="s">
        <v>1858</v>
      </c>
      <c r="BSE1" t="s">
        <v>1859</v>
      </c>
      <c r="BSF1" t="s">
        <v>1860</v>
      </c>
      <c r="BSG1" t="s">
        <v>1861</v>
      </c>
      <c r="BSH1" t="s">
        <v>1862</v>
      </c>
      <c r="BSI1" t="s">
        <v>1863</v>
      </c>
      <c r="BSJ1" t="s">
        <v>1864</v>
      </c>
      <c r="BSK1" t="s">
        <v>1865</v>
      </c>
      <c r="BSL1" t="s">
        <v>1866</v>
      </c>
      <c r="BSM1" t="s">
        <v>1867</v>
      </c>
      <c r="BSN1" t="s">
        <v>1868</v>
      </c>
      <c r="BSO1" t="s">
        <v>1869</v>
      </c>
      <c r="BSP1" t="s">
        <v>1870</v>
      </c>
      <c r="BSQ1" t="s">
        <v>1871</v>
      </c>
      <c r="BSR1" t="s">
        <v>1872</v>
      </c>
      <c r="BSS1" t="s">
        <v>1873</v>
      </c>
      <c r="BST1" t="s">
        <v>1874</v>
      </c>
      <c r="BSU1" t="s">
        <v>1875</v>
      </c>
      <c r="BSV1" t="s">
        <v>1876</v>
      </c>
      <c r="BSW1" t="s">
        <v>1877</v>
      </c>
      <c r="BSX1" t="s">
        <v>1878</v>
      </c>
      <c r="BSY1" t="s">
        <v>1879</v>
      </c>
      <c r="BSZ1" t="s">
        <v>1880</v>
      </c>
      <c r="BTA1" t="s">
        <v>1881</v>
      </c>
      <c r="BTB1" t="s">
        <v>1882</v>
      </c>
      <c r="BTC1" t="s">
        <v>1883</v>
      </c>
      <c r="BTD1" t="s">
        <v>1884</v>
      </c>
      <c r="BTE1" t="s">
        <v>1885</v>
      </c>
      <c r="BTF1" t="s">
        <v>1886</v>
      </c>
      <c r="BTG1" t="s">
        <v>1887</v>
      </c>
      <c r="BTH1" t="s">
        <v>1888</v>
      </c>
      <c r="BTI1" t="s">
        <v>1889</v>
      </c>
      <c r="BTJ1" t="s">
        <v>1890</v>
      </c>
      <c r="BTK1" t="s">
        <v>1891</v>
      </c>
      <c r="BTL1" t="s">
        <v>1892</v>
      </c>
      <c r="BTM1" t="s">
        <v>1893</v>
      </c>
      <c r="BTN1" t="s">
        <v>1894</v>
      </c>
      <c r="BTO1" t="s">
        <v>1895</v>
      </c>
      <c r="BTP1" t="s">
        <v>1896</v>
      </c>
      <c r="BTQ1" t="s">
        <v>1897</v>
      </c>
      <c r="BTR1" t="s">
        <v>1898</v>
      </c>
      <c r="BTS1" t="s">
        <v>1899</v>
      </c>
      <c r="BTT1" t="s">
        <v>1900</v>
      </c>
      <c r="BTU1" t="s">
        <v>1901</v>
      </c>
      <c r="BTV1" t="s">
        <v>1902</v>
      </c>
      <c r="BTW1" t="s">
        <v>1903</v>
      </c>
      <c r="BTX1" t="s">
        <v>1904</v>
      </c>
      <c r="BTY1" t="s">
        <v>1905</v>
      </c>
      <c r="BTZ1" t="s">
        <v>1906</v>
      </c>
      <c r="BUA1" t="s">
        <v>1907</v>
      </c>
      <c r="BUB1" t="s">
        <v>1908</v>
      </c>
      <c r="BUC1" t="s">
        <v>1909</v>
      </c>
      <c r="BUD1" t="s">
        <v>1910</v>
      </c>
      <c r="BUE1" t="s">
        <v>1911</v>
      </c>
      <c r="BUF1" t="s">
        <v>1912</v>
      </c>
      <c r="BUG1" t="s">
        <v>1913</v>
      </c>
      <c r="BUH1" t="s">
        <v>1914</v>
      </c>
      <c r="BUI1" t="s">
        <v>1915</v>
      </c>
      <c r="BUJ1" t="s">
        <v>1916</v>
      </c>
      <c r="BUK1" t="s">
        <v>1917</v>
      </c>
      <c r="BUL1" t="s">
        <v>1918</v>
      </c>
      <c r="BUM1" t="s">
        <v>1919</v>
      </c>
      <c r="BUN1" t="s">
        <v>1920</v>
      </c>
      <c r="BUO1" t="s">
        <v>1921</v>
      </c>
      <c r="BUP1" t="s">
        <v>1922</v>
      </c>
      <c r="BUQ1" t="s">
        <v>1923</v>
      </c>
      <c r="BUR1" t="s">
        <v>1924</v>
      </c>
      <c r="BUS1" t="s">
        <v>1925</v>
      </c>
      <c r="BUT1" t="s">
        <v>1926</v>
      </c>
      <c r="BUU1" t="s">
        <v>1927</v>
      </c>
      <c r="BUV1" t="s">
        <v>1928</v>
      </c>
      <c r="BUW1" t="s">
        <v>1929</v>
      </c>
      <c r="BUX1" t="s">
        <v>1930</v>
      </c>
      <c r="BUY1" t="s">
        <v>1931</v>
      </c>
      <c r="BUZ1" t="s">
        <v>1932</v>
      </c>
      <c r="BVA1" t="s">
        <v>1933</v>
      </c>
      <c r="BVB1" t="s">
        <v>1934</v>
      </c>
      <c r="BVC1" t="s">
        <v>1935</v>
      </c>
      <c r="BVD1" t="s">
        <v>1936</v>
      </c>
      <c r="BVE1" t="s">
        <v>1937</v>
      </c>
      <c r="BVF1" t="s">
        <v>1938</v>
      </c>
      <c r="BVG1" t="s">
        <v>1939</v>
      </c>
      <c r="BVH1" t="s">
        <v>1940</v>
      </c>
      <c r="BVI1" t="s">
        <v>1941</v>
      </c>
      <c r="BVJ1" t="s">
        <v>1942</v>
      </c>
      <c r="BVK1" t="s">
        <v>1943</v>
      </c>
      <c r="BVL1" t="s">
        <v>1944</v>
      </c>
      <c r="BVM1" t="s">
        <v>1945</v>
      </c>
      <c r="BVN1" t="s">
        <v>1946</v>
      </c>
      <c r="BVO1" t="s">
        <v>1947</v>
      </c>
      <c r="BVP1" t="s">
        <v>1948</v>
      </c>
      <c r="BVQ1" t="s">
        <v>1949</v>
      </c>
      <c r="BVR1" t="s">
        <v>1950</v>
      </c>
      <c r="BVS1" t="s">
        <v>1951</v>
      </c>
      <c r="BVT1" t="s">
        <v>1952</v>
      </c>
      <c r="BVU1" t="s">
        <v>1953</v>
      </c>
      <c r="BVV1" t="s">
        <v>1954</v>
      </c>
      <c r="BVW1" t="s">
        <v>1955</v>
      </c>
      <c r="BVX1" t="s">
        <v>1956</v>
      </c>
      <c r="BVY1" t="s">
        <v>1957</v>
      </c>
      <c r="BVZ1" t="s">
        <v>1958</v>
      </c>
      <c r="BWA1" t="s">
        <v>1959</v>
      </c>
      <c r="BWB1" t="s">
        <v>1960</v>
      </c>
      <c r="BWC1" t="s">
        <v>1961</v>
      </c>
      <c r="BWD1" t="s">
        <v>1962</v>
      </c>
      <c r="BWE1" t="s">
        <v>1963</v>
      </c>
      <c r="BWF1" t="s">
        <v>1964</v>
      </c>
      <c r="BWG1" t="s">
        <v>1965</v>
      </c>
      <c r="BWH1" t="s">
        <v>1966</v>
      </c>
      <c r="BWI1" t="s">
        <v>1967</v>
      </c>
      <c r="BWJ1" t="s">
        <v>1968</v>
      </c>
      <c r="BWK1" t="s">
        <v>1969</v>
      </c>
      <c r="BWL1" t="s">
        <v>1970</v>
      </c>
      <c r="BWM1" t="s">
        <v>1971</v>
      </c>
      <c r="BWN1" t="s">
        <v>1972</v>
      </c>
      <c r="BWO1" t="s">
        <v>1973</v>
      </c>
      <c r="BWP1" t="s">
        <v>1974</v>
      </c>
      <c r="BWQ1" t="s">
        <v>1975</v>
      </c>
      <c r="BWR1" t="s">
        <v>1976</v>
      </c>
      <c r="BWS1" t="s">
        <v>1977</v>
      </c>
      <c r="BWT1" t="s">
        <v>1978</v>
      </c>
      <c r="BWU1" t="s">
        <v>1979</v>
      </c>
      <c r="BWV1" t="s">
        <v>1980</v>
      </c>
      <c r="BWW1" t="s">
        <v>1981</v>
      </c>
      <c r="BWX1" t="s">
        <v>1982</v>
      </c>
      <c r="BWY1" t="s">
        <v>1983</v>
      </c>
      <c r="BWZ1" t="s">
        <v>1984</v>
      </c>
      <c r="BXA1" t="s">
        <v>1985</v>
      </c>
      <c r="BXB1" t="s">
        <v>1986</v>
      </c>
      <c r="BXC1" t="s">
        <v>1987</v>
      </c>
      <c r="BXD1" t="s">
        <v>1988</v>
      </c>
      <c r="BXE1" t="s">
        <v>1989</v>
      </c>
      <c r="BXF1" t="s">
        <v>1990</v>
      </c>
      <c r="BXG1" t="s">
        <v>1991</v>
      </c>
      <c r="BXH1" t="s">
        <v>1992</v>
      </c>
      <c r="BXI1" t="s">
        <v>1993</v>
      </c>
      <c r="BXJ1" t="s">
        <v>1994</v>
      </c>
      <c r="BXK1" t="s">
        <v>1995</v>
      </c>
      <c r="BXL1" t="s">
        <v>1996</v>
      </c>
      <c r="BXM1" t="s">
        <v>1997</v>
      </c>
      <c r="BXN1" t="s">
        <v>1998</v>
      </c>
      <c r="BXO1" t="s">
        <v>1999</v>
      </c>
      <c r="BXP1" t="s">
        <v>2000</v>
      </c>
      <c r="BXQ1" t="s">
        <v>2001</v>
      </c>
      <c r="BXR1" t="s">
        <v>2002</v>
      </c>
      <c r="BXS1" t="s">
        <v>2003</v>
      </c>
      <c r="BXT1" t="s">
        <v>2004</v>
      </c>
      <c r="BXU1" t="s">
        <v>2005</v>
      </c>
      <c r="BXV1" t="s">
        <v>2006</v>
      </c>
      <c r="BXW1" t="s">
        <v>2007</v>
      </c>
      <c r="BXX1" t="s">
        <v>2008</v>
      </c>
      <c r="BXY1" t="s">
        <v>2009</v>
      </c>
      <c r="BXZ1" t="s">
        <v>2010</v>
      </c>
      <c r="BYA1" t="s">
        <v>2011</v>
      </c>
      <c r="BYB1" t="s">
        <v>2012</v>
      </c>
      <c r="BYC1" t="s">
        <v>2013</v>
      </c>
      <c r="BYD1" t="s">
        <v>2014</v>
      </c>
      <c r="BYE1" t="s">
        <v>2015</v>
      </c>
      <c r="BYF1" t="s">
        <v>2016</v>
      </c>
      <c r="BYG1" t="s">
        <v>2017</v>
      </c>
      <c r="BYH1" t="s">
        <v>2018</v>
      </c>
      <c r="BYI1" t="s">
        <v>2019</v>
      </c>
      <c r="BYJ1" t="s">
        <v>2020</v>
      </c>
      <c r="BYK1" t="s">
        <v>2021</v>
      </c>
      <c r="BYL1" t="s">
        <v>2022</v>
      </c>
      <c r="BYM1" t="s">
        <v>2023</v>
      </c>
      <c r="BYN1" t="s">
        <v>2024</v>
      </c>
      <c r="BYO1" t="s">
        <v>2025</v>
      </c>
      <c r="BYP1" t="s">
        <v>2026</v>
      </c>
      <c r="BYQ1" t="s">
        <v>2027</v>
      </c>
      <c r="BYR1" t="s">
        <v>2028</v>
      </c>
      <c r="BYS1" t="s">
        <v>2029</v>
      </c>
      <c r="BYT1" t="s">
        <v>2030</v>
      </c>
      <c r="BYU1" t="s">
        <v>2031</v>
      </c>
      <c r="BYV1" t="s">
        <v>2032</v>
      </c>
      <c r="BYW1" t="s">
        <v>2033</v>
      </c>
      <c r="BYX1" t="s">
        <v>2034</v>
      </c>
      <c r="BYY1" t="s">
        <v>2035</v>
      </c>
      <c r="BYZ1" t="s">
        <v>2036</v>
      </c>
      <c r="BZA1" t="s">
        <v>2037</v>
      </c>
      <c r="BZB1" t="s">
        <v>2038</v>
      </c>
      <c r="BZC1" t="s">
        <v>2039</v>
      </c>
      <c r="BZD1" t="s">
        <v>2040</v>
      </c>
      <c r="BZE1" t="s">
        <v>2041</v>
      </c>
      <c r="BZF1" t="s">
        <v>2042</v>
      </c>
      <c r="BZG1" t="s">
        <v>2043</v>
      </c>
      <c r="BZH1" t="s">
        <v>2044</v>
      </c>
      <c r="BZI1" t="s">
        <v>2045</v>
      </c>
      <c r="BZJ1" t="s">
        <v>2046</v>
      </c>
      <c r="BZK1" t="s">
        <v>2047</v>
      </c>
      <c r="BZL1" t="s">
        <v>2048</v>
      </c>
      <c r="BZM1" t="s">
        <v>2049</v>
      </c>
      <c r="BZN1" t="s">
        <v>2050</v>
      </c>
      <c r="BZO1" t="s">
        <v>2051</v>
      </c>
      <c r="BZP1" t="s">
        <v>2052</v>
      </c>
      <c r="BZQ1" t="s">
        <v>2053</v>
      </c>
      <c r="BZR1" t="s">
        <v>2054</v>
      </c>
      <c r="BZS1" t="s">
        <v>2055</v>
      </c>
      <c r="BZT1" t="s">
        <v>2056</v>
      </c>
      <c r="BZU1" t="s">
        <v>2057</v>
      </c>
      <c r="BZV1" t="s">
        <v>2058</v>
      </c>
      <c r="BZW1" t="s">
        <v>2059</v>
      </c>
      <c r="BZX1" t="s">
        <v>2060</v>
      </c>
      <c r="BZY1" t="s">
        <v>2061</v>
      </c>
      <c r="BZZ1" t="s">
        <v>2062</v>
      </c>
      <c r="CAA1" t="s">
        <v>2063</v>
      </c>
      <c r="CAB1" t="s">
        <v>2064</v>
      </c>
      <c r="CAC1" t="s">
        <v>2065</v>
      </c>
      <c r="CAD1" t="s">
        <v>2066</v>
      </c>
      <c r="CAE1" t="s">
        <v>2067</v>
      </c>
      <c r="CAF1" t="s">
        <v>2068</v>
      </c>
      <c r="CAG1" t="s">
        <v>2069</v>
      </c>
      <c r="CAH1" t="s">
        <v>2070</v>
      </c>
      <c r="CAI1" t="s">
        <v>2071</v>
      </c>
      <c r="CAJ1" t="s">
        <v>2072</v>
      </c>
      <c r="CAK1" t="s">
        <v>2073</v>
      </c>
      <c r="CAL1" t="s">
        <v>2074</v>
      </c>
      <c r="CAM1" t="s">
        <v>2075</v>
      </c>
      <c r="CAN1" t="s">
        <v>2076</v>
      </c>
      <c r="CAO1" t="s">
        <v>2077</v>
      </c>
      <c r="CAP1" t="s">
        <v>2078</v>
      </c>
      <c r="CAQ1" t="s">
        <v>2079</v>
      </c>
      <c r="CAR1" t="s">
        <v>2080</v>
      </c>
      <c r="CAS1" t="s">
        <v>2081</v>
      </c>
      <c r="CAT1" t="s">
        <v>2082</v>
      </c>
      <c r="CAU1" t="s">
        <v>2083</v>
      </c>
      <c r="CAV1" t="s">
        <v>2084</v>
      </c>
      <c r="CAW1" t="s">
        <v>2085</v>
      </c>
      <c r="CAX1" t="s">
        <v>2086</v>
      </c>
      <c r="CAY1" t="s">
        <v>2087</v>
      </c>
      <c r="CAZ1" t="s">
        <v>2088</v>
      </c>
      <c r="CBA1" t="s">
        <v>2089</v>
      </c>
      <c r="CBB1" t="s">
        <v>2090</v>
      </c>
      <c r="CBC1" t="s">
        <v>2091</v>
      </c>
      <c r="CBD1" t="s">
        <v>2092</v>
      </c>
      <c r="CBE1" t="s">
        <v>2093</v>
      </c>
      <c r="CBF1" t="s">
        <v>2094</v>
      </c>
      <c r="CBG1" t="s">
        <v>2095</v>
      </c>
      <c r="CBH1" t="s">
        <v>2096</v>
      </c>
      <c r="CBI1" t="s">
        <v>2097</v>
      </c>
      <c r="CBJ1" t="s">
        <v>2098</v>
      </c>
      <c r="CBK1" t="s">
        <v>2099</v>
      </c>
      <c r="CBL1" t="s">
        <v>2100</v>
      </c>
      <c r="CBM1" t="s">
        <v>2101</v>
      </c>
      <c r="CBN1" t="s">
        <v>2102</v>
      </c>
      <c r="CBO1" t="s">
        <v>2103</v>
      </c>
      <c r="CBP1" t="s">
        <v>2104</v>
      </c>
      <c r="CBQ1" t="s">
        <v>2105</v>
      </c>
      <c r="CBR1" t="s">
        <v>2106</v>
      </c>
      <c r="CBS1" t="s">
        <v>2107</v>
      </c>
      <c r="CBT1" t="s">
        <v>2108</v>
      </c>
      <c r="CBU1" t="s">
        <v>2109</v>
      </c>
      <c r="CBV1" t="s">
        <v>2110</v>
      </c>
      <c r="CBW1" t="s">
        <v>2111</v>
      </c>
      <c r="CBX1" t="s">
        <v>2112</v>
      </c>
      <c r="CBY1" t="s">
        <v>2113</v>
      </c>
      <c r="CBZ1" t="s">
        <v>2114</v>
      </c>
      <c r="CCA1" t="s">
        <v>2115</v>
      </c>
      <c r="CCB1" t="s">
        <v>2116</v>
      </c>
      <c r="CCC1" t="s">
        <v>2117</v>
      </c>
      <c r="CCD1" t="s">
        <v>2118</v>
      </c>
      <c r="CCE1" t="s">
        <v>2119</v>
      </c>
      <c r="CCF1" t="s">
        <v>2120</v>
      </c>
      <c r="CCG1" t="s">
        <v>2121</v>
      </c>
      <c r="CCH1" t="s">
        <v>2122</v>
      </c>
      <c r="CCI1" t="s">
        <v>2123</v>
      </c>
      <c r="CCJ1" t="s">
        <v>2124</v>
      </c>
      <c r="CCK1" t="s">
        <v>2125</v>
      </c>
      <c r="CCL1" t="s">
        <v>2126</v>
      </c>
      <c r="CCM1" t="s">
        <v>2127</v>
      </c>
      <c r="CCN1" t="s">
        <v>2128</v>
      </c>
      <c r="CCO1" t="s">
        <v>2129</v>
      </c>
      <c r="CCP1" t="s">
        <v>2130</v>
      </c>
      <c r="CCQ1" t="s">
        <v>2131</v>
      </c>
      <c r="CCR1" t="s">
        <v>2132</v>
      </c>
      <c r="CCS1" t="s">
        <v>2133</v>
      </c>
      <c r="CCT1" t="s">
        <v>2134</v>
      </c>
      <c r="CCU1" t="s">
        <v>2135</v>
      </c>
      <c r="CCV1" t="s">
        <v>2136</v>
      </c>
      <c r="CCW1" t="s">
        <v>2137</v>
      </c>
      <c r="CCX1" t="s">
        <v>2138</v>
      </c>
      <c r="CCY1" t="s">
        <v>2139</v>
      </c>
      <c r="CCZ1" t="s">
        <v>2140</v>
      </c>
      <c r="CDA1" t="s">
        <v>2141</v>
      </c>
      <c r="CDB1" t="s">
        <v>2142</v>
      </c>
      <c r="CDC1" t="s">
        <v>2143</v>
      </c>
      <c r="CDD1" t="s">
        <v>2144</v>
      </c>
      <c r="CDE1" t="s">
        <v>2145</v>
      </c>
      <c r="CDF1" t="s">
        <v>2146</v>
      </c>
      <c r="CDG1" t="s">
        <v>2147</v>
      </c>
      <c r="CDH1" t="s">
        <v>2148</v>
      </c>
      <c r="CDI1" t="s">
        <v>2149</v>
      </c>
      <c r="CDJ1" t="s">
        <v>2150</v>
      </c>
      <c r="CDK1" t="s">
        <v>2151</v>
      </c>
      <c r="CDL1" t="s">
        <v>2152</v>
      </c>
      <c r="CDM1" t="s">
        <v>2153</v>
      </c>
      <c r="CDN1" t="s">
        <v>2154</v>
      </c>
      <c r="CDO1" t="s">
        <v>2155</v>
      </c>
      <c r="CDP1" t="s">
        <v>2156</v>
      </c>
      <c r="CDQ1" t="s">
        <v>2157</v>
      </c>
      <c r="CDR1" t="s">
        <v>2158</v>
      </c>
      <c r="CDS1" t="s">
        <v>2159</v>
      </c>
      <c r="CDT1" t="s">
        <v>2160</v>
      </c>
      <c r="CDU1" t="s">
        <v>2161</v>
      </c>
      <c r="CDV1" t="s">
        <v>2162</v>
      </c>
      <c r="CDW1" t="s">
        <v>2163</v>
      </c>
      <c r="CDX1" t="s">
        <v>2164</v>
      </c>
      <c r="CDY1" t="s">
        <v>2165</v>
      </c>
      <c r="CDZ1" t="s">
        <v>2166</v>
      </c>
      <c r="CEA1" t="s">
        <v>2167</v>
      </c>
      <c r="CEB1" t="s">
        <v>2168</v>
      </c>
      <c r="CEC1" t="s">
        <v>2169</v>
      </c>
      <c r="CED1" t="s">
        <v>2170</v>
      </c>
      <c r="CEE1" t="s">
        <v>2171</v>
      </c>
      <c r="CEF1" t="s">
        <v>2172</v>
      </c>
      <c r="CEG1" t="s">
        <v>2173</v>
      </c>
      <c r="CEH1" t="s">
        <v>2174</v>
      </c>
      <c r="CEI1" t="s">
        <v>2175</v>
      </c>
      <c r="CEJ1" t="s">
        <v>2176</v>
      </c>
      <c r="CEK1" t="s">
        <v>2177</v>
      </c>
      <c r="CEL1" t="s">
        <v>2178</v>
      </c>
      <c r="CEM1" t="s">
        <v>2179</v>
      </c>
      <c r="CEN1" t="s">
        <v>2180</v>
      </c>
      <c r="CEO1" t="s">
        <v>2181</v>
      </c>
      <c r="CEP1" t="s">
        <v>2182</v>
      </c>
      <c r="CEQ1" t="s">
        <v>2183</v>
      </c>
      <c r="CER1" t="s">
        <v>2184</v>
      </c>
      <c r="CES1" t="s">
        <v>2185</v>
      </c>
      <c r="CET1" t="s">
        <v>2186</v>
      </c>
      <c r="CEU1" t="s">
        <v>2187</v>
      </c>
      <c r="CEV1" t="s">
        <v>2188</v>
      </c>
      <c r="CEW1" t="s">
        <v>2189</v>
      </c>
      <c r="CEX1" t="s">
        <v>2190</v>
      </c>
      <c r="CEY1" t="s">
        <v>2191</v>
      </c>
      <c r="CEZ1" t="s">
        <v>2192</v>
      </c>
      <c r="CFA1" t="s">
        <v>2193</v>
      </c>
      <c r="CFB1" t="s">
        <v>2194</v>
      </c>
      <c r="CFC1" t="s">
        <v>2195</v>
      </c>
      <c r="CFD1" t="s">
        <v>2196</v>
      </c>
      <c r="CFE1" t="s">
        <v>2197</v>
      </c>
      <c r="CFF1" t="s">
        <v>2198</v>
      </c>
      <c r="CFG1" t="s">
        <v>2199</v>
      </c>
      <c r="CFH1" t="s">
        <v>2200</v>
      </c>
      <c r="CFI1" t="s">
        <v>2201</v>
      </c>
      <c r="CFJ1" t="s">
        <v>2202</v>
      </c>
      <c r="CFK1" t="s">
        <v>2203</v>
      </c>
      <c r="CFL1" t="s">
        <v>2204</v>
      </c>
      <c r="CFM1" t="s">
        <v>2205</v>
      </c>
      <c r="CFN1" t="s">
        <v>2206</v>
      </c>
      <c r="CFO1" t="s">
        <v>2207</v>
      </c>
      <c r="CFP1" t="s">
        <v>2208</v>
      </c>
      <c r="CFQ1" t="s">
        <v>2209</v>
      </c>
      <c r="CFR1" t="s">
        <v>2210</v>
      </c>
      <c r="CFS1" t="s">
        <v>2211</v>
      </c>
      <c r="CFT1" t="s">
        <v>2212</v>
      </c>
      <c r="CFU1" t="s">
        <v>2213</v>
      </c>
      <c r="CFV1" t="s">
        <v>2214</v>
      </c>
      <c r="CFW1" t="s">
        <v>2215</v>
      </c>
      <c r="CFX1" t="s">
        <v>2216</v>
      </c>
      <c r="CFY1" t="s">
        <v>2217</v>
      </c>
      <c r="CFZ1" t="s">
        <v>2218</v>
      </c>
      <c r="CGA1" t="s">
        <v>2219</v>
      </c>
      <c r="CGB1" t="s">
        <v>2220</v>
      </c>
      <c r="CGC1" t="s">
        <v>2221</v>
      </c>
      <c r="CGD1" t="s">
        <v>2222</v>
      </c>
      <c r="CGE1" t="s">
        <v>2223</v>
      </c>
      <c r="CGF1" t="s">
        <v>2224</v>
      </c>
      <c r="CGG1" t="s">
        <v>2225</v>
      </c>
      <c r="CGH1" t="s">
        <v>2226</v>
      </c>
      <c r="CGI1" t="s">
        <v>2227</v>
      </c>
      <c r="CGJ1" t="s">
        <v>2228</v>
      </c>
      <c r="CGK1" t="s">
        <v>2229</v>
      </c>
      <c r="CGL1" t="s">
        <v>2230</v>
      </c>
      <c r="CGM1" t="s">
        <v>2231</v>
      </c>
      <c r="CGN1" t="s">
        <v>2232</v>
      </c>
      <c r="CGO1" t="s">
        <v>2233</v>
      </c>
      <c r="CGP1" t="s">
        <v>2234</v>
      </c>
      <c r="CGQ1" t="s">
        <v>2235</v>
      </c>
      <c r="CGR1" t="s">
        <v>2236</v>
      </c>
      <c r="CGS1" t="s">
        <v>2237</v>
      </c>
      <c r="CGT1" t="s">
        <v>2238</v>
      </c>
      <c r="CGU1" t="s">
        <v>2239</v>
      </c>
      <c r="CGV1" t="s">
        <v>2240</v>
      </c>
      <c r="CGW1" t="s">
        <v>2241</v>
      </c>
      <c r="CGX1" t="s">
        <v>2242</v>
      </c>
      <c r="CGY1" t="s">
        <v>2243</v>
      </c>
      <c r="CGZ1" t="s">
        <v>2244</v>
      </c>
      <c r="CHA1" t="s">
        <v>2245</v>
      </c>
      <c r="CHB1" t="s">
        <v>2246</v>
      </c>
      <c r="CHC1" t="s">
        <v>2247</v>
      </c>
      <c r="CHD1" t="s">
        <v>2248</v>
      </c>
      <c r="CHE1" t="s">
        <v>2249</v>
      </c>
      <c r="CHF1" t="s">
        <v>2250</v>
      </c>
      <c r="CHG1" t="s">
        <v>2251</v>
      </c>
      <c r="CHH1" t="s">
        <v>2252</v>
      </c>
      <c r="CHI1" t="s">
        <v>2253</v>
      </c>
      <c r="CHJ1" t="s">
        <v>2254</v>
      </c>
      <c r="CHK1" t="s">
        <v>2255</v>
      </c>
      <c r="CHL1" t="s">
        <v>2256</v>
      </c>
      <c r="CHM1" t="s">
        <v>2257</v>
      </c>
      <c r="CHN1" t="s">
        <v>2258</v>
      </c>
      <c r="CHO1" t="s">
        <v>2259</v>
      </c>
      <c r="CHP1" t="s">
        <v>2260</v>
      </c>
      <c r="CHQ1" t="s">
        <v>2261</v>
      </c>
      <c r="CHR1" t="s">
        <v>2262</v>
      </c>
      <c r="CHS1" t="s">
        <v>2263</v>
      </c>
      <c r="CHT1" t="s">
        <v>2264</v>
      </c>
      <c r="CHU1" t="s">
        <v>2265</v>
      </c>
      <c r="CHV1" t="s">
        <v>2266</v>
      </c>
      <c r="CHW1" t="s">
        <v>2267</v>
      </c>
      <c r="CHX1" t="s">
        <v>2268</v>
      </c>
      <c r="CHY1" t="s">
        <v>2269</v>
      </c>
      <c r="CHZ1" t="s">
        <v>2270</v>
      </c>
      <c r="CIA1" t="s">
        <v>2271</v>
      </c>
      <c r="CIB1" t="s">
        <v>2272</v>
      </c>
      <c r="CIC1" t="s">
        <v>2273</v>
      </c>
      <c r="CID1" t="s">
        <v>2274</v>
      </c>
      <c r="CIE1" t="s">
        <v>2275</v>
      </c>
      <c r="CIF1" t="s">
        <v>2276</v>
      </c>
      <c r="CIG1" t="s">
        <v>2277</v>
      </c>
      <c r="CIH1" t="s">
        <v>2278</v>
      </c>
      <c r="CII1" t="s">
        <v>2279</v>
      </c>
      <c r="CIJ1" t="s">
        <v>2280</v>
      </c>
      <c r="CIK1" t="s">
        <v>2281</v>
      </c>
      <c r="CIL1" t="s">
        <v>2282</v>
      </c>
      <c r="CIM1" t="s">
        <v>2283</v>
      </c>
      <c r="CIN1" t="s">
        <v>2284</v>
      </c>
      <c r="CIO1" t="s">
        <v>2285</v>
      </c>
      <c r="CIP1" t="s">
        <v>2286</v>
      </c>
      <c r="CIQ1" t="s">
        <v>2287</v>
      </c>
      <c r="CIR1" t="s">
        <v>2288</v>
      </c>
      <c r="CIS1" t="s">
        <v>2289</v>
      </c>
      <c r="CIT1" t="s">
        <v>2290</v>
      </c>
      <c r="CIU1" t="s">
        <v>2291</v>
      </c>
      <c r="CIV1" t="s">
        <v>2292</v>
      </c>
      <c r="CIW1" t="s">
        <v>2293</v>
      </c>
      <c r="CIX1" t="s">
        <v>2294</v>
      </c>
      <c r="CIY1" t="s">
        <v>2295</v>
      </c>
      <c r="CIZ1" t="s">
        <v>2296</v>
      </c>
      <c r="CJA1" t="s">
        <v>2297</v>
      </c>
      <c r="CJB1" t="s">
        <v>2298</v>
      </c>
      <c r="CJC1" t="s">
        <v>2299</v>
      </c>
      <c r="CJD1" t="s">
        <v>2300</v>
      </c>
      <c r="CJE1" t="s">
        <v>2301</v>
      </c>
      <c r="CJF1" t="s">
        <v>2302</v>
      </c>
      <c r="CJG1" t="s">
        <v>2303</v>
      </c>
      <c r="CJH1" t="s">
        <v>2304</v>
      </c>
      <c r="CJI1" t="s">
        <v>2305</v>
      </c>
      <c r="CJJ1" t="s">
        <v>2306</v>
      </c>
      <c r="CJK1" t="s">
        <v>2307</v>
      </c>
      <c r="CJL1" t="s">
        <v>2308</v>
      </c>
      <c r="CJM1" t="s">
        <v>2309</v>
      </c>
      <c r="CJN1" t="s">
        <v>2310</v>
      </c>
      <c r="CJO1" t="s">
        <v>2311</v>
      </c>
      <c r="CJP1" t="s">
        <v>2312</v>
      </c>
      <c r="CJQ1" t="s">
        <v>2313</v>
      </c>
      <c r="CJR1" t="s">
        <v>2314</v>
      </c>
      <c r="CJS1" t="s">
        <v>2315</v>
      </c>
      <c r="CJT1" t="s">
        <v>2316</v>
      </c>
      <c r="CJU1" t="s">
        <v>2317</v>
      </c>
      <c r="CJV1" t="s">
        <v>2318</v>
      </c>
      <c r="CJW1" t="s">
        <v>2319</v>
      </c>
      <c r="CJX1" t="s">
        <v>2320</v>
      </c>
      <c r="CJY1" t="s">
        <v>2321</v>
      </c>
      <c r="CJZ1" t="s">
        <v>2322</v>
      </c>
      <c r="CKA1" t="s">
        <v>2323</v>
      </c>
      <c r="CKB1" t="s">
        <v>2324</v>
      </c>
      <c r="CKC1" t="s">
        <v>2325</v>
      </c>
      <c r="CKD1" t="s">
        <v>2326</v>
      </c>
      <c r="CKE1" t="s">
        <v>2327</v>
      </c>
      <c r="CKF1" t="s">
        <v>2328</v>
      </c>
      <c r="CKG1" t="s">
        <v>2329</v>
      </c>
      <c r="CKH1" t="s">
        <v>2330</v>
      </c>
      <c r="CKI1" t="s">
        <v>2331</v>
      </c>
      <c r="CKJ1" t="s">
        <v>2332</v>
      </c>
      <c r="CKK1" t="s">
        <v>2333</v>
      </c>
      <c r="CKL1" t="s">
        <v>2334</v>
      </c>
      <c r="CKM1" t="s">
        <v>2335</v>
      </c>
      <c r="CKN1" t="s">
        <v>2336</v>
      </c>
      <c r="CKO1" t="s">
        <v>2337</v>
      </c>
      <c r="CKP1" t="s">
        <v>2338</v>
      </c>
      <c r="CKQ1" t="s">
        <v>2339</v>
      </c>
      <c r="CKR1" t="s">
        <v>2340</v>
      </c>
      <c r="CKS1" t="s">
        <v>2341</v>
      </c>
      <c r="CKT1" t="s">
        <v>2342</v>
      </c>
      <c r="CKU1" t="s">
        <v>2343</v>
      </c>
      <c r="CKV1" t="s">
        <v>2344</v>
      </c>
      <c r="CKW1" t="s">
        <v>2345</v>
      </c>
      <c r="CKX1" t="s">
        <v>2346</v>
      </c>
      <c r="CKY1" t="s">
        <v>2347</v>
      </c>
      <c r="CKZ1" t="s">
        <v>2348</v>
      </c>
      <c r="CLA1" t="s">
        <v>2349</v>
      </c>
      <c r="CLB1" t="s">
        <v>2350</v>
      </c>
      <c r="CLC1" t="s">
        <v>2351</v>
      </c>
      <c r="CLD1" t="s">
        <v>2352</v>
      </c>
      <c r="CLE1" t="s">
        <v>2353</v>
      </c>
      <c r="CLF1" t="s">
        <v>2354</v>
      </c>
      <c r="CLG1" t="s">
        <v>2355</v>
      </c>
      <c r="CLH1" t="s">
        <v>2356</v>
      </c>
      <c r="CLI1" t="s">
        <v>2357</v>
      </c>
      <c r="CLJ1" t="s">
        <v>2358</v>
      </c>
      <c r="CLK1" t="s">
        <v>2359</v>
      </c>
      <c r="CLL1" t="s">
        <v>2360</v>
      </c>
      <c r="CLM1" t="s">
        <v>2361</v>
      </c>
      <c r="CLN1" t="s">
        <v>2362</v>
      </c>
      <c r="CLO1" t="s">
        <v>2363</v>
      </c>
      <c r="CLP1" t="s">
        <v>2364</v>
      </c>
      <c r="CLQ1" t="s">
        <v>2365</v>
      </c>
      <c r="CLR1" t="s">
        <v>2366</v>
      </c>
      <c r="CLS1" t="s">
        <v>2367</v>
      </c>
      <c r="CLT1" t="s">
        <v>2368</v>
      </c>
      <c r="CLU1" t="s">
        <v>2369</v>
      </c>
      <c r="CLV1" t="s">
        <v>2370</v>
      </c>
      <c r="CLW1" t="s">
        <v>2371</v>
      </c>
      <c r="CLX1" t="s">
        <v>2372</v>
      </c>
      <c r="CLY1" t="s">
        <v>2373</v>
      </c>
      <c r="CLZ1" t="s">
        <v>2374</v>
      </c>
      <c r="CMA1" t="s">
        <v>2375</v>
      </c>
      <c r="CMB1" t="s">
        <v>2376</v>
      </c>
      <c r="CMC1" t="s">
        <v>2377</v>
      </c>
      <c r="CMD1" t="s">
        <v>2378</v>
      </c>
      <c r="CME1" t="s">
        <v>2379</v>
      </c>
      <c r="CMF1" t="s">
        <v>2380</v>
      </c>
      <c r="CMG1" t="s">
        <v>2381</v>
      </c>
      <c r="CMH1" t="s">
        <v>2382</v>
      </c>
      <c r="CMI1" t="s">
        <v>2383</v>
      </c>
      <c r="CMJ1" t="s">
        <v>2384</v>
      </c>
      <c r="CMK1" t="s">
        <v>2385</v>
      </c>
      <c r="CML1" t="s">
        <v>2386</v>
      </c>
      <c r="CMM1" t="s">
        <v>2387</v>
      </c>
      <c r="CMN1" t="s">
        <v>2388</v>
      </c>
      <c r="CMO1" t="s">
        <v>2389</v>
      </c>
      <c r="CMP1" t="s">
        <v>2390</v>
      </c>
      <c r="CMQ1" t="s">
        <v>2391</v>
      </c>
      <c r="CMR1" t="s">
        <v>2392</v>
      </c>
      <c r="CMS1" t="s">
        <v>2393</v>
      </c>
      <c r="CMT1" t="s">
        <v>2394</v>
      </c>
      <c r="CMU1" t="s">
        <v>2395</v>
      </c>
      <c r="CMV1" t="s">
        <v>2396</v>
      </c>
      <c r="CMW1" t="s">
        <v>2397</v>
      </c>
      <c r="CMX1" t="s">
        <v>2398</v>
      </c>
      <c r="CMY1" t="s">
        <v>2399</v>
      </c>
      <c r="CMZ1" t="s">
        <v>2400</v>
      </c>
      <c r="CNA1" t="s">
        <v>2401</v>
      </c>
      <c r="CNB1" t="s">
        <v>2402</v>
      </c>
      <c r="CNC1" t="s">
        <v>2403</v>
      </c>
      <c r="CND1" t="s">
        <v>2404</v>
      </c>
      <c r="CNE1" t="s">
        <v>2405</v>
      </c>
      <c r="CNF1" t="s">
        <v>2406</v>
      </c>
      <c r="CNG1" t="s">
        <v>2407</v>
      </c>
      <c r="CNH1" t="s">
        <v>2408</v>
      </c>
      <c r="CNI1" t="s">
        <v>2409</v>
      </c>
      <c r="CNJ1" t="s">
        <v>2410</v>
      </c>
      <c r="CNK1" t="s">
        <v>2411</v>
      </c>
      <c r="CNL1" t="s">
        <v>2412</v>
      </c>
      <c r="CNM1" t="s">
        <v>2413</v>
      </c>
      <c r="CNN1" t="s">
        <v>2414</v>
      </c>
      <c r="CNO1" t="s">
        <v>2415</v>
      </c>
      <c r="CNP1" t="s">
        <v>2416</v>
      </c>
      <c r="CNQ1" t="s">
        <v>2417</v>
      </c>
      <c r="CNR1" t="s">
        <v>2418</v>
      </c>
      <c r="CNS1" t="s">
        <v>2419</v>
      </c>
      <c r="CNT1" t="s">
        <v>2420</v>
      </c>
      <c r="CNU1" t="s">
        <v>2421</v>
      </c>
      <c r="CNV1" t="s">
        <v>2422</v>
      </c>
      <c r="CNW1" t="s">
        <v>2423</v>
      </c>
      <c r="CNX1" t="s">
        <v>2424</v>
      </c>
      <c r="CNY1" t="s">
        <v>2425</v>
      </c>
      <c r="CNZ1" t="s">
        <v>2426</v>
      </c>
      <c r="COA1" t="s">
        <v>2427</v>
      </c>
      <c r="COB1" t="s">
        <v>2428</v>
      </c>
      <c r="COC1" t="s">
        <v>2429</v>
      </c>
      <c r="COD1" t="s">
        <v>2430</v>
      </c>
      <c r="COE1" t="s">
        <v>2431</v>
      </c>
      <c r="COF1" t="s">
        <v>2432</v>
      </c>
      <c r="COG1" t="s">
        <v>2433</v>
      </c>
      <c r="COH1" t="s">
        <v>2434</v>
      </c>
      <c r="COI1" t="s">
        <v>2435</v>
      </c>
      <c r="COJ1" t="s">
        <v>2436</v>
      </c>
      <c r="COK1" t="s">
        <v>2437</v>
      </c>
      <c r="COL1" t="s">
        <v>2438</v>
      </c>
      <c r="COM1" t="s">
        <v>2439</v>
      </c>
      <c r="CON1" t="s">
        <v>2440</v>
      </c>
      <c r="COO1" t="s">
        <v>2441</v>
      </c>
      <c r="COP1" t="s">
        <v>2442</v>
      </c>
      <c r="COQ1" t="s">
        <v>2443</v>
      </c>
      <c r="COR1" t="s">
        <v>2444</v>
      </c>
      <c r="COS1" t="s">
        <v>2445</v>
      </c>
      <c r="COT1" t="s">
        <v>2446</v>
      </c>
      <c r="COU1" t="s">
        <v>2447</v>
      </c>
      <c r="COV1" t="s">
        <v>2448</v>
      </c>
      <c r="COW1" t="s">
        <v>2449</v>
      </c>
      <c r="COX1" t="s">
        <v>2450</v>
      </c>
      <c r="COY1" t="s">
        <v>2451</v>
      </c>
      <c r="COZ1" t="s">
        <v>2452</v>
      </c>
      <c r="CPA1" t="s">
        <v>2453</v>
      </c>
      <c r="CPB1" t="s">
        <v>2454</v>
      </c>
      <c r="CPC1" t="s">
        <v>2455</v>
      </c>
      <c r="CPD1" t="s">
        <v>2456</v>
      </c>
      <c r="CPE1" t="s">
        <v>2457</v>
      </c>
      <c r="CPF1" t="s">
        <v>2458</v>
      </c>
      <c r="CPG1" t="s">
        <v>2459</v>
      </c>
      <c r="CPH1" t="s">
        <v>2460</v>
      </c>
      <c r="CPI1" t="s">
        <v>2461</v>
      </c>
      <c r="CPJ1" t="s">
        <v>2462</v>
      </c>
      <c r="CPK1" t="s">
        <v>2463</v>
      </c>
      <c r="CPL1" t="s">
        <v>2464</v>
      </c>
      <c r="CPM1" t="s">
        <v>2465</v>
      </c>
      <c r="CPN1" t="s">
        <v>2466</v>
      </c>
      <c r="CPO1" t="s">
        <v>2467</v>
      </c>
      <c r="CPP1" t="s">
        <v>2468</v>
      </c>
      <c r="CPQ1" t="s">
        <v>2469</v>
      </c>
      <c r="CPR1" t="s">
        <v>2470</v>
      </c>
      <c r="CPS1" t="s">
        <v>2471</v>
      </c>
      <c r="CPT1" t="s">
        <v>2472</v>
      </c>
      <c r="CPU1" t="s">
        <v>2473</v>
      </c>
      <c r="CPV1" t="s">
        <v>2474</v>
      </c>
      <c r="CPW1" t="s">
        <v>2475</v>
      </c>
      <c r="CPX1" t="s">
        <v>2476</v>
      </c>
      <c r="CPY1" t="s">
        <v>2477</v>
      </c>
      <c r="CPZ1" t="s">
        <v>2478</v>
      </c>
      <c r="CQA1" t="s">
        <v>2479</v>
      </c>
      <c r="CQB1" t="s">
        <v>2480</v>
      </c>
      <c r="CQC1" t="s">
        <v>2481</v>
      </c>
      <c r="CQD1" t="s">
        <v>2482</v>
      </c>
      <c r="CQE1" t="s">
        <v>2483</v>
      </c>
      <c r="CQF1" t="s">
        <v>2484</v>
      </c>
      <c r="CQG1" t="s">
        <v>2485</v>
      </c>
      <c r="CQH1" t="s">
        <v>2486</v>
      </c>
      <c r="CQI1" t="s">
        <v>2487</v>
      </c>
      <c r="CQJ1" t="s">
        <v>2488</v>
      </c>
      <c r="CQK1" t="s">
        <v>2489</v>
      </c>
      <c r="CQL1" t="s">
        <v>2490</v>
      </c>
      <c r="CQM1" t="s">
        <v>2491</v>
      </c>
      <c r="CQN1" t="s">
        <v>2492</v>
      </c>
      <c r="CQO1" t="s">
        <v>2493</v>
      </c>
      <c r="CQP1" t="s">
        <v>2494</v>
      </c>
      <c r="CQQ1" t="s">
        <v>2495</v>
      </c>
      <c r="CQR1" t="s">
        <v>2496</v>
      </c>
      <c r="CQS1" t="s">
        <v>2497</v>
      </c>
      <c r="CQT1" t="s">
        <v>2498</v>
      </c>
      <c r="CQU1" t="s">
        <v>2499</v>
      </c>
      <c r="CQV1" t="s">
        <v>2500</v>
      </c>
      <c r="CQW1" t="s">
        <v>2501</v>
      </c>
      <c r="CQX1" t="s">
        <v>2502</v>
      </c>
      <c r="CQY1" t="s">
        <v>2503</v>
      </c>
      <c r="CQZ1" t="s">
        <v>2504</v>
      </c>
      <c r="CRA1" t="s">
        <v>2505</v>
      </c>
      <c r="CRB1" t="s">
        <v>2506</v>
      </c>
      <c r="CRC1" t="s">
        <v>2507</v>
      </c>
      <c r="CRD1" t="s">
        <v>2508</v>
      </c>
      <c r="CRE1" t="s">
        <v>2509</v>
      </c>
      <c r="CRF1" t="s">
        <v>2510</v>
      </c>
      <c r="CRG1" t="s">
        <v>2511</v>
      </c>
      <c r="CRH1" t="s">
        <v>2512</v>
      </c>
      <c r="CRI1" t="s">
        <v>2513</v>
      </c>
      <c r="CRJ1" t="s">
        <v>2514</v>
      </c>
      <c r="CRK1" t="s">
        <v>2515</v>
      </c>
      <c r="CRL1" t="s">
        <v>2516</v>
      </c>
      <c r="CRM1" t="s">
        <v>2517</v>
      </c>
      <c r="CRN1" t="s">
        <v>2518</v>
      </c>
      <c r="CRO1" t="s">
        <v>2519</v>
      </c>
      <c r="CRP1" t="s">
        <v>2520</v>
      </c>
      <c r="CRQ1" t="s">
        <v>2521</v>
      </c>
      <c r="CRR1" t="s">
        <v>2522</v>
      </c>
      <c r="CRS1" t="s">
        <v>2523</v>
      </c>
      <c r="CRT1" t="s">
        <v>2524</v>
      </c>
      <c r="CRU1" t="s">
        <v>2525</v>
      </c>
      <c r="CRV1" t="s">
        <v>2526</v>
      </c>
      <c r="CRW1" t="s">
        <v>2527</v>
      </c>
      <c r="CRX1" t="s">
        <v>2528</v>
      </c>
      <c r="CRY1" t="s">
        <v>2529</v>
      </c>
      <c r="CRZ1" t="s">
        <v>2530</v>
      </c>
      <c r="CSA1" t="s">
        <v>2531</v>
      </c>
      <c r="CSB1" t="s">
        <v>2532</v>
      </c>
      <c r="CSC1" t="s">
        <v>2533</v>
      </c>
      <c r="CSD1" t="s">
        <v>2534</v>
      </c>
      <c r="CSE1" t="s">
        <v>2535</v>
      </c>
      <c r="CSF1" t="s">
        <v>2536</v>
      </c>
      <c r="CSG1" t="s">
        <v>2537</v>
      </c>
      <c r="CSH1" t="s">
        <v>2538</v>
      </c>
      <c r="CSI1" t="s">
        <v>2539</v>
      </c>
      <c r="CSJ1" t="s">
        <v>2540</v>
      </c>
      <c r="CSK1" t="s">
        <v>2541</v>
      </c>
      <c r="CSL1" t="s">
        <v>2542</v>
      </c>
      <c r="CSM1" t="s">
        <v>2543</v>
      </c>
      <c r="CSN1" t="s">
        <v>2544</v>
      </c>
      <c r="CSO1" t="s">
        <v>2545</v>
      </c>
      <c r="CSP1" t="s">
        <v>2546</v>
      </c>
      <c r="CSQ1" t="s">
        <v>2547</v>
      </c>
      <c r="CSR1" t="s">
        <v>2548</v>
      </c>
      <c r="CSS1" t="s">
        <v>2549</v>
      </c>
      <c r="CST1" t="s">
        <v>2550</v>
      </c>
      <c r="CSU1" t="s">
        <v>2551</v>
      </c>
      <c r="CSV1" t="s">
        <v>2552</v>
      </c>
      <c r="CSW1" t="s">
        <v>2553</v>
      </c>
      <c r="CSX1" t="s">
        <v>2554</v>
      </c>
      <c r="CSY1" t="s">
        <v>2555</v>
      </c>
      <c r="CSZ1" t="s">
        <v>2556</v>
      </c>
      <c r="CTA1" t="s">
        <v>2557</v>
      </c>
      <c r="CTB1" t="s">
        <v>2558</v>
      </c>
      <c r="CTC1" t="s">
        <v>2559</v>
      </c>
      <c r="CTD1" t="s">
        <v>2560</v>
      </c>
      <c r="CTE1" t="s">
        <v>2561</v>
      </c>
      <c r="CTF1" t="s">
        <v>2562</v>
      </c>
      <c r="CTG1" t="s">
        <v>2563</v>
      </c>
      <c r="CTH1" t="s">
        <v>2564</v>
      </c>
      <c r="CTI1" t="s">
        <v>2565</v>
      </c>
      <c r="CTJ1" t="s">
        <v>2566</v>
      </c>
      <c r="CTK1" t="s">
        <v>2567</v>
      </c>
      <c r="CTL1" t="s">
        <v>2568</v>
      </c>
      <c r="CTM1" t="s">
        <v>2569</v>
      </c>
      <c r="CTN1" t="s">
        <v>2570</v>
      </c>
      <c r="CTO1" t="s">
        <v>2571</v>
      </c>
      <c r="CTP1" t="s">
        <v>2572</v>
      </c>
      <c r="CTQ1" t="s">
        <v>2573</v>
      </c>
      <c r="CTR1" t="s">
        <v>2574</v>
      </c>
      <c r="CTS1" t="s">
        <v>2575</v>
      </c>
      <c r="CTT1" t="s">
        <v>2576</v>
      </c>
      <c r="CTU1" t="s">
        <v>2577</v>
      </c>
      <c r="CTV1" t="s">
        <v>2578</v>
      </c>
      <c r="CTW1" t="s">
        <v>2579</v>
      </c>
      <c r="CTX1" t="s">
        <v>2580</v>
      </c>
      <c r="CTY1" t="s">
        <v>2581</v>
      </c>
      <c r="CTZ1" t="s">
        <v>2582</v>
      </c>
      <c r="CUA1" t="s">
        <v>2583</v>
      </c>
      <c r="CUB1" t="s">
        <v>2584</v>
      </c>
      <c r="CUC1" t="s">
        <v>2585</v>
      </c>
      <c r="CUD1" t="s">
        <v>2586</v>
      </c>
      <c r="CUE1" t="s">
        <v>2587</v>
      </c>
      <c r="CUF1" t="s">
        <v>2588</v>
      </c>
      <c r="CUG1" t="s">
        <v>2589</v>
      </c>
      <c r="CUH1" t="s">
        <v>2590</v>
      </c>
      <c r="CUI1" t="s">
        <v>2591</v>
      </c>
      <c r="CUJ1" t="s">
        <v>2592</v>
      </c>
      <c r="CUK1" t="s">
        <v>2593</v>
      </c>
      <c r="CUL1" t="s">
        <v>2594</v>
      </c>
      <c r="CUM1" t="s">
        <v>2595</v>
      </c>
      <c r="CUN1" t="s">
        <v>2596</v>
      </c>
      <c r="CUO1" t="s">
        <v>2597</v>
      </c>
      <c r="CUP1" t="s">
        <v>2598</v>
      </c>
      <c r="CUQ1" t="s">
        <v>2599</v>
      </c>
      <c r="CUR1" t="s">
        <v>2600</v>
      </c>
      <c r="CUS1" t="s">
        <v>2601</v>
      </c>
      <c r="CUT1" t="s">
        <v>2602</v>
      </c>
      <c r="CUU1" t="s">
        <v>2603</v>
      </c>
      <c r="CUV1" t="s">
        <v>2604</v>
      </c>
      <c r="CUW1" t="s">
        <v>2605</v>
      </c>
      <c r="CUX1" t="s">
        <v>2606</v>
      </c>
      <c r="CUY1" t="s">
        <v>2607</v>
      </c>
      <c r="CUZ1" t="s">
        <v>2608</v>
      </c>
      <c r="CVA1" t="s">
        <v>2609</v>
      </c>
      <c r="CVB1" t="s">
        <v>2610</v>
      </c>
      <c r="CVC1" t="s">
        <v>2611</v>
      </c>
      <c r="CVD1" t="s">
        <v>2612</v>
      </c>
      <c r="CVE1" t="s">
        <v>2613</v>
      </c>
      <c r="CVF1" t="s">
        <v>2614</v>
      </c>
      <c r="CVG1" t="s">
        <v>2615</v>
      </c>
      <c r="CVH1" t="s">
        <v>2616</v>
      </c>
      <c r="CVI1" t="s">
        <v>2617</v>
      </c>
      <c r="CVJ1" t="s">
        <v>2618</v>
      </c>
      <c r="CVK1" t="s">
        <v>2619</v>
      </c>
      <c r="CVL1" t="s">
        <v>2620</v>
      </c>
      <c r="CVM1" t="s">
        <v>2621</v>
      </c>
      <c r="CVN1" t="s">
        <v>2622</v>
      </c>
      <c r="CVO1" t="s">
        <v>2623</v>
      </c>
      <c r="CVP1" t="s">
        <v>2624</v>
      </c>
      <c r="CVQ1" t="s">
        <v>2625</v>
      </c>
      <c r="CVR1" t="s">
        <v>2626</v>
      </c>
      <c r="CVS1" t="s">
        <v>2627</v>
      </c>
      <c r="CVT1" t="s">
        <v>2628</v>
      </c>
      <c r="CVU1" t="s">
        <v>2629</v>
      </c>
      <c r="CVV1" t="s">
        <v>2630</v>
      </c>
      <c r="CVW1" t="s">
        <v>2631</v>
      </c>
      <c r="CVX1" t="s">
        <v>2632</v>
      </c>
      <c r="CVY1" t="s">
        <v>2633</v>
      </c>
      <c r="CVZ1" t="s">
        <v>2634</v>
      </c>
      <c r="CWA1" t="s">
        <v>2635</v>
      </c>
      <c r="CWB1" t="s">
        <v>2636</v>
      </c>
      <c r="CWC1" t="s">
        <v>2637</v>
      </c>
      <c r="CWD1" t="s">
        <v>2638</v>
      </c>
      <c r="CWE1" t="s">
        <v>2639</v>
      </c>
      <c r="CWF1" t="s">
        <v>2640</v>
      </c>
      <c r="CWG1" t="s">
        <v>2641</v>
      </c>
      <c r="CWH1" t="s">
        <v>2642</v>
      </c>
      <c r="CWI1" t="s">
        <v>2643</v>
      </c>
      <c r="CWJ1" t="s">
        <v>2644</v>
      </c>
      <c r="CWK1" t="s">
        <v>2645</v>
      </c>
      <c r="CWL1" t="s">
        <v>2646</v>
      </c>
      <c r="CWM1" t="s">
        <v>2647</v>
      </c>
      <c r="CWN1" t="s">
        <v>2648</v>
      </c>
      <c r="CWO1" t="s">
        <v>2649</v>
      </c>
      <c r="CWP1" t="s">
        <v>2650</v>
      </c>
      <c r="CWQ1" t="s">
        <v>2651</v>
      </c>
      <c r="CWR1" t="s">
        <v>2652</v>
      </c>
      <c r="CWS1" t="s">
        <v>2653</v>
      </c>
      <c r="CWT1" t="s">
        <v>2654</v>
      </c>
      <c r="CWU1" t="s">
        <v>2655</v>
      </c>
      <c r="CWV1" t="s">
        <v>2656</v>
      </c>
      <c r="CWW1" t="s">
        <v>2657</v>
      </c>
      <c r="CWX1" t="s">
        <v>2658</v>
      </c>
      <c r="CWY1" t="s">
        <v>2659</v>
      </c>
      <c r="CWZ1" t="s">
        <v>2660</v>
      </c>
      <c r="CXA1" t="s">
        <v>2661</v>
      </c>
      <c r="CXB1" t="s">
        <v>2662</v>
      </c>
      <c r="CXC1" t="s">
        <v>2663</v>
      </c>
      <c r="CXD1" t="s">
        <v>2664</v>
      </c>
      <c r="CXE1" t="s">
        <v>2665</v>
      </c>
      <c r="CXF1" t="s">
        <v>2666</v>
      </c>
      <c r="CXG1" t="s">
        <v>2667</v>
      </c>
      <c r="CXH1" t="s">
        <v>2668</v>
      </c>
      <c r="CXI1" t="s">
        <v>2669</v>
      </c>
      <c r="CXJ1" t="s">
        <v>2670</v>
      </c>
      <c r="CXK1" t="s">
        <v>2671</v>
      </c>
      <c r="CXL1" t="s">
        <v>2672</v>
      </c>
      <c r="CXM1" t="s">
        <v>2673</v>
      </c>
      <c r="CXN1" t="s">
        <v>2674</v>
      </c>
      <c r="CXO1" t="s">
        <v>2675</v>
      </c>
      <c r="CXP1" t="s">
        <v>2676</v>
      </c>
      <c r="CXQ1" t="s">
        <v>2677</v>
      </c>
      <c r="CXR1" t="s">
        <v>2678</v>
      </c>
      <c r="CXS1" t="s">
        <v>2679</v>
      </c>
      <c r="CXT1" t="s">
        <v>2680</v>
      </c>
      <c r="CXU1" t="s">
        <v>2681</v>
      </c>
      <c r="CXV1" t="s">
        <v>2682</v>
      </c>
      <c r="CXW1" t="s">
        <v>2683</v>
      </c>
      <c r="CXX1" t="s">
        <v>2684</v>
      </c>
      <c r="CXY1" t="s">
        <v>2685</v>
      </c>
      <c r="CXZ1" t="s">
        <v>2686</v>
      </c>
      <c r="CYA1" t="s">
        <v>2687</v>
      </c>
      <c r="CYB1" t="s">
        <v>2688</v>
      </c>
      <c r="CYC1" t="s">
        <v>2689</v>
      </c>
      <c r="CYD1" t="s">
        <v>2690</v>
      </c>
      <c r="CYE1" t="s">
        <v>2691</v>
      </c>
      <c r="CYF1" t="s">
        <v>2692</v>
      </c>
      <c r="CYG1" t="s">
        <v>2693</v>
      </c>
      <c r="CYH1" t="s">
        <v>2694</v>
      </c>
      <c r="CYI1" t="s">
        <v>2695</v>
      </c>
      <c r="CYJ1" t="s">
        <v>2696</v>
      </c>
      <c r="CYK1" t="s">
        <v>2697</v>
      </c>
      <c r="CYL1" t="s">
        <v>2698</v>
      </c>
      <c r="CYM1" t="s">
        <v>2699</v>
      </c>
      <c r="CYN1" t="s">
        <v>2700</v>
      </c>
      <c r="CYO1" t="s">
        <v>2701</v>
      </c>
      <c r="CYP1" t="s">
        <v>2702</v>
      </c>
      <c r="CYQ1" t="s">
        <v>2703</v>
      </c>
      <c r="CYR1" t="s">
        <v>2704</v>
      </c>
      <c r="CYS1" t="s">
        <v>2705</v>
      </c>
      <c r="CYT1" t="s">
        <v>2706</v>
      </c>
      <c r="CYU1" t="s">
        <v>2707</v>
      </c>
      <c r="CYV1" t="s">
        <v>2708</v>
      </c>
      <c r="CYW1" t="s">
        <v>2709</v>
      </c>
      <c r="CYX1" t="s">
        <v>2710</v>
      </c>
      <c r="CYY1" t="s">
        <v>2711</v>
      </c>
      <c r="CYZ1" t="s">
        <v>2712</v>
      </c>
      <c r="CZA1" t="s">
        <v>2713</v>
      </c>
      <c r="CZB1" t="s">
        <v>2714</v>
      </c>
      <c r="CZC1" t="s">
        <v>2715</v>
      </c>
      <c r="CZD1" t="s">
        <v>2716</v>
      </c>
      <c r="CZE1" t="s">
        <v>2717</v>
      </c>
      <c r="CZF1" t="s">
        <v>2718</v>
      </c>
      <c r="CZG1" t="s">
        <v>2719</v>
      </c>
      <c r="CZH1" t="s">
        <v>2720</v>
      </c>
      <c r="CZI1" t="s">
        <v>2721</v>
      </c>
      <c r="CZJ1" t="s">
        <v>2722</v>
      </c>
      <c r="CZK1" t="s">
        <v>2723</v>
      </c>
      <c r="CZL1" t="s">
        <v>2724</v>
      </c>
      <c r="CZM1" t="s">
        <v>2725</v>
      </c>
      <c r="CZN1" t="s">
        <v>2726</v>
      </c>
      <c r="CZO1" t="s">
        <v>2727</v>
      </c>
      <c r="CZP1" t="s">
        <v>2728</v>
      </c>
      <c r="CZQ1" t="s">
        <v>2729</v>
      </c>
      <c r="CZR1" t="s">
        <v>2730</v>
      </c>
      <c r="CZS1" t="s">
        <v>2731</v>
      </c>
      <c r="CZT1" t="s">
        <v>2732</v>
      </c>
      <c r="CZU1" t="s">
        <v>2733</v>
      </c>
      <c r="CZV1" t="s">
        <v>2734</v>
      </c>
      <c r="CZW1" t="s">
        <v>2735</v>
      </c>
      <c r="CZX1" t="s">
        <v>2736</v>
      </c>
      <c r="CZY1" t="s">
        <v>2737</v>
      </c>
      <c r="CZZ1" t="s">
        <v>2738</v>
      </c>
      <c r="DAA1" t="s">
        <v>2739</v>
      </c>
      <c r="DAB1" t="s">
        <v>2740</v>
      </c>
      <c r="DAC1" t="s">
        <v>2741</v>
      </c>
      <c r="DAD1" t="s">
        <v>2742</v>
      </c>
      <c r="DAE1" t="s">
        <v>2743</v>
      </c>
      <c r="DAF1" t="s">
        <v>2744</v>
      </c>
      <c r="DAG1" t="s">
        <v>2745</v>
      </c>
      <c r="DAH1" t="s">
        <v>2746</v>
      </c>
      <c r="DAI1" t="s">
        <v>2747</v>
      </c>
      <c r="DAJ1" t="s">
        <v>2748</v>
      </c>
      <c r="DAK1" t="s">
        <v>2749</v>
      </c>
      <c r="DAL1" t="s">
        <v>2750</v>
      </c>
      <c r="DAM1" t="s">
        <v>2751</v>
      </c>
      <c r="DAN1" t="s">
        <v>2752</v>
      </c>
      <c r="DAO1" t="s">
        <v>2753</v>
      </c>
      <c r="DAP1" t="s">
        <v>2754</v>
      </c>
      <c r="DAQ1" t="s">
        <v>2755</v>
      </c>
      <c r="DAR1" t="s">
        <v>2756</v>
      </c>
      <c r="DAS1" t="s">
        <v>2757</v>
      </c>
      <c r="DAT1" t="s">
        <v>2758</v>
      </c>
      <c r="DAU1" t="s">
        <v>2759</v>
      </c>
      <c r="DAV1" t="s">
        <v>2760</v>
      </c>
      <c r="DAW1" t="s">
        <v>2761</v>
      </c>
      <c r="DAX1" t="s">
        <v>2762</v>
      </c>
      <c r="DAY1" t="s">
        <v>2763</v>
      </c>
      <c r="DAZ1" t="s">
        <v>2764</v>
      </c>
      <c r="DBA1" t="s">
        <v>2765</v>
      </c>
      <c r="DBB1" t="s">
        <v>2766</v>
      </c>
      <c r="DBC1" t="s">
        <v>2767</v>
      </c>
      <c r="DBD1" t="s">
        <v>2768</v>
      </c>
      <c r="DBE1" t="s">
        <v>2769</v>
      </c>
      <c r="DBF1" t="s">
        <v>2770</v>
      </c>
      <c r="DBG1" t="s">
        <v>2771</v>
      </c>
      <c r="DBH1" t="s">
        <v>2772</v>
      </c>
      <c r="DBI1" t="s">
        <v>2773</v>
      </c>
      <c r="DBJ1" t="s">
        <v>2774</v>
      </c>
      <c r="DBK1" t="s">
        <v>2775</v>
      </c>
      <c r="DBL1" t="s">
        <v>2776</v>
      </c>
      <c r="DBM1" t="s">
        <v>2777</v>
      </c>
      <c r="DBN1" t="s">
        <v>2778</v>
      </c>
      <c r="DBO1" t="s">
        <v>2779</v>
      </c>
      <c r="DBP1" t="s">
        <v>2780</v>
      </c>
      <c r="DBQ1" t="s">
        <v>2781</v>
      </c>
      <c r="DBR1" t="s">
        <v>2782</v>
      </c>
      <c r="DBS1" t="s">
        <v>2783</v>
      </c>
      <c r="DBT1" t="s">
        <v>2784</v>
      </c>
      <c r="DBU1" t="s">
        <v>2785</v>
      </c>
      <c r="DBV1" t="s">
        <v>2786</v>
      </c>
      <c r="DBW1" t="s">
        <v>2787</v>
      </c>
      <c r="DBX1" t="s">
        <v>2788</v>
      </c>
      <c r="DBY1" t="s">
        <v>2789</v>
      </c>
      <c r="DBZ1" t="s">
        <v>2790</v>
      </c>
      <c r="DCA1" t="s">
        <v>2791</v>
      </c>
      <c r="DCB1" t="s">
        <v>2792</v>
      </c>
      <c r="DCC1" t="s">
        <v>2793</v>
      </c>
      <c r="DCD1" t="s">
        <v>2794</v>
      </c>
      <c r="DCE1" t="s">
        <v>2795</v>
      </c>
      <c r="DCF1" t="s">
        <v>2796</v>
      </c>
      <c r="DCG1" t="s">
        <v>2797</v>
      </c>
      <c r="DCH1" t="s">
        <v>2798</v>
      </c>
      <c r="DCI1" t="s">
        <v>2799</v>
      </c>
      <c r="DCJ1" t="s">
        <v>2800</v>
      </c>
      <c r="DCK1" t="s">
        <v>2801</v>
      </c>
      <c r="DCL1" t="s">
        <v>2802</v>
      </c>
      <c r="DCM1" t="s">
        <v>2803</v>
      </c>
      <c r="DCN1" t="s">
        <v>2804</v>
      </c>
      <c r="DCO1" t="s">
        <v>2805</v>
      </c>
      <c r="DCP1" t="s">
        <v>2806</v>
      </c>
      <c r="DCQ1" t="s">
        <v>2807</v>
      </c>
      <c r="DCR1" t="s">
        <v>2808</v>
      </c>
      <c r="DCS1" t="s">
        <v>2809</v>
      </c>
      <c r="DCT1" t="s">
        <v>2810</v>
      </c>
      <c r="DCU1" t="s">
        <v>2811</v>
      </c>
      <c r="DCV1" t="s">
        <v>2812</v>
      </c>
      <c r="DCW1" t="s">
        <v>2813</v>
      </c>
      <c r="DCX1" t="s">
        <v>2814</v>
      </c>
      <c r="DCY1" t="s">
        <v>2815</v>
      </c>
      <c r="DCZ1" t="s">
        <v>2816</v>
      </c>
      <c r="DDA1" t="s">
        <v>2817</v>
      </c>
      <c r="DDB1" t="s">
        <v>2818</v>
      </c>
      <c r="DDC1" t="s">
        <v>2819</v>
      </c>
      <c r="DDD1" t="s">
        <v>2820</v>
      </c>
      <c r="DDE1" t="s">
        <v>2821</v>
      </c>
      <c r="DDF1" t="s">
        <v>2822</v>
      </c>
      <c r="DDG1" t="s">
        <v>2823</v>
      </c>
      <c r="DDH1" t="s">
        <v>2824</v>
      </c>
      <c r="DDI1" t="s">
        <v>2825</v>
      </c>
      <c r="DDJ1" t="s">
        <v>2826</v>
      </c>
      <c r="DDK1" t="s">
        <v>2827</v>
      </c>
      <c r="DDL1" t="s">
        <v>2828</v>
      </c>
      <c r="DDM1" t="s">
        <v>2829</v>
      </c>
      <c r="DDN1" t="s">
        <v>2830</v>
      </c>
      <c r="DDO1" t="s">
        <v>2831</v>
      </c>
      <c r="DDP1" t="s">
        <v>2832</v>
      </c>
      <c r="DDQ1" t="s">
        <v>2833</v>
      </c>
      <c r="DDR1" t="s">
        <v>2834</v>
      </c>
      <c r="DDS1" t="s">
        <v>2835</v>
      </c>
      <c r="DDT1" t="s">
        <v>2836</v>
      </c>
      <c r="DDU1" t="s">
        <v>2837</v>
      </c>
      <c r="DDV1" t="s">
        <v>2838</v>
      </c>
      <c r="DDW1" t="s">
        <v>2839</v>
      </c>
      <c r="DDX1" t="s">
        <v>2840</v>
      </c>
      <c r="DDY1" t="s">
        <v>2841</v>
      </c>
      <c r="DDZ1" t="s">
        <v>2842</v>
      </c>
      <c r="DEA1" t="s">
        <v>2843</v>
      </c>
      <c r="DEB1" t="s">
        <v>2844</v>
      </c>
      <c r="DEC1" t="s">
        <v>2845</v>
      </c>
      <c r="DED1" t="s">
        <v>2846</v>
      </c>
      <c r="DEE1" t="s">
        <v>2847</v>
      </c>
      <c r="DEF1" t="s">
        <v>2848</v>
      </c>
      <c r="DEG1" t="s">
        <v>2849</v>
      </c>
      <c r="DEH1" t="s">
        <v>2850</v>
      </c>
      <c r="DEI1" t="s">
        <v>2851</v>
      </c>
      <c r="DEJ1" t="s">
        <v>2852</v>
      </c>
      <c r="DEK1" t="s">
        <v>2853</v>
      </c>
      <c r="DEL1" t="s">
        <v>2854</v>
      </c>
      <c r="DEM1" t="s">
        <v>2855</v>
      </c>
      <c r="DEN1" t="s">
        <v>2856</v>
      </c>
      <c r="DEO1" t="s">
        <v>2857</v>
      </c>
      <c r="DEP1" t="s">
        <v>2858</v>
      </c>
      <c r="DEQ1" t="s">
        <v>2859</v>
      </c>
      <c r="DER1" t="s">
        <v>2860</v>
      </c>
      <c r="DES1" t="s">
        <v>2861</v>
      </c>
      <c r="DET1" t="s">
        <v>2862</v>
      </c>
      <c r="DEU1" t="s">
        <v>2863</v>
      </c>
      <c r="DEV1" t="s">
        <v>2864</v>
      </c>
      <c r="DEW1" t="s">
        <v>2865</v>
      </c>
      <c r="DEX1" t="s">
        <v>2866</v>
      </c>
      <c r="DEY1" t="s">
        <v>2867</v>
      </c>
      <c r="DEZ1" t="s">
        <v>2868</v>
      </c>
      <c r="DFA1" t="s">
        <v>2869</v>
      </c>
      <c r="DFB1" t="s">
        <v>2870</v>
      </c>
      <c r="DFC1" t="s">
        <v>2871</v>
      </c>
      <c r="DFD1" t="s">
        <v>2872</v>
      </c>
      <c r="DFE1" t="s">
        <v>2873</v>
      </c>
      <c r="DFF1" t="s">
        <v>2874</v>
      </c>
      <c r="DFG1" t="s">
        <v>2875</v>
      </c>
      <c r="DFH1" t="s">
        <v>2876</v>
      </c>
      <c r="DFI1" t="s">
        <v>2877</v>
      </c>
      <c r="DFJ1" t="s">
        <v>2878</v>
      </c>
      <c r="DFK1" t="s">
        <v>2879</v>
      </c>
      <c r="DFL1" t="s">
        <v>2880</v>
      </c>
      <c r="DFM1" t="s">
        <v>2881</v>
      </c>
      <c r="DFN1" t="s">
        <v>2882</v>
      </c>
      <c r="DFO1" t="s">
        <v>2883</v>
      </c>
      <c r="DFP1" t="s">
        <v>2884</v>
      </c>
      <c r="DFQ1" t="s">
        <v>2885</v>
      </c>
      <c r="DFR1" t="s">
        <v>2886</v>
      </c>
      <c r="DFS1" t="s">
        <v>2887</v>
      </c>
      <c r="DFT1" t="s">
        <v>2888</v>
      </c>
      <c r="DFU1" t="s">
        <v>2889</v>
      </c>
      <c r="DFV1" t="s">
        <v>2890</v>
      </c>
      <c r="DFW1" t="s">
        <v>2891</v>
      </c>
      <c r="DFX1" t="s">
        <v>2892</v>
      </c>
      <c r="DFY1" t="s">
        <v>2893</v>
      </c>
      <c r="DFZ1" t="s">
        <v>2894</v>
      </c>
      <c r="DGA1" t="s">
        <v>2895</v>
      </c>
      <c r="DGB1" t="s">
        <v>2896</v>
      </c>
      <c r="DGC1" t="s">
        <v>2897</v>
      </c>
      <c r="DGD1" t="s">
        <v>2898</v>
      </c>
      <c r="DGE1" t="s">
        <v>2899</v>
      </c>
      <c r="DGF1" t="s">
        <v>2900</v>
      </c>
      <c r="DGG1" t="s">
        <v>2901</v>
      </c>
      <c r="DGH1" t="s">
        <v>2902</v>
      </c>
      <c r="DGI1" t="s">
        <v>2903</v>
      </c>
      <c r="DGJ1" t="s">
        <v>2904</v>
      </c>
      <c r="DGK1" t="s">
        <v>2905</v>
      </c>
      <c r="DGL1" t="s">
        <v>2906</v>
      </c>
      <c r="DGM1" t="s">
        <v>2907</v>
      </c>
      <c r="DGN1" t="s">
        <v>2908</v>
      </c>
      <c r="DGO1" t="s">
        <v>2909</v>
      </c>
      <c r="DGP1" t="s">
        <v>2910</v>
      </c>
      <c r="DGQ1" t="s">
        <v>2911</v>
      </c>
      <c r="DGR1" t="s">
        <v>2912</v>
      </c>
      <c r="DGS1" t="s">
        <v>2913</v>
      </c>
      <c r="DGT1" t="s">
        <v>2914</v>
      </c>
      <c r="DGU1" t="s">
        <v>2915</v>
      </c>
      <c r="DGV1" t="s">
        <v>2916</v>
      </c>
      <c r="DGW1" t="s">
        <v>2917</v>
      </c>
      <c r="DGX1" t="s">
        <v>2918</v>
      </c>
      <c r="DGY1" t="s">
        <v>2919</v>
      </c>
      <c r="DGZ1" t="s">
        <v>2920</v>
      </c>
      <c r="DHA1" t="s">
        <v>2921</v>
      </c>
      <c r="DHB1" t="s">
        <v>2922</v>
      </c>
      <c r="DHC1" t="s">
        <v>2923</v>
      </c>
      <c r="DHD1" t="s">
        <v>2924</v>
      </c>
      <c r="DHE1" t="s">
        <v>2925</v>
      </c>
      <c r="DHF1" t="s">
        <v>2926</v>
      </c>
      <c r="DHG1" t="s">
        <v>2927</v>
      </c>
      <c r="DHH1" t="s">
        <v>2928</v>
      </c>
      <c r="DHI1" t="s">
        <v>2929</v>
      </c>
      <c r="DHJ1" t="s">
        <v>2930</v>
      </c>
      <c r="DHK1" t="s">
        <v>2931</v>
      </c>
      <c r="DHL1" t="s">
        <v>2932</v>
      </c>
      <c r="DHM1" t="s">
        <v>2933</v>
      </c>
      <c r="DHN1" t="s">
        <v>2934</v>
      </c>
      <c r="DHO1" t="s">
        <v>2935</v>
      </c>
      <c r="DHP1" t="s">
        <v>2936</v>
      </c>
      <c r="DHQ1" t="s">
        <v>2937</v>
      </c>
      <c r="DHR1" t="s">
        <v>2938</v>
      </c>
      <c r="DHS1" t="s">
        <v>2939</v>
      </c>
      <c r="DHT1" t="s">
        <v>2940</v>
      </c>
      <c r="DHU1" t="s">
        <v>2941</v>
      </c>
      <c r="DHV1" t="s">
        <v>2942</v>
      </c>
      <c r="DHW1" t="s">
        <v>2943</v>
      </c>
      <c r="DHX1" t="s">
        <v>2944</v>
      </c>
      <c r="DHY1" t="s">
        <v>2945</v>
      </c>
      <c r="DHZ1" t="s">
        <v>2946</v>
      </c>
      <c r="DIA1" t="s">
        <v>2947</v>
      </c>
      <c r="DIB1" t="s">
        <v>2948</v>
      </c>
      <c r="DIC1" t="s">
        <v>2949</v>
      </c>
      <c r="DID1" t="s">
        <v>2950</v>
      </c>
      <c r="DIE1" t="s">
        <v>2951</v>
      </c>
      <c r="DIF1" t="s">
        <v>2952</v>
      </c>
      <c r="DIG1" t="s">
        <v>2953</v>
      </c>
      <c r="DIH1" t="s">
        <v>2954</v>
      </c>
      <c r="DII1" t="s">
        <v>2955</v>
      </c>
      <c r="DIJ1" t="s">
        <v>2956</v>
      </c>
      <c r="DIK1" t="s">
        <v>2957</v>
      </c>
      <c r="DIL1" t="s">
        <v>2958</v>
      </c>
      <c r="DIM1" t="s">
        <v>2959</v>
      </c>
      <c r="DIN1" t="s">
        <v>2960</v>
      </c>
      <c r="DIO1" t="s">
        <v>2961</v>
      </c>
      <c r="DIP1" t="s">
        <v>2962</v>
      </c>
      <c r="DIQ1" t="s">
        <v>2963</v>
      </c>
      <c r="DIR1" t="s">
        <v>2964</v>
      </c>
      <c r="DIS1" t="s">
        <v>2965</v>
      </c>
      <c r="DIT1" t="s">
        <v>2966</v>
      </c>
      <c r="DIU1" t="s">
        <v>2967</v>
      </c>
      <c r="DIV1" t="s">
        <v>2968</v>
      </c>
      <c r="DIW1" t="s">
        <v>2969</v>
      </c>
      <c r="DIX1" t="s">
        <v>2970</v>
      </c>
      <c r="DIY1" t="s">
        <v>2971</v>
      </c>
      <c r="DIZ1" t="s">
        <v>2972</v>
      </c>
      <c r="DJA1" t="s">
        <v>2973</v>
      </c>
      <c r="DJB1" t="s">
        <v>2974</v>
      </c>
      <c r="DJC1" t="s">
        <v>2975</v>
      </c>
      <c r="DJD1" t="s">
        <v>2976</v>
      </c>
      <c r="DJE1" t="s">
        <v>2977</v>
      </c>
      <c r="DJF1" t="s">
        <v>2978</v>
      </c>
      <c r="DJG1" t="s">
        <v>2979</v>
      </c>
      <c r="DJH1" t="s">
        <v>2980</v>
      </c>
      <c r="DJI1" t="s">
        <v>2981</v>
      </c>
      <c r="DJJ1" t="s">
        <v>2982</v>
      </c>
      <c r="DJK1" t="s">
        <v>2983</v>
      </c>
      <c r="DJL1" t="s">
        <v>2984</v>
      </c>
      <c r="DJM1" t="s">
        <v>2985</v>
      </c>
      <c r="DJN1" t="s">
        <v>2986</v>
      </c>
      <c r="DJO1" t="s">
        <v>2987</v>
      </c>
      <c r="DJP1" t="s">
        <v>2988</v>
      </c>
      <c r="DJQ1" t="s">
        <v>2989</v>
      </c>
      <c r="DJR1" t="s">
        <v>2990</v>
      </c>
      <c r="DJS1" t="s">
        <v>2991</v>
      </c>
      <c r="DJT1" t="s">
        <v>2992</v>
      </c>
      <c r="DJU1" t="s">
        <v>2993</v>
      </c>
      <c r="DJV1" t="s">
        <v>2994</v>
      </c>
      <c r="DJW1" t="s">
        <v>2995</v>
      </c>
      <c r="DJX1" t="s">
        <v>2996</v>
      </c>
      <c r="DJY1" t="s">
        <v>2997</v>
      </c>
      <c r="DJZ1" t="s">
        <v>2998</v>
      </c>
      <c r="DKA1" t="s">
        <v>2999</v>
      </c>
      <c r="DKB1" t="s">
        <v>3000</v>
      </c>
      <c r="DKC1" t="s">
        <v>3001</v>
      </c>
      <c r="DKD1" t="s">
        <v>3002</v>
      </c>
      <c r="DKE1" t="s">
        <v>3003</v>
      </c>
      <c r="DKF1" t="s">
        <v>3004</v>
      </c>
      <c r="DKG1" t="s">
        <v>3005</v>
      </c>
      <c r="DKH1" t="s">
        <v>3006</v>
      </c>
      <c r="DKI1" t="s">
        <v>3007</v>
      </c>
      <c r="DKJ1" t="s">
        <v>3008</v>
      </c>
      <c r="DKK1" t="s">
        <v>3009</v>
      </c>
      <c r="DKL1" t="s">
        <v>3010</v>
      </c>
      <c r="DKM1" t="s">
        <v>3011</v>
      </c>
      <c r="DKN1" t="s">
        <v>3012</v>
      </c>
      <c r="DKO1" t="s">
        <v>3013</v>
      </c>
      <c r="DKP1" t="s">
        <v>3014</v>
      </c>
      <c r="DKQ1" t="s">
        <v>3015</v>
      </c>
      <c r="DKR1" t="s">
        <v>3016</v>
      </c>
      <c r="DKS1" t="s">
        <v>3017</v>
      </c>
      <c r="DKT1" t="s">
        <v>3018</v>
      </c>
      <c r="DKU1" t="s">
        <v>3019</v>
      </c>
      <c r="DKV1" t="s">
        <v>3020</v>
      </c>
      <c r="DKW1" t="s">
        <v>3021</v>
      </c>
      <c r="DKX1" t="s">
        <v>3022</v>
      </c>
      <c r="DKY1" t="s">
        <v>3023</v>
      </c>
      <c r="DKZ1" t="s">
        <v>3024</v>
      </c>
      <c r="DLA1" t="s">
        <v>3025</v>
      </c>
      <c r="DLB1" t="s">
        <v>3026</v>
      </c>
      <c r="DLC1" t="s">
        <v>3027</v>
      </c>
      <c r="DLD1" t="s">
        <v>3028</v>
      </c>
      <c r="DLE1" t="s">
        <v>3029</v>
      </c>
      <c r="DLF1" t="s">
        <v>3030</v>
      </c>
      <c r="DLG1" t="s">
        <v>3031</v>
      </c>
      <c r="DLH1" t="s">
        <v>3032</v>
      </c>
      <c r="DLI1" t="s">
        <v>3033</v>
      </c>
      <c r="DLJ1" t="s">
        <v>3034</v>
      </c>
      <c r="DLK1" t="s">
        <v>3035</v>
      </c>
      <c r="DLL1" t="s">
        <v>3036</v>
      </c>
      <c r="DLM1" t="s">
        <v>3037</v>
      </c>
      <c r="DLN1" t="s">
        <v>3038</v>
      </c>
      <c r="DLO1" t="s">
        <v>3039</v>
      </c>
      <c r="DLP1" t="s">
        <v>3040</v>
      </c>
      <c r="DLQ1" t="s">
        <v>3041</v>
      </c>
      <c r="DLR1" t="s">
        <v>3042</v>
      </c>
      <c r="DLS1" t="s">
        <v>3043</v>
      </c>
      <c r="DLT1" t="s">
        <v>3044</v>
      </c>
      <c r="DLU1" t="s">
        <v>3045</v>
      </c>
      <c r="DLV1" t="s">
        <v>3046</v>
      </c>
      <c r="DLW1" t="s">
        <v>3047</v>
      </c>
      <c r="DLX1" t="s">
        <v>3048</v>
      </c>
      <c r="DLY1" t="s">
        <v>3049</v>
      </c>
      <c r="DLZ1" t="s">
        <v>3050</v>
      </c>
      <c r="DMA1" t="s">
        <v>3051</v>
      </c>
      <c r="DMB1" t="s">
        <v>3052</v>
      </c>
      <c r="DMC1" t="s">
        <v>3053</v>
      </c>
      <c r="DMD1" t="s">
        <v>3054</v>
      </c>
      <c r="DME1" t="s">
        <v>3055</v>
      </c>
      <c r="DMF1" t="s">
        <v>3056</v>
      </c>
      <c r="DMG1" t="s">
        <v>3057</v>
      </c>
      <c r="DMH1" t="s">
        <v>3058</v>
      </c>
      <c r="DMI1" t="s">
        <v>3059</v>
      </c>
      <c r="DMJ1" t="s">
        <v>3060</v>
      </c>
      <c r="DMK1" t="s">
        <v>3061</v>
      </c>
      <c r="DML1" t="s">
        <v>3062</v>
      </c>
      <c r="DMM1" t="s">
        <v>3063</v>
      </c>
      <c r="DMN1" t="s">
        <v>3064</v>
      </c>
      <c r="DMO1" t="s">
        <v>3065</v>
      </c>
      <c r="DMP1" t="s">
        <v>3066</v>
      </c>
      <c r="DMQ1" t="s">
        <v>3067</v>
      </c>
      <c r="DMR1" t="s">
        <v>3068</v>
      </c>
      <c r="DMS1" t="s">
        <v>3069</v>
      </c>
      <c r="DMT1" t="s">
        <v>3070</v>
      </c>
      <c r="DMU1" t="s">
        <v>3071</v>
      </c>
      <c r="DMV1" t="s">
        <v>3072</v>
      </c>
      <c r="DMW1" t="s">
        <v>3073</v>
      </c>
      <c r="DMX1" t="s">
        <v>3074</v>
      </c>
      <c r="DMY1" t="s">
        <v>3075</v>
      </c>
      <c r="DMZ1" t="s">
        <v>3076</v>
      </c>
      <c r="DNA1" t="s">
        <v>3077</v>
      </c>
      <c r="DNB1" t="s">
        <v>3078</v>
      </c>
      <c r="DNC1" t="s">
        <v>3079</v>
      </c>
      <c r="DND1" t="s">
        <v>3080</v>
      </c>
      <c r="DNE1" t="s">
        <v>3081</v>
      </c>
      <c r="DNF1" t="s">
        <v>3082</v>
      </c>
      <c r="DNG1" t="s">
        <v>3083</v>
      </c>
      <c r="DNH1" t="s">
        <v>3084</v>
      </c>
      <c r="DNI1" t="s">
        <v>3085</v>
      </c>
      <c r="DNJ1" t="s">
        <v>3086</v>
      </c>
      <c r="DNK1" t="s">
        <v>3087</v>
      </c>
      <c r="DNL1" t="s">
        <v>3088</v>
      </c>
      <c r="DNM1" t="s">
        <v>3089</v>
      </c>
      <c r="DNN1" t="s">
        <v>3090</v>
      </c>
      <c r="DNO1" t="s">
        <v>3091</v>
      </c>
      <c r="DNP1" t="s">
        <v>3092</v>
      </c>
      <c r="DNQ1" t="s">
        <v>3093</v>
      </c>
      <c r="DNR1" t="s">
        <v>3094</v>
      </c>
      <c r="DNS1" t="s">
        <v>3095</v>
      </c>
      <c r="DNT1" t="s">
        <v>3096</v>
      </c>
      <c r="DNU1" t="s">
        <v>3097</v>
      </c>
      <c r="DNV1" t="s">
        <v>3098</v>
      </c>
      <c r="DNW1" t="s">
        <v>3099</v>
      </c>
      <c r="DNX1" t="s">
        <v>3100</v>
      </c>
      <c r="DNY1" t="s">
        <v>3101</v>
      </c>
      <c r="DNZ1" t="s">
        <v>3102</v>
      </c>
      <c r="DOA1" t="s">
        <v>3103</v>
      </c>
      <c r="DOB1" t="s">
        <v>3104</v>
      </c>
      <c r="DOC1" t="s">
        <v>3105</v>
      </c>
      <c r="DOD1" t="s">
        <v>3106</v>
      </c>
      <c r="DOE1" t="s">
        <v>3107</v>
      </c>
      <c r="DOF1" t="s">
        <v>3108</v>
      </c>
      <c r="DOG1" t="s">
        <v>3109</v>
      </c>
      <c r="DOH1" t="s">
        <v>3110</v>
      </c>
      <c r="DOI1" t="s">
        <v>3111</v>
      </c>
      <c r="DOJ1" t="s">
        <v>3112</v>
      </c>
      <c r="DOK1" t="s">
        <v>3113</v>
      </c>
      <c r="DOL1" t="s">
        <v>3114</v>
      </c>
      <c r="DOM1" t="s">
        <v>3115</v>
      </c>
      <c r="DON1" t="s">
        <v>3116</v>
      </c>
      <c r="DOO1" t="s">
        <v>3117</v>
      </c>
      <c r="DOP1" t="s">
        <v>3118</v>
      </c>
      <c r="DOQ1" t="s">
        <v>3119</v>
      </c>
      <c r="DOR1" t="s">
        <v>3120</v>
      </c>
      <c r="DOS1" t="s">
        <v>3121</v>
      </c>
      <c r="DOT1" t="s">
        <v>3122</v>
      </c>
      <c r="DOU1" t="s">
        <v>3123</v>
      </c>
      <c r="DOV1" t="s">
        <v>3124</v>
      </c>
      <c r="DOW1" t="s">
        <v>3125</v>
      </c>
      <c r="DOX1" t="s">
        <v>3126</v>
      </c>
      <c r="DOY1" t="s">
        <v>3127</v>
      </c>
      <c r="DOZ1" t="s">
        <v>3128</v>
      </c>
      <c r="DPA1" t="s">
        <v>3129</v>
      </c>
      <c r="DPB1" t="s">
        <v>3130</v>
      </c>
      <c r="DPC1" t="s">
        <v>3131</v>
      </c>
      <c r="DPD1" t="s">
        <v>3132</v>
      </c>
      <c r="DPE1" t="s">
        <v>3133</v>
      </c>
      <c r="DPF1" t="s">
        <v>3134</v>
      </c>
      <c r="DPG1" t="s">
        <v>3135</v>
      </c>
      <c r="DPH1" t="s">
        <v>3136</v>
      </c>
      <c r="DPI1" t="s">
        <v>3137</v>
      </c>
      <c r="DPJ1" t="s">
        <v>3138</v>
      </c>
      <c r="DPK1" t="s">
        <v>3139</v>
      </c>
      <c r="DPL1" t="s">
        <v>3140</v>
      </c>
      <c r="DPM1" t="s">
        <v>3141</v>
      </c>
      <c r="DPN1" t="s">
        <v>3142</v>
      </c>
      <c r="DPO1" t="s">
        <v>3143</v>
      </c>
      <c r="DPP1" t="s">
        <v>3144</v>
      </c>
      <c r="DPQ1" t="s">
        <v>3145</v>
      </c>
      <c r="DPR1" t="s">
        <v>3146</v>
      </c>
      <c r="DPS1" t="s">
        <v>3147</v>
      </c>
      <c r="DPT1" t="s">
        <v>3148</v>
      </c>
      <c r="DPU1" t="s">
        <v>3149</v>
      </c>
      <c r="DPV1" t="s">
        <v>3150</v>
      </c>
      <c r="DPW1" t="s">
        <v>3151</v>
      </c>
      <c r="DPX1" t="s">
        <v>3152</v>
      </c>
      <c r="DPY1" t="s">
        <v>3153</v>
      </c>
      <c r="DPZ1" t="s">
        <v>3154</v>
      </c>
      <c r="DQA1" t="s">
        <v>3155</v>
      </c>
      <c r="DQB1" t="s">
        <v>3156</v>
      </c>
      <c r="DQC1" t="s">
        <v>3157</v>
      </c>
      <c r="DQD1" t="s">
        <v>3158</v>
      </c>
      <c r="DQE1" t="s">
        <v>3159</v>
      </c>
      <c r="DQF1" t="s">
        <v>3160</v>
      </c>
      <c r="DQG1" t="s">
        <v>3161</v>
      </c>
      <c r="DQH1" t="s">
        <v>3162</v>
      </c>
      <c r="DQI1" t="s">
        <v>3163</v>
      </c>
      <c r="DQJ1" t="s">
        <v>3164</v>
      </c>
      <c r="DQK1" t="s">
        <v>3165</v>
      </c>
      <c r="DQL1" t="s">
        <v>3166</v>
      </c>
      <c r="DQM1" t="s">
        <v>3167</v>
      </c>
      <c r="DQN1" t="s">
        <v>3168</v>
      </c>
      <c r="DQO1" t="s">
        <v>3169</v>
      </c>
      <c r="DQP1" t="s">
        <v>3170</v>
      </c>
      <c r="DQQ1" t="s">
        <v>3171</v>
      </c>
      <c r="DQR1" t="s">
        <v>3172</v>
      </c>
      <c r="DQS1" t="s">
        <v>3173</v>
      </c>
      <c r="DQT1" t="s">
        <v>3174</v>
      </c>
      <c r="DQU1" t="s">
        <v>3175</v>
      </c>
      <c r="DQV1" t="s">
        <v>3176</v>
      </c>
      <c r="DQW1" t="s">
        <v>3177</v>
      </c>
      <c r="DQX1" t="s">
        <v>3178</v>
      </c>
      <c r="DQY1" t="s">
        <v>3179</v>
      </c>
      <c r="DQZ1" t="s">
        <v>3180</v>
      </c>
      <c r="DRA1" t="s">
        <v>3181</v>
      </c>
      <c r="DRB1" t="s">
        <v>3182</v>
      </c>
      <c r="DRC1" t="s">
        <v>3183</v>
      </c>
      <c r="DRD1" t="s">
        <v>3184</v>
      </c>
      <c r="DRE1" t="s">
        <v>3185</v>
      </c>
      <c r="DRF1" t="s">
        <v>3186</v>
      </c>
      <c r="DRG1" t="s">
        <v>3187</v>
      </c>
      <c r="DRH1" t="s">
        <v>3188</v>
      </c>
      <c r="DRI1" t="s">
        <v>3189</v>
      </c>
      <c r="DRJ1" t="s">
        <v>3190</v>
      </c>
      <c r="DRK1" t="s">
        <v>3191</v>
      </c>
      <c r="DRL1" t="s">
        <v>3192</v>
      </c>
      <c r="DRM1" t="s">
        <v>3193</v>
      </c>
      <c r="DRN1" t="s">
        <v>3194</v>
      </c>
      <c r="DRO1" t="s">
        <v>3195</v>
      </c>
      <c r="DRP1" t="s">
        <v>3196</v>
      </c>
      <c r="DRQ1" t="s">
        <v>3197</v>
      </c>
      <c r="DRR1" t="s">
        <v>3198</v>
      </c>
      <c r="DRS1" t="s">
        <v>3199</v>
      </c>
      <c r="DRT1" t="s">
        <v>3200</v>
      </c>
      <c r="DRU1" t="s">
        <v>3201</v>
      </c>
      <c r="DRV1" t="s">
        <v>3202</v>
      </c>
      <c r="DRW1" t="s">
        <v>3203</v>
      </c>
      <c r="DRX1" t="s">
        <v>3204</v>
      </c>
      <c r="DRY1" t="s">
        <v>3205</v>
      </c>
      <c r="DRZ1" t="s">
        <v>3206</v>
      </c>
      <c r="DSA1" t="s">
        <v>3207</v>
      </c>
      <c r="DSB1" t="s">
        <v>3208</v>
      </c>
      <c r="DSC1" t="s">
        <v>3209</v>
      </c>
      <c r="DSD1" t="s">
        <v>3210</v>
      </c>
      <c r="DSE1" t="s">
        <v>3211</v>
      </c>
      <c r="DSF1" t="s">
        <v>3212</v>
      </c>
      <c r="DSG1" t="s">
        <v>3213</v>
      </c>
      <c r="DSH1" t="s">
        <v>3214</v>
      </c>
      <c r="DSI1" t="s">
        <v>3215</v>
      </c>
      <c r="DSJ1" t="s">
        <v>3216</v>
      </c>
      <c r="DSK1" t="s">
        <v>3217</v>
      </c>
      <c r="DSL1" t="s">
        <v>3218</v>
      </c>
      <c r="DSM1" t="s">
        <v>3219</v>
      </c>
      <c r="DSN1" t="s">
        <v>3220</v>
      </c>
      <c r="DSO1" t="s">
        <v>3221</v>
      </c>
      <c r="DSP1" t="s">
        <v>3222</v>
      </c>
      <c r="DSQ1" t="s">
        <v>3223</v>
      </c>
      <c r="DSR1" t="s">
        <v>3224</v>
      </c>
      <c r="DSS1" t="s">
        <v>3225</v>
      </c>
      <c r="DST1" t="s">
        <v>3226</v>
      </c>
      <c r="DSU1" t="s">
        <v>3227</v>
      </c>
      <c r="DSV1" t="s">
        <v>3228</v>
      </c>
      <c r="DSW1" t="s">
        <v>3229</v>
      </c>
      <c r="DSX1" t="s">
        <v>3230</v>
      </c>
      <c r="DSY1" t="s">
        <v>3231</v>
      </c>
      <c r="DSZ1" t="s">
        <v>3232</v>
      </c>
      <c r="DTA1" t="s">
        <v>3233</v>
      </c>
      <c r="DTB1" t="s">
        <v>3234</v>
      </c>
      <c r="DTC1" t="s">
        <v>3235</v>
      </c>
      <c r="DTD1" t="s">
        <v>3236</v>
      </c>
      <c r="DTE1" t="s">
        <v>3237</v>
      </c>
      <c r="DTF1" t="s">
        <v>3238</v>
      </c>
      <c r="DTG1" t="s">
        <v>3239</v>
      </c>
      <c r="DTH1" t="s">
        <v>3240</v>
      </c>
      <c r="DTI1" t="s">
        <v>3241</v>
      </c>
      <c r="DTJ1" t="s">
        <v>3242</v>
      </c>
      <c r="DTK1" t="s">
        <v>3243</v>
      </c>
      <c r="DTL1" t="s">
        <v>3244</v>
      </c>
      <c r="DTM1" t="s">
        <v>3245</v>
      </c>
      <c r="DTN1" t="s">
        <v>3246</v>
      </c>
      <c r="DTO1" t="s">
        <v>3247</v>
      </c>
      <c r="DTP1" t="s">
        <v>3248</v>
      </c>
      <c r="DTQ1" t="s">
        <v>3249</v>
      </c>
      <c r="DTR1" t="s">
        <v>3250</v>
      </c>
      <c r="DTS1" t="s">
        <v>3251</v>
      </c>
      <c r="DTT1" t="s">
        <v>3252</v>
      </c>
      <c r="DTU1" t="s">
        <v>3253</v>
      </c>
      <c r="DTV1" t="s">
        <v>3254</v>
      </c>
      <c r="DTW1" t="s">
        <v>3255</v>
      </c>
      <c r="DTX1" t="s">
        <v>3256</v>
      </c>
      <c r="DTY1" t="s">
        <v>3257</v>
      </c>
      <c r="DTZ1" t="s">
        <v>3258</v>
      </c>
      <c r="DUA1" t="s">
        <v>3259</v>
      </c>
      <c r="DUB1" t="s">
        <v>3260</v>
      </c>
      <c r="DUC1" t="s">
        <v>3261</v>
      </c>
      <c r="DUD1" t="s">
        <v>3262</v>
      </c>
      <c r="DUE1" t="s">
        <v>3263</v>
      </c>
      <c r="DUF1" t="s">
        <v>3264</v>
      </c>
      <c r="DUG1" t="s">
        <v>3265</v>
      </c>
      <c r="DUH1" t="s">
        <v>3266</v>
      </c>
      <c r="DUI1" t="s">
        <v>3267</v>
      </c>
      <c r="DUJ1" t="s">
        <v>3268</v>
      </c>
      <c r="DUK1" t="s">
        <v>3269</v>
      </c>
      <c r="DUL1" t="s">
        <v>3270</v>
      </c>
      <c r="DUM1" t="s">
        <v>3271</v>
      </c>
      <c r="DUN1" t="s">
        <v>3272</v>
      </c>
      <c r="DUO1" t="s">
        <v>3273</v>
      </c>
      <c r="DUP1" t="s">
        <v>3274</v>
      </c>
      <c r="DUQ1" t="s">
        <v>3275</v>
      </c>
      <c r="DUR1" t="s">
        <v>3276</v>
      </c>
      <c r="DUS1" t="s">
        <v>3277</v>
      </c>
      <c r="DUT1" t="s">
        <v>3278</v>
      </c>
      <c r="DUU1" t="s">
        <v>3279</v>
      </c>
      <c r="DUV1" t="s">
        <v>3280</v>
      </c>
      <c r="DUW1" t="s">
        <v>3281</v>
      </c>
      <c r="DUX1" t="s">
        <v>3282</v>
      </c>
      <c r="DUY1" t="s">
        <v>3283</v>
      </c>
      <c r="DUZ1" t="s">
        <v>3284</v>
      </c>
      <c r="DVA1" t="s">
        <v>3285</v>
      </c>
      <c r="DVB1" t="s">
        <v>3286</v>
      </c>
      <c r="DVC1" t="s">
        <v>3287</v>
      </c>
      <c r="DVD1" t="s">
        <v>3288</v>
      </c>
      <c r="DVE1" t="s">
        <v>3289</v>
      </c>
      <c r="DVF1" t="s">
        <v>3290</v>
      </c>
      <c r="DVG1" t="s">
        <v>3291</v>
      </c>
      <c r="DVH1" t="s">
        <v>3292</v>
      </c>
      <c r="DVI1" t="s">
        <v>3293</v>
      </c>
      <c r="DVJ1" t="s">
        <v>3294</v>
      </c>
      <c r="DVK1" t="s">
        <v>3295</v>
      </c>
      <c r="DVL1" t="s">
        <v>3296</v>
      </c>
      <c r="DVM1" t="s">
        <v>3297</v>
      </c>
      <c r="DVN1" t="s">
        <v>3298</v>
      </c>
      <c r="DVO1" t="s">
        <v>3299</v>
      </c>
      <c r="DVP1" t="s">
        <v>3300</v>
      </c>
      <c r="DVQ1" t="s">
        <v>3301</v>
      </c>
      <c r="DVR1" t="s">
        <v>3302</v>
      </c>
      <c r="DVS1" t="s">
        <v>3303</v>
      </c>
      <c r="DVT1" t="s">
        <v>3304</v>
      </c>
      <c r="DVU1" t="s">
        <v>3305</v>
      </c>
      <c r="DVV1" t="s">
        <v>3306</v>
      </c>
      <c r="DVW1" t="s">
        <v>3307</v>
      </c>
      <c r="DVX1" t="s">
        <v>3308</v>
      </c>
      <c r="DVY1" t="s">
        <v>3309</v>
      </c>
      <c r="DVZ1" t="s">
        <v>3310</v>
      </c>
      <c r="DWA1" t="s">
        <v>3311</v>
      </c>
      <c r="DWB1" t="s">
        <v>3312</v>
      </c>
      <c r="DWC1" t="s">
        <v>3313</v>
      </c>
      <c r="DWD1" t="s">
        <v>3314</v>
      </c>
      <c r="DWE1" t="s">
        <v>3315</v>
      </c>
      <c r="DWF1" t="s">
        <v>3316</v>
      </c>
      <c r="DWG1" t="s">
        <v>3317</v>
      </c>
      <c r="DWH1" t="s">
        <v>3318</v>
      </c>
      <c r="DWI1" t="s">
        <v>3319</v>
      </c>
      <c r="DWJ1" t="s">
        <v>3320</v>
      </c>
      <c r="DWK1" t="s">
        <v>3321</v>
      </c>
      <c r="DWL1" t="s">
        <v>3322</v>
      </c>
      <c r="DWM1" t="s">
        <v>3323</v>
      </c>
      <c r="DWN1" t="s">
        <v>3324</v>
      </c>
      <c r="DWO1" t="s">
        <v>3325</v>
      </c>
      <c r="DWP1" t="s">
        <v>3326</v>
      </c>
      <c r="DWQ1" t="s">
        <v>3327</v>
      </c>
      <c r="DWR1" t="s">
        <v>3328</v>
      </c>
      <c r="DWS1" t="s">
        <v>3329</v>
      </c>
      <c r="DWT1" t="s">
        <v>3330</v>
      </c>
      <c r="DWU1" t="s">
        <v>3331</v>
      </c>
      <c r="DWV1" t="s">
        <v>3332</v>
      </c>
      <c r="DWW1" t="s">
        <v>3333</v>
      </c>
      <c r="DWX1" t="s">
        <v>3334</v>
      </c>
      <c r="DWY1" t="s">
        <v>3335</v>
      </c>
      <c r="DWZ1" t="s">
        <v>3336</v>
      </c>
      <c r="DXA1" t="s">
        <v>3337</v>
      </c>
      <c r="DXB1" t="s">
        <v>3338</v>
      </c>
      <c r="DXC1" t="s">
        <v>3339</v>
      </c>
      <c r="DXD1" t="s">
        <v>3340</v>
      </c>
      <c r="DXE1" t="s">
        <v>3341</v>
      </c>
      <c r="DXF1" t="s">
        <v>3342</v>
      </c>
      <c r="DXG1" t="s">
        <v>3343</v>
      </c>
      <c r="DXH1" t="s">
        <v>3344</v>
      </c>
      <c r="DXI1" t="s">
        <v>3345</v>
      </c>
      <c r="DXJ1" t="s">
        <v>3346</v>
      </c>
      <c r="DXK1" t="s">
        <v>3347</v>
      </c>
      <c r="DXL1" t="s">
        <v>3348</v>
      </c>
      <c r="DXM1" t="s">
        <v>3349</v>
      </c>
      <c r="DXN1" t="s">
        <v>3350</v>
      </c>
      <c r="DXO1" t="s">
        <v>3351</v>
      </c>
      <c r="DXP1" t="s">
        <v>3352</v>
      </c>
      <c r="DXQ1" t="s">
        <v>3353</v>
      </c>
      <c r="DXR1" t="s">
        <v>3354</v>
      </c>
      <c r="DXS1" t="s">
        <v>3355</v>
      </c>
      <c r="DXT1" t="s">
        <v>3356</v>
      </c>
      <c r="DXU1" t="s">
        <v>3357</v>
      </c>
      <c r="DXV1" t="s">
        <v>3358</v>
      </c>
      <c r="DXW1" t="s">
        <v>3359</v>
      </c>
      <c r="DXX1" t="s">
        <v>3360</v>
      </c>
      <c r="DXY1" t="s">
        <v>3361</v>
      </c>
      <c r="DXZ1" t="s">
        <v>3362</v>
      </c>
      <c r="DYA1" t="s">
        <v>3363</v>
      </c>
      <c r="DYB1" t="s">
        <v>3364</v>
      </c>
      <c r="DYC1" t="s">
        <v>3365</v>
      </c>
      <c r="DYD1" t="s">
        <v>3366</v>
      </c>
      <c r="DYE1" t="s">
        <v>3367</v>
      </c>
      <c r="DYF1" t="s">
        <v>3368</v>
      </c>
      <c r="DYG1" t="s">
        <v>3369</v>
      </c>
      <c r="DYH1" t="s">
        <v>3370</v>
      </c>
      <c r="DYI1" t="s">
        <v>3371</v>
      </c>
      <c r="DYJ1" t="s">
        <v>3372</v>
      </c>
      <c r="DYK1" t="s">
        <v>3373</v>
      </c>
      <c r="DYL1" t="s">
        <v>3374</v>
      </c>
      <c r="DYM1" t="s">
        <v>3375</v>
      </c>
      <c r="DYN1" t="s">
        <v>3376</v>
      </c>
      <c r="DYO1" t="s">
        <v>3377</v>
      </c>
      <c r="DYP1" t="s">
        <v>3378</v>
      </c>
      <c r="DYQ1" t="s">
        <v>3379</v>
      </c>
      <c r="DYR1" t="s">
        <v>3380</v>
      </c>
      <c r="DYS1" t="s">
        <v>3381</v>
      </c>
      <c r="DYT1" t="s">
        <v>3382</v>
      </c>
      <c r="DYU1" t="s">
        <v>3383</v>
      </c>
      <c r="DYV1" t="s">
        <v>3384</v>
      </c>
      <c r="DYW1" t="s">
        <v>3385</v>
      </c>
      <c r="DYX1" t="s">
        <v>3386</v>
      </c>
      <c r="DYY1" t="s">
        <v>3387</v>
      </c>
      <c r="DYZ1" t="s">
        <v>3388</v>
      </c>
      <c r="DZA1" t="s">
        <v>3389</v>
      </c>
      <c r="DZB1" t="s">
        <v>3390</v>
      </c>
      <c r="DZC1" t="s">
        <v>3391</v>
      </c>
      <c r="DZD1" t="s">
        <v>3392</v>
      </c>
      <c r="DZE1" t="s">
        <v>3393</v>
      </c>
      <c r="DZF1" t="s">
        <v>3394</v>
      </c>
      <c r="DZG1" t="s">
        <v>3395</v>
      </c>
      <c r="DZH1" t="s">
        <v>3396</v>
      </c>
      <c r="DZI1" t="s">
        <v>3397</v>
      </c>
      <c r="DZJ1" t="s">
        <v>3398</v>
      </c>
      <c r="DZK1" t="s">
        <v>3399</v>
      </c>
      <c r="DZL1" t="s">
        <v>3400</v>
      </c>
      <c r="DZM1" t="s">
        <v>3401</v>
      </c>
      <c r="DZN1" t="s">
        <v>3402</v>
      </c>
      <c r="DZO1" t="s">
        <v>3403</v>
      </c>
      <c r="DZP1" t="s">
        <v>3404</v>
      </c>
      <c r="DZQ1" t="s">
        <v>3405</v>
      </c>
      <c r="DZR1" t="s">
        <v>3406</v>
      </c>
      <c r="DZS1" t="s">
        <v>3407</v>
      </c>
      <c r="DZT1" t="s">
        <v>3408</v>
      </c>
      <c r="DZU1" t="s">
        <v>3409</v>
      </c>
      <c r="DZV1" t="s">
        <v>3410</v>
      </c>
      <c r="DZW1" t="s">
        <v>3411</v>
      </c>
      <c r="DZX1" t="s">
        <v>3412</v>
      </c>
      <c r="DZY1" t="s">
        <v>3413</v>
      </c>
      <c r="DZZ1" t="s">
        <v>3414</v>
      </c>
      <c r="EAA1" t="s">
        <v>3415</v>
      </c>
      <c r="EAB1" t="s">
        <v>3416</v>
      </c>
      <c r="EAC1" t="s">
        <v>3417</v>
      </c>
      <c r="EAD1" t="s">
        <v>3418</v>
      </c>
      <c r="EAE1" t="s">
        <v>3419</v>
      </c>
      <c r="EAF1" t="s">
        <v>3420</v>
      </c>
      <c r="EAG1" t="s">
        <v>3421</v>
      </c>
      <c r="EAH1" t="s">
        <v>3422</v>
      </c>
      <c r="EAI1" t="s">
        <v>3423</v>
      </c>
      <c r="EAJ1" t="s">
        <v>3424</v>
      </c>
      <c r="EAK1" t="s">
        <v>3425</v>
      </c>
      <c r="EAL1" t="s">
        <v>3426</v>
      </c>
      <c r="EAM1" t="s">
        <v>3427</v>
      </c>
      <c r="EAN1" t="s">
        <v>3428</v>
      </c>
      <c r="EAO1" t="s">
        <v>3429</v>
      </c>
      <c r="EAP1" t="s">
        <v>3430</v>
      </c>
      <c r="EAQ1" t="s">
        <v>3431</v>
      </c>
      <c r="EAR1" t="s">
        <v>3432</v>
      </c>
      <c r="EAS1" t="s">
        <v>3433</v>
      </c>
      <c r="EAT1" t="s">
        <v>3434</v>
      </c>
      <c r="EAU1" t="s">
        <v>3435</v>
      </c>
      <c r="EAV1" t="s">
        <v>3436</v>
      </c>
      <c r="EAW1" t="s">
        <v>3437</v>
      </c>
      <c r="EAX1" t="s">
        <v>3438</v>
      </c>
      <c r="EAY1" t="s">
        <v>3439</v>
      </c>
      <c r="EAZ1" t="s">
        <v>3440</v>
      </c>
      <c r="EBA1" t="s">
        <v>3441</v>
      </c>
      <c r="EBB1" t="s">
        <v>3442</v>
      </c>
      <c r="EBC1" t="s">
        <v>3443</v>
      </c>
      <c r="EBD1" t="s">
        <v>3444</v>
      </c>
      <c r="EBE1" t="s">
        <v>3445</v>
      </c>
      <c r="EBF1" t="s">
        <v>3446</v>
      </c>
      <c r="EBG1" t="s">
        <v>3447</v>
      </c>
      <c r="EBH1" t="s">
        <v>3448</v>
      </c>
      <c r="EBI1" t="s">
        <v>3449</v>
      </c>
      <c r="EBJ1" t="s">
        <v>3450</v>
      </c>
      <c r="EBK1" t="s">
        <v>3451</v>
      </c>
      <c r="EBL1" t="s">
        <v>3452</v>
      </c>
      <c r="EBM1" t="s">
        <v>3453</v>
      </c>
      <c r="EBN1" t="s">
        <v>3454</v>
      </c>
      <c r="EBO1" t="s">
        <v>3455</v>
      </c>
      <c r="EBP1" t="s">
        <v>3456</v>
      </c>
      <c r="EBQ1" t="s">
        <v>3457</v>
      </c>
      <c r="EBR1" t="s">
        <v>3458</v>
      </c>
      <c r="EBS1" t="s">
        <v>3459</v>
      </c>
      <c r="EBT1" t="s">
        <v>3460</v>
      </c>
      <c r="EBU1" t="s">
        <v>3461</v>
      </c>
      <c r="EBV1" t="s">
        <v>3462</v>
      </c>
      <c r="EBW1" t="s">
        <v>3463</v>
      </c>
      <c r="EBX1" t="s">
        <v>3464</v>
      </c>
      <c r="EBY1" t="s">
        <v>3465</v>
      </c>
      <c r="EBZ1" t="s">
        <v>3466</v>
      </c>
      <c r="ECA1" t="s">
        <v>3467</v>
      </c>
      <c r="ECB1" t="s">
        <v>3468</v>
      </c>
      <c r="ECC1" t="s">
        <v>3469</v>
      </c>
      <c r="ECD1" t="s">
        <v>3470</v>
      </c>
      <c r="ECE1" t="s">
        <v>3471</v>
      </c>
      <c r="ECF1" t="s">
        <v>3472</v>
      </c>
      <c r="ECG1" t="s">
        <v>3473</v>
      </c>
      <c r="ECH1" t="s">
        <v>3474</v>
      </c>
      <c r="ECI1" t="s">
        <v>3475</v>
      </c>
      <c r="ECJ1" t="s">
        <v>3476</v>
      </c>
      <c r="ECK1" t="s">
        <v>3477</v>
      </c>
      <c r="ECL1" t="s">
        <v>3478</v>
      </c>
      <c r="ECM1" t="s">
        <v>3479</v>
      </c>
      <c r="ECN1" t="s">
        <v>3480</v>
      </c>
      <c r="ECO1" t="s">
        <v>3481</v>
      </c>
      <c r="ECP1" t="s">
        <v>3482</v>
      </c>
      <c r="ECQ1" t="s">
        <v>3483</v>
      </c>
      <c r="ECR1" t="s">
        <v>3484</v>
      </c>
      <c r="ECS1" t="s">
        <v>3485</v>
      </c>
      <c r="ECT1" t="s">
        <v>3486</v>
      </c>
      <c r="ECU1" t="s">
        <v>3487</v>
      </c>
      <c r="ECV1" t="s">
        <v>3488</v>
      </c>
      <c r="ECW1" t="s">
        <v>3489</v>
      </c>
      <c r="ECX1" t="s">
        <v>3490</v>
      </c>
      <c r="ECY1" t="s">
        <v>3491</v>
      </c>
      <c r="ECZ1" t="s">
        <v>3492</v>
      </c>
      <c r="EDA1" t="s">
        <v>3493</v>
      </c>
      <c r="EDB1" t="s">
        <v>3494</v>
      </c>
      <c r="EDC1" t="s">
        <v>3495</v>
      </c>
      <c r="EDD1" t="s">
        <v>3496</v>
      </c>
      <c r="EDE1" t="s">
        <v>3497</v>
      </c>
      <c r="EDF1" t="s">
        <v>3498</v>
      </c>
      <c r="EDG1" t="s">
        <v>3499</v>
      </c>
      <c r="EDH1" t="s">
        <v>3500</v>
      </c>
      <c r="EDI1" t="s">
        <v>3501</v>
      </c>
      <c r="EDJ1" t="s">
        <v>3502</v>
      </c>
      <c r="EDK1" t="s">
        <v>3503</v>
      </c>
      <c r="EDL1" t="s">
        <v>3504</v>
      </c>
      <c r="EDM1" t="s">
        <v>3505</v>
      </c>
      <c r="EDN1" t="s">
        <v>3506</v>
      </c>
      <c r="EDO1" t="s">
        <v>3507</v>
      </c>
      <c r="EDP1" t="s">
        <v>3508</v>
      </c>
      <c r="EDQ1" t="s">
        <v>3509</v>
      </c>
      <c r="EDR1" t="s">
        <v>3510</v>
      </c>
      <c r="EDS1" t="s">
        <v>3511</v>
      </c>
      <c r="EDT1" t="s">
        <v>3512</v>
      </c>
      <c r="EDU1" t="s">
        <v>3513</v>
      </c>
      <c r="EDV1" t="s">
        <v>3514</v>
      </c>
      <c r="EDW1" t="s">
        <v>3515</v>
      </c>
      <c r="EDX1" t="s">
        <v>3516</v>
      </c>
      <c r="EDY1" t="s">
        <v>3517</v>
      </c>
      <c r="EDZ1" t="s">
        <v>3518</v>
      </c>
      <c r="EEA1" t="s">
        <v>3519</v>
      </c>
      <c r="EEB1" t="s">
        <v>3520</v>
      </c>
      <c r="EEC1" t="s">
        <v>3521</v>
      </c>
      <c r="EED1" t="s">
        <v>3522</v>
      </c>
      <c r="EEE1" t="s">
        <v>3523</v>
      </c>
      <c r="EEF1" t="s">
        <v>3524</v>
      </c>
      <c r="EEG1" t="s">
        <v>3525</v>
      </c>
      <c r="EEH1" t="s">
        <v>3526</v>
      </c>
      <c r="EEI1" t="s">
        <v>3527</v>
      </c>
      <c r="EEJ1" t="s">
        <v>3528</v>
      </c>
      <c r="EEK1" t="s">
        <v>3529</v>
      </c>
      <c r="EEL1" t="s">
        <v>3530</v>
      </c>
      <c r="EEM1" t="s">
        <v>3531</v>
      </c>
      <c r="EEN1" t="s">
        <v>3532</v>
      </c>
      <c r="EEO1" t="s">
        <v>3533</v>
      </c>
      <c r="EEP1" t="s">
        <v>3534</v>
      </c>
      <c r="EEQ1" t="s">
        <v>3535</v>
      </c>
      <c r="EER1" t="s">
        <v>3536</v>
      </c>
      <c r="EES1" t="s">
        <v>3537</v>
      </c>
      <c r="EET1" t="s">
        <v>3538</v>
      </c>
      <c r="EEU1" t="s">
        <v>3539</v>
      </c>
      <c r="EEV1" t="s">
        <v>3540</v>
      </c>
      <c r="EEW1" t="s">
        <v>3541</v>
      </c>
      <c r="EEX1" t="s">
        <v>3542</v>
      </c>
      <c r="EEY1" t="s">
        <v>3543</v>
      </c>
      <c r="EEZ1" t="s">
        <v>3544</v>
      </c>
      <c r="EFA1" t="s">
        <v>3545</v>
      </c>
      <c r="EFB1" t="s">
        <v>3546</v>
      </c>
      <c r="EFC1" t="s">
        <v>3547</v>
      </c>
      <c r="EFD1" t="s">
        <v>3548</v>
      </c>
      <c r="EFE1" t="s">
        <v>3549</v>
      </c>
      <c r="EFF1" t="s">
        <v>3550</v>
      </c>
      <c r="EFG1" t="s">
        <v>3551</v>
      </c>
      <c r="EFH1" t="s">
        <v>3552</v>
      </c>
      <c r="EFI1" t="s">
        <v>3553</v>
      </c>
      <c r="EFJ1" t="s">
        <v>3554</v>
      </c>
      <c r="EFK1" t="s">
        <v>3555</v>
      </c>
      <c r="EFL1" t="s">
        <v>3556</v>
      </c>
      <c r="EFM1" t="s">
        <v>3557</v>
      </c>
      <c r="EFN1" t="s">
        <v>3558</v>
      </c>
      <c r="EFO1" t="s">
        <v>3559</v>
      </c>
      <c r="EFP1" t="s">
        <v>3560</v>
      </c>
      <c r="EFQ1" t="s">
        <v>3561</v>
      </c>
      <c r="EFR1" t="s">
        <v>3562</v>
      </c>
      <c r="EFS1" t="s">
        <v>3563</v>
      </c>
      <c r="EFT1" t="s">
        <v>3564</v>
      </c>
      <c r="EFU1" t="s">
        <v>3565</v>
      </c>
      <c r="EFV1" t="s">
        <v>3566</v>
      </c>
      <c r="EFW1" t="s">
        <v>3567</v>
      </c>
      <c r="EFX1" t="s">
        <v>3568</v>
      </c>
      <c r="EFY1" t="s">
        <v>3569</v>
      </c>
      <c r="EFZ1" t="s">
        <v>3570</v>
      </c>
      <c r="EGA1" t="s">
        <v>3571</v>
      </c>
      <c r="EGB1" t="s">
        <v>3572</v>
      </c>
      <c r="EGC1" t="s">
        <v>3573</v>
      </c>
      <c r="EGD1" t="s">
        <v>3574</v>
      </c>
      <c r="EGE1" t="s">
        <v>3575</v>
      </c>
      <c r="EGF1" t="s">
        <v>3576</v>
      </c>
      <c r="EGG1" t="s">
        <v>3577</v>
      </c>
      <c r="EGH1" t="s">
        <v>3578</v>
      </c>
      <c r="EGI1" t="s">
        <v>3579</v>
      </c>
      <c r="EGJ1" t="s">
        <v>3580</v>
      </c>
      <c r="EGK1" t="s">
        <v>3581</v>
      </c>
      <c r="EGL1" t="s">
        <v>3582</v>
      </c>
      <c r="EGM1" t="s">
        <v>3583</v>
      </c>
      <c r="EGN1" t="s">
        <v>3584</v>
      </c>
      <c r="EGO1" t="s">
        <v>3585</v>
      </c>
      <c r="EGP1" t="s">
        <v>3586</v>
      </c>
      <c r="EGQ1" t="s">
        <v>3587</v>
      </c>
      <c r="EGR1" t="s">
        <v>3588</v>
      </c>
      <c r="EGS1" t="s">
        <v>3589</v>
      </c>
      <c r="EGT1" t="s">
        <v>3590</v>
      </c>
      <c r="EGU1" t="s">
        <v>3591</v>
      </c>
      <c r="EGV1" t="s">
        <v>3592</v>
      </c>
      <c r="EGW1" t="s">
        <v>3593</v>
      </c>
      <c r="EGX1" t="s">
        <v>3594</v>
      </c>
      <c r="EGY1" t="s">
        <v>3595</v>
      </c>
      <c r="EGZ1" t="s">
        <v>3596</v>
      </c>
      <c r="EHA1" t="s">
        <v>3597</v>
      </c>
      <c r="EHB1" t="s">
        <v>3598</v>
      </c>
      <c r="EHC1" t="s">
        <v>3599</v>
      </c>
      <c r="EHD1" t="s">
        <v>3600</v>
      </c>
      <c r="EHE1" t="s">
        <v>3601</v>
      </c>
      <c r="EHF1" t="s">
        <v>3602</v>
      </c>
      <c r="EHG1" t="s">
        <v>3603</v>
      </c>
      <c r="EHH1" t="s">
        <v>3604</v>
      </c>
      <c r="EHI1" t="s">
        <v>3605</v>
      </c>
      <c r="EHJ1" t="s">
        <v>3606</v>
      </c>
      <c r="EHK1" t="s">
        <v>3607</v>
      </c>
      <c r="EHL1" t="s">
        <v>3608</v>
      </c>
      <c r="EHM1" t="s">
        <v>3609</v>
      </c>
      <c r="EHN1" t="s">
        <v>3610</v>
      </c>
      <c r="EHO1" t="s">
        <v>3611</v>
      </c>
      <c r="EHP1" t="s">
        <v>3612</v>
      </c>
      <c r="EHQ1" t="s">
        <v>3613</v>
      </c>
      <c r="EHR1" t="s">
        <v>3614</v>
      </c>
      <c r="EHS1" t="s">
        <v>3615</v>
      </c>
      <c r="EHT1" t="s">
        <v>3616</v>
      </c>
      <c r="EHU1" t="s">
        <v>3617</v>
      </c>
      <c r="EHV1" t="s">
        <v>3618</v>
      </c>
      <c r="EHW1" t="s">
        <v>3619</v>
      </c>
      <c r="EHX1" t="s">
        <v>3620</v>
      </c>
      <c r="EHY1" t="s">
        <v>3621</v>
      </c>
      <c r="EHZ1" t="s">
        <v>3622</v>
      </c>
      <c r="EIA1" t="s">
        <v>3623</v>
      </c>
      <c r="EIB1" t="s">
        <v>3624</v>
      </c>
      <c r="EIC1" t="s">
        <v>3625</v>
      </c>
      <c r="EID1" t="s">
        <v>3626</v>
      </c>
      <c r="EIE1" t="s">
        <v>3627</v>
      </c>
      <c r="EIF1" t="s">
        <v>3628</v>
      </c>
      <c r="EIG1" t="s">
        <v>3629</v>
      </c>
      <c r="EIH1" t="s">
        <v>3630</v>
      </c>
      <c r="EII1" t="s">
        <v>3631</v>
      </c>
      <c r="EIJ1" t="s">
        <v>3632</v>
      </c>
      <c r="EIK1" t="s">
        <v>3633</v>
      </c>
      <c r="EIL1" t="s">
        <v>3634</v>
      </c>
      <c r="EIM1" t="s">
        <v>3635</v>
      </c>
      <c r="EIN1" t="s">
        <v>3636</v>
      </c>
      <c r="EIO1" t="s">
        <v>3637</v>
      </c>
      <c r="EIP1" t="s">
        <v>3638</v>
      </c>
      <c r="EIQ1" t="s">
        <v>3639</v>
      </c>
      <c r="EIR1" t="s">
        <v>3640</v>
      </c>
      <c r="EIS1" t="s">
        <v>3641</v>
      </c>
      <c r="EIT1" t="s">
        <v>3642</v>
      </c>
      <c r="EIU1" t="s">
        <v>3643</v>
      </c>
      <c r="EIV1" t="s">
        <v>3644</v>
      </c>
      <c r="EIW1" t="s">
        <v>3645</v>
      </c>
      <c r="EIX1" t="s">
        <v>3646</v>
      </c>
      <c r="EIY1" t="s">
        <v>3647</v>
      </c>
      <c r="EIZ1" t="s">
        <v>3648</v>
      </c>
      <c r="EJA1" t="s">
        <v>3649</v>
      </c>
      <c r="EJB1" t="s">
        <v>3650</v>
      </c>
      <c r="EJC1" t="s">
        <v>3651</v>
      </c>
      <c r="EJD1" t="s">
        <v>3652</v>
      </c>
      <c r="EJE1" t="s">
        <v>3653</v>
      </c>
      <c r="EJF1" t="s">
        <v>3654</v>
      </c>
      <c r="EJG1" t="s">
        <v>3655</v>
      </c>
      <c r="EJH1" t="s">
        <v>3656</v>
      </c>
      <c r="EJI1" t="s">
        <v>3657</v>
      </c>
      <c r="EJJ1" t="s">
        <v>3658</v>
      </c>
      <c r="EJK1" t="s">
        <v>3659</v>
      </c>
      <c r="EJL1" t="s">
        <v>3660</v>
      </c>
      <c r="EJM1" t="s">
        <v>3661</v>
      </c>
      <c r="EJN1" t="s">
        <v>3662</v>
      </c>
      <c r="EJO1" t="s">
        <v>3663</v>
      </c>
      <c r="EJP1" t="s">
        <v>3664</v>
      </c>
      <c r="EJQ1" t="s">
        <v>3665</v>
      </c>
      <c r="EJR1" t="s">
        <v>3666</v>
      </c>
      <c r="EJS1" t="s">
        <v>3667</v>
      </c>
      <c r="EJT1" t="s">
        <v>3668</v>
      </c>
      <c r="EJU1" t="s">
        <v>3669</v>
      </c>
      <c r="EJV1" t="s">
        <v>3670</v>
      </c>
      <c r="EJW1" t="s">
        <v>3671</v>
      </c>
      <c r="EJX1" t="s">
        <v>3672</v>
      </c>
      <c r="EJY1" t="s">
        <v>3673</v>
      </c>
      <c r="EJZ1" t="s">
        <v>3674</v>
      </c>
      <c r="EKA1" t="s">
        <v>3675</v>
      </c>
      <c r="EKB1" t="s">
        <v>3676</v>
      </c>
      <c r="EKC1" t="s">
        <v>3677</v>
      </c>
      <c r="EKD1" t="s">
        <v>3678</v>
      </c>
      <c r="EKE1" t="s">
        <v>3679</v>
      </c>
      <c r="EKF1" t="s">
        <v>3680</v>
      </c>
      <c r="EKG1" t="s">
        <v>3681</v>
      </c>
      <c r="EKH1" t="s">
        <v>3682</v>
      </c>
      <c r="EKI1" t="s">
        <v>3683</v>
      </c>
      <c r="EKJ1" t="s">
        <v>3684</v>
      </c>
      <c r="EKK1" t="s">
        <v>3685</v>
      </c>
      <c r="EKL1" t="s">
        <v>3686</v>
      </c>
      <c r="EKM1" t="s">
        <v>3687</v>
      </c>
      <c r="EKN1" t="s">
        <v>3688</v>
      </c>
      <c r="EKO1" t="s">
        <v>3689</v>
      </c>
      <c r="EKP1" t="s">
        <v>3690</v>
      </c>
      <c r="EKQ1" t="s">
        <v>3691</v>
      </c>
      <c r="EKR1" t="s">
        <v>3692</v>
      </c>
      <c r="EKS1" t="s">
        <v>3693</v>
      </c>
      <c r="EKT1" t="s">
        <v>3694</v>
      </c>
      <c r="EKU1" t="s">
        <v>3695</v>
      </c>
      <c r="EKV1" t="s">
        <v>3696</v>
      </c>
      <c r="EKW1" t="s">
        <v>3697</v>
      </c>
      <c r="EKX1" t="s">
        <v>3698</v>
      </c>
      <c r="EKY1" t="s">
        <v>3699</v>
      </c>
      <c r="EKZ1" t="s">
        <v>3700</v>
      </c>
      <c r="ELA1" t="s">
        <v>3701</v>
      </c>
      <c r="ELB1" t="s">
        <v>3702</v>
      </c>
      <c r="ELC1" t="s">
        <v>3703</v>
      </c>
      <c r="ELD1" t="s">
        <v>3704</v>
      </c>
      <c r="ELE1" t="s">
        <v>3705</v>
      </c>
      <c r="ELF1" t="s">
        <v>3706</v>
      </c>
      <c r="ELG1" t="s">
        <v>3707</v>
      </c>
      <c r="ELH1" t="s">
        <v>3708</v>
      </c>
      <c r="ELI1" t="s">
        <v>3709</v>
      </c>
      <c r="ELJ1" t="s">
        <v>3710</v>
      </c>
      <c r="ELK1" t="s">
        <v>3711</v>
      </c>
      <c r="ELL1" t="s">
        <v>3712</v>
      </c>
      <c r="ELM1" t="s">
        <v>3713</v>
      </c>
      <c r="ELN1" t="s">
        <v>3714</v>
      </c>
      <c r="ELO1" t="s">
        <v>3715</v>
      </c>
      <c r="ELP1" t="s">
        <v>3716</v>
      </c>
      <c r="ELQ1" t="s">
        <v>3717</v>
      </c>
      <c r="ELR1" t="s">
        <v>3718</v>
      </c>
      <c r="ELS1" t="s">
        <v>3719</v>
      </c>
      <c r="ELT1" t="s">
        <v>3720</v>
      </c>
      <c r="ELU1" t="s">
        <v>3721</v>
      </c>
      <c r="ELV1" t="s">
        <v>3722</v>
      </c>
      <c r="ELW1" t="s">
        <v>3723</v>
      </c>
      <c r="ELX1" t="s">
        <v>3724</v>
      </c>
      <c r="ELY1" t="s">
        <v>3725</v>
      </c>
      <c r="ELZ1" t="s">
        <v>3726</v>
      </c>
      <c r="EMA1" t="s">
        <v>3727</v>
      </c>
      <c r="EMB1" t="s">
        <v>3728</v>
      </c>
      <c r="EMC1" t="s">
        <v>3729</v>
      </c>
      <c r="EMD1" t="s">
        <v>3730</v>
      </c>
      <c r="EME1" t="s">
        <v>3731</v>
      </c>
      <c r="EMF1" t="s">
        <v>3732</v>
      </c>
      <c r="EMG1" t="s">
        <v>3733</v>
      </c>
      <c r="EMH1" t="s">
        <v>3734</v>
      </c>
      <c r="EMI1" t="s">
        <v>3735</v>
      </c>
      <c r="EMJ1" t="s">
        <v>3736</v>
      </c>
      <c r="EMK1" t="s">
        <v>3737</v>
      </c>
      <c r="EML1" t="s">
        <v>3738</v>
      </c>
      <c r="EMM1" t="s">
        <v>3739</v>
      </c>
      <c r="EMN1" t="s">
        <v>3740</v>
      </c>
      <c r="EMO1" t="s">
        <v>3741</v>
      </c>
      <c r="EMP1" t="s">
        <v>3742</v>
      </c>
      <c r="EMQ1" t="s">
        <v>3743</v>
      </c>
      <c r="EMR1" t="s">
        <v>3744</v>
      </c>
      <c r="EMS1" t="s">
        <v>3745</v>
      </c>
      <c r="EMT1" t="s">
        <v>3746</v>
      </c>
      <c r="EMU1" t="s">
        <v>3747</v>
      </c>
      <c r="EMV1" t="s">
        <v>3748</v>
      </c>
      <c r="EMW1" t="s">
        <v>3749</v>
      </c>
      <c r="EMX1" t="s">
        <v>3750</v>
      </c>
      <c r="EMY1" t="s">
        <v>3751</v>
      </c>
      <c r="EMZ1" t="s">
        <v>3752</v>
      </c>
      <c r="ENA1" t="s">
        <v>3753</v>
      </c>
      <c r="ENB1" t="s">
        <v>3754</v>
      </c>
      <c r="ENC1" t="s">
        <v>3755</v>
      </c>
      <c r="END1" t="s">
        <v>3756</v>
      </c>
      <c r="ENE1" t="s">
        <v>3757</v>
      </c>
      <c r="ENF1" t="s">
        <v>3758</v>
      </c>
      <c r="ENG1" t="s">
        <v>3759</v>
      </c>
      <c r="ENH1" t="s">
        <v>3760</v>
      </c>
      <c r="ENI1" t="s">
        <v>3761</v>
      </c>
      <c r="ENJ1" t="s">
        <v>3762</v>
      </c>
      <c r="ENK1" t="s">
        <v>3763</v>
      </c>
      <c r="ENL1" t="s">
        <v>3764</v>
      </c>
      <c r="ENM1" t="s">
        <v>3765</v>
      </c>
      <c r="ENN1" t="s">
        <v>3766</v>
      </c>
      <c r="ENO1" t="s">
        <v>3767</v>
      </c>
      <c r="ENP1" t="s">
        <v>3768</v>
      </c>
      <c r="ENQ1" t="s">
        <v>3769</v>
      </c>
      <c r="ENR1" t="s">
        <v>3770</v>
      </c>
      <c r="ENS1" t="s">
        <v>3771</v>
      </c>
      <c r="ENT1" t="s">
        <v>3772</v>
      </c>
      <c r="ENU1" t="s">
        <v>3773</v>
      </c>
      <c r="ENV1" t="s">
        <v>3774</v>
      </c>
      <c r="ENW1" t="s">
        <v>3775</v>
      </c>
      <c r="ENX1" t="s">
        <v>3776</v>
      </c>
      <c r="ENY1" t="s">
        <v>3777</v>
      </c>
      <c r="ENZ1" t="s">
        <v>3778</v>
      </c>
      <c r="EOA1" t="s">
        <v>3779</v>
      </c>
      <c r="EOB1" t="s">
        <v>3780</v>
      </c>
      <c r="EOC1" t="s">
        <v>3781</v>
      </c>
      <c r="EOD1" t="s">
        <v>3782</v>
      </c>
      <c r="EOE1" t="s">
        <v>3783</v>
      </c>
      <c r="EOF1" t="s">
        <v>3784</v>
      </c>
      <c r="EOG1" t="s">
        <v>3785</v>
      </c>
      <c r="EOH1" t="s">
        <v>3786</v>
      </c>
      <c r="EOI1" t="s">
        <v>3787</v>
      </c>
      <c r="EOJ1" t="s">
        <v>3788</v>
      </c>
      <c r="EOK1" t="s">
        <v>3789</v>
      </c>
      <c r="EOL1" t="s">
        <v>3790</v>
      </c>
      <c r="EOM1" t="s">
        <v>3791</v>
      </c>
      <c r="EON1" t="s">
        <v>3792</v>
      </c>
      <c r="EOO1" t="s">
        <v>3793</v>
      </c>
      <c r="EOP1" t="s">
        <v>3794</v>
      </c>
      <c r="EOQ1" t="s">
        <v>3795</v>
      </c>
      <c r="EOR1" t="s">
        <v>3796</v>
      </c>
      <c r="EOS1" t="s">
        <v>3797</v>
      </c>
      <c r="EOT1" t="s">
        <v>3798</v>
      </c>
      <c r="EOU1" t="s">
        <v>3799</v>
      </c>
      <c r="EOV1" t="s">
        <v>3800</v>
      </c>
      <c r="EOW1" t="s">
        <v>3801</v>
      </c>
      <c r="EOX1" t="s">
        <v>3802</v>
      </c>
      <c r="EOY1" t="s">
        <v>3803</v>
      </c>
      <c r="EOZ1" t="s">
        <v>3804</v>
      </c>
      <c r="EPA1" t="s">
        <v>3805</v>
      </c>
      <c r="EPB1" t="s">
        <v>3806</v>
      </c>
      <c r="EPC1" t="s">
        <v>3807</v>
      </c>
      <c r="EPD1" t="s">
        <v>3808</v>
      </c>
      <c r="EPE1" t="s">
        <v>3809</v>
      </c>
      <c r="EPF1" t="s">
        <v>3810</v>
      </c>
      <c r="EPG1" t="s">
        <v>3811</v>
      </c>
      <c r="EPH1" t="s">
        <v>3812</v>
      </c>
      <c r="EPI1" t="s">
        <v>3813</v>
      </c>
      <c r="EPJ1" t="s">
        <v>3814</v>
      </c>
      <c r="EPK1" t="s">
        <v>3815</v>
      </c>
      <c r="EPL1" t="s">
        <v>3816</v>
      </c>
      <c r="EPM1" t="s">
        <v>3817</v>
      </c>
      <c r="EPN1" t="s">
        <v>3818</v>
      </c>
      <c r="EPO1" t="s">
        <v>3819</v>
      </c>
      <c r="EPP1" t="s">
        <v>3820</v>
      </c>
      <c r="EPQ1" t="s">
        <v>3821</v>
      </c>
      <c r="EPR1" t="s">
        <v>3822</v>
      </c>
      <c r="EPS1" t="s">
        <v>3823</v>
      </c>
      <c r="EPT1" t="s">
        <v>3824</v>
      </c>
      <c r="EPU1" t="s">
        <v>3825</v>
      </c>
      <c r="EPV1" t="s">
        <v>3826</v>
      </c>
      <c r="EPW1" t="s">
        <v>3827</v>
      </c>
      <c r="EPX1" t="s">
        <v>3828</v>
      </c>
      <c r="EPY1" t="s">
        <v>3829</v>
      </c>
      <c r="EPZ1" t="s">
        <v>3830</v>
      </c>
      <c r="EQA1" t="s">
        <v>3831</v>
      </c>
      <c r="EQB1" t="s">
        <v>3832</v>
      </c>
      <c r="EQC1" t="s">
        <v>3833</v>
      </c>
      <c r="EQD1" t="s">
        <v>3834</v>
      </c>
      <c r="EQE1" t="s">
        <v>3835</v>
      </c>
      <c r="EQF1" t="s">
        <v>3836</v>
      </c>
      <c r="EQG1" t="s">
        <v>3837</v>
      </c>
      <c r="EQH1" t="s">
        <v>3838</v>
      </c>
      <c r="EQI1" t="s">
        <v>3839</v>
      </c>
      <c r="EQJ1" t="s">
        <v>3840</v>
      </c>
      <c r="EQK1" t="s">
        <v>3841</v>
      </c>
      <c r="EQL1" t="s">
        <v>3842</v>
      </c>
      <c r="EQM1" t="s">
        <v>3843</v>
      </c>
      <c r="EQN1" t="s">
        <v>3844</v>
      </c>
      <c r="EQO1" t="s">
        <v>3845</v>
      </c>
      <c r="EQP1" t="s">
        <v>3846</v>
      </c>
      <c r="EQQ1" t="s">
        <v>3847</v>
      </c>
      <c r="EQR1" t="s">
        <v>3848</v>
      </c>
      <c r="EQS1" t="s">
        <v>3849</v>
      </c>
      <c r="EQT1" t="s">
        <v>3850</v>
      </c>
      <c r="EQU1" t="s">
        <v>3851</v>
      </c>
      <c r="EQV1" t="s">
        <v>3852</v>
      </c>
      <c r="EQW1" t="s">
        <v>3853</v>
      </c>
      <c r="EQX1" t="s">
        <v>3854</v>
      </c>
      <c r="EQY1" t="s">
        <v>3855</v>
      </c>
      <c r="EQZ1" t="s">
        <v>3856</v>
      </c>
      <c r="ERA1" t="s">
        <v>3857</v>
      </c>
      <c r="ERB1" t="s">
        <v>3858</v>
      </c>
      <c r="ERC1" t="s">
        <v>3859</v>
      </c>
      <c r="ERD1" t="s">
        <v>3860</v>
      </c>
      <c r="ERE1" t="s">
        <v>3861</v>
      </c>
      <c r="ERF1" t="s">
        <v>3862</v>
      </c>
      <c r="ERG1" t="s">
        <v>3863</v>
      </c>
      <c r="ERH1" t="s">
        <v>3864</v>
      </c>
      <c r="ERI1" t="s">
        <v>3865</v>
      </c>
      <c r="ERJ1" t="s">
        <v>3866</v>
      </c>
      <c r="ERK1" t="s">
        <v>3867</v>
      </c>
      <c r="ERL1" t="s">
        <v>3868</v>
      </c>
      <c r="ERM1" t="s">
        <v>3869</v>
      </c>
      <c r="ERN1" t="s">
        <v>3870</v>
      </c>
      <c r="ERO1" t="s">
        <v>3871</v>
      </c>
      <c r="ERP1" t="s">
        <v>3872</v>
      </c>
      <c r="ERQ1" t="s">
        <v>3873</v>
      </c>
      <c r="ERR1" t="s">
        <v>3874</v>
      </c>
      <c r="ERS1" t="s">
        <v>3875</v>
      </c>
      <c r="ERT1" t="s">
        <v>3876</v>
      </c>
      <c r="ERU1" t="s">
        <v>3877</v>
      </c>
      <c r="ERV1" t="s">
        <v>3878</v>
      </c>
      <c r="ERW1" t="s">
        <v>3879</v>
      </c>
      <c r="ERX1" t="s">
        <v>3880</v>
      </c>
      <c r="ERY1" t="s">
        <v>3881</v>
      </c>
      <c r="ERZ1" t="s">
        <v>3882</v>
      </c>
      <c r="ESA1" t="s">
        <v>3883</v>
      </c>
      <c r="ESB1" t="s">
        <v>3884</v>
      </c>
      <c r="ESC1" t="s">
        <v>3885</v>
      </c>
      <c r="ESD1" t="s">
        <v>3886</v>
      </c>
      <c r="ESE1" t="s">
        <v>3887</v>
      </c>
      <c r="ESF1" t="s">
        <v>3888</v>
      </c>
      <c r="ESG1" t="s">
        <v>3889</v>
      </c>
      <c r="ESH1" t="s">
        <v>3890</v>
      </c>
      <c r="ESI1" t="s">
        <v>3891</v>
      </c>
      <c r="ESJ1" t="s">
        <v>3892</v>
      </c>
      <c r="ESK1" t="s">
        <v>3893</v>
      </c>
      <c r="ESL1" t="s">
        <v>3894</v>
      </c>
      <c r="ESM1" t="s">
        <v>3895</v>
      </c>
      <c r="ESN1" t="s">
        <v>3896</v>
      </c>
      <c r="ESO1" t="s">
        <v>3897</v>
      </c>
      <c r="ESP1" t="s">
        <v>3898</v>
      </c>
      <c r="ESQ1" t="s">
        <v>3899</v>
      </c>
      <c r="ESR1" t="s">
        <v>3900</v>
      </c>
      <c r="ESS1" t="s">
        <v>3901</v>
      </c>
      <c r="EST1" t="s">
        <v>3902</v>
      </c>
      <c r="ESU1" t="s">
        <v>3903</v>
      </c>
      <c r="ESV1" t="s">
        <v>3904</v>
      </c>
      <c r="ESW1" t="s">
        <v>3905</v>
      </c>
      <c r="ESX1" t="s">
        <v>3906</v>
      </c>
      <c r="ESY1" t="s">
        <v>3907</v>
      </c>
      <c r="ESZ1" t="s">
        <v>3908</v>
      </c>
      <c r="ETA1" t="s">
        <v>3909</v>
      </c>
      <c r="ETB1" t="s">
        <v>3910</v>
      </c>
      <c r="ETC1" t="s">
        <v>3911</v>
      </c>
      <c r="ETD1" t="s">
        <v>3912</v>
      </c>
      <c r="ETE1" t="s">
        <v>3913</v>
      </c>
      <c r="ETF1" t="s">
        <v>3914</v>
      </c>
      <c r="ETG1" t="s">
        <v>3915</v>
      </c>
      <c r="ETH1" t="s">
        <v>3916</v>
      </c>
      <c r="ETI1" t="s">
        <v>3917</v>
      </c>
      <c r="ETJ1" t="s">
        <v>3918</v>
      </c>
      <c r="ETK1" t="s">
        <v>3919</v>
      </c>
      <c r="ETL1" t="s">
        <v>3920</v>
      </c>
      <c r="ETM1" t="s">
        <v>3921</v>
      </c>
      <c r="ETN1" t="s">
        <v>3922</v>
      </c>
      <c r="ETO1" t="s">
        <v>3923</v>
      </c>
      <c r="ETP1" t="s">
        <v>3924</v>
      </c>
      <c r="ETQ1" t="s">
        <v>3925</v>
      </c>
      <c r="ETR1" t="s">
        <v>3926</v>
      </c>
      <c r="ETS1" t="s">
        <v>3927</v>
      </c>
      <c r="ETT1" t="s">
        <v>3928</v>
      </c>
      <c r="ETU1" t="s">
        <v>3929</v>
      </c>
      <c r="ETV1" t="s">
        <v>3930</v>
      </c>
      <c r="ETW1" t="s">
        <v>3931</v>
      </c>
      <c r="ETX1" t="s">
        <v>3932</v>
      </c>
      <c r="ETY1" t="s">
        <v>3933</v>
      </c>
      <c r="ETZ1" t="s">
        <v>3934</v>
      </c>
      <c r="EUA1" t="s">
        <v>3935</v>
      </c>
      <c r="EUB1" t="s">
        <v>3936</v>
      </c>
      <c r="EUC1" t="s">
        <v>3937</v>
      </c>
      <c r="EUD1" t="s">
        <v>3938</v>
      </c>
      <c r="EUE1" t="s">
        <v>3939</v>
      </c>
      <c r="EUF1" t="s">
        <v>3940</v>
      </c>
      <c r="EUG1" t="s">
        <v>3941</v>
      </c>
      <c r="EUH1" t="s">
        <v>3942</v>
      </c>
      <c r="EUI1" t="s">
        <v>3943</v>
      </c>
      <c r="EUJ1" t="s">
        <v>3944</v>
      </c>
      <c r="EUK1" t="s">
        <v>3945</v>
      </c>
      <c r="EUL1" t="s">
        <v>3946</v>
      </c>
      <c r="EUM1" t="s">
        <v>3947</v>
      </c>
      <c r="EUN1" t="s">
        <v>3948</v>
      </c>
      <c r="EUO1" t="s">
        <v>3949</v>
      </c>
      <c r="EUP1" t="s">
        <v>3950</v>
      </c>
      <c r="EUQ1" t="s">
        <v>3951</v>
      </c>
      <c r="EUR1" t="s">
        <v>3952</v>
      </c>
      <c r="EUS1" t="s">
        <v>3953</v>
      </c>
      <c r="EUT1" t="s">
        <v>3954</v>
      </c>
      <c r="EUU1" t="s">
        <v>3955</v>
      </c>
      <c r="EUV1" t="s">
        <v>3956</v>
      </c>
      <c r="EUW1" t="s">
        <v>3957</v>
      </c>
      <c r="EUX1" t="s">
        <v>3958</v>
      </c>
      <c r="EUY1" t="s">
        <v>3959</v>
      </c>
      <c r="EUZ1" t="s">
        <v>3960</v>
      </c>
      <c r="EVA1" t="s">
        <v>3961</v>
      </c>
      <c r="EVB1" t="s">
        <v>3962</v>
      </c>
      <c r="EVC1" t="s">
        <v>3963</v>
      </c>
      <c r="EVD1" t="s">
        <v>3964</v>
      </c>
      <c r="EVE1" t="s">
        <v>3965</v>
      </c>
      <c r="EVF1" t="s">
        <v>3966</v>
      </c>
      <c r="EVG1" t="s">
        <v>3967</v>
      </c>
      <c r="EVH1" t="s">
        <v>3968</v>
      </c>
      <c r="EVI1" t="s">
        <v>3969</v>
      </c>
      <c r="EVJ1" t="s">
        <v>3970</v>
      </c>
      <c r="EVK1" t="s">
        <v>3971</v>
      </c>
      <c r="EVL1" t="s">
        <v>3972</v>
      </c>
      <c r="EVM1" t="s">
        <v>3973</v>
      </c>
      <c r="EVN1" t="s">
        <v>3974</v>
      </c>
      <c r="EVO1" t="s">
        <v>3975</v>
      </c>
      <c r="EVP1" t="s">
        <v>3976</v>
      </c>
      <c r="EVQ1" t="s">
        <v>3977</v>
      </c>
      <c r="EVR1" t="s">
        <v>3978</v>
      </c>
      <c r="EVS1" t="s">
        <v>3979</v>
      </c>
      <c r="EVT1" t="s">
        <v>3980</v>
      </c>
      <c r="EVU1" t="s">
        <v>3981</v>
      </c>
      <c r="EVV1" t="s">
        <v>3982</v>
      </c>
      <c r="EVW1" t="s">
        <v>3983</v>
      </c>
      <c r="EVX1" t="s">
        <v>3984</v>
      </c>
      <c r="EVY1" t="s">
        <v>3985</v>
      </c>
      <c r="EVZ1" t="s">
        <v>3986</v>
      </c>
      <c r="EWA1" t="s">
        <v>3987</v>
      </c>
      <c r="EWB1" t="s">
        <v>3988</v>
      </c>
      <c r="EWC1" t="s">
        <v>3989</v>
      </c>
      <c r="EWD1" t="s">
        <v>3990</v>
      </c>
      <c r="EWE1" t="s">
        <v>3991</v>
      </c>
      <c r="EWF1" t="s">
        <v>3992</v>
      </c>
      <c r="EWG1" t="s">
        <v>3993</v>
      </c>
      <c r="EWH1" t="s">
        <v>3994</v>
      </c>
      <c r="EWI1" t="s">
        <v>3995</v>
      </c>
      <c r="EWJ1" t="s">
        <v>3996</v>
      </c>
      <c r="EWK1" t="s">
        <v>3997</v>
      </c>
      <c r="EWL1" t="s">
        <v>3998</v>
      </c>
      <c r="EWM1" t="s">
        <v>3999</v>
      </c>
      <c r="EWN1" t="s">
        <v>4000</v>
      </c>
      <c r="EWO1" t="s">
        <v>4001</v>
      </c>
      <c r="EWP1" t="s">
        <v>4002</v>
      </c>
      <c r="EWQ1" t="s">
        <v>4003</v>
      </c>
      <c r="EWR1" t="s">
        <v>4004</v>
      </c>
      <c r="EWS1" t="s">
        <v>4005</v>
      </c>
      <c r="EWT1" t="s">
        <v>4006</v>
      </c>
      <c r="EWU1" t="s">
        <v>4007</v>
      </c>
      <c r="EWV1" t="s">
        <v>4008</v>
      </c>
      <c r="EWW1" t="s">
        <v>4009</v>
      </c>
      <c r="EWX1" t="s">
        <v>4010</v>
      </c>
      <c r="EWY1" t="s">
        <v>4011</v>
      </c>
      <c r="EWZ1" t="s">
        <v>4012</v>
      </c>
      <c r="EXA1" t="s">
        <v>4013</v>
      </c>
      <c r="EXB1" t="s">
        <v>4014</v>
      </c>
      <c r="EXC1" t="s">
        <v>4015</v>
      </c>
      <c r="EXD1" t="s">
        <v>4016</v>
      </c>
      <c r="EXE1" t="s">
        <v>4017</v>
      </c>
      <c r="EXF1" t="s">
        <v>4018</v>
      </c>
      <c r="EXG1" t="s">
        <v>4019</v>
      </c>
      <c r="EXH1" t="s">
        <v>4020</v>
      </c>
      <c r="EXI1" t="s">
        <v>4021</v>
      </c>
      <c r="EXJ1" t="s">
        <v>4022</v>
      </c>
      <c r="EXK1" t="s">
        <v>4023</v>
      </c>
      <c r="EXL1" t="s">
        <v>4024</v>
      </c>
      <c r="EXM1" t="s">
        <v>4025</v>
      </c>
      <c r="EXN1" t="s">
        <v>4026</v>
      </c>
      <c r="EXO1" t="s">
        <v>4027</v>
      </c>
      <c r="EXP1" t="s">
        <v>4028</v>
      </c>
      <c r="EXQ1" t="s">
        <v>4029</v>
      </c>
      <c r="EXR1" t="s">
        <v>4030</v>
      </c>
      <c r="EXS1" t="s">
        <v>4031</v>
      </c>
      <c r="EXT1" t="s">
        <v>4032</v>
      </c>
      <c r="EXU1" t="s">
        <v>4033</v>
      </c>
      <c r="EXV1" t="s">
        <v>4034</v>
      </c>
      <c r="EXW1" t="s">
        <v>4035</v>
      </c>
      <c r="EXX1" t="s">
        <v>4036</v>
      </c>
      <c r="EXY1" t="s">
        <v>4037</v>
      </c>
      <c r="EXZ1" t="s">
        <v>4038</v>
      </c>
      <c r="EYA1" t="s">
        <v>4039</v>
      </c>
      <c r="EYB1" t="s">
        <v>4040</v>
      </c>
      <c r="EYC1" t="s">
        <v>4041</v>
      </c>
      <c r="EYD1" t="s">
        <v>4042</v>
      </c>
      <c r="EYE1" t="s">
        <v>4043</v>
      </c>
      <c r="EYF1" t="s">
        <v>4044</v>
      </c>
      <c r="EYG1" t="s">
        <v>4045</v>
      </c>
      <c r="EYH1" t="s">
        <v>4046</v>
      </c>
      <c r="EYI1" t="s">
        <v>4047</v>
      </c>
      <c r="EYJ1" t="s">
        <v>4048</v>
      </c>
      <c r="EYK1" t="s">
        <v>4049</v>
      </c>
      <c r="EYL1" t="s">
        <v>4050</v>
      </c>
      <c r="EYM1" t="s">
        <v>4051</v>
      </c>
      <c r="EYN1" t="s">
        <v>4052</v>
      </c>
      <c r="EYO1" t="s">
        <v>4053</v>
      </c>
      <c r="EYP1" t="s">
        <v>4054</v>
      </c>
      <c r="EYQ1" t="s">
        <v>4055</v>
      </c>
      <c r="EYR1" t="s">
        <v>4056</v>
      </c>
      <c r="EYS1" t="s">
        <v>4057</v>
      </c>
      <c r="EYT1" t="s">
        <v>4058</v>
      </c>
      <c r="EYU1" t="s">
        <v>4059</v>
      </c>
      <c r="EYV1" t="s">
        <v>4060</v>
      </c>
      <c r="EYW1" t="s">
        <v>4061</v>
      </c>
      <c r="EYX1" t="s">
        <v>4062</v>
      </c>
      <c r="EYY1" t="s">
        <v>4063</v>
      </c>
      <c r="EYZ1" t="s">
        <v>4064</v>
      </c>
      <c r="EZA1" t="s">
        <v>4065</v>
      </c>
      <c r="EZB1" t="s">
        <v>4066</v>
      </c>
      <c r="EZC1" t="s">
        <v>4067</v>
      </c>
      <c r="EZD1" t="s">
        <v>4068</v>
      </c>
      <c r="EZE1" t="s">
        <v>4069</v>
      </c>
      <c r="EZF1" t="s">
        <v>4070</v>
      </c>
      <c r="EZG1" t="s">
        <v>4071</v>
      </c>
      <c r="EZH1" t="s">
        <v>4072</v>
      </c>
      <c r="EZI1" t="s">
        <v>4073</v>
      </c>
      <c r="EZJ1" t="s">
        <v>4074</v>
      </c>
      <c r="EZK1" t="s">
        <v>4075</v>
      </c>
      <c r="EZL1" t="s">
        <v>4076</v>
      </c>
      <c r="EZM1" t="s">
        <v>4077</v>
      </c>
      <c r="EZN1" t="s">
        <v>4078</v>
      </c>
      <c r="EZO1" t="s">
        <v>4079</v>
      </c>
      <c r="EZP1" t="s">
        <v>4080</v>
      </c>
      <c r="EZQ1" t="s">
        <v>4081</v>
      </c>
      <c r="EZR1" t="s">
        <v>4082</v>
      </c>
      <c r="EZS1" t="s">
        <v>4083</v>
      </c>
      <c r="EZT1" t="s">
        <v>4084</v>
      </c>
      <c r="EZU1" t="s">
        <v>4085</v>
      </c>
      <c r="EZV1" t="s">
        <v>4086</v>
      </c>
      <c r="EZW1" t="s">
        <v>4087</v>
      </c>
      <c r="EZX1" t="s">
        <v>4088</v>
      </c>
      <c r="EZY1" t="s">
        <v>4089</v>
      </c>
      <c r="EZZ1" t="s">
        <v>4090</v>
      </c>
      <c r="FAA1" t="s">
        <v>4091</v>
      </c>
      <c r="FAB1" t="s">
        <v>4092</v>
      </c>
      <c r="FAC1" t="s">
        <v>4093</v>
      </c>
      <c r="FAD1" t="s">
        <v>4094</v>
      </c>
      <c r="FAE1" t="s">
        <v>4095</v>
      </c>
      <c r="FAF1" t="s">
        <v>4096</v>
      </c>
      <c r="FAG1" t="s">
        <v>4097</v>
      </c>
      <c r="FAH1" t="s">
        <v>4098</v>
      </c>
      <c r="FAI1" t="s">
        <v>4099</v>
      </c>
      <c r="FAJ1" t="s">
        <v>4100</v>
      </c>
      <c r="FAK1" t="s">
        <v>4101</v>
      </c>
      <c r="FAL1" t="s">
        <v>4102</v>
      </c>
      <c r="FAM1" t="s">
        <v>4103</v>
      </c>
      <c r="FAN1" t="s">
        <v>4104</v>
      </c>
      <c r="FAO1" t="s">
        <v>4105</v>
      </c>
      <c r="FAP1" t="s">
        <v>4106</v>
      </c>
      <c r="FAQ1" t="s">
        <v>4107</v>
      </c>
      <c r="FAR1" t="s">
        <v>4108</v>
      </c>
      <c r="FAS1" t="s">
        <v>4109</v>
      </c>
      <c r="FAT1" t="s">
        <v>4110</v>
      </c>
      <c r="FAU1" t="s">
        <v>4111</v>
      </c>
      <c r="FAV1" t="s">
        <v>4112</v>
      </c>
      <c r="FAW1" t="s">
        <v>4113</v>
      </c>
      <c r="FAX1" t="s">
        <v>4114</v>
      </c>
      <c r="FAY1" t="s">
        <v>4115</v>
      </c>
      <c r="FAZ1" t="s">
        <v>4116</v>
      </c>
      <c r="FBA1" t="s">
        <v>4117</v>
      </c>
      <c r="FBB1" t="s">
        <v>4118</v>
      </c>
      <c r="FBC1" t="s">
        <v>4119</v>
      </c>
      <c r="FBD1" t="s">
        <v>4120</v>
      </c>
      <c r="FBE1" t="s">
        <v>4121</v>
      </c>
      <c r="FBF1" t="s">
        <v>4122</v>
      </c>
      <c r="FBG1" t="s">
        <v>4123</v>
      </c>
      <c r="FBH1" t="s">
        <v>4124</v>
      </c>
      <c r="FBI1" t="s">
        <v>4125</v>
      </c>
      <c r="FBJ1" t="s">
        <v>4126</v>
      </c>
      <c r="FBK1" t="s">
        <v>4127</v>
      </c>
      <c r="FBL1" t="s">
        <v>4128</v>
      </c>
      <c r="FBM1" t="s">
        <v>4129</v>
      </c>
      <c r="FBN1" t="s">
        <v>4130</v>
      </c>
      <c r="FBO1" t="s">
        <v>4131</v>
      </c>
      <c r="FBP1" t="s">
        <v>4132</v>
      </c>
      <c r="FBQ1" t="s">
        <v>4133</v>
      </c>
      <c r="FBR1" t="s">
        <v>4134</v>
      </c>
      <c r="FBS1" t="s">
        <v>4135</v>
      </c>
      <c r="FBT1" t="s">
        <v>4136</v>
      </c>
      <c r="FBU1" t="s">
        <v>4137</v>
      </c>
      <c r="FBV1" t="s">
        <v>4138</v>
      </c>
      <c r="FBW1" t="s">
        <v>4139</v>
      </c>
      <c r="FBX1" t="s">
        <v>4140</v>
      </c>
      <c r="FBY1" t="s">
        <v>4141</v>
      </c>
      <c r="FBZ1" t="s">
        <v>4142</v>
      </c>
      <c r="FCA1" t="s">
        <v>4143</v>
      </c>
      <c r="FCB1" t="s">
        <v>4144</v>
      </c>
      <c r="FCC1" t="s">
        <v>4145</v>
      </c>
      <c r="FCD1" t="s">
        <v>4146</v>
      </c>
      <c r="FCE1" t="s">
        <v>4147</v>
      </c>
      <c r="FCF1" t="s">
        <v>4148</v>
      </c>
      <c r="FCG1" t="s">
        <v>4149</v>
      </c>
      <c r="FCH1" t="s">
        <v>4150</v>
      </c>
      <c r="FCI1" t="s">
        <v>4151</v>
      </c>
      <c r="FCJ1" t="s">
        <v>4152</v>
      </c>
      <c r="FCK1" t="s">
        <v>4153</v>
      </c>
      <c r="FCL1" t="s">
        <v>4154</v>
      </c>
      <c r="FCM1" t="s">
        <v>4155</v>
      </c>
      <c r="FCN1" t="s">
        <v>4156</v>
      </c>
      <c r="FCO1" t="s">
        <v>4157</v>
      </c>
      <c r="FCP1" t="s">
        <v>4158</v>
      </c>
      <c r="FCQ1" t="s">
        <v>4159</v>
      </c>
      <c r="FCR1" t="s">
        <v>4160</v>
      </c>
      <c r="FCS1" t="s">
        <v>4161</v>
      </c>
      <c r="FCT1" t="s">
        <v>4162</v>
      </c>
      <c r="FCU1" t="s">
        <v>4163</v>
      </c>
      <c r="FCV1" t="s">
        <v>4164</v>
      </c>
      <c r="FCW1" t="s">
        <v>4165</v>
      </c>
      <c r="FCX1" t="s">
        <v>4166</v>
      </c>
      <c r="FCY1" t="s">
        <v>4167</v>
      </c>
      <c r="FCZ1" t="s">
        <v>4168</v>
      </c>
      <c r="FDA1" t="s">
        <v>4169</v>
      </c>
      <c r="FDB1" t="s">
        <v>4170</v>
      </c>
      <c r="FDC1" t="s">
        <v>4171</v>
      </c>
      <c r="FDD1" t="s">
        <v>4172</v>
      </c>
      <c r="FDE1" t="s">
        <v>4173</v>
      </c>
      <c r="FDF1" t="s">
        <v>4174</v>
      </c>
      <c r="FDG1" t="s">
        <v>4175</v>
      </c>
      <c r="FDH1" t="s">
        <v>4176</v>
      </c>
      <c r="FDI1" t="s">
        <v>4177</v>
      </c>
      <c r="FDJ1" t="s">
        <v>4178</v>
      </c>
      <c r="FDK1" t="s">
        <v>4179</v>
      </c>
      <c r="FDL1" t="s">
        <v>4180</v>
      </c>
      <c r="FDM1" t="s">
        <v>4181</v>
      </c>
      <c r="FDN1" t="s">
        <v>4182</v>
      </c>
      <c r="FDO1" t="s">
        <v>4183</v>
      </c>
      <c r="FDP1" t="s">
        <v>4184</v>
      </c>
      <c r="FDQ1" t="s">
        <v>4185</v>
      </c>
      <c r="FDR1" t="s">
        <v>4186</v>
      </c>
      <c r="FDS1" t="s">
        <v>4187</v>
      </c>
      <c r="FDT1" t="s">
        <v>4188</v>
      </c>
      <c r="FDU1" t="s">
        <v>4189</v>
      </c>
      <c r="FDV1" t="s">
        <v>4190</v>
      </c>
      <c r="FDW1" t="s">
        <v>4191</v>
      </c>
      <c r="FDX1" t="s">
        <v>4192</v>
      </c>
      <c r="FDY1" t="s">
        <v>4193</v>
      </c>
      <c r="FDZ1" t="s">
        <v>4194</v>
      </c>
      <c r="FEA1" t="s">
        <v>4195</v>
      </c>
      <c r="FEB1" t="s">
        <v>4196</v>
      </c>
      <c r="FEC1" t="s">
        <v>4197</v>
      </c>
      <c r="FED1" t="s">
        <v>4198</v>
      </c>
      <c r="FEE1" t="s">
        <v>4199</v>
      </c>
      <c r="FEF1" t="s">
        <v>4200</v>
      </c>
      <c r="FEG1" t="s">
        <v>4201</v>
      </c>
      <c r="FEH1" t="s">
        <v>4202</v>
      </c>
      <c r="FEI1" t="s">
        <v>4203</v>
      </c>
      <c r="FEJ1" t="s">
        <v>4204</v>
      </c>
      <c r="FEK1" t="s">
        <v>4205</v>
      </c>
      <c r="FEL1" t="s">
        <v>4206</v>
      </c>
      <c r="FEM1" t="s">
        <v>4207</v>
      </c>
      <c r="FEN1" t="s">
        <v>4208</v>
      </c>
      <c r="FEO1" t="s">
        <v>4209</v>
      </c>
      <c r="FEP1" t="s">
        <v>4210</v>
      </c>
      <c r="FEQ1" t="s">
        <v>4211</v>
      </c>
      <c r="FER1" t="s">
        <v>4212</v>
      </c>
      <c r="FES1" t="s">
        <v>4213</v>
      </c>
      <c r="FET1" t="s">
        <v>4214</v>
      </c>
      <c r="FEU1" t="s">
        <v>4215</v>
      </c>
      <c r="FEV1" t="s">
        <v>4216</v>
      </c>
      <c r="FEW1" t="s">
        <v>4217</v>
      </c>
      <c r="FEX1" t="s">
        <v>4218</v>
      </c>
      <c r="FEY1" t="s">
        <v>4219</v>
      </c>
      <c r="FEZ1" t="s">
        <v>4220</v>
      </c>
      <c r="FFA1" t="s">
        <v>4221</v>
      </c>
      <c r="FFB1" t="s">
        <v>4222</v>
      </c>
      <c r="FFC1" t="s">
        <v>4223</v>
      </c>
      <c r="FFD1" t="s">
        <v>4224</v>
      </c>
      <c r="FFE1" t="s">
        <v>4225</v>
      </c>
      <c r="FFF1" t="s">
        <v>4226</v>
      </c>
      <c r="FFG1" t="s">
        <v>4227</v>
      </c>
      <c r="FFH1" t="s">
        <v>4228</v>
      </c>
      <c r="FFI1" t="s">
        <v>4229</v>
      </c>
      <c r="FFJ1" t="s">
        <v>4230</v>
      </c>
      <c r="FFK1" t="s">
        <v>4231</v>
      </c>
      <c r="FFL1" t="s">
        <v>4232</v>
      </c>
      <c r="FFM1" t="s">
        <v>4233</v>
      </c>
      <c r="FFN1" t="s">
        <v>4234</v>
      </c>
      <c r="FFO1" t="s">
        <v>4235</v>
      </c>
      <c r="FFP1" t="s">
        <v>4236</v>
      </c>
      <c r="FFQ1" t="s">
        <v>4237</v>
      </c>
      <c r="FFR1" t="s">
        <v>4238</v>
      </c>
      <c r="FFS1" t="s">
        <v>4239</v>
      </c>
      <c r="FFT1" t="s">
        <v>4240</v>
      </c>
      <c r="FFU1" t="s">
        <v>4241</v>
      </c>
      <c r="FFV1" t="s">
        <v>4242</v>
      </c>
      <c r="FFW1" t="s">
        <v>4243</v>
      </c>
      <c r="FFX1" t="s">
        <v>4244</v>
      </c>
      <c r="FFY1" t="s">
        <v>4245</v>
      </c>
      <c r="FFZ1" t="s">
        <v>4246</v>
      </c>
      <c r="FGA1" t="s">
        <v>4247</v>
      </c>
      <c r="FGB1" t="s">
        <v>4248</v>
      </c>
      <c r="FGC1" t="s">
        <v>4249</v>
      </c>
      <c r="FGD1" t="s">
        <v>4250</v>
      </c>
      <c r="FGE1" t="s">
        <v>4251</v>
      </c>
      <c r="FGF1" t="s">
        <v>4252</v>
      </c>
      <c r="FGG1" t="s">
        <v>4253</v>
      </c>
      <c r="FGH1" t="s">
        <v>4254</v>
      </c>
      <c r="FGI1" t="s">
        <v>4255</v>
      </c>
      <c r="FGJ1" t="s">
        <v>4256</v>
      </c>
      <c r="FGK1" t="s">
        <v>4257</v>
      </c>
      <c r="FGL1" t="s">
        <v>4258</v>
      </c>
      <c r="FGM1" t="s">
        <v>4259</v>
      </c>
      <c r="FGN1" t="s">
        <v>4260</v>
      </c>
      <c r="FGO1" t="s">
        <v>4261</v>
      </c>
      <c r="FGP1" t="s">
        <v>4262</v>
      </c>
      <c r="FGQ1" t="s">
        <v>4263</v>
      </c>
      <c r="FGR1" t="s">
        <v>4264</v>
      </c>
      <c r="FGS1" t="s">
        <v>4265</v>
      </c>
      <c r="FGT1" t="s">
        <v>4266</v>
      </c>
      <c r="FGU1" t="s">
        <v>4267</v>
      </c>
      <c r="FGV1" t="s">
        <v>4268</v>
      </c>
      <c r="FGW1" t="s">
        <v>4269</v>
      </c>
      <c r="FGX1" t="s">
        <v>4270</v>
      </c>
      <c r="FGY1" t="s">
        <v>4271</v>
      </c>
      <c r="FGZ1" t="s">
        <v>4272</v>
      </c>
      <c r="FHA1" t="s">
        <v>4273</v>
      </c>
      <c r="FHB1" t="s">
        <v>4274</v>
      </c>
      <c r="FHC1" t="s">
        <v>4275</v>
      </c>
      <c r="FHD1" t="s">
        <v>4276</v>
      </c>
      <c r="FHE1" t="s">
        <v>4277</v>
      </c>
      <c r="FHF1" t="s">
        <v>4278</v>
      </c>
      <c r="FHG1" t="s">
        <v>4279</v>
      </c>
      <c r="FHH1" t="s">
        <v>4280</v>
      </c>
      <c r="FHI1" t="s">
        <v>4281</v>
      </c>
      <c r="FHJ1" t="s">
        <v>4282</v>
      </c>
      <c r="FHK1" t="s">
        <v>4283</v>
      </c>
      <c r="FHL1" t="s">
        <v>4284</v>
      </c>
      <c r="FHM1" t="s">
        <v>4285</v>
      </c>
      <c r="FHN1" t="s">
        <v>4286</v>
      </c>
      <c r="FHO1" t="s">
        <v>4287</v>
      </c>
      <c r="FHP1" t="s">
        <v>4288</v>
      </c>
      <c r="FHQ1" t="s">
        <v>4289</v>
      </c>
      <c r="FHR1" t="s">
        <v>4290</v>
      </c>
      <c r="FHS1" t="s">
        <v>4291</v>
      </c>
      <c r="FHT1" t="s">
        <v>4292</v>
      </c>
      <c r="FHU1" t="s">
        <v>4293</v>
      </c>
      <c r="FHV1" t="s">
        <v>4294</v>
      </c>
      <c r="FHW1" t="s">
        <v>4295</v>
      </c>
      <c r="FHX1" t="s">
        <v>4296</v>
      </c>
      <c r="FHY1" t="s">
        <v>4297</v>
      </c>
      <c r="FHZ1" t="s">
        <v>4298</v>
      </c>
      <c r="FIA1" t="s">
        <v>4299</v>
      </c>
      <c r="FIB1" t="s">
        <v>4300</v>
      </c>
      <c r="FIC1" t="s">
        <v>4301</v>
      </c>
      <c r="FID1" t="s">
        <v>4302</v>
      </c>
      <c r="FIE1" t="s">
        <v>4303</v>
      </c>
      <c r="FIF1" t="s">
        <v>4304</v>
      </c>
      <c r="FIG1" t="s">
        <v>4305</v>
      </c>
      <c r="FIH1" t="s">
        <v>4306</v>
      </c>
      <c r="FII1" t="s">
        <v>4307</v>
      </c>
      <c r="FIJ1" t="s">
        <v>4308</v>
      </c>
      <c r="FIK1" t="s">
        <v>4309</v>
      </c>
      <c r="FIL1" t="s">
        <v>4310</v>
      </c>
      <c r="FIM1" t="s">
        <v>4311</v>
      </c>
      <c r="FIN1" t="s">
        <v>4312</v>
      </c>
      <c r="FIO1" t="s">
        <v>4313</v>
      </c>
      <c r="FIP1" t="s">
        <v>4314</v>
      </c>
      <c r="FIQ1" t="s">
        <v>4315</v>
      </c>
      <c r="FIR1" t="s">
        <v>4316</v>
      </c>
      <c r="FIS1" t="s">
        <v>4317</v>
      </c>
      <c r="FIT1" t="s">
        <v>4318</v>
      </c>
      <c r="FIU1" t="s">
        <v>4319</v>
      </c>
      <c r="FIV1" t="s">
        <v>4320</v>
      </c>
      <c r="FIW1" t="s">
        <v>4321</v>
      </c>
      <c r="FIX1" t="s">
        <v>4322</v>
      </c>
      <c r="FIY1" t="s">
        <v>4323</v>
      </c>
      <c r="FIZ1" t="s">
        <v>4324</v>
      </c>
      <c r="FJA1" t="s">
        <v>4325</v>
      </c>
      <c r="FJB1" t="s">
        <v>4326</v>
      </c>
      <c r="FJC1" t="s">
        <v>4327</v>
      </c>
      <c r="FJD1" t="s">
        <v>4328</v>
      </c>
      <c r="FJE1" t="s">
        <v>4329</v>
      </c>
      <c r="FJF1" t="s">
        <v>4330</v>
      </c>
      <c r="FJG1" t="s">
        <v>4331</v>
      </c>
      <c r="FJH1" t="s">
        <v>4332</v>
      </c>
      <c r="FJI1" t="s">
        <v>4333</v>
      </c>
      <c r="FJJ1" t="s">
        <v>4334</v>
      </c>
      <c r="FJK1" t="s">
        <v>4335</v>
      </c>
      <c r="FJL1" t="s">
        <v>4336</v>
      </c>
      <c r="FJM1" t="s">
        <v>4337</v>
      </c>
      <c r="FJN1" t="s">
        <v>4338</v>
      </c>
      <c r="FJO1" t="s">
        <v>4339</v>
      </c>
      <c r="FJP1" t="s">
        <v>4340</v>
      </c>
      <c r="FJQ1" t="s">
        <v>4341</v>
      </c>
      <c r="FJR1" t="s">
        <v>4342</v>
      </c>
      <c r="FJS1" t="s">
        <v>4343</v>
      </c>
      <c r="FJT1" t="s">
        <v>4344</v>
      </c>
      <c r="FJU1" t="s">
        <v>4345</v>
      </c>
      <c r="FJV1" t="s">
        <v>4346</v>
      </c>
      <c r="FJW1" t="s">
        <v>4347</v>
      </c>
      <c r="FJX1" t="s">
        <v>4348</v>
      </c>
      <c r="FJY1" t="s">
        <v>4349</v>
      </c>
      <c r="FJZ1" t="s">
        <v>4350</v>
      </c>
      <c r="FKA1" t="s">
        <v>4351</v>
      </c>
      <c r="FKB1" t="s">
        <v>4352</v>
      </c>
      <c r="FKC1" t="s">
        <v>4353</v>
      </c>
      <c r="FKD1" t="s">
        <v>4354</v>
      </c>
      <c r="FKE1" t="s">
        <v>4355</v>
      </c>
      <c r="FKF1" t="s">
        <v>4356</v>
      </c>
      <c r="FKG1" t="s">
        <v>4357</v>
      </c>
      <c r="FKH1" t="s">
        <v>4358</v>
      </c>
      <c r="FKI1" t="s">
        <v>4359</v>
      </c>
      <c r="FKJ1" t="s">
        <v>4360</v>
      </c>
      <c r="FKK1" t="s">
        <v>4361</v>
      </c>
      <c r="FKL1" t="s">
        <v>4362</v>
      </c>
      <c r="FKM1" t="s">
        <v>4363</v>
      </c>
      <c r="FKN1" t="s">
        <v>4364</v>
      </c>
      <c r="FKO1" t="s">
        <v>4365</v>
      </c>
      <c r="FKP1" t="s">
        <v>4366</v>
      </c>
      <c r="FKQ1" t="s">
        <v>4367</v>
      </c>
      <c r="FKR1" t="s">
        <v>4368</v>
      </c>
      <c r="FKS1" t="s">
        <v>4369</v>
      </c>
      <c r="FKT1" t="s">
        <v>4370</v>
      </c>
      <c r="FKU1" t="s">
        <v>4371</v>
      </c>
      <c r="FKV1" t="s">
        <v>4372</v>
      </c>
      <c r="FKW1" t="s">
        <v>4373</v>
      </c>
      <c r="FKX1" t="s">
        <v>4374</v>
      </c>
      <c r="FKY1" t="s">
        <v>4375</v>
      </c>
      <c r="FKZ1" t="s">
        <v>4376</v>
      </c>
      <c r="FLA1" t="s">
        <v>4377</v>
      </c>
      <c r="FLB1" t="s">
        <v>4378</v>
      </c>
      <c r="FLC1" t="s">
        <v>4379</v>
      </c>
      <c r="FLD1" t="s">
        <v>4380</v>
      </c>
      <c r="FLE1" t="s">
        <v>4381</v>
      </c>
      <c r="FLF1" t="s">
        <v>4382</v>
      </c>
      <c r="FLG1" t="s">
        <v>4383</v>
      </c>
      <c r="FLH1" t="s">
        <v>4384</v>
      </c>
      <c r="FLI1" t="s">
        <v>4385</v>
      </c>
      <c r="FLJ1" t="s">
        <v>4386</v>
      </c>
      <c r="FLK1" t="s">
        <v>4387</v>
      </c>
      <c r="FLL1" t="s">
        <v>4388</v>
      </c>
      <c r="FLM1" t="s">
        <v>4389</v>
      </c>
      <c r="FLN1" t="s">
        <v>4390</v>
      </c>
      <c r="FLO1" t="s">
        <v>4391</v>
      </c>
      <c r="FLP1" t="s">
        <v>4392</v>
      </c>
      <c r="FLQ1" t="s">
        <v>4393</v>
      </c>
      <c r="FLR1" t="s">
        <v>4394</v>
      </c>
      <c r="FLS1" t="s">
        <v>4395</v>
      </c>
      <c r="FLT1" t="s">
        <v>4396</v>
      </c>
      <c r="FLU1" t="s">
        <v>4397</v>
      </c>
      <c r="FLV1" t="s">
        <v>4398</v>
      </c>
      <c r="FLW1" t="s">
        <v>4399</v>
      </c>
      <c r="FLX1" t="s">
        <v>4400</v>
      </c>
      <c r="FLY1" t="s">
        <v>4401</v>
      </c>
      <c r="FLZ1" t="s">
        <v>4402</v>
      </c>
      <c r="FMA1" t="s">
        <v>4403</v>
      </c>
      <c r="FMB1" t="s">
        <v>4404</v>
      </c>
      <c r="FMC1" t="s">
        <v>4405</v>
      </c>
      <c r="FMD1" t="s">
        <v>4406</v>
      </c>
      <c r="FME1" t="s">
        <v>4407</v>
      </c>
      <c r="FMF1" t="s">
        <v>4408</v>
      </c>
      <c r="FMG1" t="s">
        <v>4409</v>
      </c>
      <c r="FMH1" t="s">
        <v>4410</v>
      </c>
      <c r="FMI1" t="s">
        <v>4411</v>
      </c>
      <c r="FMJ1" t="s">
        <v>4412</v>
      </c>
      <c r="FMK1" t="s">
        <v>4413</v>
      </c>
      <c r="FML1" t="s">
        <v>4414</v>
      </c>
      <c r="FMM1" t="s">
        <v>4415</v>
      </c>
      <c r="FMN1" t="s">
        <v>4416</v>
      </c>
      <c r="FMO1" t="s">
        <v>4417</v>
      </c>
      <c r="FMP1" t="s">
        <v>4418</v>
      </c>
      <c r="FMQ1" t="s">
        <v>4419</v>
      </c>
      <c r="FMR1" t="s">
        <v>4420</v>
      </c>
      <c r="FMS1" t="s">
        <v>4421</v>
      </c>
      <c r="FMT1" t="s">
        <v>4422</v>
      </c>
      <c r="FMU1" t="s">
        <v>4423</v>
      </c>
      <c r="FMV1" t="s">
        <v>4424</v>
      </c>
      <c r="FMW1" t="s">
        <v>4425</v>
      </c>
      <c r="FMX1" t="s">
        <v>4426</v>
      </c>
      <c r="FMY1" t="s">
        <v>4427</v>
      </c>
      <c r="FMZ1" t="s">
        <v>4428</v>
      </c>
      <c r="FNA1" t="s">
        <v>4429</v>
      </c>
      <c r="FNB1" t="s">
        <v>4430</v>
      </c>
      <c r="FNC1" t="s">
        <v>4431</v>
      </c>
      <c r="FND1" t="s">
        <v>4432</v>
      </c>
      <c r="FNE1" t="s">
        <v>4433</v>
      </c>
      <c r="FNF1" t="s">
        <v>4434</v>
      </c>
      <c r="FNG1" t="s">
        <v>4435</v>
      </c>
      <c r="FNH1" t="s">
        <v>4436</v>
      </c>
      <c r="FNI1" t="s">
        <v>4437</v>
      </c>
      <c r="FNJ1" t="s">
        <v>4438</v>
      </c>
      <c r="FNK1" t="s">
        <v>4439</v>
      </c>
      <c r="FNL1" t="s">
        <v>4440</v>
      </c>
      <c r="FNM1" t="s">
        <v>4441</v>
      </c>
      <c r="FNN1" t="s">
        <v>4442</v>
      </c>
      <c r="FNO1" t="s">
        <v>4443</v>
      </c>
      <c r="FNP1" t="s">
        <v>4444</v>
      </c>
      <c r="FNQ1" t="s">
        <v>4445</v>
      </c>
      <c r="FNR1" t="s">
        <v>4446</v>
      </c>
      <c r="FNS1" t="s">
        <v>4447</v>
      </c>
      <c r="FNT1" t="s">
        <v>4448</v>
      </c>
      <c r="FNU1" t="s">
        <v>4449</v>
      </c>
      <c r="FNV1" t="s">
        <v>4450</v>
      </c>
      <c r="FNW1" t="s">
        <v>4451</v>
      </c>
      <c r="FNX1" t="s">
        <v>4452</v>
      </c>
      <c r="FNY1" t="s">
        <v>4453</v>
      </c>
      <c r="FNZ1" t="s">
        <v>4454</v>
      </c>
      <c r="FOA1" t="s">
        <v>4455</v>
      </c>
      <c r="FOB1" t="s">
        <v>4456</v>
      </c>
      <c r="FOC1" t="s">
        <v>4457</v>
      </c>
      <c r="FOD1" t="s">
        <v>4458</v>
      </c>
      <c r="FOE1" t="s">
        <v>4459</v>
      </c>
      <c r="FOF1" t="s">
        <v>4460</v>
      </c>
      <c r="FOG1" t="s">
        <v>4461</v>
      </c>
      <c r="FOH1" t="s">
        <v>4462</v>
      </c>
      <c r="FOI1" t="s">
        <v>4463</v>
      </c>
      <c r="FOJ1" t="s">
        <v>4464</v>
      </c>
      <c r="FOK1" t="s">
        <v>4465</v>
      </c>
      <c r="FOL1" t="s">
        <v>4466</v>
      </c>
      <c r="FOM1" t="s">
        <v>4467</v>
      </c>
      <c r="FON1" t="s">
        <v>4468</v>
      </c>
      <c r="FOO1" t="s">
        <v>4469</v>
      </c>
      <c r="FOP1" t="s">
        <v>4470</v>
      </c>
      <c r="FOQ1" t="s">
        <v>4471</v>
      </c>
      <c r="FOR1" t="s">
        <v>4472</v>
      </c>
      <c r="FOS1" t="s">
        <v>4473</v>
      </c>
      <c r="FOT1" t="s">
        <v>4474</v>
      </c>
      <c r="FOU1" t="s">
        <v>4475</v>
      </c>
      <c r="FOV1" t="s">
        <v>4476</v>
      </c>
      <c r="FOW1" t="s">
        <v>4477</v>
      </c>
      <c r="FOX1" t="s">
        <v>4478</v>
      </c>
      <c r="FOY1" t="s">
        <v>4479</v>
      </c>
      <c r="FOZ1" t="s">
        <v>4480</v>
      </c>
      <c r="FPA1" t="s">
        <v>4481</v>
      </c>
      <c r="FPB1" t="s">
        <v>4482</v>
      </c>
      <c r="FPC1" t="s">
        <v>4483</v>
      </c>
      <c r="FPD1" t="s">
        <v>4484</v>
      </c>
      <c r="FPE1" t="s">
        <v>4485</v>
      </c>
      <c r="FPF1" t="s">
        <v>4486</v>
      </c>
      <c r="FPG1" t="s">
        <v>4487</v>
      </c>
      <c r="FPH1" t="s">
        <v>4488</v>
      </c>
      <c r="FPI1" t="s">
        <v>4489</v>
      </c>
      <c r="FPJ1" t="s">
        <v>4490</v>
      </c>
      <c r="FPK1" t="s">
        <v>4491</v>
      </c>
      <c r="FPL1" t="s">
        <v>4492</v>
      </c>
      <c r="FPM1" t="s">
        <v>4493</v>
      </c>
      <c r="FPN1" t="s">
        <v>4494</v>
      </c>
      <c r="FPO1" t="s">
        <v>4495</v>
      </c>
      <c r="FPP1" t="s">
        <v>4496</v>
      </c>
      <c r="FPQ1" t="s">
        <v>4497</v>
      </c>
      <c r="FPR1" t="s">
        <v>4498</v>
      </c>
      <c r="FPS1" t="s">
        <v>4499</v>
      </c>
      <c r="FPT1" t="s">
        <v>4500</v>
      </c>
      <c r="FPU1" t="s">
        <v>4501</v>
      </c>
      <c r="FPV1" t="s">
        <v>4502</v>
      </c>
      <c r="FPW1" t="s">
        <v>4503</v>
      </c>
      <c r="FPX1" t="s">
        <v>4504</v>
      </c>
      <c r="FPY1" t="s">
        <v>4505</v>
      </c>
      <c r="FPZ1" t="s">
        <v>4506</v>
      </c>
      <c r="FQA1" t="s">
        <v>4507</v>
      </c>
      <c r="FQB1" t="s">
        <v>4508</v>
      </c>
      <c r="FQC1" t="s">
        <v>4509</v>
      </c>
      <c r="FQD1" t="s">
        <v>4510</v>
      </c>
      <c r="FQE1" t="s">
        <v>4511</v>
      </c>
      <c r="FQF1" t="s">
        <v>4512</v>
      </c>
      <c r="FQG1" t="s">
        <v>4513</v>
      </c>
      <c r="FQH1" t="s">
        <v>4514</v>
      </c>
      <c r="FQI1" t="s">
        <v>4515</v>
      </c>
      <c r="FQJ1" t="s">
        <v>4516</v>
      </c>
      <c r="FQK1" t="s">
        <v>4517</v>
      </c>
      <c r="FQL1" t="s">
        <v>4518</v>
      </c>
      <c r="FQM1" t="s">
        <v>4519</v>
      </c>
      <c r="FQN1" t="s">
        <v>4520</v>
      </c>
      <c r="FQO1" t="s">
        <v>4521</v>
      </c>
      <c r="FQP1" t="s">
        <v>4522</v>
      </c>
      <c r="FQQ1" t="s">
        <v>4523</v>
      </c>
      <c r="FQR1" t="s">
        <v>4524</v>
      </c>
      <c r="FQS1" t="s">
        <v>4525</v>
      </c>
      <c r="FQT1" t="s">
        <v>4526</v>
      </c>
      <c r="FQU1" t="s">
        <v>4527</v>
      </c>
      <c r="FQV1" t="s">
        <v>4528</v>
      </c>
      <c r="FQW1" t="s">
        <v>4529</v>
      </c>
      <c r="FQX1" t="s">
        <v>4530</v>
      </c>
      <c r="FQY1" t="s">
        <v>4531</v>
      </c>
      <c r="FQZ1" t="s">
        <v>4532</v>
      </c>
      <c r="FRA1" t="s">
        <v>4533</v>
      </c>
      <c r="FRB1" t="s">
        <v>4534</v>
      </c>
      <c r="FRC1" t="s">
        <v>4535</v>
      </c>
      <c r="FRD1" t="s">
        <v>4536</v>
      </c>
      <c r="FRE1" t="s">
        <v>4537</v>
      </c>
      <c r="FRF1" t="s">
        <v>4538</v>
      </c>
      <c r="FRG1" t="s">
        <v>4539</v>
      </c>
      <c r="FRH1" t="s">
        <v>4540</v>
      </c>
      <c r="FRI1" t="s">
        <v>4541</v>
      </c>
      <c r="FRJ1" t="s">
        <v>4542</v>
      </c>
      <c r="FRK1" t="s">
        <v>4543</v>
      </c>
      <c r="FRL1" t="s">
        <v>4544</v>
      </c>
      <c r="FRM1" t="s">
        <v>4545</v>
      </c>
      <c r="FRN1" t="s">
        <v>4546</v>
      </c>
      <c r="FRO1" t="s">
        <v>4547</v>
      </c>
      <c r="FRP1" t="s">
        <v>4548</v>
      </c>
      <c r="FRQ1" t="s">
        <v>4549</v>
      </c>
      <c r="FRR1" t="s">
        <v>4550</v>
      </c>
      <c r="FRS1" t="s">
        <v>4551</v>
      </c>
      <c r="FRT1" t="s">
        <v>4552</v>
      </c>
      <c r="FRU1" t="s">
        <v>4553</v>
      </c>
      <c r="FRV1" t="s">
        <v>4554</v>
      </c>
      <c r="FRW1" t="s">
        <v>4555</v>
      </c>
      <c r="FRX1" t="s">
        <v>4556</v>
      </c>
      <c r="FRY1" t="s">
        <v>4557</v>
      </c>
      <c r="FRZ1" t="s">
        <v>4558</v>
      </c>
      <c r="FSA1" t="s">
        <v>4559</v>
      </c>
      <c r="FSB1" t="s">
        <v>4560</v>
      </c>
      <c r="FSC1" t="s">
        <v>4561</v>
      </c>
      <c r="FSD1" t="s">
        <v>4562</v>
      </c>
      <c r="FSE1" t="s">
        <v>4563</v>
      </c>
      <c r="FSF1" t="s">
        <v>4564</v>
      </c>
      <c r="FSG1" t="s">
        <v>4565</v>
      </c>
      <c r="FSH1" t="s">
        <v>4566</v>
      </c>
      <c r="FSI1" t="s">
        <v>4567</v>
      </c>
      <c r="FSJ1" t="s">
        <v>4568</v>
      </c>
      <c r="FSK1" t="s">
        <v>4569</v>
      </c>
      <c r="FSL1" t="s">
        <v>4570</v>
      </c>
      <c r="FSM1" t="s">
        <v>4571</v>
      </c>
      <c r="FSN1" t="s">
        <v>4572</v>
      </c>
      <c r="FSO1" t="s">
        <v>4573</v>
      </c>
      <c r="FSP1" t="s">
        <v>4574</v>
      </c>
      <c r="FSQ1" t="s">
        <v>4575</v>
      </c>
      <c r="FSR1" t="s">
        <v>4576</v>
      </c>
      <c r="FSS1" t="s">
        <v>4577</v>
      </c>
      <c r="FST1" t="s">
        <v>4578</v>
      </c>
      <c r="FSU1" t="s">
        <v>4579</v>
      </c>
      <c r="FSV1" t="s">
        <v>4580</v>
      </c>
      <c r="FSW1" t="s">
        <v>4581</v>
      </c>
      <c r="FSX1" t="s">
        <v>4582</v>
      </c>
      <c r="FSY1" t="s">
        <v>4583</v>
      </c>
      <c r="FSZ1" t="s">
        <v>4584</v>
      </c>
      <c r="FTA1" t="s">
        <v>4585</v>
      </c>
      <c r="FTB1" t="s">
        <v>4586</v>
      </c>
      <c r="FTC1" t="s">
        <v>4587</v>
      </c>
      <c r="FTD1" t="s">
        <v>4588</v>
      </c>
      <c r="FTE1" t="s">
        <v>4589</v>
      </c>
      <c r="FTF1" t="s">
        <v>4590</v>
      </c>
      <c r="FTG1" t="s">
        <v>4591</v>
      </c>
      <c r="FTH1" t="s">
        <v>4592</v>
      </c>
      <c r="FTI1" t="s">
        <v>4593</v>
      </c>
      <c r="FTJ1" t="s">
        <v>4594</v>
      </c>
      <c r="FTK1" t="s">
        <v>4595</v>
      </c>
      <c r="FTL1" t="s">
        <v>4596</v>
      </c>
      <c r="FTM1" t="s">
        <v>4597</v>
      </c>
      <c r="FTN1" t="s">
        <v>4598</v>
      </c>
      <c r="FTO1" t="s">
        <v>4599</v>
      </c>
      <c r="FTP1" t="s">
        <v>4600</v>
      </c>
      <c r="FTQ1" t="s">
        <v>4601</v>
      </c>
      <c r="FTR1" t="s">
        <v>4602</v>
      </c>
      <c r="FTS1" t="s">
        <v>4603</v>
      </c>
      <c r="FTT1" t="s">
        <v>4604</v>
      </c>
      <c r="FTU1" t="s">
        <v>4605</v>
      </c>
      <c r="FTV1" t="s">
        <v>4606</v>
      </c>
      <c r="FTW1" t="s">
        <v>4607</v>
      </c>
      <c r="FTX1" t="s">
        <v>4608</v>
      </c>
      <c r="FTY1" t="s">
        <v>4609</v>
      </c>
      <c r="FTZ1" t="s">
        <v>4610</v>
      </c>
      <c r="FUA1" t="s">
        <v>4611</v>
      </c>
      <c r="FUB1" t="s">
        <v>4612</v>
      </c>
      <c r="FUC1" t="s">
        <v>4613</v>
      </c>
      <c r="FUD1" t="s">
        <v>4614</v>
      </c>
      <c r="FUE1" t="s">
        <v>4615</v>
      </c>
      <c r="FUF1" t="s">
        <v>4616</v>
      </c>
      <c r="FUG1" t="s">
        <v>4617</v>
      </c>
      <c r="FUH1" t="s">
        <v>4618</v>
      </c>
      <c r="FUI1" t="s">
        <v>4619</v>
      </c>
      <c r="FUJ1" t="s">
        <v>4620</v>
      </c>
      <c r="FUK1" t="s">
        <v>4621</v>
      </c>
      <c r="FUL1" t="s">
        <v>4622</v>
      </c>
      <c r="FUM1" t="s">
        <v>4623</v>
      </c>
      <c r="FUN1" t="s">
        <v>4624</v>
      </c>
      <c r="FUO1" t="s">
        <v>4625</v>
      </c>
      <c r="FUP1" t="s">
        <v>4626</v>
      </c>
      <c r="FUQ1" t="s">
        <v>4627</v>
      </c>
      <c r="FUR1" t="s">
        <v>4628</v>
      </c>
      <c r="FUS1" t="s">
        <v>4629</v>
      </c>
      <c r="FUT1" t="s">
        <v>4630</v>
      </c>
      <c r="FUU1" t="s">
        <v>4631</v>
      </c>
      <c r="FUV1" t="s">
        <v>4632</v>
      </c>
      <c r="FUW1" t="s">
        <v>4633</v>
      </c>
      <c r="FUX1" t="s">
        <v>4634</v>
      </c>
      <c r="FUY1" t="s">
        <v>4635</v>
      </c>
      <c r="FUZ1" t="s">
        <v>4636</v>
      </c>
      <c r="FVA1" t="s">
        <v>4637</v>
      </c>
      <c r="FVB1" t="s">
        <v>4638</v>
      </c>
      <c r="FVC1" t="s">
        <v>4639</v>
      </c>
      <c r="FVD1" t="s">
        <v>4640</v>
      </c>
      <c r="FVE1" t="s">
        <v>4641</v>
      </c>
      <c r="FVF1" t="s">
        <v>4642</v>
      </c>
      <c r="FVG1" t="s">
        <v>4643</v>
      </c>
      <c r="FVH1" t="s">
        <v>4644</v>
      </c>
      <c r="FVI1" t="s">
        <v>4645</v>
      </c>
      <c r="FVJ1" t="s">
        <v>4646</v>
      </c>
      <c r="FVK1" t="s">
        <v>4647</v>
      </c>
      <c r="FVL1" t="s">
        <v>4648</v>
      </c>
      <c r="FVM1" t="s">
        <v>4649</v>
      </c>
      <c r="FVN1" t="s">
        <v>4650</v>
      </c>
      <c r="FVO1" t="s">
        <v>4651</v>
      </c>
      <c r="FVP1" t="s">
        <v>4652</v>
      </c>
      <c r="FVQ1" t="s">
        <v>4653</v>
      </c>
      <c r="FVR1" t="s">
        <v>4654</v>
      </c>
      <c r="FVS1" t="s">
        <v>4655</v>
      </c>
      <c r="FVT1" t="s">
        <v>4656</v>
      </c>
      <c r="FVU1" t="s">
        <v>4657</v>
      </c>
      <c r="FVV1" t="s">
        <v>4658</v>
      </c>
      <c r="FVW1" t="s">
        <v>4659</v>
      </c>
      <c r="FVX1" t="s">
        <v>4660</v>
      </c>
      <c r="FVY1" t="s">
        <v>4661</v>
      </c>
      <c r="FVZ1" t="s">
        <v>4662</v>
      </c>
      <c r="FWA1" t="s">
        <v>4663</v>
      </c>
      <c r="FWB1" t="s">
        <v>4664</v>
      </c>
      <c r="FWC1" t="s">
        <v>4665</v>
      </c>
      <c r="FWD1" t="s">
        <v>4666</v>
      </c>
      <c r="FWE1" t="s">
        <v>4667</v>
      </c>
      <c r="FWF1" t="s">
        <v>4668</v>
      </c>
      <c r="FWG1" t="s">
        <v>4669</v>
      </c>
      <c r="FWH1" t="s">
        <v>4670</v>
      </c>
      <c r="FWI1" t="s">
        <v>4671</v>
      </c>
      <c r="FWJ1" t="s">
        <v>4672</v>
      </c>
      <c r="FWK1" t="s">
        <v>4673</v>
      </c>
      <c r="FWL1" t="s">
        <v>4674</v>
      </c>
      <c r="FWM1" t="s">
        <v>4675</v>
      </c>
      <c r="FWN1" t="s">
        <v>4676</v>
      </c>
      <c r="FWO1" t="s">
        <v>4677</v>
      </c>
      <c r="FWP1" t="s">
        <v>4678</v>
      </c>
      <c r="FWQ1" t="s">
        <v>4679</v>
      </c>
      <c r="FWR1" t="s">
        <v>4680</v>
      </c>
      <c r="FWS1" t="s">
        <v>4681</v>
      </c>
      <c r="FWT1" t="s">
        <v>4682</v>
      </c>
      <c r="FWU1" t="s">
        <v>4683</v>
      </c>
      <c r="FWV1" t="s">
        <v>4684</v>
      </c>
      <c r="FWW1" t="s">
        <v>4685</v>
      </c>
      <c r="FWX1" t="s">
        <v>4686</v>
      </c>
      <c r="FWY1" t="s">
        <v>4687</v>
      </c>
      <c r="FWZ1" t="s">
        <v>4688</v>
      </c>
      <c r="FXA1" t="s">
        <v>4689</v>
      </c>
      <c r="FXB1" t="s">
        <v>4690</v>
      </c>
      <c r="FXC1" t="s">
        <v>4691</v>
      </c>
      <c r="FXD1" t="s">
        <v>4692</v>
      </c>
      <c r="FXE1" t="s">
        <v>4693</v>
      </c>
      <c r="FXF1" t="s">
        <v>4694</v>
      </c>
      <c r="FXG1" t="s">
        <v>4695</v>
      </c>
      <c r="FXH1" t="s">
        <v>4696</v>
      </c>
      <c r="FXI1" t="s">
        <v>4697</v>
      </c>
      <c r="FXJ1" t="s">
        <v>4698</v>
      </c>
      <c r="FXK1" t="s">
        <v>4699</v>
      </c>
      <c r="FXL1" t="s">
        <v>4700</v>
      </c>
      <c r="FXM1" t="s">
        <v>4701</v>
      </c>
      <c r="FXN1" t="s">
        <v>4702</v>
      </c>
      <c r="FXO1" t="s">
        <v>4703</v>
      </c>
      <c r="FXP1" t="s">
        <v>4704</v>
      </c>
      <c r="FXQ1" t="s">
        <v>4705</v>
      </c>
      <c r="FXR1" t="s">
        <v>4706</v>
      </c>
      <c r="FXS1" t="s">
        <v>4707</v>
      </c>
      <c r="FXT1" t="s">
        <v>4708</v>
      </c>
      <c r="FXU1" t="s">
        <v>4709</v>
      </c>
      <c r="FXV1" t="s">
        <v>4710</v>
      </c>
      <c r="FXW1" t="s">
        <v>4711</v>
      </c>
      <c r="FXX1" t="s">
        <v>4712</v>
      </c>
      <c r="FXY1" t="s">
        <v>4713</v>
      </c>
      <c r="FXZ1" t="s">
        <v>4714</v>
      </c>
      <c r="FYA1" t="s">
        <v>4715</v>
      </c>
      <c r="FYB1" t="s">
        <v>4716</v>
      </c>
      <c r="FYC1" t="s">
        <v>4717</v>
      </c>
      <c r="FYD1" t="s">
        <v>4718</v>
      </c>
      <c r="FYE1" t="s">
        <v>4719</v>
      </c>
      <c r="FYF1" t="s">
        <v>4720</v>
      </c>
      <c r="FYG1" t="s">
        <v>4721</v>
      </c>
      <c r="FYH1" t="s">
        <v>4722</v>
      </c>
      <c r="FYI1" t="s">
        <v>4723</v>
      </c>
      <c r="FYJ1" t="s">
        <v>4724</v>
      </c>
      <c r="FYK1" t="s">
        <v>4725</v>
      </c>
      <c r="FYL1" t="s">
        <v>4726</v>
      </c>
      <c r="FYM1" t="s">
        <v>4727</v>
      </c>
      <c r="FYN1" t="s">
        <v>4728</v>
      </c>
      <c r="FYO1" t="s">
        <v>4729</v>
      </c>
      <c r="FYP1" t="s">
        <v>4730</v>
      </c>
      <c r="FYQ1" t="s">
        <v>4731</v>
      </c>
      <c r="FYR1" t="s">
        <v>4732</v>
      </c>
      <c r="FYS1" t="s">
        <v>4733</v>
      </c>
      <c r="FYT1" t="s">
        <v>4734</v>
      </c>
      <c r="FYU1" t="s">
        <v>4735</v>
      </c>
      <c r="FYV1" t="s">
        <v>4736</v>
      </c>
      <c r="FYW1" t="s">
        <v>4737</v>
      </c>
      <c r="FYX1" t="s">
        <v>4738</v>
      </c>
      <c r="FYY1" t="s">
        <v>4739</v>
      </c>
      <c r="FYZ1" t="s">
        <v>4740</v>
      </c>
      <c r="FZA1" t="s">
        <v>4741</v>
      </c>
      <c r="FZB1" t="s">
        <v>4742</v>
      </c>
      <c r="FZC1" t="s">
        <v>4743</v>
      </c>
      <c r="FZD1" t="s">
        <v>4744</v>
      </c>
      <c r="FZE1" t="s">
        <v>4745</v>
      </c>
      <c r="FZF1" t="s">
        <v>4746</v>
      </c>
      <c r="FZG1" t="s">
        <v>4747</v>
      </c>
      <c r="FZH1" t="s">
        <v>4748</v>
      </c>
      <c r="FZI1" t="s">
        <v>4749</v>
      </c>
      <c r="FZJ1" t="s">
        <v>4750</v>
      </c>
      <c r="FZK1" t="s">
        <v>4751</v>
      </c>
      <c r="FZL1" t="s">
        <v>4752</v>
      </c>
      <c r="FZM1" t="s">
        <v>4753</v>
      </c>
      <c r="FZN1" t="s">
        <v>4754</v>
      </c>
      <c r="FZO1" t="s">
        <v>4755</v>
      </c>
      <c r="FZP1" t="s">
        <v>4756</v>
      </c>
      <c r="FZQ1" t="s">
        <v>4757</v>
      </c>
      <c r="FZR1" t="s">
        <v>4758</v>
      </c>
      <c r="FZS1" t="s">
        <v>4759</v>
      </c>
      <c r="FZT1" t="s">
        <v>4760</v>
      </c>
      <c r="FZU1" t="s">
        <v>4761</v>
      </c>
      <c r="FZV1" t="s">
        <v>4762</v>
      </c>
      <c r="FZW1" t="s">
        <v>4763</v>
      </c>
      <c r="FZX1" t="s">
        <v>4764</v>
      </c>
      <c r="FZY1" t="s">
        <v>4765</v>
      </c>
      <c r="FZZ1" t="s">
        <v>4766</v>
      </c>
      <c r="GAA1" t="s">
        <v>4767</v>
      </c>
      <c r="GAB1" t="s">
        <v>4768</v>
      </c>
      <c r="GAC1" t="s">
        <v>4769</v>
      </c>
      <c r="GAD1" t="s">
        <v>4770</v>
      </c>
      <c r="GAE1" t="s">
        <v>4771</v>
      </c>
      <c r="GAF1" t="s">
        <v>4772</v>
      </c>
      <c r="GAG1" t="s">
        <v>4773</v>
      </c>
      <c r="GAH1" t="s">
        <v>4774</v>
      </c>
      <c r="GAI1" t="s">
        <v>4775</v>
      </c>
      <c r="GAJ1" t="s">
        <v>4776</v>
      </c>
      <c r="GAK1" t="s">
        <v>4777</v>
      </c>
      <c r="GAL1" t="s">
        <v>4778</v>
      </c>
      <c r="GAM1" t="s">
        <v>4779</v>
      </c>
      <c r="GAN1" t="s">
        <v>4780</v>
      </c>
      <c r="GAO1" t="s">
        <v>4781</v>
      </c>
      <c r="GAP1" t="s">
        <v>4782</v>
      </c>
      <c r="GAQ1" t="s">
        <v>4783</v>
      </c>
      <c r="GAR1" t="s">
        <v>4784</v>
      </c>
      <c r="GAS1" t="s">
        <v>4785</v>
      </c>
      <c r="GAT1" t="s">
        <v>4786</v>
      </c>
      <c r="GAU1" t="s">
        <v>4787</v>
      </c>
      <c r="GAV1" t="s">
        <v>4788</v>
      </c>
      <c r="GAW1" t="s">
        <v>4789</v>
      </c>
      <c r="GAX1" t="s">
        <v>4790</v>
      </c>
      <c r="GAY1" t="s">
        <v>4791</v>
      </c>
      <c r="GAZ1" t="s">
        <v>4792</v>
      </c>
      <c r="GBA1" t="s">
        <v>4793</v>
      </c>
      <c r="GBB1" t="s">
        <v>4794</v>
      </c>
      <c r="GBC1" t="s">
        <v>4795</v>
      </c>
      <c r="GBD1" t="s">
        <v>4796</v>
      </c>
      <c r="GBE1" t="s">
        <v>4797</v>
      </c>
      <c r="GBF1" t="s">
        <v>4798</v>
      </c>
      <c r="GBG1" t="s">
        <v>4799</v>
      </c>
      <c r="GBH1" t="s">
        <v>4800</v>
      </c>
      <c r="GBI1" t="s">
        <v>4801</v>
      </c>
      <c r="GBJ1" t="s">
        <v>4802</v>
      </c>
      <c r="GBK1" t="s">
        <v>4803</v>
      </c>
      <c r="GBL1" t="s">
        <v>4804</v>
      </c>
      <c r="GBM1" t="s">
        <v>4805</v>
      </c>
      <c r="GBN1" t="s">
        <v>4806</v>
      </c>
      <c r="GBO1" t="s">
        <v>4807</v>
      </c>
      <c r="GBP1" t="s">
        <v>4808</v>
      </c>
      <c r="GBQ1" t="s">
        <v>4809</v>
      </c>
      <c r="GBR1" t="s">
        <v>4810</v>
      </c>
      <c r="GBS1" t="s">
        <v>4811</v>
      </c>
      <c r="GBT1" t="s">
        <v>4812</v>
      </c>
      <c r="GBU1" t="s">
        <v>4813</v>
      </c>
      <c r="GBV1" t="s">
        <v>4814</v>
      </c>
      <c r="GBW1" t="s">
        <v>4815</v>
      </c>
      <c r="GBX1" t="s">
        <v>4816</v>
      </c>
      <c r="GBY1" t="s">
        <v>4817</v>
      </c>
      <c r="GBZ1" t="s">
        <v>4818</v>
      </c>
      <c r="GCA1" t="s">
        <v>4819</v>
      </c>
      <c r="GCB1" t="s">
        <v>4820</v>
      </c>
      <c r="GCC1" t="s">
        <v>4821</v>
      </c>
      <c r="GCD1" t="s">
        <v>4822</v>
      </c>
      <c r="GCE1" t="s">
        <v>4823</v>
      </c>
      <c r="GCF1" t="s">
        <v>4824</v>
      </c>
      <c r="GCG1" t="s">
        <v>4825</v>
      </c>
      <c r="GCH1" t="s">
        <v>4826</v>
      </c>
      <c r="GCI1" t="s">
        <v>4827</v>
      </c>
      <c r="GCJ1" t="s">
        <v>4828</v>
      </c>
      <c r="GCK1" t="s">
        <v>4829</v>
      </c>
      <c r="GCL1" t="s">
        <v>4830</v>
      </c>
      <c r="GCM1" t="s">
        <v>4831</v>
      </c>
      <c r="GCN1" t="s">
        <v>4832</v>
      </c>
      <c r="GCO1" t="s">
        <v>4833</v>
      </c>
      <c r="GCP1" t="s">
        <v>4834</v>
      </c>
      <c r="GCQ1" t="s">
        <v>4835</v>
      </c>
      <c r="GCR1" t="s">
        <v>4836</v>
      </c>
      <c r="GCS1" t="s">
        <v>4837</v>
      </c>
      <c r="GCT1" t="s">
        <v>4838</v>
      </c>
      <c r="GCU1" t="s">
        <v>4839</v>
      </c>
      <c r="GCV1" t="s">
        <v>4840</v>
      </c>
      <c r="GCW1" t="s">
        <v>4841</v>
      </c>
      <c r="GCX1" t="s">
        <v>4842</v>
      </c>
      <c r="GCY1" t="s">
        <v>4843</v>
      </c>
      <c r="GCZ1" t="s">
        <v>4844</v>
      </c>
      <c r="GDA1" t="s">
        <v>4845</v>
      </c>
      <c r="GDB1" t="s">
        <v>4846</v>
      </c>
      <c r="GDC1" t="s">
        <v>4847</v>
      </c>
      <c r="GDD1" t="s">
        <v>4848</v>
      </c>
      <c r="GDE1" t="s">
        <v>4849</v>
      </c>
      <c r="GDF1" t="s">
        <v>4850</v>
      </c>
      <c r="GDG1" t="s">
        <v>4851</v>
      </c>
      <c r="GDH1" t="s">
        <v>4852</v>
      </c>
      <c r="GDI1" t="s">
        <v>4853</v>
      </c>
      <c r="GDJ1" t="s">
        <v>4854</v>
      </c>
      <c r="GDK1" t="s">
        <v>4855</v>
      </c>
      <c r="GDL1" t="s">
        <v>4856</v>
      </c>
      <c r="GDM1" t="s">
        <v>4857</v>
      </c>
      <c r="GDN1" t="s">
        <v>4858</v>
      </c>
      <c r="GDO1" t="s">
        <v>4859</v>
      </c>
      <c r="GDP1" t="s">
        <v>4860</v>
      </c>
      <c r="GDQ1" t="s">
        <v>4861</v>
      </c>
      <c r="GDR1" t="s">
        <v>4862</v>
      </c>
      <c r="GDS1" t="s">
        <v>4863</v>
      </c>
      <c r="GDT1" t="s">
        <v>4864</v>
      </c>
      <c r="GDU1" t="s">
        <v>4865</v>
      </c>
      <c r="GDV1" t="s">
        <v>4866</v>
      </c>
      <c r="GDW1" t="s">
        <v>4867</v>
      </c>
      <c r="GDX1" t="s">
        <v>4868</v>
      </c>
      <c r="GDY1" t="s">
        <v>4869</v>
      </c>
      <c r="GDZ1" t="s">
        <v>4870</v>
      </c>
      <c r="GEA1" t="s">
        <v>4871</v>
      </c>
      <c r="GEB1" t="s">
        <v>4872</v>
      </c>
      <c r="GEC1" t="s">
        <v>4873</v>
      </c>
      <c r="GED1" t="s">
        <v>4874</v>
      </c>
      <c r="GEE1" t="s">
        <v>4875</v>
      </c>
      <c r="GEF1" t="s">
        <v>4876</v>
      </c>
      <c r="GEG1" t="s">
        <v>4877</v>
      </c>
      <c r="GEH1" t="s">
        <v>4878</v>
      </c>
      <c r="GEI1" t="s">
        <v>4879</v>
      </c>
      <c r="GEJ1" t="s">
        <v>4880</v>
      </c>
      <c r="GEK1" t="s">
        <v>4881</v>
      </c>
      <c r="GEL1" t="s">
        <v>4882</v>
      </c>
      <c r="GEM1" t="s">
        <v>4883</v>
      </c>
      <c r="GEN1" t="s">
        <v>4884</v>
      </c>
      <c r="GEO1" t="s">
        <v>4885</v>
      </c>
      <c r="GEP1" t="s">
        <v>4886</v>
      </c>
      <c r="GEQ1" t="s">
        <v>4887</v>
      </c>
      <c r="GER1" t="s">
        <v>4888</v>
      </c>
      <c r="GES1" t="s">
        <v>4889</v>
      </c>
      <c r="GET1" t="s">
        <v>4890</v>
      </c>
      <c r="GEU1" t="s">
        <v>4891</v>
      </c>
      <c r="GEV1" t="s">
        <v>4892</v>
      </c>
      <c r="GEW1" t="s">
        <v>4893</v>
      </c>
      <c r="GEX1" t="s">
        <v>4894</v>
      </c>
      <c r="GEY1" t="s">
        <v>4895</v>
      </c>
      <c r="GEZ1" t="s">
        <v>4896</v>
      </c>
      <c r="GFA1" t="s">
        <v>4897</v>
      </c>
      <c r="GFB1" t="s">
        <v>4898</v>
      </c>
      <c r="GFC1" t="s">
        <v>4899</v>
      </c>
      <c r="GFD1" t="s">
        <v>4900</v>
      </c>
      <c r="GFE1" t="s">
        <v>4901</v>
      </c>
      <c r="GFF1" t="s">
        <v>4902</v>
      </c>
      <c r="GFG1" t="s">
        <v>4903</v>
      </c>
      <c r="GFH1" t="s">
        <v>4904</v>
      </c>
      <c r="GFI1" t="s">
        <v>4905</v>
      </c>
      <c r="GFJ1" t="s">
        <v>4906</v>
      </c>
      <c r="GFK1" t="s">
        <v>4907</v>
      </c>
      <c r="GFL1" t="s">
        <v>4908</v>
      </c>
      <c r="GFM1" t="s">
        <v>4909</v>
      </c>
      <c r="GFN1" t="s">
        <v>4910</v>
      </c>
      <c r="GFO1" t="s">
        <v>4911</v>
      </c>
      <c r="GFP1" t="s">
        <v>4912</v>
      </c>
      <c r="GFQ1" t="s">
        <v>4913</v>
      </c>
      <c r="GFR1" t="s">
        <v>4914</v>
      </c>
      <c r="GFS1" t="s">
        <v>4915</v>
      </c>
      <c r="GFT1" t="s">
        <v>4916</v>
      </c>
      <c r="GFU1" t="s">
        <v>4917</v>
      </c>
      <c r="GFV1" t="s">
        <v>4918</v>
      </c>
      <c r="GFW1" t="s">
        <v>4919</v>
      </c>
      <c r="GFX1" t="s">
        <v>4920</v>
      </c>
      <c r="GFY1" t="s">
        <v>4921</v>
      </c>
      <c r="GFZ1" t="s">
        <v>4922</v>
      </c>
      <c r="GGA1" t="s">
        <v>4923</v>
      </c>
      <c r="GGB1" t="s">
        <v>4924</v>
      </c>
      <c r="GGC1" t="s">
        <v>4925</v>
      </c>
      <c r="GGD1" t="s">
        <v>4926</v>
      </c>
      <c r="GGE1" t="s">
        <v>4927</v>
      </c>
      <c r="GGF1" t="s">
        <v>4928</v>
      </c>
      <c r="GGG1" t="s">
        <v>4929</v>
      </c>
      <c r="GGH1" t="s">
        <v>4930</v>
      </c>
      <c r="GGI1" t="s">
        <v>4931</v>
      </c>
      <c r="GGJ1" t="s">
        <v>4932</v>
      </c>
      <c r="GGK1" t="s">
        <v>4933</v>
      </c>
      <c r="GGL1" t="s">
        <v>4934</v>
      </c>
      <c r="GGM1" t="s">
        <v>4935</v>
      </c>
      <c r="GGN1" t="s">
        <v>4936</v>
      </c>
      <c r="GGO1" t="s">
        <v>4937</v>
      </c>
      <c r="GGP1" t="s">
        <v>4938</v>
      </c>
      <c r="GGQ1" t="s">
        <v>4939</v>
      </c>
      <c r="GGR1" t="s">
        <v>4940</v>
      </c>
      <c r="GGS1" t="s">
        <v>4941</v>
      </c>
      <c r="GGT1" t="s">
        <v>4942</v>
      </c>
      <c r="GGU1" t="s">
        <v>4943</v>
      </c>
      <c r="GGV1" t="s">
        <v>4944</v>
      </c>
      <c r="GGW1" t="s">
        <v>4945</v>
      </c>
      <c r="GGX1" t="s">
        <v>4946</v>
      </c>
      <c r="GGY1" t="s">
        <v>4947</v>
      </c>
      <c r="GGZ1" t="s">
        <v>4948</v>
      </c>
      <c r="GHA1" t="s">
        <v>4949</v>
      </c>
      <c r="GHB1" t="s">
        <v>4950</v>
      </c>
      <c r="GHC1" t="s">
        <v>4951</v>
      </c>
      <c r="GHD1" t="s">
        <v>4952</v>
      </c>
      <c r="GHE1" t="s">
        <v>4953</v>
      </c>
      <c r="GHF1" t="s">
        <v>4954</v>
      </c>
      <c r="GHG1" t="s">
        <v>4955</v>
      </c>
      <c r="GHH1" t="s">
        <v>4956</v>
      </c>
      <c r="GHI1" t="s">
        <v>4957</v>
      </c>
      <c r="GHJ1" t="s">
        <v>4958</v>
      </c>
      <c r="GHK1" t="s">
        <v>4959</v>
      </c>
      <c r="GHL1" t="s">
        <v>4960</v>
      </c>
      <c r="GHM1" t="s">
        <v>4961</v>
      </c>
      <c r="GHN1" t="s">
        <v>4962</v>
      </c>
      <c r="GHO1" t="s">
        <v>4963</v>
      </c>
      <c r="GHP1" t="s">
        <v>4964</v>
      </c>
      <c r="GHQ1" t="s">
        <v>4965</v>
      </c>
      <c r="GHR1" t="s">
        <v>4966</v>
      </c>
      <c r="GHS1" t="s">
        <v>4967</v>
      </c>
      <c r="GHT1" t="s">
        <v>4968</v>
      </c>
      <c r="GHU1" t="s">
        <v>4969</v>
      </c>
      <c r="GHV1" t="s">
        <v>4970</v>
      </c>
      <c r="GHW1" t="s">
        <v>4971</v>
      </c>
      <c r="GHX1" t="s">
        <v>4972</v>
      </c>
      <c r="GHY1" t="s">
        <v>4973</v>
      </c>
      <c r="GHZ1" t="s">
        <v>4974</v>
      </c>
      <c r="GIA1" t="s">
        <v>4975</v>
      </c>
      <c r="GIB1" t="s">
        <v>4976</v>
      </c>
      <c r="GIC1" t="s">
        <v>4977</v>
      </c>
      <c r="GID1" t="s">
        <v>4978</v>
      </c>
      <c r="GIE1" t="s">
        <v>4979</v>
      </c>
      <c r="GIF1" t="s">
        <v>4980</v>
      </c>
      <c r="GIG1" t="s">
        <v>4981</v>
      </c>
      <c r="GIH1" t="s">
        <v>4982</v>
      </c>
      <c r="GII1" t="s">
        <v>4983</v>
      </c>
      <c r="GIJ1" t="s">
        <v>4984</v>
      </c>
      <c r="GIK1" t="s">
        <v>4985</v>
      </c>
      <c r="GIL1" t="s">
        <v>4986</v>
      </c>
      <c r="GIM1" t="s">
        <v>4987</v>
      </c>
      <c r="GIN1" t="s">
        <v>4988</v>
      </c>
      <c r="GIO1" t="s">
        <v>4989</v>
      </c>
      <c r="GIP1" t="s">
        <v>4990</v>
      </c>
      <c r="GIQ1" t="s">
        <v>4991</v>
      </c>
      <c r="GIR1" t="s">
        <v>4992</v>
      </c>
      <c r="GIS1" t="s">
        <v>4993</v>
      </c>
      <c r="GIT1" t="s">
        <v>4994</v>
      </c>
      <c r="GIU1" t="s">
        <v>4995</v>
      </c>
      <c r="GIV1" t="s">
        <v>4996</v>
      </c>
      <c r="GIW1" t="s">
        <v>4997</v>
      </c>
      <c r="GIX1" t="s">
        <v>4998</v>
      </c>
      <c r="GIY1" t="s">
        <v>4999</v>
      </c>
      <c r="GIZ1" t="s">
        <v>5000</v>
      </c>
      <c r="GJA1" t="s">
        <v>5001</v>
      </c>
      <c r="GJB1" t="s">
        <v>5002</v>
      </c>
      <c r="GJC1" t="s">
        <v>5003</v>
      </c>
      <c r="GJD1" t="s">
        <v>5004</v>
      </c>
      <c r="GJE1" t="s">
        <v>5005</v>
      </c>
      <c r="GJF1" t="s">
        <v>5006</v>
      </c>
      <c r="GJG1" t="s">
        <v>5007</v>
      </c>
      <c r="GJH1" t="s">
        <v>5008</v>
      </c>
      <c r="GJI1" t="s">
        <v>5009</v>
      </c>
      <c r="GJJ1" t="s">
        <v>5010</v>
      </c>
      <c r="GJK1" t="s">
        <v>5011</v>
      </c>
      <c r="GJL1" t="s">
        <v>5012</v>
      </c>
      <c r="GJM1" t="s">
        <v>5013</v>
      </c>
      <c r="GJN1" t="s">
        <v>5014</v>
      </c>
      <c r="GJO1" t="s">
        <v>5015</v>
      </c>
      <c r="GJP1" t="s">
        <v>5016</v>
      </c>
      <c r="GJQ1" t="s">
        <v>5017</v>
      </c>
      <c r="GJR1" t="s">
        <v>5018</v>
      </c>
      <c r="GJS1" t="s">
        <v>5019</v>
      </c>
      <c r="GJT1" t="s">
        <v>5020</v>
      </c>
      <c r="GJU1" t="s">
        <v>5021</v>
      </c>
      <c r="GJV1" t="s">
        <v>5022</v>
      </c>
      <c r="GJW1" t="s">
        <v>5023</v>
      </c>
      <c r="GJX1" t="s">
        <v>5024</v>
      </c>
      <c r="GJY1" t="s">
        <v>5025</v>
      </c>
      <c r="GJZ1" t="s">
        <v>5026</v>
      </c>
      <c r="GKA1" t="s">
        <v>5027</v>
      </c>
      <c r="GKB1" t="s">
        <v>5028</v>
      </c>
      <c r="GKC1" t="s">
        <v>5029</v>
      </c>
      <c r="GKD1" t="s">
        <v>5030</v>
      </c>
      <c r="GKE1" t="s">
        <v>5031</v>
      </c>
      <c r="GKF1" t="s">
        <v>5032</v>
      </c>
      <c r="GKG1" t="s">
        <v>5033</v>
      </c>
      <c r="GKH1" t="s">
        <v>5034</v>
      </c>
      <c r="GKI1" t="s">
        <v>5035</v>
      </c>
      <c r="GKJ1" t="s">
        <v>5036</v>
      </c>
      <c r="GKK1" t="s">
        <v>5037</v>
      </c>
      <c r="GKL1" t="s">
        <v>5038</v>
      </c>
      <c r="GKM1" t="s">
        <v>5039</v>
      </c>
      <c r="GKN1" t="s">
        <v>5040</v>
      </c>
      <c r="GKO1" t="s">
        <v>5041</v>
      </c>
      <c r="GKP1" t="s">
        <v>5042</v>
      </c>
      <c r="GKQ1" t="s">
        <v>5043</v>
      </c>
      <c r="GKR1" t="s">
        <v>5044</v>
      </c>
      <c r="GKS1" t="s">
        <v>5045</v>
      </c>
      <c r="GKT1" t="s">
        <v>5046</v>
      </c>
      <c r="GKU1" t="s">
        <v>5047</v>
      </c>
      <c r="GKV1" t="s">
        <v>5048</v>
      </c>
      <c r="GKW1" t="s">
        <v>5049</v>
      </c>
      <c r="GKX1" t="s">
        <v>5050</v>
      </c>
      <c r="GKY1" t="s">
        <v>5051</v>
      </c>
      <c r="GKZ1" t="s">
        <v>5052</v>
      </c>
      <c r="GLA1" t="s">
        <v>5053</v>
      </c>
      <c r="GLB1" t="s">
        <v>5054</v>
      </c>
      <c r="GLC1" t="s">
        <v>5055</v>
      </c>
      <c r="GLD1" t="s">
        <v>5056</v>
      </c>
      <c r="GLE1" t="s">
        <v>5057</v>
      </c>
      <c r="GLF1" t="s">
        <v>5058</v>
      </c>
      <c r="GLG1" t="s">
        <v>5059</v>
      </c>
      <c r="GLH1" t="s">
        <v>5060</v>
      </c>
      <c r="GLI1" t="s">
        <v>5061</v>
      </c>
      <c r="GLJ1" t="s">
        <v>5062</v>
      </c>
      <c r="GLK1" t="s">
        <v>5063</v>
      </c>
      <c r="GLL1" t="s">
        <v>5064</v>
      </c>
      <c r="GLM1" t="s">
        <v>5065</v>
      </c>
      <c r="GLN1" t="s">
        <v>5066</v>
      </c>
      <c r="GLO1" t="s">
        <v>5067</v>
      </c>
      <c r="GLP1" t="s">
        <v>5068</v>
      </c>
      <c r="GLQ1" t="s">
        <v>5069</v>
      </c>
      <c r="GLR1" t="s">
        <v>5070</v>
      </c>
      <c r="GLS1" t="s">
        <v>5071</v>
      </c>
      <c r="GLT1" t="s">
        <v>5072</v>
      </c>
      <c r="GLU1" t="s">
        <v>5073</v>
      </c>
      <c r="GLV1" t="s">
        <v>5074</v>
      </c>
      <c r="GLW1" t="s">
        <v>5075</v>
      </c>
      <c r="GLX1" t="s">
        <v>5076</v>
      </c>
      <c r="GLY1" t="s">
        <v>5077</v>
      </c>
      <c r="GLZ1" t="s">
        <v>5078</v>
      </c>
      <c r="GMA1" t="s">
        <v>5079</v>
      </c>
      <c r="GMB1" t="s">
        <v>5080</v>
      </c>
      <c r="GMC1" t="s">
        <v>5081</v>
      </c>
      <c r="GMD1" t="s">
        <v>5082</v>
      </c>
      <c r="GME1" t="s">
        <v>5083</v>
      </c>
      <c r="GMF1" t="s">
        <v>5084</v>
      </c>
      <c r="GMG1" t="s">
        <v>5085</v>
      </c>
      <c r="GMH1" t="s">
        <v>5086</v>
      </c>
      <c r="GMI1" t="s">
        <v>5087</v>
      </c>
      <c r="GMJ1" t="s">
        <v>5088</v>
      </c>
      <c r="GMK1" t="s">
        <v>5089</v>
      </c>
      <c r="GML1" t="s">
        <v>5090</v>
      </c>
      <c r="GMM1" t="s">
        <v>5091</v>
      </c>
      <c r="GMN1" t="s">
        <v>5092</v>
      </c>
      <c r="GMO1" t="s">
        <v>5093</v>
      </c>
      <c r="GMP1" t="s">
        <v>5094</v>
      </c>
      <c r="GMQ1" t="s">
        <v>5095</v>
      </c>
      <c r="GMR1" t="s">
        <v>5096</v>
      </c>
      <c r="GMS1" t="s">
        <v>5097</v>
      </c>
      <c r="GMT1" t="s">
        <v>5098</v>
      </c>
      <c r="GMU1" t="s">
        <v>5099</v>
      </c>
      <c r="GMV1" t="s">
        <v>5100</v>
      </c>
      <c r="GMW1" t="s">
        <v>5101</v>
      </c>
      <c r="GMX1" t="s">
        <v>5102</v>
      </c>
      <c r="GMY1" t="s">
        <v>5103</v>
      </c>
      <c r="GMZ1" t="s">
        <v>5104</v>
      </c>
      <c r="GNA1" t="s">
        <v>5105</v>
      </c>
      <c r="GNB1" t="s">
        <v>5106</v>
      </c>
      <c r="GNC1" t="s">
        <v>5107</v>
      </c>
      <c r="GND1" t="s">
        <v>5108</v>
      </c>
      <c r="GNE1" t="s">
        <v>5109</v>
      </c>
      <c r="GNF1" t="s">
        <v>5110</v>
      </c>
      <c r="GNG1" t="s">
        <v>5111</v>
      </c>
      <c r="GNH1" t="s">
        <v>5112</v>
      </c>
      <c r="GNI1" t="s">
        <v>5113</v>
      </c>
      <c r="GNJ1" t="s">
        <v>5114</v>
      </c>
      <c r="GNK1" t="s">
        <v>5115</v>
      </c>
      <c r="GNL1" t="s">
        <v>5116</v>
      </c>
      <c r="GNM1" t="s">
        <v>5117</v>
      </c>
      <c r="GNN1" t="s">
        <v>5118</v>
      </c>
      <c r="GNO1" t="s">
        <v>5119</v>
      </c>
      <c r="GNP1" t="s">
        <v>5120</v>
      </c>
      <c r="GNQ1" t="s">
        <v>5121</v>
      </c>
      <c r="GNR1" t="s">
        <v>5122</v>
      </c>
      <c r="GNS1" t="s">
        <v>5123</v>
      </c>
      <c r="GNT1" t="s">
        <v>5124</v>
      </c>
      <c r="GNU1" t="s">
        <v>5125</v>
      </c>
      <c r="GNV1" t="s">
        <v>5126</v>
      </c>
      <c r="GNW1" t="s">
        <v>5127</v>
      </c>
      <c r="GNX1" t="s">
        <v>5128</v>
      </c>
      <c r="GNY1" t="s">
        <v>5129</v>
      </c>
      <c r="GNZ1" t="s">
        <v>5130</v>
      </c>
      <c r="GOA1" t="s">
        <v>5131</v>
      </c>
      <c r="GOB1" t="s">
        <v>5132</v>
      </c>
      <c r="GOC1" t="s">
        <v>5133</v>
      </c>
      <c r="GOD1" t="s">
        <v>5134</v>
      </c>
      <c r="GOE1" t="s">
        <v>5135</v>
      </c>
      <c r="GOF1" t="s">
        <v>5136</v>
      </c>
      <c r="GOG1" t="s">
        <v>5137</v>
      </c>
      <c r="GOH1" t="s">
        <v>5138</v>
      </c>
      <c r="GOI1" t="s">
        <v>5139</v>
      </c>
      <c r="GOJ1" t="s">
        <v>5140</v>
      </c>
      <c r="GOK1" t="s">
        <v>5141</v>
      </c>
      <c r="GOL1" t="s">
        <v>5142</v>
      </c>
      <c r="GOM1" t="s">
        <v>5143</v>
      </c>
      <c r="GON1" t="s">
        <v>5144</v>
      </c>
      <c r="GOO1" t="s">
        <v>5145</v>
      </c>
      <c r="GOP1" t="s">
        <v>5146</v>
      </c>
      <c r="GOQ1" t="s">
        <v>5147</v>
      </c>
      <c r="GOR1" t="s">
        <v>5148</v>
      </c>
      <c r="GOS1" t="s">
        <v>5149</v>
      </c>
      <c r="GOT1" t="s">
        <v>5150</v>
      </c>
      <c r="GOU1" t="s">
        <v>5151</v>
      </c>
      <c r="GOV1" t="s">
        <v>5152</v>
      </c>
      <c r="GOW1" t="s">
        <v>5153</v>
      </c>
      <c r="GOX1" t="s">
        <v>5154</v>
      </c>
      <c r="GOY1" t="s">
        <v>5155</v>
      </c>
      <c r="GOZ1" t="s">
        <v>5156</v>
      </c>
      <c r="GPA1" t="s">
        <v>5157</v>
      </c>
      <c r="GPB1" t="s">
        <v>5158</v>
      </c>
      <c r="GPC1" t="s">
        <v>5159</v>
      </c>
      <c r="GPD1" t="s">
        <v>5160</v>
      </c>
      <c r="GPE1" t="s">
        <v>5161</v>
      </c>
      <c r="GPF1" t="s">
        <v>5162</v>
      </c>
      <c r="GPG1" t="s">
        <v>5163</v>
      </c>
      <c r="GPH1" t="s">
        <v>5164</v>
      </c>
      <c r="GPI1" t="s">
        <v>5165</v>
      </c>
      <c r="GPJ1" t="s">
        <v>5166</v>
      </c>
      <c r="GPK1" t="s">
        <v>5167</v>
      </c>
      <c r="GPL1" t="s">
        <v>5168</v>
      </c>
      <c r="GPM1" t="s">
        <v>5169</v>
      </c>
      <c r="GPN1" t="s">
        <v>5170</v>
      </c>
      <c r="GPO1" t="s">
        <v>5171</v>
      </c>
      <c r="GPP1" t="s">
        <v>5172</v>
      </c>
      <c r="GPQ1" t="s">
        <v>5173</v>
      </c>
      <c r="GPR1" t="s">
        <v>5174</v>
      </c>
      <c r="GPS1" t="s">
        <v>5175</v>
      </c>
      <c r="GPT1" t="s">
        <v>5176</v>
      </c>
      <c r="GPU1" t="s">
        <v>5177</v>
      </c>
      <c r="GPV1" t="s">
        <v>5178</v>
      </c>
      <c r="GPW1" t="s">
        <v>5179</v>
      </c>
      <c r="GPX1" t="s">
        <v>5180</v>
      </c>
      <c r="GPY1" t="s">
        <v>5181</v>
      </c>
      <c r="GPZ1" t="s">
        <v>5182</v>
      </c>
      <c r="GQA1" t="s">
        <v>5183</v>
      </c>
      <c r="GQB1" t="s">
        <v>5184</v>
      </c>
      <c r="GQC1" t="s">
        <v>5185</v>
      </c>
      <c r="GQD1" t="s">
        <v>5186</v>
      </c>
      <c r="GQE1" t="s">
        <v>5187</v>
      </c>
      <c r="GQF1" t="s">
        <v>5188</v>
      </c>
      <c r="GQG1" t="s">
        <v>5189</v>
      </c>
      <c r="GQH1" t="s">
        <v>5190</v>
      </c>
      <c r="GQI1" t="s">
        <v>5191</v>
      </c>
      <c r="GQJ1" t="s">
        <v>5192</v>
      </c>
      <c r="GQK1" t="s">
        <v>5193</v>
      </c>
      <c r="GQL1" t="s">
        <v>5194</v>
      </c>
      <c r="GQM1" t="s">
        <v>5195</v>
      </c>
      <c r="GQN1" t="s">
        <v>5196</v>
      </c>
      <c r="GQO1" t="s">
        <v>5197</v>
      </c>
      <c r="GQP1" t="s">
        <v>5198</v>
      </c>
      <c r="GQQ1" t="s">
        <v>5199</v>
      </c>
      <c r="GQR1" t="s">
        <v>5200</v>
      </c>
      <c r="GQS1" t="s">
        <v>5201</v>
      </c>
      <c r="GQT1" t="s">
        <v>5202</v>
      </c>
      <c r="GQU1" t="s">
        <v>5203</v>
      </c>
      <c r="GQV1" t="s">
        <v>5204</v>
      </c>
      <c r="GQW1" t="s">
        <v>5205</v>
      </c>
      <c r="GQX1" t="s">
        <v>5206</v>
      </c>
      <c r="GQY1" t="s">
        <v>5207</v>
      </c>
      <c r="GQZ1" t="s">
        <v>5208</v>
      </c>
      <c r="GRA1" t="s">
        <v>5209</v>
      </c>
      <c r="GRB1" t="s">
        <v>5210</v>
      </c>
      <c r="GRC1" t="s">
        <v>5211</v>
      </c>
      <c r="GRD1" t="s">
        <v>5212</v>
      </c>
      <c r="GRE1" t="s">
        <v>5213</v>
      </c>
      <c r="GRF1" t="s">
        <v>5214</v>
      </c>
      <c r="GRG1" t="s">
        <v>5215</v>
      </c>
      <c r="GRH1" t="s">
        <v>5216</v>
      </c>
      <c r="GRI1" t="s">
        <v>5217</v>
      </c>
      <c r="GRJ1" t="s">
        <v>5218</v>
      </c>
      <c r="GRK1" t="s">
        <v>5219</v>
      </c>
      <c r="GRL1" t="s">
        <v>5220</v>
      </c>
      <c r="GRM1" t="s">
        <v>5221</v>
      </c>
      <c r="GRN1" t="s">
        <v>5222</v>
      </c>
      <c r="GRO1" t="s">
        <v>5223</v>
      </c>
      <c r="GRP1" t="s">
        <v>5224</v>
      </c>
      <c r="GRQ1" t="s">
        <v>5225</v>
      </c>
      <c r="GRR1" t="s">
        <v>5226</v>
      </c>
      <c r="GRS1" t="s">
        <v>5227</v>
      </c>
      <c r="GRT1" t="s">
        <v>5228</v>
      </c>
      <c r="GRU1" t="s">
        <v>5229</v>
      </c>
      <c r="GRV1" t="s">
        <v>5230</v>
      </c>
      <c r="GRW1" t="s">
        <v>5231</v>
      </c>
      <c r="GRX1" t="s">
        <v>5232</v>
      </c>
      <c r="GRY1" t="s">
        <v>5233</v>
      </c>
      <c r="GRZ1" t="s">
        <v>5234</v>
      </c>
      <c r="GSA1" t="s">
        <v>5235</v>
      </c>
      <c r="GSB1" t="s">
        <v>5236</v>
      </c>
      <c r="GSC1" t="s">
        <v>5237</v>
      </c>
      <c r="GSD1" t="s">
        <v>5238</v>
      </c>
      <c r="GSE1" t="s">
        <v>5239</v>
      </c>
      <c r="GSF1" t="s">
        <v>5240</v>
      </c>
      <c r="GSG1" t="s">
        <v>5241</v>
      </c>
      <c r="GSH1" t="s">
        <v>5242</v>
      </c>
      <c r="GSI1" t="s">
        <v>5243</v>
      </c>
      <c r="GSJ1" t="s">
        <v>5244</v>
      </c>
      <c r="GSK1" t="s">
        <v>5245</v>
      </c>
      <c r="GSL1" t="s">
        <v>5246</v>
      </c>
      <c r="GSM1" t="s">
        <v>5247</v>
      </c>
      <c r="GSN1" t="s">
        <v>5248</v>
      </c>
      <c r="GSO1" t="s">
        <v>5249</v>
      </c>
      <c r="GSP1" t="s">
        <v>5250</v>
      </c>
      <c r="GSQ1" t="s">
        <v>5251</v>
      </c>
      <c r="GSR1" t="s">
        <v>5252</v>
      </c>
      <c r="GSS1" t="s">
        <v>5253</v>
      </c>
      <c r="GST1" t="s">
        <v>5254</v>
      </c>
      <c r="GSU1" t="s">
        <v>5255</v>
      </c>
      <c r="GSV1" t="s">
        <v>5256</v>
      </c>
      <c r="GSW1" t="s">
        <v>5257</v>
      </c>
      <c r="GSX1" t="s">
        <v>5258</v>
      </c>
      <c r="GSY1" t="s">
        <v>5259</v>
      </c>
      <c r="GSZ1" t="s">
        <v>5260</v>
      </c>
      <c r="GTA1" t="s">
        <v>5261</v>
      </c>
      <c r="GTB1" t="s">
        <v>5262</v>
      </c>
      <c r="GTC1" t="s">
        <v>5263</v>
      </c>
      <c r="GTD1" t="s">
        <v>5264</v>
      </c>
      <c r="GTE1" t="s">
        <v>5265</v>
      </c>
      <c r="GTF1" t="s">
        <v>5266</v>
      </c>
      <c r="GTG1" t="s">
        <v>5267</v>
      </c>
      <c r="GTH1" t="s">
        <v>5268</v>
      </c>
      <c r="GTI1" t="s">
        <v>5269</v>
      </c>
      <c r="GTJ1" t="s">
        <v>5270</v>
      </c>
      <c r="GTK1" t="s">
        <v>5271</v>
      </c>
      <c r="GTL1" t="s">
        <v>5272</v>
      </c>
      <c r="GTM1" t="s">
        <v>5273</v>
      </c>
      <c r="GTN1" t="s">
        <v>5274</v>
      </c>
      <c r="GTO1" t="s">
        <v>5275</v>
      </c>
      <c r="GTP1" t="s">
        <v>5276</v>
      </c>
      <c r="GTQ1" t="s">
        <v>5277</v>
      </c>
      <c r="GTR1" t="s">
        <v>5278</v>
      </c>
      <c r="GTS1" t="s">
        <v>5279</v>
      </c>
      <c r="GTT1" t="s">
        <v>5280</v>
      </c>
      <c r="GTU1" t="s">
        <v>5281</v>
      </c>
      <c r="GTV1" t="s">
        <v>5282</v>
      </c>
      <c r="GTW1" t="s">
        <v>5283</v>
      </c>
      <c r="GTX1" t="s">
        <v>5284</v>
      </c>
      <c r="GTY1" t="s">
        <v>5285</v>
      </c>
      <c r="GTZ1" t="s">
        <v>5286</v>
      </c>
      <c r="GUA1" t="s">
        <v>5287</v>
      </c>
      <c r="GUB1" t="s">
        <v>5288</v>
      </c>
      <c r="GUC1" t="s">
        <v>5289</v>
      </c>
      <c r="GUD1" t="s">
        <v>5290</v>
      </c>
      <c r="GUE1" t="s">
        <v>5291</v>
      </c>
      <c r="GUF1" t="s">
        <v>5292</v>
      </c>
      <c r="GUG1" t="s">
        <v>5293</v>
      </c>
      <c r="GUH1" t="s">
        <v>5294</v>
      </c>
      <c r="GUI1" t="s">
        <v>5295</v>
      </c>
      <c r="GUJ1" t="s">
        <v>5296</v>
      </c>
      <c r="GUK1" t="s">
        <v>5297</v>
      </c>
      <c r="GUL1" t="s">
        <v>5298</v>
      </c>
      <c r="GUM1" t="s">
        <v>5299</v>
      </c>
      <c r="GUN1" t="s">
        <v>5300</v>
      </c>
      <c r="GUO1" t="s">
        <v>5301</v>
      </c>
      <c r="GUP1" t="s">
        <v>5302</v>
      </c>
      <c r="GUQ1" t="s">
        <v>5303</v>
      </c>
      <c r="GUR1" t="s">
        <v>5304</v>
      </c>
      <c r="GUS1" t="s">
        <v>5305</v>
      </c>
      <c r="GUT1" t="s">
        <v>5306</v>
      </c>
      <c r="GUU1" t="s">
        <v>5307</v>
      </c>
      <c r="GUV1" t="s">
        <v>5308</v>
      </c>
      <c r="GUW1" t="s">
        <v>5309</v>
      </c>
      <c r="GUX1" t="s">
        <v>5310</v>
      </c>
      <c r="GUY1" t="s">
        <v>5311</v>
      </c>
      <c r="GUZ1" t="s">
        <v>5312</v>
      </c>
      <c r="GVA1" t="s">
        <v>5313</v>
      </c>
      <c r="GVB1" t="s">
        <v>5314</v>
      </c>
      <c r="GVC1" t="s">
        <v>5315</v>
      </c>
      <c r="GVD1" t="s">
        <v>5316</v>
      </c>
      <c r="GVE1" t="s">
        <v>5317</v>
      </c>
      <c r="GVF1" t="s">
        <v>5318</v>
      </c>
      <c r="GVG1" t="s">
        <v>5319</v>
      </c>
      <c r="GVH1" t="s">
        <v>5320</v>
      </c>
      <c r="GVI1" t="s">
        <v>5321</v>
      </c>
      <c r="GVJ1" t="s">
        <v>5322</v>
      </c>
      <c r="GVK1" t="s">
        <v>5323</v>
      </c>
      <c r="GVL1" t="s">
        <v>5324</v>
      </c>
      <c r="GVM1" t="s">
        <v>5325</v>
      </c>
      <c r="GVN1" t="s">
        <v>5326</v>
      </c>
      <c r="GVO1" t="s">
        <v>5327</v>
      </c>
      <c r="GVP1" t="s">
        <v>5328</v>
      </c>
      <c r="GVQ1" t="s">
        <v>5329</v>
      </c>
      <c r="GVR1" t="s">
        <v>5330</v>
      </c>
      <c r="GVS1" t="s">
        <v>5331</v>
      </c>
      <c r="GVT1" t="s">
        <v>5332</v>
      </c>
      <c r="GVU1" t="s">
        <v>5333</v>
      </c>
      <c r="GVV1" t="s">
        <v>5334</v>
      </c>
      <c r="GVW1" t="s">
        <v>5335</v>
      </c>
      <c r="GVX1" t="s">
        <v>5336</v>
      </c>
      <c r="GVY1" t="s">
        <v>5337</v>
      </c>
      <c r="GVZ1" t="s">
        <v>5338</v>
      </c>
      <c r="GWA1" t="s">
        <v>5339</v>
      </c>
      <c r="GWB1" t="s">
        <v>5340</v>
      </c>
      <c r="GWC1" t="s">
        <v>5341</v>
      </c>
      <c r="GWD1" t="s">
        <v>5342</v>
      </c>
      <c r="GWE1" t="s">
        <v>5343</v>
      </c>
      <c r="GWF1" t="s">
        <v>5344</v>
      </c>
      <c r="GWG1" t="s">
        <v>5345</v>
      </c>
      <c r="GWH1" t="s">
        <v>5346</v>
      </c>
      <c r="GWI1" t="s">
        <v>5347</v>
      </c>
      <c r="GWJ1" t="s">
        <v>5348</v>
      </c>
      <c r="GWK1" t="s">
        <v>5349</v>
      </c>
      <c r="GWL1" t="s">
        <v>5350</v>
      </c>
      <c r="GWM1" t="s">
        <v>5351</v>
      </c>
      <c r="GWN1" t="s">
        <v>5352</v>
      </c>
      <c r="GWO1" t="s">
        <v>5353</v>
      </c>
      <c r="GWP1" t="s">
        <v>5354</v>
      </c>
      <c r="GWQ1" t="s">
        <v>5355</v>
      </c>
      <c r="GWR1" t="s">
        <v>5356</v>
      </c>
      <c r="GWS1" t="s">
        <v>5357</v>
      </c>
      <c r="GWT1" t="s">
        <v>5358</v>
      </c>
      <c r="GWU1" t="s">
        <v>5359</v>
      </c>
      <c r="GWV1" t="s">
        <v>5360</v>
      </c>
      <c r="GWW1" t="s">
        <v>5361</v>
      </c>
      <c r="GWX1" t="s">
        <v>5362</v>
      </c>
      <c r="GWY1" t="s">
        <v>5363</v>
      </c>
      <c r="GWZ1" t="s">
        <v>5364</v>
      </c>
      <c r="GXA1" t="s">
        <v>5365</v>
      </c>
      <c r="GXB1" t="s">
        <v>5366</v>
      </c>
      <c r="GXC1" t="s">
        <v>5367</v>
      </c>
      <c r="GXD1" t="s">
        <v>5368</v>
      </c>
      <c r="GXE1" t="s">
        <v>5369</v>
      </c>
      <c r="GXF1" t="s">
        <v>5370</v>
      </c>
      <c r="GXG1" t="s">
        <v>5371</v>
      </c>
      <c r="GXH1" t="s">
        <v>5372</v>
      </c>
      <c r="GXI1" t="s">
        <v>5373</v>
      </c>
      <c r="GXJ1" t="s">
        <v>5374</v>
      </c>
      <c r="GXK1" t="s">
        <v>5375</v>
      </c>
      <c r="GXL1" t="s">
        <v>5376</v>
      </c>
      <c r="GXM1" t="s">
        <v>5377</v>
      </c>
      <c r="GXN1" t="s">
        <v>5378</v>
      </c>
      <c r="GXO1" t="s">
        <v>5379</v>
      </c>
      <c r="GXP1" t="s">
        <v>5380</v>
      </c>
      <c r="GXQ1" t="s">
        <v>5381</v>
      </c>
      <c r="GXR1" t="s">
        <v>5382</v>
      </c>
      <c r="GXS1" t="s">
        <v>5383</v>
      </c>
      <c r="GXT1" t="s">
        <v>5384</v>
      </c>
      <c r="GXU1" t="s">
        <v>5385</v>
      </c>
      <c r="GXV1" t="s">
        <v>5386</v>
      </c>
      <c r="GXW1" t="s">
        <v>5387</v>
      </c>
      <c r="GXX1" t="s">
        <v>5388</v>
      </c>
      <c r="GXY1" t="s">
        <v>5389</v>
      </c>
      <c r="GXZ1" t="s">
        <v>5390</v>
      </c>
      <c r="GYA1" t="s">
        <v>5391</v>
      </c>
      <c r="GYB1" t="s">
        <v>5392</v>
      </c>
      <c r="GYC1" t="s">
        <v>5393</v>
      </c>
      <c r="GYD1" t="s">
        <v>5394</v>
      </c>
      <c r="GYE1" t="s">
        <v>5395</v>
      </c>
      <c r="GYF1" t="s">
        <v>5396</v>
      </c>
      <c r="GYG1" t="s">
        <v>5397</v>
      </c>
      <c r="GYH1" t="s">
        <v>5398</v>
      </c>
      <c r="GYI1" t="s">
        <v>5399</v>
      </c>
      <c r="GYJ1" t="s">
        <v>5400</v>
      </c>
      <c r="GYK1" t="s">
        <v>5401</v>
      </c>
      <c r="GYL1" t="s">
        <v>5402</v>
      </c>
      <c r="GYM1" t="s">
        <v>5403</v>
      </c>
      <c r="GYN1" t="s">
        <v>5404</v>
      </c>
      <c r="GYO1" t="s">
        <v>5405</v>
      </c>
      <c r="GYP1" t="s">
        <v>5406</v>
      </c>
      <c r="GYQ1" t="s">
        <v>5407</v>
      </c>
      <c r="GYR1" t="s">
        <v>5408</v>
      </c>
      <c r="GYS1" t="s">
        <v>5409</v>
      </c>
      <c r="GYT1" t="s">
        <v>5410</v>
      </c>
      <c r="GYU1" t="s">
        <v>5411</v>
      </c>
      <c r="GYV1" t="s">
        <v>5412</v>
      </c>
      <c r="GYW1" t="s">
        <v>5413</v>
      </c>
      <c r="GYX1" t="s">
        <v>5414</v>
      </c>
      <c r="GYY1" t="s">
        <v>5415</v>
      </c>
      <c r="GYZ1" t="s">
        <v>5416</v>
      </c>
      <c r="GZA1" t="s">
        <v>5417</v>
      </c>
      <c r="GZB1" t="s">
        <v>5418</v>
      </c>
      <c r="GZC1" t="s">
        <v>5419</v>
      </c>
      <c r="GZD1" t="s">
        <v>5420</v>
      </c>
      <c r="GZE1" t="s">
        <v>5421</v>
      </c>
      <c r="GZF1" t="s">
        <v>5422</v>
      </c>
      <c r="GZG1" t="s">
        <v>5423</v>
      </c>
      <c r="GZH1" t="s">
        <v>5424</v>
      </c>
      <c r="GZI1" t="s">
        <v>5425</v>
      </c>
      <c r="GZJ1" t="s">
        <v>5426</v>
      </c>
      <c r="GZK1" t="s">
        <v>5427</v>
      </c>
      <c r="GZL1" t="s">
        <v>5428</v>
      </c>
      <c r="GZM1" t="s">
        <v>5429</v>
      </c>
      <c r="GZN1" t="s">
        <v>5430</v>
      </c>
      <c r="GZO1" t="s">
        <v>5431</v>
      </c>
      <c r="GZP1" t="s">
        <v>5432</v>
      </c>
      <c r="GZQ1" t="s">
        <v>5433</v>
      </c>
      <c r="GZR1" t="s">
        <v>5434</v>
      </c>
      <c r="GZS1" t="s">
        <v>5435</v>
      </c>
      <c r="GZT1" t="s">
        <v>5436</v>
      </c>
      <c r="GZU1" t="s">
        <v>5437</v>
      </c>
      <c r="GZV1" t="s">
        <v>5438</v>
      </c>
      <c r="GZW1" t="s">
        <v>5439</v>
      </c>
      <c r="GZX1" t="s">
        <v>5440</v>
      </c>
      <c r="GZY1" t="s">
        <v>5441</v>
      </c>
      <c r="GZZ1" t="s">
        <v>5442</v>
      </c>
      <c r="HAA1" t="s">
        <v>5443</v>
      </c>
      <c r="HAB1" t="s">
        <v>5444</v>
      </c>
      <c r="HAC1" t="s">
        <v>5445</v>
      </c>
      <c r="HAD1" t="s">
        <v>5446</v>
      </c>
      <c r="HAE1" t="s">
        <v>5447</v>
      </c>
      <c r="HAF1" t="s">
        <v>5448</v>
      </c>
      <c r="HAG1" t="s">
        <v>5449</v>
      </c>
      <c r="HAH1" t="s">
        <v>5450</v>
      </c>
      <c r="HAI1" t="s">
        <v>5451</v>
      </c>
      <c r="HAJ1" t="s">
        <v>5452</v>
      </c>
      <c r="HAK1" t="s">
        <v>5453</v>
      </c>
      <c r="HAL1" t="s">
        <v>5454</v>
      </c>
      <c r="HAM1" t="s">
        <v>5455</v>
      </c>
      <c r="HAN1" t="s">
        <v>5456</v>
      </c>
      <c r="HAO1" t="s">
        <v>5457</v>
      </c>
      <c r="HAP1" t="s">
        <v>5458</v>
      </c>
      <c r="HAQ1" t="s">
        <v>5459</v>
      </c>
      <c r="HAR1" t="s">
        <v>5460</v>
      </c>
      <c r="HAS1" t="s">
        <v>5461</v>
      </c>
      <c r="HAT1" t="s">
        <v>5462</v>
      </c>
      <c r="HAU1" t="s">
        <v>5463</v>
      </c>
      <c r="HAV1" t="s">
        <v>5464</v>
      </c>
      <c r="HAW1" t="s">
        <v>5465</v>
      </c>
      <c r="HAX1" t="s">
        <v>5466</v>
      </c>
      <c r="HAY1" t="s">
        <v>5467</v>
      </c>
      <c r="HAZ1" t="s">
        <v>5468</v>
      </c>
      <c r="HBA1" t="s">
        <v>5469</v>
      </c>
      <c r="HBB1" t="s">
        <v>5470</v>
      </c>
      <c r="HBC1" t="s">
        <v>5471</v>
      </c>
      <c r="HBD1" t="s">
        <v>5472</v>
      </c>
      <c r="HBE1" t="s">
        <v>5473</v>
      </c>
      <c r="HBF1" t="s">
        <v>5474</v>
      </c>
      <c r="HBG1" t="s">
        <v>5475</v>
      </c>
      <c r="HBH1" t="s">
        <v>5476</v>
      </c>
      <c r="HBI1" t="s">
        <v>5477</v>
      </c>
      <c r="HBJ1" t="s">
        <v>5478</v>
      </c>
      <c r="HBK1" t="s">
        <v>5479</v>
      </c>
      <c r="HBL1" t="s">
        <v>5480</v>
      </c>
      <c r="HBM1" t="s">
        <v>5481</v>
      </c>
      <c r="HBN1" t="s">
        <v>5482</v>
      </c>
      <c r="HBO1" t="s">
        <v>5483</v>
      </c>
      <c r="HBP1" t="s">
        <v>5484</v>
      </c>
      <c r="HBQ1" t="s">
        <v>5485</v>
      </c>
      <c r="HBR1" t="s">
        <v>5486</v>
      </c>
      <c r="HBS1" t="s">
        <v>5487</v>
      </c>
      <c r="HBT1" t="s">
        <v>5488</v>
      </c>
      <c r="HBU1" t="s">
        <v>5489</v>
      </c>
      <c r="HBV1" t="s">
        <v>5490</v>
      </c>
      <c r="HBW1" t="s">
        <v>5491</v>
      </c>
      <c r="HBX1" t="s">
        <v>5492</v>
      </c>
      <c r="HBY1" t="s">
        <v>5493</v>
      </c>
      <c r="HBZ1" t="s">
        <v>5494</v>
      </c>
      <c r="HCA1" t="s">
        <v>5495</v>
      </c>
      <c r="HCB1" t="s">
        <v>5496</v>
      </c>
      <c r="HCC1" t="s">
        <v>5497</v>
      </c>
      <c r="HCD1" t="s">
        <v>5498</v>
      </c>
      <c r="HCE1" t="s">
        <v>5499</v>
      </c>
      <c r="HCF1" t="s">
        <v>5500</v>
      </c>
      <c r="HCG1" t="s">
        <v>5501</v>
      </c>
      <c r="HCH1" t="s">
        <v>5502</v>
      </c>
      <c r="HCI1" t="s">
        <v>5503</v>
      </c>
      <c r="HCJ1" t="s">
        <v>5504</v>
      </c>
      <c r="HCK1" t="s">
        <v>5505</v>
      </c>
      <c r="HCL1" t="s">
        <v>5506</v>
      </c>
      <c r="HCM1" t="s">
        <v>5507</v>
      </c>
      <c r="HCN1" t="s">
        <v>5508</v>
      </c>
      <c r="HCO1" t="s">
        <v>5509</v>
      </c>
      <c r="HCP1" t="s">
        <v>5510</v>
      </c>
      <c r="HCQ1" t="s">
        <v>5511</v>
      </c>
      <c r="HCR1" t="s">
        <v>5512</v>
      </c>
      <c r="HCS1" t="s">
        <v>5513</v>
      </c>
      <c r="HCT1" t="s">
        <v>5514</v>
      </c>
      <c r="HCU1" t="s">
        <v>5515</v>
      </c>
      <c r="HCV1" t="s">
        <v>5516</v>
      </c>
      <c r="HCW1" t="s">
        <v>5517</v>
      </c>
      <c r="HCX1" t="s">
        <v>5518</v>
      </c>
      <c r="HCY1" t="s">
        <v>5519</v>
      </c>
      <c r="HCZ1" t="s">
        <v>5520</v>
      </c>
      <c r="HDA1" t="s">
        <v>5521</v>
      </c>
      <c r="HDB1" t="s">
        <v>5522</v>
      </c>
      <c r="HDC1" t="s">
        <v>5523</v>
      </c>
      <c r="HDD1" t="s">
        <v>5524</v>
      </c>
      <c r="HDE1" t="s">
        <v>5525</v>
      </c>
      <c r="HDF1" t="s">
        <v>5526</v>
      </c>
      <c r="HDG1" t="s">
        <v>5527</v>
      </c>
      <c r="HDH1" t="s">
        <v>5528</v>
      </c>
      <c r="HDI1" t="s">
        <v>5529</v>
      </c>
      <c r="HDJ1" t="s">
        <v>5530</v>
      </c>
      <c r="HDK1" t="s">
        <v>5531</v>
      </c>
      <c r="HDL1" t="s">
        <v>5532</v>
      </c>
      <c r="HDM1" t="s">
        <v>5533</v>
      </c>
      <c r="HDN1" t="s">
        <v>5534</v>
      </c>
      <c r="HDO1" t="s">
        <v>5535</v>
      </c>
      <c r="HDP1" t="s">
        <v>5536</v>
      </c>
      <c r="HDQ1" t="s">
        <v>5537</v>
      </c>
      <c r="HDR1" t="s">
        <v>5538</v>
      </c>
      <c r="HDS1" t="s">
        <v>5539</v>
      </c>
      <c r="HDT1" t="s">
        <v>5540</v>
      </c>
      <c r="HDU1" t="s">
        <v>5541</v>
      </c>
      <c r="HDV1" t="s">
        <v>5542</v>
      </c>
      <c r="HDW1" t="s">
        <v>5543</v>
      </c>
      <c r="HDX1" t="s">
        <v>5544</v>
      </c>
      <c r="HDY1" t="s">
        <v>5545</v>
      </c>
      <c r="HDZ1" t="s">
        <v>5546</v>
      </c>
      <c r="HEA1" t="s">
        <v>5547</v>
      </c>
      <c r="HEB1" t="s">
        <v>5548</v>
      </c>
      <c r="HEC1" t="s">
        <v>5549</v>
      </c>
      <c r="HED1" t="s">
        <v>5550</v>
      </c>
      <c r="HEE1" t="s">
        <v>5551</v>
      </c>
      <c r="HEF1" t="s">
        <v>5552</v>
      </c>
      <c r="HEG1" t="s">
        <v>5553</v>
      </c>
      <c r="HEH1" t="s">
        <v>5554</v>
      </c>
      <c r="HEI1" t="s">
        <v>5555</v>
      </c>
      <c r="HEJ1" t="s">
        <v>5556</v>
      </c>
      <c r="HEK1" t="s">
        <v>5557</v>
      </c>
      <c r="HEL1" t="s">
        <v>5558</v>
      </c>
      <c r="HEM1" t="s">
        <v>5559</v>
      </c>
      <c r="HEN1" t="s">
        <v>5560</v>
      </c>
      <c r="HEO1" t="s">
        <v>5561</v>
      </c>
      <c r="HEP1" t="s">
        <v>5562</v>
      </c>
      <c r="HEQ1" t="s">
        <v>5563</v>
      </c>
      <c r="HER1" t="s">
        <v>5564</v>
      </c>
      <c r="HES1" t="s">
        <v>5565</v>
      </c>
      <c r="HET1" t="s">
        <v>5566</v>
      </c>
      <c r="HEU1" t="s">
        <v>5567</v>
      </c>
      <c r="HEV1" t="s">
        <v>5568</v>
      </c>
      <c r="HEW1" t="s">
        <v>5569</v>
      </c>
      <c r="HEX1" t="s">
        <v>5570</v>
      </c>
      <c r="HEY1" t="s">
        <v>5571</v>
      </c>
      <c r="HEZ1" t="s">
        <v>5572</v>
      </c>
      <c r="HFA1" t="s">
        <v>5573</v>
      </c>
      <c r="HFB1" t="s">
        <v>5574</v>
      </c>
      <c r="HFC1" t="s">
        <v>5575</v>
      </c>
      <c r="HFD1" t="s">
        <v>5576</v>
      </c>
      <c r="HFE1" t="s">
        <v>5577</v>
      </c>
      <c r="HFF1" t="s">
        <v>5578</v>
      </c>
      <c r="HFG1" t="s">
        <v>5579</v>
      </c>
      <c r="HFH1" t="s">
        <v>5580</v>
      </c>
      <c r="HFI1" t="s">
        <v>5581</v>
      </c>
      <c r="HFJ1" t="s">
        <v>5582</v>
      </c>
      <c r="HFK1" t="s">
        <v>5583</v>
      </c>
      <c r="HFL1" t="s">
        <v>5584</v>
      </c>
      <c r="HFM1" t="s">
        <v>5585</v>
      </c>
      <c r="HFN1" t="s">
        <v>5586</v>
      </c>
      <c r="HFO1" t="s">
        <v>5587</v>
      </c>
      <c r="HFP1" t="s">
        <v>5588</v>
      </c>
      <c r="HFQ1" t="s">
        <v>5589</v>
      </c>
      <c r="HFR1" t="s">
        <v>5590</v>
      </c>
      <c r="HFS1" t="s">
        <v>5591</v>
      </c>
      <c r="HFT1" t="s">
        <v>5592</v>
      </c>
      <c r="HFU1" t="s">
        <v>5593</v>
      </c>
      <c r="HFV1" t="s">
        <v>5594</v>
      </c>
      <c r="HFW1" t="s">
        <v>5595</v>
      </c>
      <c r="HFX1" t="s">
        <v>5596</v>
      </c>
      <c r="HFY1" t="s">
        <v>5597</v>
      </c>
      <c r="HFZ1" t="s">
        <v>5598</v>
      </c>
      <c r="HGA1" t="s">
        <v>5599</v>
      </c>
      <c r="HGB1" t="s">
        <v>5600</v>
      </c>
      <c r="HGC1" t="s">
        <v>5601</v>
      </c>
      <c r="HGD1" t="s">
        <v>5602</v>
      </c>
      <c r="HGE1" t="s">
        <v>5603</v>
      </c>
      <c r="HGF1" t="s">
        <v>5604</v>
      </c>
      <c r="HGG1" t="s">
        <v>5605</v>
      </c>
      <c r="HGH1" t="s">
        <v>5606</v>
      </c>
      <c r="HGI1" t="s">
        <v>5607</v>
      </c>
      <c r="HGJ1" t="s">
        <v>5608</v>
      </c>
      <c r="HGK1" t="s">
        <v>5609</v>
      </c>
      <c r="HGL1" t="s">
        <v>5610</v>
      </c>
      <c r="HGM1" t="s">
        <v>5611</v>
      </c>
      <c r="HGN1" t="s">
        <v>5612</v>
      </c>
      <c r="HGO1" t="s">
        <v>5613</v>
      </c>
      <c r="HGP1" t="s">
        <v>5614</v>
      </c>
      <c r="HGQ1" t="s">
        <v>5615</v>
      </c>
      <c r="HGR1" t="s">
        <v>5616</v>
      </c>
      <c r="HGS1" t="s">
        <v>5617</v>
      </c>
      <c r="HGT1" t="s">
        <v>5618</v>
      </c>
      <c r="HGU1" t="s">
        <v>5619</v>
      </c>
      <c r="HGV1" t="s">
        <v>5620</v>
      </c>
      <c r="HGW1" t="s">
        <v>5621</v>
      </c>
      <c r="HGX1" t="s">
        <v>5622</v>
      </c>
      <c r="HGY1" t="s">
        <v>5623</v>
      </c>
      <c r="HGZ1" t="s">
        <v>5624</v>
      </c>
      <c r="HHA1" t="s">
        <v>5625</v>
      </c>
      <c r="HHB1" t="s">
        <v>5626</v>
      </c>
      <c r="HHC1" t="s">
        <v>5627</v>
      </c>
      <c r="HHD1" t="s">
        <v>5628</v>
      </c>
      <c r="HHE1" t="s">
        <v>5629</v>
      </c>
      <c r="HHF1" t="s">
        <v>5630</v>
      </c>
      <c r="HHG1" t="s">
        <v>5631</v>
      </c>
      <c r="HHH1" t="s">
        <v>5632</v>
      </c>
      <c r="HHI1" t="s">
        <v>5633</v>
      </c>
      <c r="HHJ1" t="s">
        <v>5634</v>
      </c>
      <c r="HHK1" t="s">
        <v>5635</v>
      </c>
      <c r="HHL1" t="s">
        <v>5636</v>
      </c>
      <c r="HHM1" t="s">
        <v>5637</v>
      </c>
      <c r="HHN1" t="s">
        <v>5638</v>
      </c>
      <c r="HHO1" t="s">
        <v>5639</v>
      </c>
      <c r="HHP1" t="s">
        <v>5640</v>
      </c>
      <c r="HHQ1" t="s">
        <v>5641</v>
      </c>
      <c r="HHR1" t="s">
        <v>5642</v>
      </c>
      <c r="HHS1" t="s">
        <v>5643</v>
      </c>
      <c r="HHT1" t="s">
        <v>5644</v>
      </c>
      <c r="HHU1" t="s">
        <v>5645</v>
      </c>
      <c r="HHV1" t="s">
        <v>5646</v>
      </c>
      <c r="HHW1" t="s">
        <v>5647</v>
      </c>
      <c r="HHX1" t="s">
        <v>5648</v>
      </c>
      <c r="HHY1" t="s">
        <v>5649</v>
      </c>
      <c r="HHZ1" t="s">
        <v>5650</v>
      </c>
      <c r="HIA1" t="s">
        <v>5651</v>
      </c>
      <c r="HIB1" t="s">
        <v>5652</v>
      </c>
      <c r="HIC1" t="s">
        <v>5653</v>
      </c>
      <c r="HID1" t="s">
        <v>5654</v>
      </c>
      <c r="HIE1" t="s">
        <v>5655</v>
      </c>
      <c r="HIF1" t="s">
        <v>5656</v>
      </c>
      <c r="HIG1" t="s">
        <v>5657</v>
      </c>
      <c r="HIH1" t="s">
        <v>5658</v>
      </c>
      <c r="HII1" t="s">
        <v>5659</v>
      </c>
      <c r="HIJ1" t="s">
        <v>5660</v>
      </c>
      <c r="HIK1" t="s">
        <v>5661</v>
      </c>
      <c r="HIL1" t="s">
        <v>5662</v>
      </c>
      <c r="HIM1" t="s">
        <v>5663</v>
      </c>
      <c r="HIN1" t="s">
        <v>5664</v>
      </c>
      <c r="HIO1" t="s">
        <v>5665</v>
      </c>
      <c r="HIP1" t="s">
        <v>5666</v>
      </c>
      <c r="HIQ1" t="s">
        <v>5667</v>
      </c>
      <c r="HIR1" t="s">
        <v>5668</v>
      </c>
      <c r="HIS1" t="s">
        <v>5669</v>
      </c>
      <c r="HIT1" t="s">
        <v>5670</v>
      </c>
      <c r="HIU1" t="s">
        <v>5671</v>
      </c>
      <c r="HIV1" t="s">
        <v>5672</v>
      </c>
      <c r="HIW1" t="s">
        <v>5673</v>
      </c>
      <c r="HIX1" t="s">
        <v>5674</v>
      </c>
      <c r="HIY1" t="s">
        <v>5675</v>
      </c>
      <c r="HIZ1" t="s">
        <v>5676</v>
      </c>
      <c r="HJA1" t="s">
        <v>5677</v>
      </c>
      <c r="HJB1" t="s">
        <v>5678</v>
      </c>
      <c r="HJC1" t="s">
        <v>5679</v>
      </c>
      <c r="HJD1" t="s">
        <v>5680</v>
      </c>
      <c r="HJE1" t="s">
        <v>5681</v>
      </c>
      <c r="HJF1" t="s">
        <v>5682</v>
      </c>
      <c r="HJG1" t="s">
        <v>5683</v>
      </c>
      <c r="HJH1" t="s">
        <v>5684</v>
      </c>
      <c r="HJI1" t="s">
        <v>5685</v>
      </c>
      <c r="HJJ1" t="s">
        <v>5686</v>
      </c>
      <c r="HJK1" t="s">
        <v>5687</v>
      </c>
      <c r="HJL1" t="s">
        <v>5688</v>
      </c>
      <c r="HJM1" t="s">
        <v>5689</v>
      </c>
      <c r="HJN1" t="s">
        <v>5690</v>
      </c>
      <c r="HJO1" t="s">
        <v>5691</v>
      </c>
      <c r="HJP1" t="s">
        <v>5692</v>
      </c>
      <c r="HJQ1" t="s">
        <v>5693</v>
      </c>
      <c r="HJR1" t="s">
        <v>5694</v>
      </c>
      <c r="HJS1" t="s">
        <v>5695</v>
      </c>
      <c r="HJT1" t="s">
        <v>5696</v>
      </c>
      <c r="HJU1" t="s">
        <v>5697</v>
      </c>
      <c r="HJV1" t="s">
        <v>5698</v>
      </c>
      <c r="HJW1" t="s">
        <v>5699</v>
      </c>
      <c r="HJX1" t="s">
        <v>5700</v>
      </c>
      <c r="HJY1" t="s">
        <v>5701</v>
      </c>
      <c r="HJZ1" t="s">
        <v>5702</v>
      </c>
      <c r="HKA1" t="s">
        <v>5703</v>
      </c>
      <c r="HKB1" t="s">
        <v>5704</v>
      </c>
      <c r="HKC1" t="s">
        <v>5705</v>
      </c>
      <c r="HKD1" t="s">
        <v>5706</v>
      </c>
      <c r="HKE1" t="s">
        <v>5707</v>
      </c>
      <c r="HKF1" t="s">
        <v>5708</v>
      </c>
      <c r="HKG1" t="s">
        <v>5709</v>
      </c>
      <c r="HKH1" t="s">
        <v>5710</v>
      </c>
      <c r="HKI1" t="s">
        <v>5711</v>
      </c>
      <c r="HKJ1" t="s">
        <v>5712</v>
      </c>
      <c r="HKK1" t="s">
        <v>5713</v>
      </c>
      <c r="HKL1" t="s">
        <v>5714</v>
      </c>
      <c r="HKM1" t="s">
        <v>5715</v>
      </c>
      <c r="HKN1" t="s">
        <v>5716</v>
      </c>
      <c r="HKO1" t="s">
        <v>5717</v>
      </c>
      <c r="HKP1" t="s">
        <v>5718</v>
      </c>
      <c r="HKQ1" t="s">
        <v>5719</v>
      </c>
      <c r="HKR1" t="s">
        <v>5720</v>
      </c>
      <c r="HKS1" t="s">
        <v>5721</v>
      </c>
      <c r="HKT1" t="s">
        <v>5722</v>
      </c>
      <c r="HKU1" t="s">
        <v>5723</v>
      </c>
      <c r="HKV1" t="s">
        <v>5724</v>
      </c>
      <c r="HKW1" t="s">
        <v>5725</v>
      </c>
      <c r="HKX1" t="s">
        <v>5726</v>
      </c>
      <c r="HKY1" t="s">
        <v>5727</v>
      </c>
      <c r="HKZ1" t="s">
        <v>5728</v>
      </c>
      <c r="HLA1" t="s">
        <v>5729</v>
      </c>
      <c r="HLB1" t="s">
        <v>5730</v>
      </c>
      <c r="HLC1" t="s">
        <v>5731</v>
      </c>
      <c r="HLD1" t="s">
        <v>5732</v>
      </c>
      <c r="HLE1" t="s">
        <v>5733</v>
      </c>
      <c r="HLF1" t="s">
        <v>5734</v>
      </c>
      <c r="HLG1" t="s">
        <v>5735</v>
      </c>
      <c r="HLH1" t="s">
        <v>5736</v>
      </c>
      <c r="HLI1" t="s">
        <v>5737</v>
      </c>
      <c r="HLJ1" t="s">
        <v>5738</v>
      </c>
      <c r="HLK1" t="s">
        <v>5739</v>
      </c>
      <c r="HLL1" t="s">
        <v>5740</v>
      </c>
      <c r="HLM1" t="s">
        <v>5741</v>
      </c>
      <c r="HLN1" t="s">
        <v>5742</v>
      </c>
      <c r="HLO1" t="s">
        <v>5743</v>
      </c>
      <c r="HLP1" t="s">
        <v>5744</v>
      </c>
      <c r="HLQ1" t="s">
        <v>5745</v>
      </c>
      <c r="HLR1" t="s">
        <v>5746</v>
      </c>
      <c r="HLS1" t="s">
        <v>5747</v>
      </c>
      <c r="HLT1" t="s">
        <v>5748</v>
      </c>
      <c r="HLU1" t="s">
        <v>5749</v>
      </c>
      <c r="HLV1" t="s">
        <v>5750</v>
      </c>
      <c r="HLW1" t="s">
        <v>5751</v>
      </c>
      <c r="HLX1" t="s">
        <v>5752</v>
      </c>
      <c r="HLY1" t="s">
        <v>5753</v>
      </c>
      <c r="HLZ1" t="s">
        <v>5754</v>
      </c>
      <c r="HMA1" t="s">
        <v>5755</v>
      </c>
      <c r="HMB1" t="s">
        <v>5756</v>
      </c>
      <c r="HMC1" t="s">
        <v>5757</v>
      </c>
      <c r="HMD1" t="s">
        <v>5758</v>
      </c>
      <c r="HME1" t="s">
        <v>5759</v>
      </c>
      <c r="HMF1" t="s">
        <v>5760</v>
      </c>
      <c r="HMG1" t="s">
        <v>5761</v>
      </c>
      <c r="HMH1" t="s">
        <v>5762</v>
      </c>
      <c r="HMI1" t="s">
        <v>5763</v>
      </c>
      <c r="HMJ1" t="s">
        <v>5764</v>
      </c>
      <c r="HMK1" t="s">
        <v>5765</v>
      </c>
      <c r="HML1" t="s">
        <v>5766</v>
      </c>
      <c r="HMM1" t="s">
        <v>5767</v>
      </c>
      <c r="HMN1" t="s">
        <v>5768</v>
      </c>
      <c r="HMO1" t="s">
        <v>5769</v>
      </c>
      <c r="HMP1" t="s">
        <v>5770</v>
      </c>
      <c r="HMQ1" t="s">
        <v>5771</v>
      </c>
      <c r="HMR1" t="s">
        <v>5772</v>
      </c>
      <c r="HMS1" t="s">
        <v>5773</v>
      </c>
      <c r="HMT1" t="s">
        <v>5774</v>
      </c>
      <c r="HMU1" t="s">
        <v>5775</v>
      </c>
      <c r="HMV1" t="s">
        <v>5776</v>
      </c>
      <c r="HMW1" t="s">
        <v>5777</v>
      </c>
      <c r="HMX1" t="s">
        <v>5778</v>
      </c>
      <c r="HMY1" t="s">
        <v>5779</v>
      </c>
      <c r="HMZ1" t="s">
        <v>5780</v>
      </c>
      <c r="HNA1" t="s">
        <v>5781</v>
      </c>
      <c r="HNB1" t="s">
        <v>5782</v>
      </c>
      <c r="HNC1" t="s">
        <v>5783</v>
      </c>
      <c r="HND1" t="s">
        <v>5784</v>
      </c>
      <c r="HNE1" t="s">
        <v>5785</v>
      </c>
      <c r="HNF1" t="s">
        <v>5786</v>
      </c>
      <c r="HNG1" t="s">
        <v>5787</v>
      </c>
      <c r="HNH1" t="s">
        <v>5788</v>
      </c>
      <c r="HNI1" t="s">
        <v>5789</v>
      </c>
      <c r="HNJ1" t="s">
        <v>5790</v>
      </c>
      <c r="HNK1" t="s">
        <v>5791</v>
      </c>
      <c r="HNL1" t="s">
        <v>5792</v>
      </c>
      <c r="HNM1" t="s">
        <v>5793</v>
      </c>
      <c r="HNN1" t="s">
        <v>5794</v>
      </c>
      <c r="HNO1" t="s">
        <v>5795</v>
      </c>
      <c r="HNP1" t="s">
        <v>5796</v>
      </c>
      <c r="HNQ1" t="s">
        <v>5797</v>
      </c>
      <c r="HNR1" t="s">
        <v>5798</v>
      </c>
      <c r="HNS1" t="s">
        <v>5799</v>
      </c>
      <c r="HNT1" t="s">
        <v>5800</v>
      </c>
      <c r="HNU1" t="s">
        <v>5801</v>
      </c>
      <c r="HNV1" t="s">
        <v>5802</v>
      </c>
      <c r="HNW1" t="s">
        <v>5803</v>
      </c>
      <c r="HNX1" t="s">
        <v>5804</v>
      </c>
      <c r="HNY1" t="s">
        <v>5805</v>
      </c>
      <c r="HNZ1" t="s">
        <v>5806</v>
      </c>
      <c r="HOA1" t="s">
        <v>5807</v>
      </c>
      <c r="HOB1" t="s">
        <v>5808</v>
      </c>
      <c r="HOC1" t="s">
        <v>5809</v>
      </c>
      <c r="HOD1" t="s">
        <v>5810</v>
      </c>
      <c r="HOE1" t="s">
        <v>5811</v>
      </c>
      <c r="HOF1" t="s">
        <v>5812</v>
      </c>
      <c r="HOG1" t="s">
        <v>5813</v>
      </c>
      <c r="HOH1" t="s">
        <v>5814</v>
      </c>
      <c r="HOI1" t="s">
        <v>5815</v>
      </c>
      <c r="HOJ1" t="s">
        <v>5816</v>
      </c>
      <c r="HOK1" t="s">
        <v>5817</v>
      </c>
      <c r="HOL1" t="s">
        <v>5818</v>
      </c>
      <c r="HOM1" t="s">
        <v>5819</v>
      </c>
      <c r="HON1" t="s">
        <v>5820</v>
      </c>
      <c r="HOO1" t="s">
        <v>5821</v>
      </c>
      <c r="HOP1" t="s">
        <v>5822</v>
      </c>
      <c r="HOQ1" t="s">
        <v>5823</v>
      </c>
      <c r="HOR1" t="s">
        <v>5824</v>
      </c>
      <c r="HOS1" t="s">
        <v>5825</v>
      </c>
      <c r="HOT1" t="s">
        <v>5826</v>
      </c>
      <c r="HOU1" t="s">
        <v>5827</v>
      </c>
      <c r="HOV1" t="s">
        <v>5828</v>
      </c>
      <c r="HOW1" t="s">
        <v>5829</v>
      </c>
      <c r="HOX1" t="s">
        <v>5830</v>
      </c>
      <c r="HOY1" t="s">
        <v>5831</v>
      </c>
      <c r="HOZ1" t="s">
        <v>5832</v>
      </c>
      <c r="HPA1" t="s">
        <v>5833</v>
      </c>
      <c r="HPB1" t="s">
        <v>5834</v>
      </c>
      <c r="HPC1" t="s">
        <v>5835</v>
      </c>
      <c r="HPD1" t="s">
        <v>5836</v>
      </c>
      <c r="HPE1" t="s">
        <v>5837</v>
      </c>
      <c r="HPF1" t="s">
        <v>5838</v>
      </c>
      <c r="HPG1" t="s">
        <v>5839</v>
      </c>
      <c r="HPH1" t="s">
        <v>5840</v>
      </c>
      <c r="HPI1" t="s">
        <v>5841</v>
      </c>
      <c r="HPJ1" t="s">
        <v>5842</v>
      </c>
      <c r="HPK1" t="s">
        <v>5843</v>
      </c>
      <c r="HPL1" t="s">
        <v>5844</v>
      </c>
      <c r="HPM1" t="s">
        <v>5845</v>
      </c>
      <c r="HPN1" t="s">
        <v>5846</v>
      </c>
      <c r="HPO1" t="s">
        <v>5847</v>
      </c>
      <c r="HPP1" t="s">
        <v>5848</v>
      </c>
      <c r="HPQ1" t="s">
        <v>5849</v>
      </c>
      <c r="HPR1" t="s">
        <v>5850</v>
      </c>
      <c r="HPS1" t="s">
        <v>5851</v>
      </c>
      <c r="HPT1" t="s">
        <v>5852</v>
      </c>
      <c r="HPU1" t="s">
        <v>5853</v>
      </c>
      <c r="HPV1" t="s">
        <v>5854</v>
      </c>
      <c r="HPW1" t="s">
        <v>5855</v>
      </c>
      <c r="HPX1" t="s">
        <v>5856</v>
      </c>
      <c r="HPY1" t="s">
        <v>5857</v>
      </c>
      <c r="HPZ1" t="s">
        <v>5858</v>
      </c>
      <c r="HQA1" t="s">
        <v>5859</v>
      </c>
      <c r="HQB1" t="s">
        <v>5860</v>
      </c>
      <c r="HQC1" t="s">
        <v>5861</v>
      </c>
      <c r="HQD1" t="s">
        <v>5862</v>
      </c>
      <c r="HQE1" t="s">
        <v>5863</v>
      </c>
      <c r="HQF1" t="s">
        <v>5864</v>
      </c>
      <c r="HQG1" t="s">
        <v>5865</v>
      </c>
      <c r="HQH1" t="s">
        <v>5866</v>
      </c>
      <c r="HQI1" t="s">
        <v>5867</v>
      </c>
      <c r="HQJ1" t="s">
        <v>5868</v>
      </c>
      <c r="HQK1" t="s">
        <v>5869</v>
      </c>
      <c r="HQL1" t="s">
        <v>5870</v>
      </c>
      <c r="HQM1" t="s">
        <v>5871</v>
      </c>
      <c r="HQN1" t="s">
        <v>5872</v>
      </c>
      <c r="HQO1" t="s">
        <v>5873</v>
      </c>
      <c r="HQP1" t="s">
        <v>5874</v>
      </c>
      <c r="HQQ1" t="s">
        <v>5875</v>
      </c>
      <c r="HQR1" t="s">
        <v>5876</v>
      </c>
      <c r="HQS1" t="s">
        <v>5877</v>
      </c>
      <c r="HQT1" t="s">
        <v>5878</v>
      </c>
      <c r="HQU1" t="s">
        <v>5879</v>
      </c>
      <c r="HQV1" t="s">
        <v>5880</v>
      </c>
      <c r="HQW1" t="s">
        <v>5881</v>
      </c>
      <c r="HQX1" t="s">
        <v>5882</v>
      </c>
      <c r="HQY1" t="s">
        <v>5883</v>
      </c>
      <c r="HQZ1" t="s">
        <v>5884</v>
      </c>
      <c r="HRA1" t="s">
        <v>5885</v>
      </c>
      <c r="HRB1" t="s">
        <v>5886</v>
      </c>
      <c r="HRC1" t="s">
        <v>5887</v>
      </c>
      <c r="HRD1" t="s">
        <v>5888</v>
      </c>
      <c r="HRE1" t="s">
        <v>5889</v>
      </c>
      <c r="HRF1" t="s">
        <v>5890</v>
      </c>
      <c r="HRG1" t="s">
        <v>5891</v>
      </c>
      <c r="HRH1" t="s">
        <v>5892</v>
      </c>
      <c r="HRI1" t="s">
        <v>5893</v>
      </c>
      <c r="HRJ1" t="s">
        <v>5894</v>
      </c>
      <c r="HRK1" t="s">
        <v>5895</v>
      </c>
      <c r="HRL1" t="s">
        <v>5896</v>
      </c>
      <c r="HRM1" t="s">
        <v>5897</v>
      </c>
      <c r="HRN1" t="s">
        <v>5898</v>
      </c>
      <c r="HRO1" t="s">
        <v>5899</v>
      </c>
      <c r="HRP1" t="s">
        <v>5900</v>
      </c>
      <c r="HRQ1" t="s">
        <v>5901</v>
      </c>
      <c r="HRR1" t="s">
        <v>5902</v>
      </c>
      <c r="HRS1" t="s">
        <v>5903</v>
      </c>
      <c r="HRT1" t="s">
        <v>5904</v>
      </c>
      <c r="HRU1" t="s">
        <v>5905</v>
      </c>
      <c r="HRV1" t="s">
        <v>5906</v>
      </c>
      <c r="HRW1" t="s">
        <v>5907</v>
      </c>
      <c r="HRX1" t="s">
        <v>5908</v>
      </c>
      <c r="HRY1" t="s">
        <v>5909</v>
      </c>
      <c r="HRZ1" t="s">
        <v>5910</v>
      </c>
      <c r="HSA1" t="s">
        <v>5911</v>
      </c>
      <c r="HSB1" t="s">
        <v>5912</v>
      </c>
      <c r="HSC1" t="s">
        <v>5913</v>
      </c>
      <c r="HSD1" t="s">
        <v>5914</v>
      </c>
      <c r="HSE1" t="s">
        <v>5915</v>
      </c>
      <c r="HSF1" t="s">
        <v>5916</v>
      </c>
      <c r="HSG1" t="s">
        <v>5917</v>
      </c>
      <c r="HSH1" t="s">
        <v>5918</v>
      </c>
      <c r="HSI1" t="s">
        <v>5919</v>
      </c>
      <c r="HSJ1" t="s">
        <v>5920</v>
      </c>
      <c r="HSK1" t="s">
        <v>5921</v>
      </c>
      <c r="HSL1" t="s">
        <v>5922</v>
      </c>
      <c r="HSM1" t="s">
        <v>5923</v>
      </c>
      <c r="HSN1" t="s">
        <v>5924</v>
      </c>
      <c r="HSO1" t="s">
        <v>5925</v>
      </c>
      <c r="HSP1" t="s">
        <v>5926</v>
      </c>
      <c r="HSQ1" t="s">
        <v>5927</v>
      </c>
      <c r="HSR1" t="s">
        <v>5928</v>
      </c>
      <c r="HSS1" t="s">
        <v>5929</v>
      </c>
      <c r="HST1" t="s">
        <v>5930</v>
      </c>
      <c r="HSU1" t="s">
        <v>5931</v>
      </c>
      <c r="HSV1" t="s">
        <v>5932</v>
      </c>
      <c r="HSW1" t="s">
        <v>5933</v>
      </c>
      <c r="HSX1" t="s">
        <v>5934</v>
      </c>
      <c r="HSY1" t="s">
        <v>5935</v>
      </c>
      <c r="HSZ1" t="s">
        <v>5936</v>
      </c>
      <c r="HTA1" t="s">
        <v>5937</v>
      </c>
      <c r="HTB1" t="s">
        <v>5938</v>
      </c>
      <c r="HTC1" t="s">
        <v>5939</v>
      </c>
      <c r="HTD1" t="s">
        <v>5940</v>
      </c>
      <c r="HTE1" t="s">
        <v>5941</v>
      </c>
      <c r="HTF1" t="s">
        <v>5942</v>
      </c>
      <c r="HTG1" t="s">
        <v>5943</v>
      </c>
      <c r="HTH1" t="s">
        <v>5944</v>
      </c>
      <c r="HTI1" t="s">
        <v>5945</v>
      </c>
      <c r="HTJ1" t="s">
        <v>5946</v>
      </c>
      <c r="HTK1" t="s">
        <v>5947</v>
      </c>
      <c r="HTL1" t="s">
        <v>5948</v>
      </c>
      <c r="HTM1" t="s">
        <v>5949</v>
      </c>
      <c r="HTN1" t="s">
        <v>5950</v>
      </c>
      <c r="HTO1" t="s">
        <v>5951</v>
      </c>
      <c r="HTP1" t="s">
        <v>5952</v>
      </c>
      <c r="HTQ1" t="s">
        <v>5953</v>
      </c>
      <c r="HTR1" t="s">
        <v>5954</v>
      </c>
      <c r="HTS1" t="s">
        <v>5955</v>
      </c>
      <c r="HTT1" t="s">
        <v>5956</v>
      </c>
      <c r="HTU1" t="s">
        <v>5957</v>
      </c>
      <c r="HTV1" t="s">
        <v>5958</v>
      </c>
      <c r="HTW1" t="s">
        <v>5959</v>
      </c>
      <c r="HTX1" t="s">
        <v>5960</v>
      </c>
      <c r="HTY1" t="s">
        <v>5961</v>
      </c>
      <c r="HTZ1" t="s">
        <v>5962</v>
      </c>
      <c r="HUA1" t="s">
        <v>5963</v>
      </c>
      <c r="HUB1" t="s">
        <v>5964</v>
      </c>
      <c r="HUC1" t="s">
        <v>5965</v>
      </c>
      <c r="HUD1" t="s">
        <v>5966</v>
      </c>
      <c r="HUE1" t="s">
        <v>5967</v>
      </c>
      <c r="HUF1" t="s">
        <v>5968</v>
      </c>
      <c r="HUG1" t="s">
        <v>5969</v>
      </c>
      <c r="HUH1" t="s">
        <v>5970</v>
      </c>
      <c r="HUI1" t="s">
        <v>5971</v>
      </c>
      <c r="HUJ1" t="s">
        <v>5972</v>
      </c>
      <c r="HUK1" t="s">
        <v>5973</v>
      </c>
      <c r="HUL1" t="s">
        <v>5974</v>
      </c>
      <c r="HUM1" t="s">
        <v>5975</v>
      </c>
      <c r="HUN1" t="s">
        <v>5976</v>
      </c>
      <c r="HUO1" t="s">
        <v>5977</v>
      </c>
      <c r="HUP1" t="s">
        <v>5978</v>
      </c>
      <c r="HUQ1" t="s">
        <v>5979</v>
      </c>
      <c r="HUR1" t="s">
        <v>5980</v>
      </c>
      <c r="HUS1" t="s">
        <v>5981</v>
      </c>
      <c r="HUT1" t="s">
        <v>5982</v>
      </c>
      <c r="HUU1" t="s">
        <v>5983</v>
      </c>
      <c r="HUV1" t="s">
        <v>5984</v>
      </c>
      <c r="HUW1" t="s">
        <v>5985</v>
      </c>
      <c r="HUX1" t="s">
        <v>5986</v>
      </c>
      <c r="HUY1" t="s">
        <v>5987</v>
      </c>
      <c r="HUZ1" t="s">
        <v>5988</v>
      </c>
      <c r="HVA1" t="s">
        <v>5989</v>
      </c>
      <c r="HVB1" t="s">
        <v>5990</v>
      </c>
      <c r="HVC1" t="s">
        <v>5991</v>
      </c>
      <c r="HVD1" t="s">
        <v>5992</v>
      </c>
      <c r="HVE1" t="s">
        <v>5993</v>
      </c>
      <c r="HVF1" t="s">
        <v>5994</v>
      </c>
      <c r="HVG1" t="s">
        <v>5995</v>
      </c>
      <c r="HVH1" t="s">
        <v>5996</v>
      </c>
      <c r="HVI1" t="s">
        <v>5997</v>
      </c>
      <c r="HVJ1" t="s">
        <v>5998</v>
      </c>
      <c r="HVK1" t="s">
        <v>5999</v>
      </c>
      <c r="HVL1" t="s">
        <v>6000</v>
      </c>
      <c r="HVM1" t="s">
        <v>6001</v>
      </c>
      <c r="HVN1" t="s">
        <v>6002</v>
      </c>
      <c r="HVO1" t="s">
        <v>6003</v>
      </c>
      <c r="HVP1" t="s">
        <v>6004</v>
      </c>
      <c r="HVQ1" t="s">
        <v>6005</v>
      </c>
      <c r="HVR1" t="s">
        <v>6006</v>
      </c>
      <c r="HVS1" t="s">
        <v>6007</v>
      </c>
      <c r="HVT1" t="s">
        <v>6008</v>
      </c>
      <c r="HVU1" t="s">
        <v>6009</v>
      </c>
      <c r="HVV1" t="s">
        <v>6010</v>
      </c>
      <c r="HVW1" t="s">
        <v>6011</v>
      </c>
      <c r="HVX1" t="s">
        <v>6012</v>
      </c>
      <c r="HVY1" t="s">
        <v>6013</v>
      </c>
      <c r="HVZ1" t="s">
        <v>6014</v>
      </c>
      <c r="HWA1" t="s">
        <v>6015</v>
      </c>
      <c r="HWB1" t="s">
        <v>6016</v>
      </c>
      <c r="HWC1" t="s">
        <v>6017</v>
      </c>
      <c r="HWD1" t="s">
        <v>6018</v>
      </c>
      <c r="HWE1" t="s">
        <v>6019</v>
      </c>
      <c r="HWF1" t="s">
        <v>6020</v>
      </c>
      <c r="HWG1" t="s">
        <v>6021</v>
      </c>
      <c r="HWH1" t="s">
        <v>6022</v>
      </c>
      <c r="HWI1" t="s">
        <v>6023</v>
      </c>
      <c r="HWJ1" t="s">
        <v>6024</v>
      </c>
      <c r="HWK1" t="s">
        <v>6025</v>
      </c>
      <c r="HWL1" t="s">
        <v>6026</v>
      </c>
      <c r="HWM1" t="s">
        <v>6027</v>
      </c>
      <c r="HWN1" t="s">
        <v>6028</v>
      </c>
      <c r="HWO1" t="s">
        <v>6029</v>
      </c>
      <c r="HWP1" t="s">
        <v>6030</v>
      </c>
      <c r="HWQ1" t="s">
        <v>6031</v>
      </c>
      <c r="HWR1" t="s">
        <v>6032</v>
      </c>
      <c r="HWS1" t="s">
        <v>6033</v>
      </c>
      <c r="HWT1" t="s">
        <v>6034</v>
      </c>
      <c r="HWU1" t="s">
        <v>6035</v>
      </c>
      <c r="HWV1" t="s">
        <v>6036</v>
      </c>
      <c r="HWW1" t="s">
        <v>6037</v>
      </c>
      <c r="HWX1" t="s">
        <v>6038</v>
      </c>
      <c r="HWY1" t="s">
        <v>6039</v>
      </c>
      <c r="HWZ1" t="s">
        <v>6040</v>
      </c>
      <c r="HXA1" t="s">
        <v>6041</v>
      </c>
      <c r="HXB1" t="s">
        <v>6042</v>
      </c>
      <c r="HXC1" t="s">
        <v>6043</v>
      </c>
      <c r="HXD1" t="s">
        <v>6044</v>
      </c>
      <c r="HXE1" t="s">
        <v>6045</v>
      </c>
      <c r="HXF1" t="s">
        <v>6046</v>
      </c>
      <c r="HXG1" t="s">
        <v>6047</v>
      </c>
      <c r="HXH1" t="s">
        <v>6048</v>
      </c>
      <c r="HXI1" t="s">
        <v>6049</v>
      </c>
      <c r="HXJ1" t="s">
        <v>6050</v>
      </c>
      <c r="HXK1" t="s">
        <v>6051</v>
      </c>
      <c r="HXL1" t="s">
        <v>6052</v>
      </c>
      <c r="HXM1" t="s">
        <v>6053</v>
      </c>
      <c r="HXN1" t="s">
        <v>6054</v>
      </c>
      <c r="HXO1" t="s">
        <v>6055</v>
      </c>
      <c r="HXP1" t="s">
        <v>6056</v>
      </c>
      <c r="HXQ1" t="s">
        <v>6057</v>
      </c>
      <c r="HXR1" t="s">
        <v>6058</v>
      </c>
      <c r="HXS1" t="s">
        <v>6059</v>
      </c>
      <c r="HXT1" t="s">
        <v>6060</v>
      </c>
      <c r="HXU1" t="s">
        <v>6061</v>
      </c>
      <c r="HXV1" t="s">
        <v>6062</v>
      </c>
      <c r="HXW1" t="s">
        <v>6063</v>
      </c>
      <c r="HXX1" t="s">
        <v>6064</v>
      </c>
      <c r="HXY1" t="s">
        <v>6065</v>
      </c>
      <c r="HXZ1" t="s">
        <v>6066</v>
      </c>
      <c r="HYA1" t="s">
        <v>6067</v>
      </c>
      <c r="HYB1" t="s">
        <v>6068</v>
      </c>
      <c r="HYC1" t="s">
        <v>6069</v>
      </c>
      <c r="HYD1" t="s">
        <v>6070</v>
      </c>
      <c r="HYE1" t="s">
        <v>6071</v>
      </c>
      <c r="HYF1" t="s">
        <v>6072</v>
      </c>
      <c r="HYG1" t="s">
        <v>6073</v>
      </c>
      <c r="HYH1" t="s">
        <v>6074</v>
      </c>
      <c r="HYI1" t="s">
        <v>6075</v>
      </c>
      <c r="HYJ1" t="s">
        <v>6076</v>
      </c>
      <c r="HYK1" t="s">
        <v>6077</v>
      </c>
      <c r="HYL1" t="s">
        <v>6078</v>
      </c>
      <c r="HYM1" t="s">
        <v>6079</v>
      </c>
      <c r="HYN1" t="s">
        <v>6080</v>
      </c>
      <c r="HYO1" t="s">
        <v>6081</v>
      </c>
      <c r="HYP1" t="s">
        <v>6082</v>
      </c>
      <c r="HYQ1" t="s">
        <v>6083</v>
      </c>
      <c r="HYR1" t="s">
        <v>6084</v>
      </c>
      <c r="HYS1" t="s">
        <v>6085</v>
      </c>
      <c r="HYT1" t="s">
        <v>6086</v>
      </c>
      <c r="HYU1" t="s">
        <v>6087</v>
      </c>
      <c r="HYV1" t="s">
        <v>6088</v>
      </c>
      <c r="HYW1" t="s">
        <v>6089</v>
      </c>
      <c r="HYX1" t="s">
        <v>6090</v>
      </c>
      <c r="HYY1" t="s">
        <v>6091</v>
      </c>
      <c r="HYZ1" t="s">
        <v>6092</v>
      </c>
      <c r="HZA1" t="s">
        <v>6093</v>
      </c>
      <c r="HZB1" t="s">
        <v>6094</v>
      </c>
      <c r="HZC1" t="s">
        <v>6095</v>
      </c>
      <c r="HZD1" t="s">
        <v>6096</v>
      </c>
      <c r="HZE1" t="s">
        <v>6097</v>
      </c>
      <c r="HZF1" t="s">
        <v>6098</v>
      </c>
      <c r="HZG1" t="s">
        <v>6099</v>
      </c>
      <c r="HZH1" t="s">
        <v>6100</v>
      </c>
      <c r="HZI1" t="s">
        <v>6101</v>
      </c>
      <c r="HZJ1" t="s">
        <v>6102</v>
      </c>
      <c r="HZK1" t="s">
        <v>6103</v>
      </c>
      <c r="HZL1" t="s">
        <v>6104</v>
      </c>
      <c r="HZM1" t="s">
        <v>6105</v>
      </c>
      <c r="HZN1" t="s">
        <v>6106</v>
      </c>
      <c r="HZO1" t="s">
        <v>6107</v>
      </c>
      <c r="HZP1" t="s">
        <v>6108</v>
      </c>
      <c r="HZQ1" t="s">
        <v>6109</v>
      </c>
      <c r="HZR1" t="s">
        <v>6110</v>
      </c>
      <c r="HZS1" t="s">
        <v>6111</v>
      </c>
      <c r="HZT1" t="s">
        <v>6112</v>
      </c>
      <c r="HZU1" t="s">
        <v>6113</v>
      </c>
      <c r="HZV1" t="s">
        <v>6114</v>
      </c>
      <c r="HZW1" t="s">
        <v>6115</v>
      </c>
      <c r="HZX1" t="s">
        <v>6116</v>
      </c>
      <c r="HZY1" t="s">
        <v>6117</v>
      </c>
      <c r="HZZ1" t="s">
        <v>6118</v>
      </c>
      <c r="IAA1" t="s">
        <v>6119</v>
      </c>
      <c r="IAB1" t="s">
        <v>6120</v>
      </c>
      <c r="IAC1" t="s">
        <v>6121</v>
      </c>
      <c r="IAD1" t="s">
        <v>6122</v>
      </c>
      <c r="IAE1" t="s">
        <v>6123</v>
      </c>
      <c r="IAF1" t="s">
        <v>6124</v>
      </c>
      <c r="IAG1" t="s">
        <v>6125</v>
      </c>
      <c r="IAH1" t="s">
        <v>6126</v>
      </c>
      <c r="IAI1" t="s">
        <v>6127</v>
      </c>
      <c r="IAJ1" t="s">
        <v>6128</v>
      </c>
      <c r="IAK1" t="s">
        <v>6129</v>
      </c>
      <c r="IAL1" t="s">
        <v>6130</v>
      </c>
      <c r="IAM1" t="s">
        <v>6131</v>
      </c>
      <c r="IAN1" t="s">
        <v>6132</v>
      </c>
      <c r="IAO1" t="s">
        <v>6133</v>
      </c>
      <c r="IAP1" t="s">
        <v>6134</v>
      </c>
      <c r="IAQ1" t="s">
        <v>6135</v>
      </c>
      <c r="IAR1" t="s">
        <v>6136</v>
      </c>
      <c r="IAS1" t="s">
        <v>6137</v>
      </c>
      <c r="IAT1" t="s">
        <v>6138</v>
      </c>
      <c r="IAU1" t="s">
        <v>6139</v>
      </c>
      <c r="IAV1" t="s">
        <v>6140</v>
      </c>
      <c r="IAW1" t="s">
        <v>6141</v>
      </c>
      <c r="IAX1" t="s">
        <v>6142</v>
      </c>
      <c r="IAY1" t="s">
        <v>6143</v>
      </c>
      <c r="IAZ1" t="s">
        <v>6144</v>
      </c>
      <c r="IBA1" t="s">
        <v>6145</v>
      </c>
      <c r="IBB1" t="s">
        <v>6146</v>
      </c>
      <c r="IBC1" t="s">
        <v>6147</v>
      </c>
      <c r="IBD1" t="s">
        <v>6148</v>
      </c>
      <c r="IBE1" t="s">
        <v>6149</v>
      </c>
      <c r="IBF1" t="s">
        <v>6150</v>
      </c>
      <c r="IBG1" t="s">
        <v>6151</v>
      </c>
      <c r="IBH1" t="s">
        <v>6152</v>
      </c>
      <c r="IBI1" t="s">
        <v>6153</v>
      </c>
      <c r="IBJ1" t="s">
        <v>6154</v>
      </c>
      <c r="IBK1" t="s">
        <v>6155</v>
      </c>
      <c r="IBL1" t="s">
        <v>6156</v>
      </c>
      <c r="IBM1" t="s">
        <v>6157</v>
      </c>
      <c r="IBN1" t="s">
        <v>6158</v>
      </c>
      <c r="IBO1" t="s">
        <v>6159</v>
      </c>
      <c r="IBP1" t="s">
        <v>6160</v>
      </c>
      <c r="IBQ1" t="s">
        <v>6161</v>
      </c>
      <c r="IBR1" t="s">
        <v>6162</v>
      </c>
      <c r="IBS1" t="s">
        <v>6163</v>
      </c>
      <c r="IBT1" t="s">
        <v>6164</v>
      </c>
      <c r="IBU1" t="s">
        <v>6165</v>
      </c>
      <c r="IBV1" t="s">
        <v>6166</v>
      </c>
      <c r="IBW1" t="s">
        <v>6167</v>
      </c>
      <c r="IBX1" t="s">
        <v>6168</v>
      </c>
      <c r="IBY1" t="s">
        <v>6169</v>
      </c>
      <c r="IBZ1" t="s">
        <v>6170</v>
      </c>
      <c r="ICA1" t="s">
        <v>6171</v>
      </c>
      <c r="ICB1" t="s">
        <v>6172</v>
      </c>
      <c r="ICC1" t="s">
        <v>6173</v>
      </c>
      <c r="ICD1" t="s">
        <v>6174</v>
      </c>
      <c r="ICE1" t="s">
        <v>6175</v>
      </c>
      <c r="ICF1" t="s">
        <v>6176</v>
      </c>
      <c r="ICG1" t="s">
        <v>6177</v>
      </c>
      <c r="ICH1" t="s">
        <v>6178</v>
      </c>
      <c r="ICI1" t="s">
        <v>6179</v>
      </c>
      <c r="ICJ1" t="s">
        <v>6180</v>
      </c>
      <c r="ICK1" t="s">
        <v>6181</v>
      </c>
      <c r="ICL1" t="s">
        <v>6182</v>
      </c>
      <c r="ICM1" t="s">
        <v>6183</v>
      </c>
      <c r="ICN1" t="s">
        <v>6184</v>
      </c>
      <c r="ICO1" t="s">
        <v>6185</v>
      </c>
      <c r="ICP1" t="s">
        <v>6186</v>
      </c>
      <c r="ICQ1" t="s">
        <v>6187</v>
      </c>
      <c r="ICR1" t="s">
        <v>6188</v>
      </c>
      <c r="ICS1" t="s">
        <v>6189</v>
      </c>
      <c r="ICT1" t="s">
        <v>6190</v>
      </c>
      <c r="ICU1" t="s">
        <v>6191</v>
      </c>
      <c r="ICV1" t="s">
        <v>6192</v>
      </c>
      <c r="ICW1" t="s">
        <v>6193</v>
      </c>
      <c r="ICX1" t="s">
        <v>6194</v>
      </c>
      <c r="ICY1" t="s">
        <v>6195</v>
      </c>
      <c r="ICZ1" t="s">
        <v>6196</v>
      </c>
      <c r="IDA1" t="s">
        <v>6197</v>
      </c>
      <c r="IDB1" t="s">
        <v>6198</v>
      </c>
      <c r="IDC1" t="s">
        <v>6199</v>
      </c>
      <c r="IDD1" t="s">
        <v>6200</v>
      </c>
      <c r="IDE1" t="s">
        <v>6201</v>
      </c>
      <c r="IDF1" t="s">
        <v>6202</v>
      </c>
      <c r="IDG1" t="s">
        <v>6203</v>
      </c>
      <c r="IDH1" t="s">
        <v>6204</v>
      </c>
      <c r="IDI1" t="s">
        <v>6205</v>
      </c>
      <c r="IDJ1" t="s">
        <v>6206</v>
      </c>
      <c r="IDK1" t="s">
        <v>6207</v>
      </c>
      <c r="IDL1" t="s">
        <v>6208</v>
      </c>
      <c r="IDM1" t="s">
        <v>6209</v>
      </c>
      <c r="IDN1" t="s">
        <v>6210</v>
      </c>
      <c r="IDO1" t="s">
        <v>6211</v>
      </c>
      <c r="IDP1" t="s">
        <v>6212</v>
      </c>
      <c r="IDQ1" t="s">
        <v>6213</v>
      </c>
      <c r="IDR1" t="s">
        <v>6214</v>
      </c>
      <c r="IDS1" t="s">
        <v>6215</v>
      </c>
      <c r="IDT1" t="s">
        <v>6216</v>
      </c>
      <c r="IDU1" t="s">
        <v>6217</v>
      </c>
      <c r="IDV1" t="s">
        <v>6218</v>
      </c>
      <c r="IDW1" t="s">
        <v>6219</v>
      </c>
      <c r="IDX1" t="s">
        <v>6220</v>
      </c>
      <c r="IDY1" t="s">
        <v>6221</v>
      </c>
      <c r="IDZ1" t="s">
        <v>6222</v>
      </c>
      <c r="IEA1" t="s">
        <v>6223</v>
      </c>
      <c r="IEB1" t="s">
        <v>6224</v>
      </c>
      <c r="IEC1" t="s">
        <v>6225</v>
      </c>
      <c r="IED1" t="s">
        <v>6226</v>
      </c>
      <c r="IEE1" t="s">
        <v>6227</v>
      </c>
      <c r="IEF1" t="s">
        <v>6228</v>
      </c>
      <c r="IEG1" t="s">
        <v>6229</v>
      </c>
      <c r="IEH1" t="s">
        <v>6230</v>
      </c>
      <c r="IEI1" t="s">
        <v>6231</v>
      </c>
      <c r="IEJ1" t="s">
        <v>6232</v>
      </c>
      <c r="IEK1" t="s">
        <v>6233</v>
      </c>
      <c r="IEL1" t="s">
        <v>6234</v>
      </c>
      <c r="IEM1" t="s">
        <v>6235</v>
      </c>
      <c r="IEN1" t="s">
        <v>6236</v>
      </c>
      <c r="IEO1" t="s">
        <v>6237</v>
      </c>
      <c r="IEP1" t="s">
        <v>6238</v>
      </c>
      <c r="IEQ1" t="s">
        <v>6239</v>
      </c>
      <c r="IER1" t="s">
        <v>6240</v>
      </c>
      <c r="IES1" t="s">
        <v>6241</v>
      </c>
      <c r="IET1" t="s">
        <v>6242</v>
      </c>
      <c r="IEU1" t="s">
        <v>6243</v>
      </c>
      <c r="IEV1" t="s">
        <v>6244</v>
      </c>
      <c r="IEW1" t="s">
        <v>6245</v>
      </c>
      <c r="IEX1" t="s">
        <v>6246</v>
      </c>
      <c r="IEY1" t="s">
        <v>6247</v>
      </c>
      <c r="IEZ1" t="s">
        <v>6248</v>
      </c>
      <c r="IFA1" t="s">
        <v>6249</v>
      </c>
      <c r="IFB1" t="s">
        <v>6250</v>
      </c>
      <c r="IFC1" t="s">
        <v>6251</v>
      </c>
      <c r="IFD1" t="s">
        <v>6252</v>
      </c>
      <c r="IFE1" t="s">
        <v>6253</v>
      </c>
      <c r="IFF1" t="s">
        <v>6254</v>
      </c>
      <c r="IFG1" t="s">
        <v>6255</v>
      </c>
      <c r="IFH1" t="s">
        <v>6256</v>
      </c>
      <c r="IFI1" t="s">
        <v>6257</v>
      </c>
      <c r="IFJ1" t="s">
        <v>6258</v>
      </c>
      <c r="IFK1" t="s">
        <v>6259</v>
      </c>
      <c r="IFL1" t="s">
        <v>6260</v>
      </c>
      <c r="IFM1" t="s">
        <v>6261</v>
      </c>
      <c r="IFN1" t="s">
        <v>6262</v>
      </c>
      <c r="IFO1" t="s">
        <v>6263</v>
      </c>
      <c r="IFP1" t="s">
        <v>6264</v>
      </c>
      <c r="IFQ1" t="s">
        <v>6265</v>
      </c>
      <c r="IFR1" t="s">
        <v>6266</v>
      </c>
      <c r="IFS1" t="s">
        <v>6267</v>
      </c>
      <c r="IFT1" t="s">
        <v>6268</v>
      </c>
      <c r="IFU1" t="s">
        <v>6269</v>
      </c>
      <c r="IFV1" t="s">
        <v>6270</v>
      </c>
      <c r="IFW1" t="s">
        <v>6271</v>
      </c>
      <c r="IFX1" t="s">
        <v>6272</v>
      </c>
      <c r="IFY1" t="s">
        <v>6273</v>
      </c>
      <c r="IFZ1" t="s">
        <v>6274</v>
      </c>
      <c r="IGA1" t="s">
        <v>6275</v>
      </c>
      <c r="IGB1" t="s">
        <v>6276</v>
      </c>
      <c r="IGC1" t="s">
        <v>6277</v>
      </c>
      <c r="IGD1" t="s">
        <v>6278</v>
      </c>
      <c r="IGE1" t="s">
        <v>6279</v>
      </c>
      <c r="IGF1" t="s">
        <v>6280</v>
      </c>
      <c r="IGG1" t="s">
        <v>6281</v>
      </c>
      <c r="IGH1" t="s">
        <v>6282</v>
      </c>
      <c r="IGI1" t="s">
        <v>6283</v>
      </c>
      <c r="IGJ1" t="s">
        <v>6284</v>
      </c>
      <c r="IGK1" t="s">
        <v>6285</v>
      </c>
      <c r="IGL1" t="s">
        <v>6286</v>
      </c>
      <c r="IGM1" t="s">
        <v>6287</v>
      </c>
      <c r="IGN1" t="s">
        <v>6288</v>
      </c>
      <c r="IGO1" t="s">
        <v>6289</v>
      </c>
      <c r="IGP1" t="s">
        <v>6290</v>
      </c>
      <c r="IGQ1" t="s">
        <v>6291</v>
      </c>
      <c r="IGR1" t="s">
        <v>6292</v>
      </c>
      <c r="IGS1" t="s">
        <v>6293</v>
      </c>
      <c r="IGT1" t="s">
        <v>6294</v>
      </c>
      <c r="IGU1" t="s">
        <v>6295</v>
      </c>
      <c r="IGV1" t="s">
        <v>6296</v>
      </c>
      <c r="IGW1" t="s">
        <v>6297</v>
      </c>
      <c r="IGX1" t="s">
        <v>6298</v>
      </c>
      <c r="IGY1" t="s">
        <v>6299</v>
      </c>
      <c r="IGZ1" t="s">
        <v>6300</v>
      </c>
      <c r="IHA1" t="s">
        <v>6301</v>
      </c>
      <c r="IHB1" t="s">
        <v>6302</v>
      </c>
      <c r="IHC1" t="s">
        <v>6303</v>
      </c>
      <c r="IHD1" t="s">
        <v>6304</v>
      </c>
      <c r="IHE1" t="s">
        <v>6305</v>
      </c>
      <c r="IHF1" t="s">
        <v>6306</v>
      </c>
      <c r="IHG1" t="s">
        <v>6307</v>
      </c>
      <c r="IHH1" t="s">
        <v>6308</v>
      </c>
      <c r="IHI1" t="s">
        <v>6309</v>
      </c>
      <c r="IHJ1" t="s">
        <v>6310</v>
      </c>
      <c r="IHK1" t="s">
        <v>6311</v>
      </c>
      <c r="IHL1" t="s">
        <v>6312</v>
      </c>
      <c r="IHM1" t="s">
        <v>6313</v>
      </c>
      <c r="IHN1" t="s">
        <v>6314</v>
      </c>
      <c r="IHO1" t="s">
        <v>6315</v>
      </c>
      <c r="IHP1" t="s">
        <v>6316</v>
      </c>
      <c r="IHQ1" t="s">
        <v>6317</v>
      </c>
      <c r="IHR1" t="s">
        <v>6318</v>
      </c>
      <c r="IHS1" t="s">
        <v>6319</v>
      </c>
      <c r="IHT1" t="s">
        <v>6320</v>
      </c>
      <c r="IHU1" t="s">
        <v>6321</v>
      </c>
      <c r="IHV1" t="s">
        <v>6322</v>
      </c>
      <c r="IHW1" t="s">
        <v>6323</v>
      </c>
      <c r="IHX1" t="s">
        <v>6324</v>
      </c>
      <c r="IHY1" t="s">
        <v>6325</v>
      </c>
      <c r="IHZ1" t="s">
        <v>6326</v>
      </c>
      <c r="IIA1" t="s">
        <v>6327</v>
      </c>
      <c r="IIB1" t="s">
        <v>6328</v>
      </c>
      <c r="IIC1" t="s">
        <v>6329</v>
      </c>
      <c r="IID1" t="s">
        <v>6330</v>
      </c>
      <c r="IIE1" t="s">
        <v>6331</v>
      </c>
      <c r="IIF1" t="s">
        <v>6332</v>
      </c>
      <c r="IIG1" t="s">
        <v>6333</v>
      </c>
      <c r="IIH1" t="s">
        <v>6334</v>
      </c>
      <c r="III1" t="s">
        <v>6335</v>
      </c>
      <c r="IIJ1" t="s">
        <v>6336</v>
      </c>
      <c r="IIK1" t="s">
        <v>6337</v>
      </c>
      <c r="IIL1" t="s">
        <v>6338</v>
      </c>
      <c r="IIM1" t="s">
        <v>6339</v>
      </c>
      <c r="IIN1" t="s">
        <v>6340</v>
      </c>
      <c r="IIO1" t="s">
        <v>6341</v>
      </c>
      <c r="IIP1" t="s">
        <v>6342</v>
      </c>
      <c r="IIQ1" t="s">
        <v>6343</v>
      </c>
      <c r="IIR1" t="s">
        <v>6344</v>
      </c>
      <c r="IIS1" t="s">
        <v>6345</v>
      </c>
      <c r="IIT1" t="s">
        <v>6346</v>
      </c>
      <c r="IIU1" t="s">
        <v>6347</v>
      </c>
      <c r="IIV1" t="s">
        <v>6348</v>
      </c>
      <c r="IIW1" t="s">
        <v>6349</v>
      </c>
      <c r="IIX1" t="s">
        <v>6350</v>
      </c>
      <c r="IIY1" t="s">
        <v>6351</v>
      </c>
      <c r="IIZ1" t="s">
        <v>6352</v>
      </c>
      <c r="IJA1" t="s">
        <v>6353</v>
      </c>
      <c r="IJB1" t="s">
        <v>6354</v>
      </c>
      <c r="IJC1" t="s">
        <v>6355</v>
      </c>
      <c r="IJD1" t="s">
        <v>6356</v>
      </c>
      <c r="IJE1" t="s">
        <v>6357</v>
      </c>
      <c r="IJF1" t="s">
        <v>6358</v>
      </c>
      <c r="IJG1" t="s">
        <v>6359</v>
      </c>
      <c r="IJH1" t="s">
        <v>6360</v>
      </c>
      <c r="IJI1" t="s">
        <v>6361</v>
      </c>
      <c r="IJJ1" t="s">
        <v>6362</v>
      </c>
      <c r="IJK1" t="s">
        <v>6363</v>
      </c>
      <c r="IJL1" t="s">
        <v>6364</v>
      </c>
      <c r="IJM1" t="s">
        <v>6365</v>
      </c>
      <c r="IJN1" t="s">
        <v>6366</v>
      </c>
      <c r="IJO1" t="s">
        <v>6367</v>
      </c>
      <c r="IJP1" t="s">
        <v>6368</v>
      </c>
      <c r="IJQ1" t="s">
        <v>6369</v>
      </c>
      <c r="IJR1" t="s">
        <v>6370</v>
      </c>
      <c r="IJS1" t="s">
        <v>6371</v>
      </c>
      <c r="IJT1" t="s">
        <v>6372</v>
      </c>
      <c r="IJU1" t="s">
        <v>6373</v>
      </c>
      <c r="IJV1" t="s">
        <v>6374</v>
      </c>
      <c r="IJW1" t="s">
        <v>6375</v>
      </c>
      <c r="IJX1" t="s">
        <v>6376</v>
      </c>
      <c r="IJY1" t="s">
        <v>6377</v>
      </c>
      <c r="IJZ1" t="s">
        <v>6378</v>
      </c>
      <c r="IKA1" t="s">
        <v>6379</v>
      </c>
      <c r="IKB1" t="s">
        <v>6380</v>
      </c>
      <c r="IKC1" t="s">
        <v>6381</v>
      </c>
      <c r="IKD1" t="s">
        <v>6382</v>
      </c>
      <c r="IKE1" t="s">
        <v>6383</v>
      </c>
      <c r="IKF1" t="s">
        <v>6384</v>
      </c>
      <c r="IKG1" t="s">
        <v>6385</v>
      </c>
      <c r="IKH1" t="s">
        <v>6386</v>
      </c>
      <c r="IKI1" t="s">
        <v>6387</v>
      </c>
      <c r="IKJ1" t="s">
        <v>6388</v>
      </c>
      <c r="IKK1" t="s">
        <v>6389</v>
      </c>
      <c r="IKL1" t="s">
        <v>6390</v>
      </c>
      <c r="IKM1" t="s">
        <v>6391</v>
      </c>
      <c r="IKN1" t="s">
        <v>6392</v>
      </c>
      <c r="IKO1" t="s">
        <v>6393</v>
      </c>
      <c r="IKP1" t="s">
        <v>6394</v>
      </c>
      <c r="IKQ1" t="s">
        <v>6395</v>
      </c>
      <c r="IKR1" t="s">
        <v>6396</v>
      </c>
      <c r="IKS1" t="s">
        <v>6397</v>
      </c>
      <c r="IKT1" t="s">
        <v>6398</v>
      </c>
      <c r="IKU1" t="s">
        <v>6399</v>
      </c>
      <c r="IKV1" t="s">
        <v>6400</v>
      </c>
      <c r="IKW1" t="s">
        <v>6401</v>
      </c>
      <c r="IKX1" t="s">
        <v>6402</v>
      </c>
      <c r="IKY1" t="s">
        <v>6403</v>
      </c>
      <c r="IKZ1" t="s">
        <v>6404</v>
      </c>
      <c r="ILA1" t="s">
        <v>6405</v>
      </c>
      <c r="ILB1" t="s">
        <v>6406</v>
      </c>
      <c r="ILC1" t="s">
        <v>6407</v>
      </c>
      <c r="ILD1" t="s">
        <v>6408</v>
      </c>
      <c r="ILE1" t="s">
        <v>6409</v>
      </c>
      <c r="ILF1" t="s">
        <v>6410</v>
      </c>
      <c r="ILG1" t="s">
        <v>6411</v>
      </c>
      <c r="ILH1" t="s">
        <v>6412</v>
      </c>
      <c r="ILI1" t="s">
        <v>6413</v>
      </c>
      <c r="ILJ1" t="s">
        <v>6414</v>
      </c>
      <c r="ILK1" t="s">
        <v>6415</v>
      </c>
      <c r="ILL1" t="s">
        <v>6416</v>
      </c>
      <c r="ILM1" t="s">
        <v>6417</v>
      </c>
      <c r="ILN1" t="s">
        <v>6418</v>
      </c>
      <c r="ILO1" t="s">
        <v>6419</v>
      </c>
      <c r="ILP1" t="s">
        <v>6420</v>
      </c>
      <c r="ILQ1" t="s">
        <v>6421</v>
      </c>
      <c r="ILR1" t="s">
        <v>6422</v>
      </c>
      <c r="ILS1" t="s">
        <v>6423</v>
      </c>
      <c r="ILT1" t="s">
        <v>6424</v>
      </c>
      <c r="ILU1" t="s">
        <v>6425</v>
      </c>
      <c r="ILV1" t="s">
        <v>6426</v>
      </c>
      <c r="ILW1" t="s">
        <v>6427</v>
      </c>
      <c r="ILX1" t="s">
        <v>6428</v>
      </c>
      <c r="ILY1" t="s">
        <v>6429</v>
      </c>
      <c r="ILZ1" t="s">
        <v>6430</v>
      </c>
      <c r="IMA1" t="s">
        <v>6431</v>
      </c>
      <c r="IMB1" t="s">
        <v>6432</v>
      </c>
      <c r="IMC1" t="s">
        <v>6433</v>
      </c>
      <c r="IMD1" t="s">
        <v>6434</v>
      </c>
      <c r="IME1" t="s">
        <v>6435</v>
      </c>
      <c r="IMF1" t="s">
        <v>6436</v>
      </c>
      <c r="IMG1" t="s">
        <v>6437</v>
      </c>
      <c r="IMH1" t="s">
        <v>6438</v>
      </c>
      <c r="IMI1" t="s">
        <v>6439</v>
      </c>
      <c r="IMJ1" t="s">
        <v>6440</v>
      </c>
      <c r="IMK1" t="s">
        <v>6441</v>
      </c>
      <c r="IML1" t="s">
        <v>6442</v>
      </c>
      <c r="IMM1" t="s">
        <v>6443</v>
      </c>
      <c r="IMN1" t="s">
        <v>6444</v>
      </c>
      <c r="IMO1" t="s">
        <v>6445</v>
      </c>
      <c r="IMP1" t="s">
        <v>6446</v>
      </c>
      <c r="IMQ1" t="s">
        <v>6447</v>
      </c>
      <c r="IMR1" t="s">
        <v>6448</v>
      </c>
      <c r="IMS1" t="s">
        <v>6449</v>
      </c>
      <c r="IMT1" t="s">
        <v>6450</v>
      </c>
      <c r="IMU1" t="s">
        <v>6451</v>
      </c>
      <c r="IMV1" t="s">
        <v>6452</v>
      </c>
      <c r="IMW1" t="s">
        <v>6453</v>
      </c>
      <c r="IMX1" t="s">
        <v>6454</v>
      </c>
      <c r="IMY1" t="s">
        <v>6455</v>
      </c>
      <c r="IMZ1" t="s">
        <v>6456</v>
      </c>
      <c r="INA1" t="s">
        <v>6457</v>
      </c>
      <c r="INB1" t="s">
        <v>6458</v>
      </c>
      <c r="INC1" t="s">
        <v>6459</v>
      </c>
      <c r="IND1" t="s">
        <v>6460</v>
      </c>
      <c r="INE1" t="s">
        <v>6461</v>
      </c>
      <c r="INF1" t="s">
        <v>6462</v>
      </c>
      <c r="ING1" t="s">
        <v>6463</v>
      </c>
      <c r="INH1" t="s">
        <v>6464</v>
      </c>
      <c r="INI1" t="s">
        <v>6465</v>
      </c>
      <c r="INJ1" t="s">
        <v>6466</v>
      </c>
      <c r="INK1" t="s">
        <v>6467</v>
      </c>
      <c r="INL1" t="s">
        <v>6468</v>
      </c>
      <c r="INM1" t="s">
        <v>6469</v>
      </c>
      <c r="INN1" t="s">
        <v>6470</v>
      </c>
      <c r="INO1" t="s">
        <v>6471</v>
      </c>
      <c r="INP1" t="s">
        <v>6472</v>
      </c>
      <c r="INQ1" t="s">
        <v>6473</v>
      </c>
      <c r="INR1" t="s">
        <v>6474</v>
      </c>
      <c r="INS1" t="s">
        <v>6475</v>
      </c>
      <c r="INT1" t="s">
        <v>6476</v>
      </c>
      <c r="INU1" t="s">
        <v>6477</v>
      </c>
      <c r="INV1" t="s">
        <v>6478</v>
      </c>
      <c r="INW1" t="s">
        <v>6479</v>
      </c>
      <c r="INX1" t="s">
        <v>6480</v>
      </c>
      <c r="INY1" t="s">
        <v>6481</v>
      </c>
      <c r="INZ1" t="s">
        <v>6482</v>
      </c>
      <c r="IOA1" t="s">
        <v>6483</v>
      </c>
      <c r="IOB1" t="s">
        <v>6484</v>
      </c>
      <c r="IOC1" t="s">
        <v>6485</v>
      </c>
      <c r="IOD1" t="s">
        <v>6486</v>
      </c>
      <c r="IOE1" t="s">
        <v>6487</v>
      </c>
      <c r="IOF1" t="s">
        <v>6488</v>
      </c>
      <c r="IOG1" t="s">
        <v>6489</v>
      </c>
      <c r="IOH1" t="s">
        <v>6490</v>
      </c>
      <c r="IOI1" t="s">
        <v>6491</v>
      </c>
      <c r="IOJ1" t="s">
        <v>6492</v>
      </c>
      <c r="IOK1" t="s">
        <v>6493</v>
      </c>
      <c r="IOL1" t="s">
        <v>6494</v>
      </c>
      <c r="IOM1" t="s">
        <v>6495</v>
      </c>
      <c r="ION1" t="s">
        <v>6496</v>
      </c>
      <c r="IOO1" t="s">
        <v>6497</v>
      </c>
      <c r="IOP1" t="s">
        <v>6498</v>
      </c>
      <c r="IOQ1" t="s">
        <v>6499</v>
      </c>
      <c r="IOR1" t="s">
        <v>6500</v>
      </c>
      <c r="IOS1" t="s">
        <v>6501</v>
      </c>
      <c r="IOT1" t="s">
        <v>6502</v>
      </c>
      <c r="IOU1" t="s">
        <v>6503</v>
      </c>
      <c r="IOV1" t="s">
        <v>6504</v>
      </c>
      <c r="IOW1" t="s">
        <v>6505</v>
      </c>
      <c r="IOX1" t="s">
        <v>6506</v>
      </c>
      <c r="IOY1" t="s">
        <v>6507</v>
      </c>
      <c r="IOZ1" t="s">
        <v>6508</v>
      </c>
      <c r="IPA1" t="s">
        <v>6509</v>
      </c>
      <c r="IPB1" t="s">
        <v>6510</v>
      </c>
      <c r="IPC1" t="s">
        <v>6511</v>
      </c>
      <c r="IPD1" t="s">
        <v>6512</v>
      </c>
      <c r="IPE1" t="s">
        <v>6513</v>
      </c>
      <c r="IPF1" t="s">
        <v>6514</v>
      </c>
      <c r="IPG1" t="s">
        <v>6515</v>
      </c>
      <c r="IPH1" t="s">
        <v>6516</v>
      </c>
      <c r="IPI1" t="s">
        <v>6517</v>
      </c>
      <c r="IPJ1" t="s">
        <v>6518</v>
      </c>
      <c r="IPK1" t="s">
        <v>6519</v>
      </c>
      <c r="IPL1" t="s">
        <v>6520</v>
      </c>
      <c r="IPM1" t="s">
        <v>6521</v>
      </c>
      <c r="IPN1" t="s">
        <v>6522</v>
      </c>
      <c r="IPO1" t="s">
        <v>6523</v>
      </c>
      <c r="IPP1" t="s">
        <v>6524</v>
      </c>
      <c r="IPQ1" t="s">
        <v>6525</v>
      </c>
      <c r="IPR1" t="s">
        <v>6526</v>
      </c>
      <c r="IPS1" t="s">
        <v>6527</v>
      </c>
      <c r="IPT1" t="s">
        <v>6528</v>
      </c>
      <c r="IPU1" t="s">
        <v>6529</v>
      </c>
      <c r="IPV1" t="s">
        <v>6530</v>
      </c>
      <c r="IPW1" t="s">
        <v>6531</v>
      </c>
      <c r="IPX1" t="s">
        <v>6532</v>
      </c>
      <c r="IPY1" t="s">
        <v>6533</v>
      </c>
      <c r="IPZ1" t="s">
        <v>6534</v>
      </c>
      <c r="IQA1" t="s">
        <v>6535</v>
      </c>
      <c r="IQB1" t="s">
        <v>6536</v>
      </c>
      <c r="IQC1" t="s">
        <v>6537</v>
      </c>
      <c r="IQD1" t="s">
        <v>6538</v>
      </c>
      <c r="IQE1" t="s">
        <v>6539</v>
      </c>
      <c r="IQF1" t="s">
        <v>6540</v>
      </c>
      <c r="IQG1" t="s">
        <v>6541</v>
      </c>
      <c r="IQH1" t="s">
        <v>6542</v>
      </c>
      <c r="IQI1" t="s">
        <v>6543</v>
      </c>
      <c r="IQJ1" t="s">
        <v>6544</v>
      </c>
      <c r="IQK1" t="s">
        <v>6545</v>
      </c>
      <c r="IQL1" t="s">
        <v>6546</v>
      </c>
      <c r="IQM1" t="s">
        <v>6547</v>
      </c>
      <c r="IQN1" t="s">
        <v>6548</v>
      </c>
      <c r="IQO1" t="s">
        <v>6549</v>
      </c>
      <c r="IQP1" t="s">
        <v>6550</v>
      </c>
      <c r="IQQ1" t="s">
        <v>6551</v>
      </c>
      <c r="IQR1" t="s">
        <v>6552</v>
      </c>
      <c r="IQS1" t="s">
        <v>6553</v>
      </c>
      <c r="IQT1" t="s">
        <v>6554</v>
      </c>
      <c r="IQU1" t="s">
        <v>6555</v>
      </c>
      <c r="IQV1" t="s">
        <v>6556</v>
      </c>
      <c r="IQW1" t="s">
        <v>6557</v>
      </c>
      <c r="IQX1" t="s">
        <v>6558</v>
      </c>
      <c r="IQY1" t="s">
        <v>6559</v>
      </c>
      <c r="IQZ1" t="s">
        <v>6560</v>
      </c>
      <c r="IRA1" t="s">
        <v>6561</v>
      </c>
      <c r="IRB1" t="s">
        <v>6562</v>
      </c>
      <c r="IRC1" t="s">
        <v>6563</v>
      </c>
      <c r="IRD1" t="s">
        <v>6564</v>
      </c>
      <c r="IRE1" t="s">
        <v>6565</v>
      </c>
      <c r="IRF1" t="s">
        <v>6566</v>
      </c>
      <c r="IRG1" t="s">
        <v>6567</v>
      </c>
      <c r="IRH1" t="s">
        <v>6568</v>
      </c>
      <c r="IRI1" t="s">
        <v>6569</v>
      </c>
      <c r="IRJ1" t="s">
        <v>6570</v>
      </c>
      <c r="IRK1" t="s">
        <v>6571</v>
      </c>
      <c r="IRL1" t="s">
        <v>6572</v>
      </c>
      <c r="IRM1" t="s">
        <v>6573</v>
      </c>
      <c r="IRN1" t="s">
        <v>6574</v>
      </c>
      <c r="IRO1" t="s">
        <v>6575</v>
      </c>
      <c r="IRP1" t="s">
        <v>6576</v>
      </c>
      <c r="IRQ1" t="s">
        <v>6577</v>
      </c>
      <c r="IRR1" t="s">
        <v>6578</v>
      </c>
      <c r="IRS1" t="s">
        <v>6579</v>
      </c>
      <c r="IRT1" t="s">
        <v>6580</v>
      </c>
      <c r="IRU1" t="s">
        <v>6581</v>
      </c>
      <c r="IRV1" t="s">
        <v>6582</v>
      </c>
      <c r="IRW1" t="s">
        <v>6583</v>
      </c>
      <c r="IRX1" t="s">
        <v>6584</v>
      </c>
      <c r="IRY1" t="s">
        <v>6585</v>
      </c>
      <c r="IRZ1" t="s">
        <v>6586</v>
      </c>
      <c r="ISA1" t="s">
        <v>6587</v>
      </c>
      <c r="ISB1" t="s">
        <v>6588</v>
      </c>
      <c r="ISC1" t="s">
        <v>6589</v>
      </c>
      <c r="ISD1" t="s">
        <v>6590</v>
      </c>
      <c r="ISE1" t="s">
        <v>6591</v>
      </c>
      <c r="ISF1" t="s">
        <v>6592</v>
      </c>
      <c r="ISG1" t="s">
        <v>6593</v>
      </c>
      <c r="ISH1" t="s">
        <v>6594</v>
      </c>
      <c r="ISI1" t="s">
        <v>6595</v>
      </c>
      <c r="ISJ1" t="s">
        <v>6596</v>
      </c>
      <c r="ISK1" t="s">
        <v>6597</v>
      </c>
      <c r="ISL1" t="s">
        <v>6598</v>
      </c>
      <c r="ISM1" t="s">
        <v>6599</v>
      </c>
      <c r="ISN1" t="s">
        <v>6600</v>
      </c>
      <c r="ISO1" t="s">
        <v>6601</v>
      </c>
      <c r="ISP1" t="s">
        <v>6602</v>
      </c>
      <c r="ISQ1" t="s">
        <v>6603</v>
      </c>
      <c r="ISR1" t="s">
        <v>6604</v>
      </c>
      <c r="ISS1" t="s">
        <v>6605</v>
      </c>
      <c r="IST1" t="s">
        <v>6606</v>
      </c>
      <c r="ISU1" t="s">
        <v>6607</v>
      </c>
      <c r="ISV1" t="s">
        <v>6608</v>
      </c>
      <c r="ISW1" t="s">
        <v>6609</v>
      </c>
      <c r="ISX1" t="s">
        <v>6610</v>
      </c>
      <c r="ISY1" t="s">
        <v>6611</v>
      </c>
      <c r="ISZ1" t="s">
        <v>6612</v>
      </c>
      <c r="ITA1" t="s">
        <v>6613</v>
      </c>
      <c r="ITB1" t="s">
        <v>6614</v>
      </c>
      <c r="ITC1" t="s">
        <v>6615</v>
      </c>
      <c r="ITD1" t="s">
        <v>6616</v>
      </c>
      <c r="ITE1" t="s">
        <v>6617</v>
      </c>
      <c r="ITF1" t="s">
        <v>6618</v>
      </c>
      <c r="ITG1" t="s">
        <v>6619</v>
      </c>
      <c r="ITH1" t="s">
        <v>6620</v>
      </c>
      <c r="ITI1" t="s">
        <v>6621</v>
      </c>
      <c r="ITJ1" t="s">
        <v>6622</v>
      </c>
      <c r="ITK1" t="s">
        <v>6623</v>
      </c>
      <c r="ITL1" t="s">
        <v>6624</v>
      </c>
      <c r="ITM1" t="s">
        <v>6625</v>
      </c>
      <c r="ITN1" t="s">
        <v>6626</v>
      </c>
      <c r="ITO1" t="s">
        <v>6627</v>
      </c>
      <c r="ITP1" t="s">
        <v>6628</v>
      </c>
      <c r="ITQ1" t="s">
        <v>6629</v>
      </c>
      <c r="ITR1" t="s">
        <v>6630</v>
      </c>
      <c r="ITS1" t="s">
        <v>6631</v>
      </c>
      <c r="ITT1" t="s">
        <v>6632</v>
      </c>
      <c r="ITU1" t="s">
        <v>6633</v>
      </c>
      <c r="ITV1" t="s">
        <v>6634</v>
      </c>
      <c r="ITW1" t="s">
        <v>6635</v>
      </c>
      <c r="ITX1" t="s">
        <v>6636</v>
      </c>
      <c r="ITY1" t="s">
        <v>6637</v>
      </c>
      <c r="ITZ1" t="s">
        <v>6638</v>
      </c>
      <c r="IUA1" t="s">
        <v>6639</v>
      </c>
      <c r="IUB1" t="s">
        <v>6640</v>
      </c>
      <c r="IUC1" t="s">
        <v>6641</v>
      </c>
      <c r="IUD1" t="s">
        <v>6642</v>
      </c>
      <c r="IUE1" t="s">
        <v>6643</v>
      </c>
      <c r="IUF1" t="s">
        <v>6644</v>
      </c>
      <c r="IUG1" t="s">
        <v>6645</v>
      </c>
      <c r="IUH1" t="s">
        <v>6646</v>
      </c>
      <c r="IUI1" t="s">
        <v>6647</v>
      </c>
      <c r="IUJ1" t="s">
        <v>6648</v>
      </c>
      <c r="IUK1" t="s">
        <v>6649</v>
      </c>
      <c r="IUL1" t="s">
        <v>6650</v>
      </c>
      <c r="IUM1" t="s">
        <v>6651</v>
      </c>
      <c r="IUN1" t="s">
        <v>6652</v>
      </c>
      <c r="IUO1" t="s">
        <v>6653</v>
      </c>
      <c r="IUP1" t="s">
        <v>6654</v>
      </c>
      <c r="IUQ1" t="s">
        <v>6655</v>
      </c>
      <c r="IUR1" t="s">
        <v>6656</v>
      </c>
      <c r="IUS1" t="s">
        <v>6657</v>
      </c>
      <c r="IUT1" t="s">
        <v>6658</v>
      </c>
      <c r="IUU1" t="s">
        <v>6659</v>
      </c>
      <c r="IUV1" t="s">
        <v>6660</v>
      </c>
      <c r="IUW1" t="s">
        <v>6661</v>
      </c>
      <c r="IUX1" t="s">
        <v>6662</v>
      </c>
      <c r="IUY1" t="s">
        <v>6663</v>
      </c>
      <c r="IUZ1" t="s">
        <v>6664</v>
      </c>
      <c r="IVA1" t="s">
        <v>6665</v>
      </c>
      <c r="IVB1" t="s">
        <v>6666</v>
      </c>
      <c r="IVC1" t="s">
        <v>6667</v>
      </c>
      <c r="IVD1" t="s">
        <v>6668</v>
      </c>
      <c r="IVE1" t="s">
        <v>6669</v>
      </c>
      <c r="IVF1" t="s">
        <v>6670</v>
      </c>
      <c r="IVG1" t="s">
        <v>6671</v>
      </c>
      <c r="IVH1" t="s">
        <v>6672</v>
      </c>
      <c r="IVI1" t="s">
        <v>6673</v>
      </c>
      <c r="IVJ1" t="s">
        <v>6674</v>
      </c>
      <c r="IVK1" t="s">
        <v>6675</v>
      </c>
      <c r="IVL1" t="s">
        <v>6676</v>
      </c>
      <c r="IVM1" t="s">
        <v>6677</v>
      </c>
      <c r="IVN1" t="s">
        <v>6678</v>
      </c>
      <c r="IVO1" t="s">
        <v>6679</v>
      </c>
      <c r="IVP1" t="s">
        <v>6680</v>
      </c>
      <c r="IVQ1" t="s">
        <v>6681</v>
      </c>
      <c r="IVR1" t="s">
        <v>6682</v>
      </c>
      <c r="IVS1" t="s">
        <v>6683</v>
      </c>
      <c r="IVT1" t="s">
        <v>6684</v>
      </c>
      <c r="IVU1" t="s">
        <v>6685</v>
      </c>
      <c r="IVV1" t="s">
        <v>6686</v>
      </c>
      <c r="IVW1" t="s">
        <v>6687</v>
      </c>
      <c r="IVX1" t="s">
        <v>6688</v>
      </c>
      <c r="IVY1" t="s">
        <v>6689</v>
      </c>
      <c r="IVZ1" t="s">
        <v>6690</v>
      </c>
      <c r="IWA1" t="s">
        <v>6691</v>
      </c>
      <c r="IWB1" t="s">
        <v>6692</v>
      </c>
      <c r="IWC1" t="s">
        <v>6693</v>
      </c>
      <c r="IWD1" t="s">
        <v>6694</v>
      </c>
      <c r="IWE1" t="s">
        <v>6695</v>
      </c>
      <c r="IWF1" t="s">
        <v>6696</v>
      </c>
      <c r="IWG1" t="s">
        <v>6697</v>
      </c>
      <c r="IWH1" t="s">
        <v>6698</v>
      </c>
      <c r="IWI1" t="s">
        <v>6699</v>
      </c>
      <c r="IWJ1" t="s">
        <v>6700</v>
      </c>
      <c r="IWK1" t="s">
        <v>6701</v>
      </c>
      <c r="IWL1" t="s">
        <v>6702</v>
      </c>
      <c r="IWM1" t="s">
        <v>6703</v>
      </c>
      <c r="IWN1" t="s">
        <v>6704</v>
      </c>
      <c r="IWO1" t="s">
        <v>6705</v>
      </c>
      <c r="IWP1" t="s">
        <v>6706</v>
      </c>
      <c r="IWQ1" t="s">
        <v>6707</v>
      </c>
      <c r="IWR1" t="s">
        <v>6708</v>
      </c>
      <c r="IWS1" t="s">
        <v>6709</v>
      </c>
      <c r="IWT1" t="s">
        <v>6710</v>
      </c>
      <c r="IWU1" t="s">
        <v>6711</v>
      </c>
      <c r="IWV1" t="s">
        <v>6712</v>
      </c>
      <c r="IWW1" t="s">
        <v>6713</v>
      </c>
      <c r="IWX1" t="s">
        <v>6714</v>
      </c>
      <c r="IWY1" t="s">
        <v>6715</v>
      </c>
      <c r="IWZ1" t="s">
        <v>6716</v>
      </c>
      <c r="IXA1" t="s">
        <v>6717</v>
      </c>
      <c r="IXB1" t="s">
        <v>6718</v>
      </c>
      <c r="IXC1" t="s">
        <v>6719</v>
      </c>
      <c r="IXD1" t="s">
        <v>6720</v>
      </c>
      <c r="IXE1" t="s">
        <v>6721</v>
      </c>
      <c r="IXF1" t="s">
        <v>6722</v>
      </c>
      <c r="IXG1" t="s">
        <v>6723</v>
      </c>
      <c r="IXH1" t="s">
        <v>6724</v>
      </c>
      <c r="IXI1" t="s">
        <v>6725</v>
      </c>
      <c r="IXJ1" t="s">
        <v>6726</v>
      </c>
      <c r="IXK1" t="s">
        <v>6727</v>
      </c>
      <c r="IXL1" t="s">
        <v>6728</v>
      </c>
      <c r="IXM1" t="s">
        <v>6729</v>
      </c>
      <c r="IXN1" t="s">
        <v>6730</v>
      </c>
      <c r="IXO1" t="s">
        <v>6731</v>
      </c>
      <c r="IXP1" t="s">
        <v>6732</v>
      </c>
      <c r="IXQ1" t="s">
        <v>6733</v>
      </c>
      <c r="IXR1" t="s">
        <v>6734</v>
      </c>
      <c r="IXS1" t="s">
        <v>6735</v>
      </c>
      <c r="IXT1" t="s">
        <v>6736</v>
      </c>
      <c r="IXU1" t="s">
        <v>6737</v>
      </c>
      <c r="IXV1" t="s">
        <v>6738</v>
      </c>
      <c r="IXW1" t="s">
        <v>6739</v>
      </c>
      <c r="IXX1" t="s">
        <v>6740</v>
      </c>
      <c r="IXY1" t="s">
        <v>6741</v>
      </c>
      <c r="IXZ1" t="s">
        <v>6742</v>
      </c>
      <c r="IYA1" t="s">
        <v>6743</v>
      </c>
      <c r="IYB1" t="s">
        <v>6744</v>
      </c>
      <c r="IYC1" t="s">
        <v>6745</v>
      </c>
      <c r="IYD1" t="s">
        <v>6746</v>
      </c>
      <c r="IYE1" t="s">
        <v>6747</v>
      </c>
      <c r="IYF1" t="s">
        <v>6748</v>
      </c>
      <c r="IYG1" t="s">
        <v>6749</v>
      </c>
      <c r="IYH1" t="s">
        <v>6750</v>
      </c>
      <c r="IYI1" t="s">
        <v>6751</v>
      </c>
      <c r="IYJ1" t="s">
        <v>6752</v>
      </c>
      <c r="IYK1" t="s">
        <v>6753</v>
      </c>
      <c r="IYL1" t="s">
        <v>6754</v>
      </c>
      <c r="IYM1" t="s">
        <v>6755</v>
      </c>
      <c r="IYN1" t="s">
        <v>6756</v>
      </c>
      <c r="IYO1" t="s">
        <v>6757</v>
      </c>
      <c r="IYP1" t="s">
        <v>6758</v>
      </c>
      <c r="IYQ1" t="s">
        <v>6759</v>
      </c>
      <c r="IYR1" t="s">
        <v>6760</v>
      </c>
      <c r="IYS1" t="s">
        <v>6761</v>
      </c>
      <c r="IYT1" t="s">
        <v>6762</v>
      </c>
      <c r="IYU1" t="s">
        <v>6763</v>
      </c>
      <c r="IYV1" t="s">
        <v>6764</v>
      </c>
      <c r="IYW1" t="s">
        <v>6765</v>
      </c>
      <c r="IYX1" t="s">
        <v>6766</v>
      </c>
      <c r="IYY1" t="s">
        <v>6767</v>
      </c>
      <c r="IYZ1" t="s">
        <v>6768</v>
      </c>
      <c r="IZA1" t="s">
        <v>6769</v>
      </c>
      <c r="IZB1" t="s">
        <v>6770</v>
      </c>
      <c r="IZC1" t="s">
        <v>6771</v>
      </c>
      <c r="IZD1" t="s">
        <v>6772</v>
      </c>
      <c r="IZE1" t="s">
        <v>6773</v>
      </c>
      <c r="IZF1" t="s">
        <v>6774</v>
      </c>
      <c r="IZG1" t="s">
        <v>6775</v>
      </c>
      <c r="IZH1" t="s">
        <v>6776</v>
      </c>
      <c r="IZI1" t="s">
        <v>6777</v>
      </c>
      <c r="IZJ1" t="s">
        <v>6778</v>
      </c>
      <c r="IZK1" t="s">
        <v>6779</v>
      </c>
      <c r="IZL1" t="s">
        <v>6780</v>
      </c>
      <c r="IZM1" t="s">
        <v>6781</v>
      </c>
      <c r="IZN1" t="s">
        <v>6782</v>
      </c>
      <c r="IZO1" t="s">
        <v>6783</v>
      </c>
      <c r="IZP1" t="s">
        <v>6784</v>
      </c>
      <c r="IZQ1" t="s">
        <v>6785</v>
      </c>
      <c r="IZR1" t="s">
        <v>6786</v>
      </c>
      <c r="IZS1" t="s">
        <v>6787</v>
      </c>
      <c r="IZT1" t="s">
        <v>6788</v>
      </c>
      <c r="IZU1" t="s">
        <v>6789</v>
      </c>
      <c r="IZV1" t="s">
        <v>6790</v>
      </c>
      <c r="IZW1" t="s">
        <v>6791</v>
      </c>
      <c r="IZX1" t="s">
        <v>6792</v>
      </c>
      <c r="IZY1" t="s">
        <v>6793</v>
      </c>
      <c r="IZZ1" t="s">
        <v>6794</v>
      </c>
      <c r="JAA1" t="s">
        <v>6795</v>
      </c>
      <c r="JAB1" t="s">
        <v>6796</v>
      </c>
      <c r="JAC1" t="s">
        <v>6797</v>
      </c>
      <c r="JAD1" t="s">
        <v>6798</v>
      </c>
      <c r="JAE1" t="s">
        <v>6799</v>
      </c>
      <c r="JAF1" t="s">
        <v>6800</v>
      </c>
      <c r="JAG1" t="s">
        <v>6801</v>
      </c>
      <c r="JAH1" t="s">
        <v>6802</v>
      </c>
      <c r="JAI1" t="s">
        <v>6803</v>
      </c>
      <c r="JAJ1" t="s">
        <v>6804</v>
      </c>
      <c r="JAK1" t="s">
        <v>6805</v>
      </c>
      <c r="JAL1" t="s">
        <v>6806</v>
      </c>
      <c r="JAM1" t="s">
        <v>6807</v>
      </c>
      <c r="JAN1" t="s">
        <v>6808</v>
      </c>
      <c r="JAO1" t="s">
        <v>6809</v>
      </c>
      <c r="JAP1" t="s">
        <v>6810</v>
      </c>
      <c r="JAQ1" t="s">
        <v>6811</v>
      </c>
      <c r="JAR1" t="s">
        <v>6812</v>
      </c>
      <c r="JAS1" t="s">
        <v>6813</v>
      </c>
      <c r="JAT1" t="s">
        <v>6814</v>
      </c>
      <c r="JAU1" t="s">
        <v>6815</v>
      </c>
      <c r="JAV1" t="s">
        <v>6816</v>
      </c>
      <c r="JAW1" t="s">
        <v>6817</v>
      </c>
      <c r="JAX1" t="s">
        <v>6818</v>
      </c>
      <c r="JAY1" t="s">
        <v>6819</v>
      </c>
      <c r="JAZ1" t="s">
        <v>6820</v>
      </c>
      <c r="JBA1" t="s">
        <v>6821</v>
      </c>
      <c r="JBB1" t="s">
        <v>6822</v>
      </c>
      <c r="JBC1" t="s">
        <v>6823</v>
      </c>
      <c r="JBD1" t="s">
        <v>6824</v>
      </c>
      <c r="JBE1" t="s">
        <v>6825</v>
      </c>
      <c r="JBF1" t="s">
        <v>6826</v>
      </c>
      <c r="JBG1" t="s">
        <v>6827</v>
      </c>
      <c r="JBH1" t="s">
        <v>6828</v>
      </c>
      <c r="JBI1" t="s">
        <v>6829</v>
      </c>
      <c r="JBJ1" t="s">
        <v>6830</v>
      </c>
      <c r="JBK1" t="s">
        <v>6831</v>
      </c>
      <c r="JBL1" t="s">
        <v>6832</v>
      </c>
      <c r="JBM1" t="s">
        <v>6833</v>
      </c>
      <c r="JBN1" t="s">
        <v>6834</v>
      </c>
      <c r="JBO1" t="s">
        <v>6835</v>
      </c>
      <c r="JBP1" t="s">
        <v>6836</v>
      </c>
      <c r="JBQ1" t="s">
        <v>6837</v>
      </c>
      <c r="JBR1" t="s">
        <v>6838</v>
      </c>
      <c r="JBS1" t="s">
        <v>6839</v>
      </c>
      <c r="JBT1" t="s">
        <v>6840</v>
      </c>
      <c r="JBU1" t="s">
        <v>6841</v>
      </c>
      <c r="JBV1" t="s">
        <v>6842</v>
      </c>
      <c r="JBW1" t="s">
        <v>6843</v>
      </c>
      <c r="JBX1" t="s">
        <v>6844</v>
      </c>
      <c r="JBY1" t="s">
        <v>6845</v>
      </c>
      <c r="JBZ1" t="s">
        <v>6846</v>
      </c>
      <c r="JCA1" t="s">
        <v>6847</v>
      </c>
      <c r="JCB1" t="s">
        <v>6848</v>
      </c>
      <c r="JCC1" t="s">
        <v>6849</v>
      </c>
      <c r="JCD1" t="s">
        <v>6850</v>
      </c>
      <c r="JCE1" t="s">
        <v>6851</v>
      </c>
      <c r="JCF1" t="s">
        <v>6852</v>
      </c>
      <c r="JCG1" t="s">
        <v>6853</v>
      </c>
      <c r="JCH1" t="s">
        <v>6854</v>
      </c>
      <c r="JCI1" t="s">
        <v>6855</v>
      </c>
      <c r="JCJ1" t="s">
        <v>6856</v>
      </c>
      <c r="JCK1" t="s">
        <v>6857</v>
      </c>
      <c r="JCL1" t="s">
        <v>6858</v>
      </c>
      <c r="JCM1" t="s">
        <v>6859</v>
      </c>
      <c r="JCN1" t="s">
        <v>6860</v>
      </c>
      <c r="JCO1" t="s">
        <v>6861</v>
      </c>
      <c r="JCP1" t="s">
        <v>6862</v>
      </c>
      <c r="JCQ1" t="s">
        <v>6863</v>
      </c>
      <c r="JCR1" t="s">
        <v>6864</v>
      </c>
      <c r="JCS1" t="s">
        <v>6865</v>
      </c>
      <c r="JCT1" t="s">
        <v>6866</v>
      </c>
      <c r="JCU1" t="s">
        <v>6867</v>
      </c>
      <c r="JCV1" t="s">
        <v>6868</v>
      </c>
      <c r="JCW1" t="s">
        <v>6869</v>
      </c>
      <c r="JCX1" t="s">
        <v>6870</v>
      </c>
      <c r="JCY1" t="s">
        <v>6871</v>
      </c>
      <c r="JCZ1" t="s">
        <v>6872</v>
      </c>
      <c r="JDA1" t="s">
        <v>6873</v>
      </c>
      <c r="JDB1" t="s">
        <v>6874</v>
      </c>
      <c r="JDC1" t="s">
        <v>6875</v>
      </c>
      <c r="JDD1" t="s">
        <v>6876</v>
      </c>
      <c r="JDE1" t="s">
        <v>6877</v>
      </c>
      <c r="JDF1" t="s">
        <v>6878</v>
      </c>
      <c r="JDG1" t="s">
        <v>6879</v>
      </c>
      <c r="JDH1" t="s">
        <v>6880</v>
      </c>
      <c r="JDI1" t="s">
        <v>6881</v>
      </c>
      <c r="JDJ1" t="s">
        <v>6882</v>
      </c>
      <c r="JDK1" t="s">
        <v>6883</v>
      </c>
      <c r="JDL1" t="s">
        <v>6884</v>
      </c>
      <c r="JDM1" t="s">
        <v>6885</v>
      </c>
      <c r="JDN1" t="s">
        <v>6886</v>
      </c>
      <c r="JDO1" t="s">
        <v>6887</v>
      </c>
      <c r="JDP1" t="s">
        <v>6888</v>
      </c>
      <c r="JDQ1" t="s">
        <v>6889</v>
      </c>
      <c r="JDR1" t="s">
        <v>6890</v>
      </c>
      <c r="JDS1" t="s">
        <v>6891</v>
      </c>
      <c r="JDT1" t="s">
        <v>6892</v>
      </c>
      <c r="JDU1" t="s">
        <v>6893</v>
      </c>
      <c r="JDV1" t="s">
        <v>6894</v>
      </c>
      <c r="JDW1" t="s">
        <v>6895</v>
      </c>
      <c r="JDX1" t="s">
        <v>6896</v>
      </c>
      <c r="JDY1" t="s">
        <v>6897</v>
      </c>
      <c r="JDZ1" t="s">
        <v>6898</v>
      </c>
      <c r="JEA1" t="s">
        <v>6899</v>
      </c>
      <c r="JEB1" t="s">
        <v>6900</v>
      </c>
      <c r="JEC1" t="s">
        <v>6901</v>
      </c>
      <c r="JED1" t="s">
        <v>6902</v>
      </c>
      <c r="JEE1" t="s">
        <v>6903</v>
      </c>
      <c r="JEF1" t="s">
        <v>6904</v>
      </c>
      <c r="JEG1" t="s">
        <v>6905</v>
      </c>
      <c r="JEH1" t="s">
        <v>6906</v>
      </c>
      <c r="JEI1" t="s">
        <v>6907</v>
      </c>
      <c r="JEJ1" t="s">
        <v>6908</v>
      </c>
      <c r="JEK1" t="s">
        <v>6909</v>
      </c>
      <c r="JEL1" t="s">
        <v>6910</v>
      </c>
      <c r="JEM1" t="s">
        <v>6911</v>
      </c>
      <c r="JEN1" t="s">
        <v>6912</v>
      </c>
      <c r="JEO1" t="s">
        <v>6913</v>
      </c>
      <c r="JEP1" t="s">
        <v>6914</v>
      </c>
      <c r="JEQ1" t="s">
        <v>6915</v>
      </c>
      <c r="JER1" t="s">
        <v>6916</v>
      </c>
      <c r="JES1" t="s">
        <v>6917</v>
      </c>
      <c r="JET1" t="s">
        <v>6918</v>
      </c>
      <c r="JEU1" t="s">
        <v>6919</v>
      </c>
      <c r="JEV1" t="s">
        <v>6920</v>
      </c>
      <c r="JEW1" t="s">
        <v>6921</v>
      </c>
      <c r="JEX1" t="s">
        <v>6922</v>
      </c>
      <c r="JEY1" t="s">
        <v>6923</v>
      </c>
      <c r="JEZ1" t="s">
        <v>6924</v>
      </c>
      <c r="JFA1" t="s">
        <v>6925</v>
      </c>
      <c r="JFB1" t="s">
        <v>6926</v>
      </c>
      <c r="JFC1" t="s">
        <v>6927</v>
      </c>
      <c r="JFD1" t="s">
        <v>6928</v>
      </c>
      <c r="JFE1" t="s">
        <v>6929</v>
      </c>
      <c r="JFF1" t="s">
        <v>6930</v>
      </c>
      <c r="JFG1" t="s">
        <v>6931</v>
      </c>
      <c r="JFH1" t="s">
        <v>6932</v>
      </c>
      <c r="JFI1" t="s">
        <v>6933</v>
      </c>
      <c r="JFJ1" t="s">
        <v>6934</v>
      </c>
      <c r="JFK1" t="s">
        <v>6935</v>
      </c>
      <c r="JFL1" t="s">
        <v>6936</v>
      </c>
      <c r="JFM1" t="s">
        <v>6937</v>
      </c>
      <c r="JFN1" t="s">
        <v>6938</v>
      </c>
      <c r="JFO1" t="s">
        <v>6939</v>
      </c>
      <c r="JFP1" t="s">
        <v>6940</v>
      </c>
      <c r="JFQ1" t="s">
        <v>6941</v>
      </c>
      <c r="JFR1" t="s">
        <v>6942</v>
      </c>
      <c r="JFS1" t="s">
        <v>6943</v>
      </c>
      <c r="JFT1" t="s">
        <v>6944</v>
      </c>
      <c r="JFU1" t="s">
        <v>6945</v>
      </c>
      <c r="JFV1" t="s">
        <v>6946</v>
      </c>
      <c r="JFW1" t="s">
        <v>6947</v>
      </c>
      <c r="JFX1" t="s">
        <v>6948</v>
      </c>
      <c r="JFY1" t="s">
        <v>6949</v>
      </c>
      <c r="JFZ1" t="s">
        <v>6950</v>
      </c>
      <c r="JGA1" t="s">
        <v>6951</v>
      </c>
      <c r="JGB1" t="s">
        <v>6952</v>
      </c>
      <c r="JGC1" t="s">
        <v>6953</v>
      </c>
      <c r="JGD1" t="s">
        <v>6954</v>
      </c>
      <c r="JGE1" t="s">
        <v>6955</v>
      </c>
      <c r="JGF1" t="s">
        <v>6956</v>
      </c>
      <c r="JGG1" t="s">
        <v>6957</v>
      </c>
      <c r="JGH1" t="s">
        <v>6958</v>
      </c>
      <c r="JGI1" t="s">
        <v>6959</v>
      </c>
      <c r="JGJ1" t="s">
        <v>6960</v>
      </c>
      <c r="JGK1" t="s">
        <v>6961</v>
      </c>
      <c r="JGL1" t="s">
        <v>6962</v>
      </c>
      <c r="JGM1" t="s">
        <v>6963</v>
      </c>
      <c r="JGN1" t="s">
        <v>6964</v>
      </c>
      <c r="JGO1" t="s">
        <v>6965</v>
      </c>
      <c r="JGP1" t="s">
        <v>6966</v>
      </c>
      <c r="JGQ1" t="s">
        <v>6967</v>
      </c>
      <c r="JGR1" t="s">
        <v>6968</v>
      </c>
      <c r="JGS1" t="s">
        <v>6969</v>
      </c>
      <c r="JGT1" t="s">
        <v>6970</v>
      </c>
      <c r="JGU1" t="s">
        <v>6971</v>
      </c>
      <c r="JGV1" t="s">
        <v>6972</v>
      </c>
      <c r="JGW1" t="s">
        <v>6973</v>
      </c>
      <c r="JGX1" t="s">
        <v>6974</v>
      </c>
      <c r="JGY1" t="s">
        <v>6975</v>
      </c>
      <c r="JGZ1" t="s">
        <v>6976</v>
      </c>
      <c r="JHA1" t="s">
        <v>6977</v>
      </c>
      <c r="JHB1" t="s">
        <v>6978</v>
      </c>
      <c r="JHC1" t="s">
        <v>6979</v>
      </c>
      <c r="JHD1" t="s">
        <v>6980</v>
      </c>
      <c r="JHE1" t="s">
        <v>6981</v>
      </c>
      <c r="JHF1" t="s">
        <v>6982</v>
      </c>
      <c r="JHG1" t="s">
        <v>6983</v>
      </c>
      <c r="JHH1" t="s">
        <v>6984</v>
      </c>
      <c r="JHI1" t="s">
        <v>6985</v>
      </c>
      <c r="JHJ1" t="s">
        <v>6986</v>
      </c>
      <c r="JHK1" t="s">
        <v>6987</v>
      </c>
      <c r="JHL1" t="s">
        <v>6988</v>
      </c>
      <c r="JHM1" t="s">
        <v>6989</v>
      </c>
      <c r="JHN1" t="s">
        <v>6990</v>
      </c>
      <c r="JHO1" t="s">
        <v>6991</v>
      </c>
      <c r="JHP1" t="s">
        <v>6992</v>
      </c>
      <c r="JHQ1" t="s">
        <v>6993</v>
      </c>
      <c r="JHR1" t="s">
        <v>6994</v>
      </c>
      <c r="JHS1" t="s">
        <v>6995</v>
      </c>
      <c r="JHT1" t="s">
        <v>6996</v>
      </c>
      <c r="JHU1" t="s">
        <v>6997</v>
      </c>
      <c r="JHV1" t="s">
        <v>6998</v>
      </c>
      <c r="JHW1" t="s">
        <v>6999</v>
      </c>
      <c r="JHX1" t="s">
        <v>7000</v>
      </c>
      <c r="JHY1" t="s">
        <v>7001</v>
      </c>
      <c r="JHZ1" t="s">
        <v>7002</v>
      </c>
      <c r="JIA1" t="s">
        <v>7003</v>
      </c>
      <c r="JIB1" t="s">
        <v>7004</v>
      </c>
      <c r="JIC1" t="s">
        <v>7005</v>
      </c>
      <c r="JID1" t="s">
        <v>7006</v>
      </c>
      <c r="JIE1" t="s">
        <v>7007</v>
      </c>
      <c r="JIF1" t="s">
        <v>7008</v>
      </c>
      <c r="JIG1" t="s">
        <v>7009</v>
      </c>
      <c r="JIH1" t="s">
        <v>7010</v>
      </c>
      <c r="JII1" t="s">
        <v>7011</v>
      </c>
      <c r="JIJ1" t="s">
        <v>7012</v>
      </c>
      <c r="JIK1" t="s">
        <v>7013</v>
      </c>
      <c r="JIL1" t="s">
        <v>7014</v>
      </c>
      <c r="JIM1" t="s">
        <v>7015</v>
      </c>
      <c r="JIN1" t="s">
        <v>7016</v>
      </c>
      <c r="JIO1" t="s">
        <v>7017</v>
      </c>
      <c r="JIP1" t="s">
        <v>7018</v>
      </c>
      <c r="JIQ1" t="s">
        <v>7019</v>
      </c>
      <c r="JIR1" t="s">
        <v>7020</v>
      </c>
      <c r="JIS1" t="s">
        <v>7021</v>
      </c>
      <c r="JIT1" t="s">
        <v>7022</v>
      </c>
      <c r="JIU1" t="s">
        <v>7023</v>
      </c>
      <c r="JIV1" t="s">
        <v>7024</v>
      </c>
      <c r="JIW1" t="s">
        <v>7025</v>
      </c>
      <c r="JIX1" t="s">
        <v>7026</v>
      </c>
      <c r="JIY1" t="s">
        <v>7027</v>
      </c>
      <c r="JIZ1" t="s">
        <v>7028</v>
      </c>
      <c r="JJA1" t="s">
        <v>7029</v>
      </c>
      <c r="JJB1" t="s">
        <v>7030</v>
      </c>
      <c r="JJC1" t="s">
        <v>7031</v>
      </c>
      <c r="JJD1" t="s">
        <v>7032</v>
      </c>
      <c r="JJE1" t="s">
        <v>7033</v>
      </c>
      <c r="JJF1" t="s">
        <v>7034</v>
      </c>
      <c r="JJG1" t="s">
        <v>7035</v>
      </c>
      <c r="JJH1" t="s">
        <v>7036</v>
      </c>
      <c r="JJI1" t="s">
        <v>7037</v>
      </c>
      <c r="JJJ1" t="s">
        <v>7038</v>
      </c>
      <c r="JJK1" t="s">
        <v>7039</v>
      </c>
      <c r="JJL1" t="s">
        <v>7040</v>
      </c>
      <c r="JJM1" t="s">
        <v>7041</v>
      </c>
      <c r="JJN1" t="s">
        <v>7042</v>
      </c>
      <c r="JJO1" t="s">
        <v>7043</v>
      </c>
      <c r="JJP1" t="s">
        <v>7044</v>
      </c>
      <c r="JJQ1" t="s">
        <v>7045</v>
      </c>
      <c r="JJR1" t="s">
        <v>7046</v>
      </c>
      <c r="JJS1" t="s">
        <v>7047</v>
      </c>
      <c r="JJT1" t="s">
        <v>7048</v>
      </c>
      <c r="JJU1" t="s">
        <v>7049</v>
      </c>
      <c r="JJV1" t="s">
        <v>7050</v>
      </c>
      <c r="JJW1" t="s">
        <v>7051</v>
      </c>
      <c r="JJX1" t="s">
        <v>7052</v>
      </c>
      <c r="JJY1" t="s">
        <v>7053</v>
      </c>
      <c r="JJZ1" t="s">
        <v>7054</v>
      </c>
      <c r="JKA1" t="s">
        <v>7055</v>
      </c>
      <c r="JKB1" t="s">
        <v>7056</v>
      </c>
      <c r="JKC1" t="s">
        <v>7057</v>
      </c>
      <c r="JKD1" t="s">
        <v>7058</v>
      </c>
      <c r="JKE1" t="s">
        <v>7059</v>
      </c>
      <c r="JKF1" t="s">
        <v>7060</v>
      </c>
      <c r="JKG1" t="s">
        <v>7061</v>
      </c>
      <c r="JKH1" t="s">
        <v>7062</v>
      </c>
      <c r="JKI1" t="s">
        <v>7063</v>
      </c>
      <c r="JKJ1" t="s">
        <v>7064</v>
      </c>
      <c r="JKK1" t="s">
        <v>7065</v>
      </c>
      <c r="JKL1" t="s">
        <v>7066</v>
      </c>
      <c r="JKM1" t="s">
        <v>7067</v>
      </c>
      <c r="JKN1" t="s">
        <v>7068</v>
      </c>
      <c r="JKO1" t="s">
        <v>7069</v>
      </c>
      <c r="JKP1" t="s">
        <v>7070</v>
      </c>
      <c r="JKQ1" t="s">
        <v>7071</v>
      </c>
      <c r="JKR1" t="s">
        <v>7072</v>
      </c>
      <c r="JKS1" t="s">
        <v>7073</v>
      </c>
      <c r="JKT1" t="s">
        <v>7074</v>
      </c>
      <c r="JKU1" t="s">
        <v>7075</v>
      </c>
      <c r="JKV1" t="s">
        <v>7076</v>
      </c>
      <c r="JKW1" t="s">
        <v>7077</v>
      </c>
      <c r="JKX1" t="s">
        <v>7078</v>
      </c>
      <c r="JKY1" t="s">
        <v>7079</v>
      </c>
      <c r="JKZ1" t="s">
        <v>7080</v>
      </c>
      <c r="JLA1" t="s">
        <v>7081</v>
      </c>
      <c r="JLB1" t="s">
        <v>7082</v>
      </c>
      <c r="JLC1" t="s">
        <v>7083</v>
      </c>
      <c r="JLD1" t="s">
        <v>7084</v>
      </c>
      <c r="JLE1" t="s">
        <v>7085</v>
      </c>
      <c r="JLF1" t="s">
        <v>7086</v>
      </c>
      <c r="JLG1" t="s">
        <v>7087</v>
      </c>
      <c r="JLH1" t="s">
        <v>7088</v>
      </c>
      <c r="JLI1" t="s">
        <v>7089</v>
      </c>
      <c r="JLJ1" t="s">
        <v>7090</v>
      </c>
      <c r="JLK1" t="s">
        <v>7091</v>
      </c>
      <c r="JLL1" t="s">
        <v>7092</v>
      </c>
      <c r="JLM1" t="s">
        <v>7093</v>
      </c>
      <c r="JLN1" t="s">
        <v>7094</v>
      </c>
      <c r="JLO1" t="s">
        <v>7095</v>
      </c>
      <c r="JLP1" t="s">
        <v>7096</v>
      </c>
      <c r="JLQ1" t="s">
        <v>7097</v>
      </c>
      <c r="JLR1" t="s">
        <v>7098</v>
      </c>
      <c r="JLS1" t="s">
        <v>7099</v>
      </c>
      <c r="JLT1" t="s">
        <v>7100</v>
      </c>
      <c r="JLU1" t="s">
        <v>7101</v>
      </c>
      <c r="JLV1" t="s">
        <v>7102</v>
      </c>
      <c r="JLW1" t="s">
        <v>7103</v>
      </c>
      <c r="JLX1" t="s">
        <v>7104</v>
      </c>
      <c r="JLY1" t="s">
        <v>7105</v>
      </c>
      <c r="JLZ1" t="s">
        <v>7106</v>
      </c>
      <c r="JMA1" t="s">
        <v>7107</v>
      </c>
      <c r="JMB1" t="s">
        <v>7108</v>
      </c>
      <c r="JMC1" t="s">
        <v>7109</v>
      </c>
      <c r="JMD1" t="s">
        <v>7110</v>
      </c>
      <c r="JME1" t="s">
        <v>7111</v>
      </c>
      <c r="JMF1" t="s">
        <v>7112</v>
      </c>
      <c r="JMG1" t="s">
        <v>7113</v>
      </c>
      <c r="JMH1" t="s">
        <v>7114</v>
      </c>
      <c r="JMI1" t="s">
        <v>7115</v>
      </c>
      <c r="JMJ1" t="s">
        <v>7116</v>
      </c>
      <c r="JMK1" t="s">
        <v>7117</v>
      </c>
      <c r="JML1" t="s">
        <v>7118</v>
      </c>
      <c r="JMM1" t="s">
        <v>7119</v>
      </c>
      <c r="JMN1" t="s">
        <v>7120</v>
      </c>
      <c r="JMO1" t="s">
        <v>7121</v>
      </c>
      <c r="JMP1" t="s">
        <v>7122</v>
      </c>
      <c r="JMQ1" t="s">
        <v>7123</v>
      </c>
      <c r="JMR1" t="s">
        <v>7124</v>
      </c>
      <c r="JMS1" t="s">
        <v>7125</v>
      </c>
      <c r="JMT1" t="s">
        <v>7126</v>
      </c>
      <c r="JMU1" t="s">
        <v>7127</v>
      </c>
      <c r="JMV1" t="s">
        <v>7128</v>
      </c>
      <c r="JMW1" t="s">
        <v>7129</v>
      </c>
      <c r="JMX1" t="s">
        <v>7130</v>
      </c>
      <c r="JMY1" t="s">
        <v>7131</v>
      </c>
      <c r="JMZ1" t="s">
        <v>7132</v>
      </c>
      <c r="JNA1" t="s">
        <v>7133</v>
      </c>
      <c r="JNB1" t="s">
        <v>7134</v>
      </c>
      <c r="JNC1" t="s">
        <v>7135</v>
      </c>
      <c r="JND1" t="s">
        <v>7136</v>
      </c>
      <c r="JNE1" t="s">
        <v>7137</v>
      </c>
      <c r="JNF1" t="s">
        <v>7138</v>
      </c>
      <c r="JNG1" t="s">
        <v>7139</v>
      </c>
      <c r="JNH1" t="s">
        <v>7140</v>
      </c>
      <c r="JNI1" t="s">
        <v>7141</v>
      </c>
      <c r="JNJ1" t="s">
        <v>7142</v>
      </c>
      <c r="JNK1" t="s">
        <v>7143</v>
      </c>
      <c r="JNL1" t="s">
        <v>7144</v>
      </c>
      <c r="JNM1" t="s">
        <v>7145</v>
      </c>
      <c r="JNN1" t="s">
        <v>7146</v>
      </c>
      <c r="JNO1" t="s">
        <v>7147</v>
      </c>
      <c r="JNP1" t="s">
        <v>7148</v>
      </c>
      <c r="JNQ1" t="s">
        <v>7149</v>
      </c>
      <c r="JNR1" t="s">
        <v>7150</v>
      </c>
      <c r="JNS1" t="s">
        <v>7151</v>
      </c>
      <c r="JNT1" t="s">
        <v>7152</v>
      </c>
      <c r="JNU1" t="s">
        <v>7153</v>
      </c>
      <c r="JNV1" t="s">
        <v>7154</v>
      </c>
      <c r="JNW1" t="s">
        <v>7155</v>
      </c>
      <c r="JNX1" t="s">
        <v>7156</v>
      </c>
      <c r="JNY1" t="s">
        <v>7157</v>
      </c>
      <c r="JNZ1" t="s">
        <v>7158</v>
      </c>
      <c r="JOA1" t="s">
        <v>7159</v>
      </c>
      <c r="JOB1" t="s">
        <v>7160</v>
      </c>
      <c r="JOC1" t="s">
        <v>7161</v>
      </c>
      <c r="JOD1" t="s">
        <v>7162</v>
      </c>
      <c r="JOE1" t="s">
        <v>7163</v>
      </c>
      <c r="JOF1" t="s">
        <v>7164</v>
      </c>
      <c r="JOG1" t="s">
        <v>7165</v>
      </c>
      <c r="JOH1" t="s">
        <v>7166</v>
      </c>
      <c r="JOI1" t="s">
        <v>7167</v>
      </c>
      <c r="JOJ1" t="s">
        <v>7168</v>
      </c>
      <c r="JOK1" t="s">
        <v>7169</v>
      </c>
      <c r="JOL1" t="s">
        <v>7170</v>
      </c>
      <c r="JOM1" t="s">
        <v>7171</v>
      </c>
      <c r="JON1" t="s">
        <v>7172</v>
      </c>
      <c r="JOO1" t="s">
        <v>7173</v>
      </c>
      <c r="JOP1" t="s">
        <v>7174</v>
      </c>
      <c r="JOQ1" t="s">
        <v>7175</v>
      </c>
      <c r="JOR1" t="s">
        <v>7176</v>
      </c>
      <c r="JOS1" t="s">
        <v>7177</v>
      </c>
      <c r="JOT1" t="s">
        <v>7178</v>
      </c>
      <c r="JOU1" t="s">
        <v>7179</v>
      </c>
      <c r="JOV1" t="s">
        <v>7180</v>
      </c>
      <c r="JOW1" t="s">
        <v>7181</v>
      </c>
      <c r="JOX1" t="s">
        <v>7182</v>
      </c>
      <c r="JOY1" t="s">
        <v>7183</v>
      </c>
      <c r="JOZ1" t="s">
        <v>7184</v>
      </c>
      <c r="JPA1" t="s">
        <v>7185</v>
      </c>
      <c r="JPB1" t="s">
        <v>7186</v>
      </c>
      <c r="JPC1" t="s">
        <v>7187</v>
      </c>
      <c r="JPD1" t="s">
        <v>7188</v>
      </c>
      <c r="JPE1" t="s">
        <v>7189</v>
      </c>
      <c r="JPF1" t="s">
        <v>7190</v>
      </c>
      <c r="JPG1" t="s">
        <v>7191</v>
      </c>
      <c r="JPH1" t="s">
        <v>7192</v>
      </c>
      <c r="JPI1" t="s">
        <v>7193</v>
      </c>
      <c r="JPJ1" t="s">
        <v>7194</v>
      </c>
      <c r="JPK1" t="s">
        <v>7195</v>
      </c>
      <c r="JPL1" t="s">
        <v>7196</v>
      </c>
      <c r="JPM1" t="s">
        <v>7197</v>
      </c>
      <c r="JPN1" t="s">
        <v>7198</v>
      </c>
      <c r="JPO1" t="s">
        <v>7199</v>
      </c>
      <c r="JPP1" t="s">
        <v>7200</v>
      </c>
      <c r="JPQ1" t="s">
        <v>7201</v>
      </c>
      <c r="JPR1" t="s">
        <v>7202</v>
      </c>
      <c r="JPS1" t="s">
        <v>7203</v>
      </c>
      <c r="JPT1" t="s">
        <v>7204</v>
      </c>
      <c r="JPU1" t="s">
        <v>7205</v>
      </c>
      <c r="JPV1" t="s">
        <v>7206</v>
      </c>
      <c r="JPW1" t="s">
        <v>7207</v>
      </c>
      <c r="JPX1" t="s">
        <v>7208</v>
      </c>
      <c r="JPY1" t="s">
        <v>7209</v>
      </c>
      <c r="JPZ1" t="s">
        <v>7210</v>
      </c>
      <c r="JQA1" t="s">
        <v>7211</v>
      </c>
      <c r="JQB1" t="s">
        <v>7212</v>
      </c>
      <c r="JQC1" t="s">
        <v>7213</v>
      </c>
      <c r="JQD1" t="s">
        <v>7214</v>
      </c>
      <c r="JQE1" t="s">
        <v>7215</v>
      </c>
      <c r="JQF1" t="s">
        <v>7216</v>
      </c>
      <c r="JQG1" t="s">
        <v>7217</v>
      </c>
      <c r="JQH1" t="s">
        <v>7218</v>
      </c>
      <c r="JQI1" t="s">
        <v>7219</v>
      </c>
      <c r="JQJ1" t="s">
        <v>7220</v>
      </c>
      <c r="JQK1" t="s">
        <v>7221</v>
      </c>
      <c r="JQL1" t="s">
        <v>7222</v>
      </c>
      <c r="JQM1" t="s">
        <v>7223</v>
      </c>
      <c r="JQN1" t="s">
        <v>7224</v>
      </c>
      <c r="JQO1" t="s">
        <v>7225</v>
      </c>
      <c r="JQP1" t="s">
        <v>7226</v>
      </c>
      <c r="JQQ1" t="s">
        <v>7227</v>
      </c>
      <c r="JQR1" t="s">
        <v>7228</v>
      </c>
      <c r="JQS1" t="s">
        <v>7229</v>
      </c>
      <c r="JQT1" t="s">
        <v>7230</v>
      </c>
      <c r="JQU1" t="s">
        <v>7231</v>
      </c>
      <c r="JQV1" t="s">
        <v>7232</v>
      </c>
      <c r="JQW1" t="s">
        <v>7233</v>
      </c>
      <c r="JQX1" t="s">
        <v>7234</v>
      </c>
      <c r="JQY1" t="s">
        <v>7235</v>
      </c>
      <c r="JQZ1" t="s">
        <v>7236</v>
      </c>
      <c r="JRA1" t="s">
        <v>7237</v>
      </c>
      <c r="JRB1" t="s">
        <v>7238</v>
      </c>
      <c r="JRC1" t="s">
        <v>7239</v>
      </c>
      <c r="JRD1" t="s">
        <v>7240</v>
      </c>
      <c r="JRE1" t="s">
        <v>7241</v>
      </c>
      <c r="JRF1" t="s">
        <v>7242</v>
      </c>
      <c r="JRG1" t="s">
        <v>7243</v>
      </c>
      <c r="JRH1" t="s">
        <v>7244</v>
      </c>
      <c r="JRI1" t="s">
        <v>7245</v>
      </c>
      <c r="JRJ1" t="s">
        <v>7246</v>
      </c>
      <c r="JRK1" t="s">
        <v>7247</v>
      </c>
      <c r="JRL1" t="s">
        <v>7248</v>
      </c>
      <c r="JRM1" t="s">
        <v>7249</v>
      </c>
      <c r="JRN1" t="s">
        <v>7250</v>
      </c>
      <c r="JRO1" t="s">
        <v>7251</v>
      </c>
      <c r="JRP1" t="s">
        <v>7252</v>
      </c>
      <c r="JRQ1" t="s">
        <v>7253</v>
      </c>
      <c r="JRR1" t="s">
        <v>7254</v>
      </c>
      <c r="JRS1" t="s">
        <v>7255</v>
      </c>
      <c r="JRT1" t="s">
        <v>7256</v>
      </c>
      <c r="JRU1" t="s">
        <v>7257</v>
      </c>
      <c r="JRV1" t="s">
        <v>7258</v>
      </c>
      <c r="JRW1" t="s">
        <v>7259</v>
      </c>
      <c r="JRX1" t="s">
        <v>7260</v>
      </c>
      <c r="JRY1" t="s">
        <v>7261</v>
      </c>
      <c r="JRZ1" t="s">
        <v>7262</v>
      </c>
      <c r="JSA1" t="s">
        <v>7263</v>
      </c>
      <c r="JSB1" t="s">
        <v>7264</v>
      </c>
      <c r="JSC1" t="s">
        <v>7265</v>
      </c>
      <c r="JSD1" t="s">
        <v>7266</v>
      </c>
      <c r="JSE1" t="s">
        <v>7267</v>
      </c>
      <c r="JSF1" t="s">
        <v>7268</v>
      </c>
      <c r="JSG1" t="s">
        <v>7269</v>
      </c>
      <c r="JSH1" t="s">
        <v>7270</v>
      </c>
      <c r="JSI1" t="s">
        <v>7271</v>
      </c>
      <c r="JSJ1" t="s">
        <v>7272</v>
      </c>
      <c r="JSK1" t="s">
        <v>7273</v>
      </c>
      <c r="JSL1" t="s">
        <v>7274</v>
      </c>
      <c r="JSM1" t="s">
        <v>7275</v>
      </c>
      <c r="JSN1" t="s">
        <v>7276</v>
      </c>
      <c r="JSO1" t="s">
        <v>7277</v>
      </c>
      <c r="JSP1" t="s">
        <v>7278</v>
      </c>
      <c r="JSQ1" t="s">
        <v>7279</v>
      </c>
      <c r="JSR1" t="s">
        <v>7280</v>
      </c>
      <c r="JSS1" t="s">
        <v>7281</v>
      </c>
      <c r="JST1" t="s">
        <v>7282</v>
      </c>
      <c r="JSU1" t="s">
        <v>7283</v>
      </c>
      <c r="JSV1" t="s">
        <v>7284</v>
      </c>
      <c r="JSW1" t="s">
        <v>7285</v>
      </c>
      <c r="JSX1" t="s">
        <v>7286</v>
      </c>
      <c r="JSY1" t="s">
        <v>7287</v>
      </c>
      <c r="JSZ1" t="s">
        <v>7288</v>
      </c>
      <c r="JTA1" t="s">
        <v>7289</v>
      </c>
      <c r="JTB1" t="s">
        <v>7290</v>
      </c>
      <c r="JTC1" t="s">
        <v>7291</v>
      </c>
      <c r="JTD1" t="s">
        <v>7292</v>
      </c>
      <c r="JTE1" t="s">
        <v>7293</v>
      </c>
      <c r="JTF1" t="s">
        <v>7294</v>
      </c>
      <c r="JTG1" t="s">
        <v>7295</v>
      </c>
      <c r="JTH1" t="s">
        <v>7296</v>
      </c>
      <c r="JTI1" t="s">
        <v>7297</v>
      </c>
      <c r="JTJ1" t="s">
        <v>7298</v>
      </c>
      <c r="JTK1" t="s">
        <v>7299</v>
      </c>
      <c r="JTL1" t="s">
        <v>7300</v>
      </c>
      <c r="JTM1" t="s">
        <v>7301</v>
      </c>
      <c r="JTN1" t="s">
        <v>7302</v>
      </c>
      <c r="JTO1" t="s">
        <v>7303</v>
      </c>
      <c r="JTP1" t="s">
        <v>7304</v>
      </c>
      <c r="JTQ1" t="s">
        <v>7305</v>
      </c>
      <c r="JTR1" t="s">
        <v>7306</v>
      </c>
      <c r="JTS1" t="s">
        <v>7307</v>
      </c>
      <c r="JTT1" t="s">
        <v>7308</v>
      </c>
      <c r="JTU1" t="s">
        <v>7309</v>
      </c>
      <c r="JTV1" t="s">
        <v>7310</v>
      </c>
      <c r="JTW1" t="s">
        <v>7311</v>
      </c>
      <c r="JTX1" t="s">
        <v>7312</v>
      </c>
      <c r="JTY1" t="s">
        <v>7313</v>
      </c>
      <c r="JTZ1" t="s">
        <v>7314</v>
      </c>
      <c r="JUA1" t="s">
        <v>7315</v>
      </c>
      <c r="JUB1" t="s">
        <v>7316</v>
      </c>
      <c r="JUC1" t="s">
        <v>7317</v>
      </c>
      <c r="JUD1" t="s">
        <v>7318</v>
      </c>
      <c r="JUE1" t="s">
        <v>7319</v>
      </c>
      <c r="JUF1" t="s">
        <v>7320</v>
      </c>
      <c r="JUG1" t="s">
        <v>7321</v>
      </c>
      <c r="JUH1" t="s">
        <v>7322</v>
      </c>
      <c r="JUI1" t="s">
        <v>7323</v>
      </c>
      <c r="JUJ1" t="s">
        <v>7324</v>
      </c>
      <c r="JUK1" t="s">
        <v>7325</v>
      </c>
      <c r="JUL1" t="s">
        <v>7326</v>
      </c>
      <c r="JUM1" t="s">
        <v>7327</v>
      </c>
      <c r="JUN1" t="s">
        <v>7328</v>
      </c>
      <c r="JUO1" t="s">
        <v>7329</v>
      </c>
      <c r="JUP1" t="s">
        <v>7330</v>
      </c>
      <c r="JUQ1" t="s">
        <v>7331</v>
      </c>
      <c r="JUR1" t="s">
        <v>7332</v>
      </c>
      <c r="JUS1" t="s">
        <v>7333</v>
      </c>
      <c r="JUT1" t="s">
        <v>7334</v>
      </c>
      <c r="JUU1" t="s">
        <v>7335</v>
      </c>
      <c r="JUV1" t="s">
        <v>7336</v>
      </c>
      <c r="JUW1" t="s">
        <v>7337</v>
      </c>
      <c r="JUX1" t="s">
        <v>7338</v>
      </c>
      <c r="JUY1" t="s">
        <v>7339</v>
      </c>
      <c r="JUZ1" t="s">
        <v>7340</v>
      </c>
      <c r="JVA1" t="s">
        <v>7341</v>
      </c>
      <c r="JVB1" t="s">
        <v>7342</v>
      </c>
      <c r="JVC1" t="s">
        <v>7343</v>
      </c>
      <c r="JVD1" t="s">
        <v>7344</v>
      </c>
      <c r="JVE1" t="s">
        <v>7345</v>
      </c>
      <c r="JVF1" t="s">
        <v>7346</v>
      </c>
      <c r="JVG1" t="s">
        <v>7347</v>
      </c>
      <c r="JVH1" t="s">
        <v>7348</v>
      </c>
      <c r="JVI1" t="s">
        <v>7349</v>
      </c>
      <c r="JVJ1" t="s">
        <v>7350</v>
      </c>
      <c r="JVK1" t="s">
        <v>7351</v>
      </c>
      <c r="JVL1" t="s">
        <v>7352</v>
      </c>
      <c r="JVM1" t="s">
        <v>7353</v>
      </c>
      <c r="JVN1" t="s">
        <v>7354</v>
      </c>
      <c r="JVO1" t="s">
        <v>7355</v>
      </c>
      <c r="JVP1" t="s">
        <v>7356</v>
      </c>
      <c r="JVQ1" t="s">
        <v>7357</v>
      </c>
      <c r="JVR1" t="s">
        <v>7358</v>
      </c>
      <c r="JVS1" t="s">
        <v>7359</v>
      </c>
      <c r="JVT1" t="s">
        <v>7360</v>
      </c>
      <c r="JVU1" t="s">
        <v>7361</v>
      </c>
      <c r="JVV1" t="s">
        <v>7362</v>
      </c>
      <c r="JVW1" t="s">
        <v>7363</v>
      </c>
      <c r="JVX1" t="s">
        <v>7364</v>
      </c>
      <c r="JVY1" t="s">
        <v>7365</v>
      </c>
      <c r="JVZ1" t="s">
        <v>7366</v>
      </c>
      <c r="JWA1" t="s">
        <v>7367</v>
      </c>
      <c r="JWB1" t="s">
        <v>7368</v>
      </c>
      <c r="JWC1" t="s">
        <v>7369</v>
      </c>
      <c r="JWD1" t="s">
        <v>7370</v>
      </c>
      <c r="JWE1" t="s">
        <v>7371</v>
      </c>
      <c r="JWF1" t="s">
        <v>7372</v>
      </c>
      <c r="JWG1" t="s">
        <v>7373</v>
      </c>
      <c r="JWH1" t="s">
        <v>7374</v>
      </c>
      <c r="JWI1" t="s">
        <v>7375</v>
      </c>
      <c r="JWJ1" t="s">
        <v>7376</v>
      </c>
      <c r="JWK1" t="s">
        <v>7377</v>
      </c>
      <c r="JWL1" t="s">
        <v>7378</v>
      </c>
      <c r="JWM1" t="s">
        <v>7379</v>
      </c>
      <c r="JWN1" t="s">
        <v>7380</v>
      </c>
      <c r="JWO1" t="s">
        <v>7381</v>
      </c>
      <c r="JWP1" t="s">
        <v>7382</v>
      </c>
      <c r="JWQ1" t="s">
        <v>7383</v>
      </c>
      <c r="JWR1" t="s">
        <v>7384</v>
      </c>
      <c r="JWS1" t="s">
        <v>7385</v>
      </c>
      <c r="JWT1" t="s">
        <v>7386</v>
      </c>
      <c r="JWU1" t="s">
        <v>7387</v>
      </c>
      <c r="JWV1" t="s">
        <v>7388</v>
      </c>
      <c r="JWW1" t="s">
        <v>7389</v>
      </c>
      <c r="JWX1" t="s">
        <v>7390</v>
      </c>
      <c r="JWY1" t="s">
        <v>7391</v>
      </c>
      <c r="JWZ1" t="s">
        <v>7392</v>
      </c>
      <c r="JXA1" t="s">
        <v>7393</v>
      </c>
      <c r="JXB1" t="s">
        <v>7394</v>
      </c>
      <c r="JXC1" t="s">
        <v>7395</v>
      </c>
      <c r="JXD1" t="s">
        <v>7396</v>
      </c>
      <c r="JXE1" t="s">
        <v>7397</v>
      </c>
      <c r="JXF1" t="s">
        <v>7398</v>
      </c>
      <c r="JXG1" t="s">
        <v>7399</v>
      </c>
      <c r="JXH1" t="s">
        <v>7400</v>
      </c>
      <c r="JXI1" t="s">
        <v>7401</v>
      </c>
      <c r="JXJ1" t="s">
        <v>7402</v>
      </c>
      <c r="JXK1" t="s">
        <v>7403</v>
      </c>
      <c r="JXL1" t="s">
        <v>7404</v>
      </c>
      <c r="JXM1" t="s">
        <v>7405</v>
      </c>
      <c r="JXN1" t="s">
        <v>7406</v>
      </c>
      <c r="JXO1" t="s">
        <v>7407</v>
      </c>
      <c r="JXP1" t="s">
        <v>7408</v>
      </c>
      <c r="JXQ1" t="s">
        <v>7409</v>
      </c>
      <c r="JXR1" t="s">
        <v>7410</v>
      </c>
      <c r="JXS1" t="s">
        <v>7411</v>
      </c>
      <c r="JXT1" t="s">
        <v>7412</v>
      </c>
      <c r="JXU1" t="s">
        <v>7413</v>
      </c>
      <c r="JXV1" t="s">
        <v>7414</v>
      </c>
      <c r="JXW1" t="s">
        <v>7415</v>
      </c>
      <c r="JXX1" t="s">
        <v>7416</v>
      </c>
      <c r="JXY1" t="s">
        <v>7417</v>
      </c>
      <c r="JXZ1" t="s">
        <v>7418</v>
      </c>
      <c r="JYA1" t="s">
        <v>7419</v>
      </c>
      <c r="JYB1" t="s">
        <v>7420</v>
      </c>
      <c r="JYC1" t="s">
        <v>7421</v>
      </c>
      <c r="JYD1" t="s">
        <v>7422</v>
      </c>
      <c r="JYE1" t="s">
        <v>7423</v>
      </c>
      <c r="JYF1" t="s">
        <v>7424</v>
      </c>
      <c r="JYG1" t="s">
        <v>7425</v>
      </c>
      <c r="JYH1" t="s">
        <v>7426</v>
      </c>
      <c r="JYI1" t="s">
        <v>7427</v>
      </c>
      <c r="JYJ1" t="s">
        <v>7428</v>
      </c>
      <c r="JYK1" t="s">
        <v>7429</v>
      </c>
      <c r="JYL1" t="s">
        <v>7430</v>
      </c>
      <c r="JYM1" t="s">
        <v>7431</v>
      </c>
      <c r="JYN1" t="s">
        <v>7432</v>
      </c>
      <c r="JYO1" t="s">
        <v>7433</v>
      </c>
      <c r="JYP1" t="s">
        <v>7434</v>
      </c>
      <c r="JYQ1" t="s">
        <v>7435</v>
      </c>
      <c r="JYR1" t="s">
        <v>7436</v>
      </c>
      <c r="JYS1" t="s">
        <v>7437</v>
      </c>
      <c r="JYT1" t="s">
        <v>7438</v>
      </c>
      <c r="JYU1" t="s">
        <v>7439</v>
      </c>
      <c r="JYV1" t="s">
        <v>7440</v>
      </c>
      <c r="JYW1" t="s">
        <v>7441</v>
      </c>
      <c r="JYX1" t="s">
        <v>7442</v>
      </c>
      <c r="JYY1" t="s">
        <v>7443</v>
      </c>
      <c r="JYZ1" t="s">
        <v>7444</v>
      </c>
      <c r="JZA1" t="s">
        <v>7445</v>
      </c>
      <c r="JZB1" t="s">
        <v>7446</v>
      </c>
      <c r="JZC1" t="s">
        <v>7447</v>
      </c>
      <c r="JZD1" t="s">
        <v>7448</v>
      </c>
      <c r="JZE1" t="s">
        <v>7449</v>
      </c>
      <c r="JZF1" t="s">
        <v>7450</v>
      </c>
      <c r="JZG1" t="s">
        <v>7451</v>
      </c>
      <c r="JZH1" t="s">
        <v>7452</v>
      </c>
      <c r="JZI1" t="s">
        <v>7453</v>
      </c>
      <c r="JZJ1" t="s">
        <v>7454</v>
      </c>
      <c r="JZK1" t="s">
        <v>7455</v>
      </c>
      <c r="JZL1" t="s">
        <v>7456</v>
      </c>
      <c r="JZM1" t="s">
        <v>7457</v>
      </c>
      <c r="JZN1" t="s">
        <v>7458</v>
      </c>
      <c r="JZO1" t="s">
        <v>7459</v>
      </c>
      <c r="JZP1" t="s">
        <v>7460</v>
      </c>
      <c r="JZQ1" t="s">
        <v>7461</v>
      </c>
      <c r="JZR1" t="s">
        <v>7462</v>
      </c>
      <c r="JZS1" t="s">
        <v>7463</v>
      </c>
      <c r="JZT1" t="s">
        <v>7464</v>
      </c>
      <c r="JZU1" t="s">
        <v>7465</v>
      </c>
      <c r="JZV1" t="s">
        <v>7466</v>
      </c>
      <c r="JZW1" t="s">
        <v>7467</v>
      </c>
      <c r="JZX1" t="s">
        <v>7468</v>
      </c>
      <c r="JZY1" t="s">
        <v>7469</v>
      </c>
      <c r="JZZ1" t="s">
        <v>7470</v>
      </c>
      <c r="KAA1" t="s">
        <v>7471</v>
      </c>
      <c r="KAB1" t="s">
        <v>7472</v>
      </c>
      <c r="KAC1" t="s">
        <v>7473</v>
      </c>
      <c r="KAD1" t="s">
        <v>7474</v>
      </c>
      <c r="KAE1" t="s">
        <v>7475</v>
      </c>
      <c r="KAF1" t="s">
        <v>7476</v>
      </c>
      <c r="KAG1" t="s">
        <v>7477</v>
      </c>
      <c r="KAH1" t="s">
        <v>7478</v>
      </c>
      <c r="KAI1" t="s">
        <v>7479</v>
      </c>
      <c r="KAJ1" t="s">
        <v>7480</v>
      </c>
      <c r="KAK1" t="s">
        <v>7481</v>
      </c>
      <c r="KAL1" t="s">
        <v>7482</v>
      </c>
      <c r="KAM1" t="s">
        <v>7483</v>
      </c>
      <c r="KAN1" t="s">
        <v>7484</v>
      </c>
      <c r="KAO1" t="s">
        <v>7485</v>
      </c>
      <c r="KAP1" t="s">
        <v>7486</v>
      </c>
      <c r="KAQ1" t="s">
        <v>7487</v>
      </c>
      <c r="KAR1" t="s">
        <v>7488</v>
      </c>
      <c r="KAS1" t="s">
        <v>7489</v>
      </c>
      <c r="KAT1" t="s">
        <v>7490</v>
      </c>
      <c r="KAU1" t="s">
        <v>7491</v>
      </c>
      <c r="KAV1" t="s">
        <v>7492</v>
      </c>
      <c r="KAW1" t="s">
        <v>7493</v>
      </c>
      <c r="KAX1" t="s">
        <v>7494</v>
      </c>
      <c r="KAY1" t="s">
        <v>7495</v>
      </c>
      <c r="KAZ1" t="s">
        <v>7496</v>
      </c>
      <c r="KBA1" t="s">
        <v>7497</v>
      </c>
      <c r="KBB1" t="s">
        <v>7498</v>
      </c>
      <c r="KBC1" t="s">
        <v>7499</v>
      </c>
      <c r="KBD1" t="s">
        <v>7500</v>
      </c>
      <c r="KBE1" t="s">
        <v>7501</v>
      </c>
      <c r="KBF1" t="s">
        <v>7502</v>
      </c>
      <c r="KBG1" t="s">
        <v>7503</v>
      </c>
      <c r="KBH1" t="s">
        <v>7504</v>
      </c>
      <c r="KBI1" t="s">
        <v>7505</v>
      </c>
      <c r="KBJ1" t="s">
        <v>7506</v>
      </c>
      <c r="KBK1" t="s">
        <v>7507</v>
      </c>
      <c r="KBL1" t="s">
        <v>7508</v>
      </c>
      <c r="KBM1" t="s">
        <v>7509</v>
      </c>
      <c r="KBN1" t="s">
        <v>7510</v>
      </c>
      <c r="KBO1" t="s">
        <v>7511</v>
      </c>
      <c r="KBP1" t="s">
        <v>7512</v>
      </c>
      <c r="KBQ1" t="s">
        <v>7513</v>
      </c>
      <c r="KBR1" t="s">
        <v>7514</v>
      </c>
      <c r="KBS1" t="s">
        <v>7515</v>
      </c>
      <c r="KBT1" t="s">
        <v>7516</v>
      </c>
      <c r="KBU1" t="s">
        <v>7517</v>
      </c>
      <c r="KBV1" t="s">
        <v>7518</v>
      </c>
      <c r="KBW1" t="s">
        <v>7519</v>
      </c>
      <c r="KBX1" t="s">
        <v>7520</v>
      </c>
      <c r="KBY1" t="s">
        <v>7521</v>
      </c>
      <c r="KBZ1" t="s">
        <v>7522</v>
      </c>
      <c r="KCA1" t="s">
        <v>7523</v>
      </c>
      <c r="KCB1" t="s">
        <v>7524</v>
      </c>
      <c r="KCC1" t="s">
        <v>7525</v>
      </c>
      <c r="KCD1" t="s">
        <v>7526</v>
      </c>
      <c r="KCE1" t="s">
        <v>7527</v>
      </c>
      <c r="KCF1" t="s">
        <v>7528</v>
      </c>
      <c r="KCG1" t="s">
        <v>7529</v>
      </c>
      <c r="KCH1" t="s">
        <v>7530</v>
      </c>
      <c r="KCI1" t="s">
        <v>7531</v>
      </c>
      <c r="KCJ1" t="s">
        <v>7532</v>
      </c>
      <c r="KCK1" t="s">
        <v>7533</v>
      </c>
      <c r="KCL1" t="s">
        <v>7534</v>
      </c>
      <c r="KCM1" t="s">
        <v>7535</v>
      </c>
      <c r="KCN1" t="s">
        <v>7536</v>
      </c>
      <c r="KCO1" t="s">
        <v>7537</v>
      </c>
      <c r="KCP1" t="s">
        <v>7538</v>
      </c>
      <c r="KCQ1" t="s">
        <v>7539</v>
      </c>
      <c r="KCR1" t="s">
        <v>7540</v>
      </c>
      <c r="KCS1" t="s">
        <v>7541</v>
      </c>
      <c r="KCT1" t="s">
        <v>7542</v>
      </c>
      <c r="KCU1" t="s">
        <v>7543</v>
      </c>
      <c r="KCV1" t="s">
        <v>7544</v>
      </c>
      <c r="KCW1" t="s">
        <v>7545</v>
      </c>
      <c r="KCX1" t="s">
        <v>7546</v>
      </c>
      <c r="KCY1" t="s">
        <v>7547</v>
      </c>
      <c r="KCZ1" t="s">
        <v>7548</v>
      </c>
      <c r="KDA1" t="s">
        <v>7549</v>
      </c>
      <c r="KDB1" t="s">
        <v>7550</v>
      </c>
      <c r="KDC1" t="s">
        <v>7551</v>
      </c>
      <c r="KDD1" t="s">
        <v>7552</v>
      </c>
      <c r="KDE1" t="s">
        <v>7553</v>
      </c>
      <c r="KDF1" t="s">
        <v>7554</v>
      </c>
      <c r="KDG1" t="s">
        <v>7555</v>
      </c>
      <c r="KDH1" t="s">
        <v>7556</v>
      </c>
      <c r="KDI1" t="s">
        <v>7557</v>
      </c>
      <c r="KDJ1" t="s">
        <v>7558</v>
      </c>
      <c r="KDK1" t="s">
        <v>7559</v>
      </c>
      <c r="KDL1" t="s">
        <v>7560</v>
      </c>
      <c r="KDM1" t="s">
        <v>7561</v>
      </c>
      <c r="KDN1" t="s">
        <v>7562</v>
      </c>
      <c r="KDO1" t="s">
        <v>7563</v>
      </c>
      <c r="KDP1" t="s">
        <v>7564</v>
      </c>
      <c r="KDQ1" t="s">
        <v>7565</v>
      </c>
      <c r="KDR1" t="s">
        <v>7566</v>
      </c>
      <c r="KDS1" t="s">
        <v>7567</v>
      </c>
      <c r="KDT1" t="s">
        <v>7568</v>
      </c>
      <c r="KDU1" t="s">
        <v>7569</v>
      </c>
      <c r="KDV1" t="s">
        <v>7570</v>
      </c>
      <c r="KDW1" t="s">
        <v>7571</v>
      </c>
      <c r="KDX1" t="s">
        <v>7572</v>
      </c>
      <c r="KDY1" t="s">
        <v>7573</v>
      </c>
      <c r="KDZ1" t="s">
        <v>7574</v>
      </c>
      <c r="KEA1" t="s">
        <v>7575</v>
      </c>
      <c r="KEB1" t="s">
        <v>7576</v>
      </c>
      <c r="KEC1" t="s">
        <v>7577</v>
      </c>
      <c r="KED1" t="s">
        <v>7578</v>
      </c>
      <c r="KEE1" t="s">
        <v>7579</v>
      </c>
      <c r="KEF1" t="s">
        <v>7580</v>
      </c>
      <c r="KEG1" t="s">
        <v>7581</v>
      </c>
      <c r="KEH1" t="s">
        <v>7582</v>
      </c>
      <c r="KEI1" t="s">
        <v>7583</v>
      </c>
      <c r="KEJ1" t="s">
        <v>7584</v>
      </c>
      <c r="KEK1" t="s">
        <v>7585</v>
      </c>
      <c r="KEL1" t="s">
        <v>7586</v>
      </c>
      <c r="KEM1" t="s">
        <v>7587</v>
      </c>
      <c r="KEN1" t="s">
        <v>7588</v>
      </c>
      <c r="KEO1" t="s">
        <v>7589</v>
      </c>
      <c r="KEP1" t="s">
        <v>7590</v>
      </c>
      <c r="KEQ1" t="s">
        <v>7591</v>
      </c>
      <c r="KER1" t="s">
        <v>7592</v>
      </c>
      <c r="KES1" t="s">
        <v>7593</v>
      </c>
      <c r="KET1" t="s">
        <v>7594</v>
      </c>
      <c r="KEU1" t="s">
        <v>7595</v>
      </c>
      <c r="KEV1" t="s">
        <v>7596</v>
      </c>
      <c r="KEW1" t="s">
        <v>7597</v>
      </c>
      <c r="KEX1" t="s">
        <v>7598</v>
      </c>
      <c r="KEY1" t="s">
        <v>7599</v>
      </c>
      <c r="KEZ1" t="s">
        <v>7600</v>
      </c>
      <c r="KFA1" t="s">
        <v>7601</v>
      </c>
      <c r="KFB1" t="s">
        <v>7602</v>
      </c>
      <c r="KFC1" t="s">
        <v>7603</v>
      </c>
      <c r="KFD1" t="s">
        <v>7604</v>
      </c>
      <c r="KFE1" t="s">
        <v>7605</v>
      </c>
      <c r="KFF1" t="s">
        <v>7606</v>
      </c>
      <c r="KFG1" t="s">
        <v>7607</v>
      </c>
      <c r="KFH1" t="s">
        <v>7608</v>
      </c>
      <c r="KFI1" t="s">
        <v>7609</v>
      </c>
      <c r="KFJ1" t="s">
        <v>7610</v>
      </c>
      <c r="KFK1" t="s">
        <v>7611</v>
      </c>
      <c r="KFL1" t="s">
        <v>7612</v>
      </c>
      <c r="KFM1" t="s">
        <v>7613</v>
      </c>
      <c r="KFN1" t="s">
        <v>7614</v>
      </c>
      <c r="KFO1" t="s">
        <v>7615</v>
      </c>
      <c r="KFP1" t="s">
        <v>7616</v>
      </c>
      <c r="KFQ1" t="s">
        <v>7617</v>
      </c>
      <c r="KFR1" t="s">
        <v>7618</v>
      </c>
      <c r="KFS1" t="s">
        <v>7619</v>
      </c>
      <c r="KFT1" t="s">
        <v>7620</v>
      </c>
      <c r="KFU1" t="s">
        <v>7621</v>
      </c>
      <c r="KFV1" t="s">
        <v>7622</v>
      </c>
      <c r="KFW1" t="s">
        <v>7623</v>
      </c>
      <c r="KFX1" t="s">
        <v>7624</v>
      </c>
      <c r="KFY1" t="s">
        <v>7625</v>
      </c>
      <c r="KFZ1" t="s">
        <v>7626</v>
      </c>
      <c r="KGA1" t="s">
        <v>7627</v>
      </c>
      <c r="KGB1" t="s">
        <v>7628</v>
      </c>
      <c r="KGC1" t="s">
        <v>7629</v>
      </c>
      <c r="KGD1" t="s">
        <v>7630</v>
      </c>
      <c r="KGE1" t="s">
        <v>7631</v>
      </c>
      <c r="KGF1" t="s">
        <v>7632</v>
      </c>
      <c r="KGG1" t="s">
        <v>7633</v>
      </c>
      <c r="KGH1" t="s">
        <v>7634</v>
      </c>
      <c r="KGI1" t="s">
        <v>7635</v>
      </c>
      <c r="KGJ1" t="s">
        <v>7636</v>
      </c>
      <c r="KGK1" t="s">
        <v>7637</v>
      </c>
      <c r="KGL1" t="s">
        <v>7638</v>
      </c>
      <c r="KGM1" t="s">
        <v>7639</v>
      </c>
      <c r="KGN1" t="s">
        <v>7640</v>
      </c>
      <c r="KGO1" t="s">
        <v>7641</v>
      </c>
      <c r="KGP1" t="s">
        <v>7642</v>
      </c>
      <c r="KGQ1" t="s">
        <v>7643</v>
      </c>
      <c r="KGR1" t="s">
        <v>7644</v>
      </c>
      <c r="KGS1" t="s">
        <v>7645</v>
      </c>
      <c r="KGT1" t="s">
        <v>7646</v>
      </c>
      <c r="KGU1" t="s">
        <v>7647</v>
      </c>
      <c r="KGV1" t="s">
        <v>7648</v>
      </c>
      <c r="KGW1" t="s">
        <v>7649</v>
      </c>
      <c r="KGX1" t="s">
        <v>7650</v>
      </c>
      <c r="KGY1" t="s">
        <v>7651</v>
      </c>
      <c r="KGZ1" t="s">
        <v>7652</v>
      </c>
      <c r="KHA1" t="s">
        <v>7653</v>
      </c>
      <c r="KHB1" t="s">
        <v>7654</v>
      </c>
      <c r="KHC1" t="s">
        <v>7655</v>
      </c>
      <c r="KHD1" t="s">
        <v>7656</v>
      </c>
      <c r="KHE1" t="s">
        <v>7657</v>
      </c>
      <c r="KHF1" t="s">
        <v>7658</v>
      </c>
      <c r="KHG1" t="s">
        <v>7659</v>
      </c>
      <c r="KHH1" t="s">
        <v>7660</v>
      </c>
      <c r="KHI1" t="s">
        <v>7661</v>
      </c>
      <c r="KHJ1" t="s">
        <v>7662</v>
      </c>
      <c r="KHK1" t="s">
        <v>7663</v>
      </c>
      <c r="KHL1" t="s">
        <v>7664</v>
      </c>
      <c r="KHM1" t="s">
        <v>7665</v>
      </c>
      <c r="KHN1" t="s">
        <v>7666</v>
      </c>
      <c r="KHO1" t="s">
        <v>7667</v>
      </c>
      <c r="KHP1" t="s">
        <v>7668</v>
      </c>
      <c r="KHQ1" t="s">
        <v>7669</v>
      </c>
      <c r="KHR1" t="s">
        <v>7670</v>
      </c>
      <c r="KHS1" t="s">
        <v>7671</v>
      </c>
      <c r="KHT1" t="s">
        <v>7672</v>
      </c>
      <c r="KHU1" t="s">
        <v>7673</v>
      </c>
      <c r="KHV1" t="s">
        <v>7674</v>
      </c>
      <c r="KHW1" t="s">
        <v>7675</v>
      </c>
      <c r="KHX1" t="s">
        <v>7676</v>
      </c>
      <c r="KHY1" t="s">
        <v>7677</v>
      </c>
      <c r="KHZ1" t="s">
        <v>7678</v>
      </c>
      <c r="KIA1" t="s">
        <v>7679</v>
      </c>
      <c r="KIB1" t="s">
        <v>7680</v>
      </c>
      <c r="KIC1" t="s">
        <v>7681</v>
      </c>
      <c r="KID1" t="s">
        <v>7682</v>
      </c>
      <c r="KIE1" t="s">
        <v>7683</v>
      </c>
      <c r="KIF1" t="s">
        <v>7684</v>
      </c>
      <c r="KIG1" t="s">
        <v>7685</v>
      </c>
      <c r="KIH1" t="s">
        <v>7686</v>
      </c>
      <c r="KII1" t="s">
        <v>7687</v>
      </c>
      <c r="KIJ1" t="s">
        <v>7688</v>
      </c>
      <c r="KIK1" t="s">
        <v>7689</v>
      </c>
      <c r="KIL1" t="s">
        <v>7690</v>
      </c>
      <c r="KIM1" t="s">
        <v>7691</v>
      </c>
      <c r="KIN1" t="s">
        <v>7692</v>
      </c>
      <c r="KIO1" t="s">
        <v>7693</v>
      </c>
      <c r="KIP1" t="s">
        <v>7694</v>
      </c>
      <c r="KIQ1" t="s">
        <v>7695</v>
      </c>
      <c r="KIR1" t="s">
        <v>7696</v>
      </c>
      <c r="KIS1" t="s">
        <v>7697</v>
      </c>
      <c r="KIT1" t="s">
        <v>7698</v>
      </c>
      <c r="KIU1" t="s">
        <v>7699</v>
      </c>
      <c r="KIV1" t="s">
        <v>7700</v>
      </c>
      <c r="KIW1" t="s">
        <v>7701</v>
      </c>
      <c r="KIX1" t="s">
        <v>7702</v>
      </c>
      <c r="KIY1" t="s">
        <v>7703</v>
      </c>
      <c r="KIZ1" t="s">
        <v>7704</v>
      </c>
      <c r="KJA1" t="s">
        <v>7705</v>
      </c>
      <c r="KJB1" t="s">
        <v>7706</v>
      </c>
      <c r="KJC1" t="s">
        <v>7707</v>
      </c>
      <c r="KJD1" t="s">
        <v>7708</v>
      </c>
      <c r="KJE1" t="s">
        <v>7709</v>
      </c>
      <c r="KJF1" t="s">
        <v>7710</v>
      </c>
      <c r="KJG1" t="s">
        <v>7711</v>
      </c>
      <c r="KJH1" t="s">
        <v>7712</v>
      </c>
      <c r="KJI1" t="s">
        <v>7713</v>
      </c>
      <c r="KJJ1" t="s">
        <v>7714</v>
      </c>
      <c r="KJK1" t="s">
        <v>7715</v>
      </c>
      <c r="KJL1" t="s">
        <v>7716</v>
      </c>
      <c r="KJM1" t="s">
        <v>7717</v>
      </c>
      <c r="KJN1" t="s">
        <v>7718</v>
      </c>
      <c r="KJO1" t="s">
        <v>7719</v>
      </c>
      <c r="KJP1" t="s">
        <v>7720</v>
      </c>
      <c r="KJQ1" t="s">
        <v>7721</v>
      </c>
      <c r="KJR1" t="s">
        <v>7722</v>
      </c>
      <c r="KJS1" t="s">
        <v>7723</v>
      </c>
      <c r="KJT1" t="s">
        <v>7724</v>
      </c>
      <c r="KJU1" t="s">
        <v>7725</v>
      </c>
      <c r="KJV1" t="s">
        <v>7726</v>
      </c>
      <c r="KJW1" t="s">
        <v>7727</v>
      </c>
      <c r="KJX1" t="s">
        <v>7728</v>
      </c>
      <c r="KJY1" t="s">
        <v>7729</v>
      </c>
      <c r="KJZ1" t="s">
        <v>7730</v>
      </c>
      <c r="KKA1" t="s">
        <v>7731</v>
      </c>
      <c r="KKB1" t="s">
        <v>7732</v>
      </c>
      <c r="KKC1" t="s">
        <v>7733</v>
      </c>
      <c r="KKD1" t="s">
        <v>7734</v>
      </c>
      <c r="KKE1" t="s">
        <v>7735</v>
      </c>
      <c r="KKF1" t="s">
        <v>7736</v>
      </c>
      <c r="KKG1" t="s">
        <v>7737</v>
      </c>
      <c r="KKH1" t="s">
        <v>7738</v>
      </c>
      <c r="KKI1" t="s">
        <v>7739</v>
      </c>
      <c r="KKJ1" t="s">
        <v>7740</v>
      </c>
      <c r="KKK1" t="s">
        <v>7741</v>
      </c>
      <c r="KKL1" t="s">
        <v>7742</v>
      </c>
      <c r="KKM1" t="s">
        <v>7743</v>
      </c>
      <c r="KKN1" t="s">
        <v>7744</v>
      </c>
      <c r="KKO1" t="s">
        <v>7745</v>
      </c>
      <c r="KKP1" t="s">
        <v>7746</v>
      </c>
      <c r="KKQ1" t="s">
        <v>7747</v>
      </c>
      <c r="KKR1" t="s">
        <v>7748</v>
      </c>
      <c r="KKS1" t="s">
        <v>7749</v>
      </c>
      <c r="KKT1" t="s">
        <v>7750</v>
      </c>
      <c r="KKU1" t="s">
        <v>7751</v>
      </c>
      <c r="KKV1" t="s">
        <v>7752</v>
      </c>
      <c r="KKW1" t="s">
        <v>7753</v>
      </c>
      <c r="KKX1" t="s">
        <v>7754</v>
      </c>
      <c r="KKY1" t="s">
        <v>7755</v>
      </c>
      <c r="KKZ1" t="s">
        <v>7756</v>
      </c>
      <c r="KLA1" t="s">
        <v>7757</v>
      </c>
      <c r="KLB1" t="s">
        <v>7758</v>
      </c>
      <c r="KLC1" t="s">
        <v>7759</v>
      </c>
      <c r="KLD1" t="s">
        <v>7760</v>
      </c>
      <c r="KLE1" t="s">
        <v>7761</v>
      </c>
      <c r="KLF1" t="s">
        <v>7762</v>
      </c>
      <c r="KLG1" t="s">
        <v>7763</v>
      </c>
      <c r="KLH1" t="s">
        <v>7764</v>
      </c>
      <c r="KLI1" t="s">
        <v>7765</v>
      </c>
      <c r="KLJ1" t="s">
        <v>7766</v>
      </c>
      <c r="KLK1" t="s">
        <v>7767</v>
      </c>
      <c r="KLL1" t="s">
        <v>7768</v>
      </c>
      <c r="KLM1" t="s">
        <v>7769</v>
      </c>
      <c r="KLN1" t="s">
        <v>7770</v>
      </c>
      <c r="KLO1" t="s">
        <v>7771</v>
      </c>
      <c r="KLP1" t="s">
        <v>7772</v>
      </c>
      <c r="KLQ1" t="s">
        <v>7773</v>
      </c>
      <c r="KLR1" t="s">
        <v>7774</v>
      </c>
      <c r="KLS1" t="s">
        <v>7775</v>
      </c>
      <c r="KLT1" t="s">
        <v>7776</v>
      </c>
      <c r="KLU1" t="s">
        <v>7777</v>
      </c>
      <c r="KLV1" t="s">
        <v>7778</v>
      </c>
      <c r="KLW1" t="s">
        <v>7779</v>
      </c>
      <c r="KLX1" t="s">
        <v>7780</v>
      </c>
      <c r="KLY1" t="s">
        <v>7781</v>
      </c>
      <c r="KLZ1" t="s">
        <v>7782</v>
      </c>
      <c r="KMA1" t="s">
        <v>7783</v>
      </c>
      <c r="KMB1" t="s">
        <v>7784</v>
      </c>
      <c r="KMC1" t="s">
        <v>7785</v>
      </c>
      <c r="KMD1" t="s">
        <v>7786</v>
      </c>
      <c r="KME1" t="s">
        <v>7787</v>
      </c>
      <c r="KMF1" t="s">
        <v>7788</v>
      </c>
      <c r="KMG1" t="s">
        <v>7789</v>
      </c>
      <c r="KMH1" t="s">
        <v>7790</v>
      </c>
      <c r="KMI1" t="s">
        <v>7791</v>
      </c>
      <c r="KMJ1" t="s">
        <v>7792</v>
      </c>
      <c r="KMK1" t="s">
        <v>7793</v>
      </c>
      <c r="KML1" t="s">
        <v>7794</v>
      </c>
      <c r="KMM1" t="s">
        <v>7795</v>
      </c>
      <c r="KMN1" t="s">
        <v>7796</v>
      </c>
      <c r="KMO1" t="s">
        <v>7797</v>
      </c>
      <c r="KMP1" t="s">
        <v>7798</v>
      </c>
      <c r="KMQ1" t="s">
        <v>7799</v>
      </c>
      <c r="KMR1" t="s">
        <v>7800</v>
      </c>
      <c r="KMS1" t="s">
        <v>7801</v>
      </c>
      <c r="KMT1" t="s">
        <v>7802</v>
      </c>
      <c r="KMU1" t="s">
        <v>7803</v>
      </c>
      <c r="KMV1" t="s">
        <v>7804</v>
      </c>
      <c r="KMW1" t="s">
        <v>7805</v>
      </c>
      <c r="KMX1" t="s">
        <v>7806</v>
      </c>
      <c r="KMY1" t="s">
        <v>7807</v>
      </c>
      <c r="KMZ1" t="s">
        <v>7808</v>
      </c>
      <c r="KNA1" t="s">
        <v>7809</v>
      </c>
      <c r="KNB1" t="s">
        <v>7810</v>
      </c>
      <c r="KNC1" t="s">
        <v>7811</v>
      </c>
      <c r="KND1" t="s">
        <v>7812</v>
      </c>
      <c r="KNE1" t="s">
        <v>7813</v>
      </c>
      <c r="KNF1" t="s">
        <v>7814</v>
      </c>
      <c r="KNG1" t="s">
        <v>7815</v>
      </c>
      <c r="KNH1" t="s">
        <v>7816</v>
      </c>
      <c r="KNI1" t="s">
        <v>7817</v>
      </c>
      <c r="KNJ1" t="s">
        <v>7818</v>
      </c>
      <c r="KNK1" t="s">
        <v>7819</v>
      </c>
      <c r="KNL1" t="s">
        <v>7820</v>
      </c>
      <c r="KNM1" t="s">
        <v>7821</v>
      </c>
      <c r="KNN1" t="s">
        <v>7822</v>
      </c>
      <c r="KNO1" t="s">
        <v>7823</v>
      </c>
      <c r="KNP1" t="s">
        <v>7824</v>
      </c>
      <c r="KNQ1" t="s">
        <v>7825</v>
      </c>
      <c r="KNR1" t="s">
        <v>7826</v>
      </c>
      <c r="KNS1" t="s">
        <v>7827</v>
      </c>
      <c r="KNT1" t="s">
        <v>7828</v>
      </c>
      <c r="KNU1" t="s">
        <v>7829</v>
      </c>
      <c r="KNV1" t="s">
        <v>7830</v>
      </c>
      <c r="KNW1" t="s">
        <v>7831</v>
      </c>
      <c r="KNX1" t="s">
        <v>7832</v>
      </c>
      <c r="KNY1" t="s">
        <v>7833</v>
      </c>
      <c r="KNZ1" t="s">
        <v>7834</v>
      </c>
      <c r="KOA1" t="s">
        <v>7835</v>
      </c>
      <c r="KOB1" t="s">
        <v>7836</v>
      </c>
      <c r="KOC1" t="s">
        <v>7837</v>
      </c>
      <c r="KOD1" t="s">
        <v>7838</v>
      </c>
      <c r="KOE1" t="s">
        <v>7839</v>
      </c>
      <c r="KOF1" t="s">
        <v>7840</v>
      </c>
      <c r="KOG1" t="s">
        <v>7841</v>
      </c>
      <c r="KOH1" t="s">
        <v>7842</v>
      </c>
      <c r="KOI1" t="s">
        <v>7843</v>
      </c>
      <c r="KOJ1" t="s">
        <v>7844</v>
      </c>
      <c r="KOK1" t="s">
        <v>7845</v>
      </c>
      <c r="KOL1" t="s">
        <v>7846</v>
      </c>
      <c r="KOM1" t="s">
        <v>7847</v>
      </c>
      <c r="KON1" t="s">
        <v>7848</v>
      </c>
      <c r="KOO1" t="s">
        <v>7849</v>
      </c>
      <c r="KOP1" t="s">
        <v>7850</v>
      </c>
      <c r="KOQ1" t="s">
        <v>7851</v>
      </c>
      <c r="KOR1" t="s">
        <v>7852</v>
      </c>
      <c r="KOS1" t="s">
        <v>7853</v>
      </c>
      <c r="KOT1" t="s">
        <v>7854</v>
      </c>
      <c r="KOU1" t="s">
        <v>7855</v>
      </c>
      <c r="KOV1" t="s">
        <v>7856</v>
      </c>
      <c r="KOW1" t="s">
        <v>7857</v>
      </c>
      <c r="KOX1" t="s">
        <v>7858</v>
      </c>
      <c r="KOY1" t="s">
        <v>7859</v>
      </c>
      <c r="KOZ1" t="s">
        <v>7860</v>
      </c>
      <c r="KPA1" t="s">
        <v>7861</v>
      </c>
      <c r="KPB1" t="s">
        <v>7862</v>
      </c>
      <c r="KPC1" t="s">
        <v>7863</v>
      </c>
      <c r="KPD1" t="s">
        <v>7864</v>
      </c>
      <c r="KPE1" t="s">
        <v>7865</v>
      </c>
      <c r="KPF1" t="s">
        <v>7866</v>
      </c>
      <c r="KPG1" t="s">
        <v>7867</v>
      </c>
      <c r="KPH1" t="s">
        <v>7868</v>
      </c>
      <c r="KPI1" t="s">
        <v>7869</v>
      </c>
      <c r="KPJ1" t="s">
        <v>7870</v>
      </c>
      <c r="KPK1" t="s">
        <v>7871</v>
      </c>
      <c r="KPL1" t="s">
        <v>7872</v>
      </c>
      <c r="KPM1" t="s">
        <v>7873</v>
      </c>
      <c r="KPN1" t="s">
        <v>7874</v>
      </c>
      <c r="KPO1" t="s">
        <v>7875</v>
      </c>
      <c r="KPP1" t="s">
        <v>7876</v>
      </c>
      <c r="KPQ1" t="s">
        <v>7877</v>
      </c>
      <c r="KPR1" t="s">
        <v>7878</v>
      </c>
      <c r="KPS1" t="s">
        <v>7879</v>
      </c>
      <c r="KPT1" t="s">
        <v>7880</v>
      </c>
      <c r="KPU1" t="s">
        <v>7881</v>
      </c>
      <c r="KPV1" t="s">
        <v>7882</v>
      </c>
      <c r="KPW1" t="s">
        <v>7883</v>
      </c>
      <c r="KPX1" t="s">
        <v>7884</v>
      </c>
      <c r="KPY1" t="s">
        <v>7885</v>
      </c>
      <c r="KPZ1" t="s">
        <v>7886</v>
      </c>
      <c r="KQA1" t="s">
        <v>7887</v>
      </c>
      <c r="KQB1" t="s">
        <v>7888</v>
      </c>
      <c r="KQC1" t="s">
        <v>7889</v>
      </c>
      <c r="KQD1" t="s">
        <v>7890</v>
      </c>
      <c r="KQE1" t="s">
        <v>7891</v>
      </c>
      <c r="KQF1" t="s">
        <v>7892</v>
      </c>
      <c r="KQG1" t="s">
        <v>7893</v>
      </c>
      <c r="KQH1" t="s">
        <v>7894</v>
      </c>
      <c r="KQI1" t="s">
        <v>7895</v>
      </c>
      <c r="KQJ1" t="s">
        <v>7896</v>
      </c>
      <c r="KQK1" t="s">
        <v>7897</v>
      </c>
      <c r="KQL1" t="s">
        <v>7898</v>
      </c>
      <c r="KQM1" t="s">
        <v>7899</v>
      </c>
      <c r="KQN1" t="s">
        <v>7900</v>
      </c>
      <c r="KQO1" t="s">
        <v>7901</v>
      </c>
      <c r="KQP1" t="s">
        <v>7902</v>
      </c>
      <c r="KQQ1" t="s">
        <v>7903</v>
      </c>
      <c r="KQR1" t="s">
        <v>7904</v>
      </c>
      <c r="KQS1" t="s">
        <v>7905</v>
      </c>
      <c r="KQT1" t="s">
        <v>7906</v>
      </c>
      <c r="KQU1" t="s">
        <v>7907</v>
      </c>
      <c r="KQV1" t="s">
        <v>7908</v>
      </c>
      <c r="KQW1" t="s">
        <v>7909</v>
      </c>
      <c r="KQX1" t="s">
        <v>7910</v>
      </c>
      <c r="KQY1" t="s">
        <v>7911</v>
      </c>
      <c r="KQZ1" t="s">
        <v>7912</v>
      </c>
      <c r="KRA1" t="s">
        <v>7913</v>
      </c>
      <c r="KRB1" t="s">
        <v>7914</v>
      </c>
      <c r="KRC1" t="s">
        <v>7915</v>
      </c>
      <c r="KRD1" t="s">
        <v>7916</v>
      </c>
      <c r="KRE1" t="s">
        <v>7917</v>
      </c>
      <c r="KRF1" t="s">
        <v>7918</v>
      </c>
      <c r="KRG1" t="s">
        <v>7919</v>
      </c>
      <c r="KRH1" t="s">
        <v>7920</v>
      </c>
      <c r="KRI1" t="s">
        <v>7921</v>
      </c>
      <c r="KRJ1" t="s">
        <v>7922</v>
      </c>
      <c r="KRK1" t="s">
        <v>7923</v>
      </c>
      <c r="KRL1" t="s">
        <v>7924</v>
      </c>
      <c r="KRM1" t="s">
        <v>7925</v>
      </c>
      <c r="KRN1" t="s">
        <v>7926</v>
      </c>
      <c r="KRO1" t="s">
        <v>7927</v>
      </c>
      <c r="KRP1" t="s">
        <v>7928</v>
      </c>
      <c r="KRQ1" t="s">
        <v>7929</v>
      </c>
      <c r="KRR1" t="s">
        <v>7930</v>
      </c>
      <c r="KRS1" t="s">
        <v>7931</v>
      </c>
      <c r="KRT1" t="s">
        <v>7932</v>
      </c>
      <c r="KRU1" t="s">
        <v>7933</v>
      </c>
      <c r="KRV1" t="s">
        <v>7934</v>
      </c>
      <c r="KRW1" t="s">
        <v>7935</v>
      </c>
      <c r="KRX1" t="s">
        <v>7936</v>
      </c>
      <c r="KRY1" t="s">
        <v>7937</v>
      </c>
      <c r="KRZ1" t="s">
        <v>7938</v>
      </c>
      <c r="KSA1" t="s">
        <v>7939</v>
      </c>
      <c r="KSB1" t="s">
        <v>7940</v>
      </c>
      <c r="KSC1" t="s">
        <v>7941</v>
      </c>
      <c r="KSD1" t="s">
        <v>7942</v>
      </c>
      <c r="KSE1" t="s">
        <v>7943</v>
      </c>
      <c r="KSF1" t="s">
        <v>7944</v>
      </c>
      <c r="KSG1" t="s">
        <v>7945</v>
      </c>
      <c r="KSH1" t="s">
        <v>7946</v>
      </c>
      <c r="KSI1" t="s">
        <v>7947</v>
      </c>
      <c r="KSJ1" t="s">
        <v>7948</v>
      </c>
      <c r="KSK1" t="s">
        <v>7949</v>
      </c>
      <c r="KSL1" t="s">
        <v>7950</v>
      </c>
      <c r="KSM1" t="s">
        <v>7951</v>
      </c>
      <c r="KSN1" t="s">
        <v>7952</v>
      </c>
      <c r="KSO1" t="s">
        <v>7953</v>
      </c>
      <c r="KSP1" t="s">
        <v>7954</v>
      </c>
      <c r="KSQ1" t="s">
        <v>7955</v>
      </c>
      <c r="KSR1" t="s">
        <v>7956</v>
      </c>
      <c r="KSS1" t="s">
        <v>7957</v>
      </c>
      <c r="KST1" t="s">
        <v>7958</v>
      </c>
      <c r="KSU1" t="s">
        <v>7959</v>
      </c>
      <c r="KSV1" t="s">
        <v>7960</v>
      </c>
      <c r="KSW1" t="s">
        <v>7961</v>
      </c>
      <c r="KSX1" t="s">
        <v>7962</v>
      </c>
      <c r="KSY1" t="s">
        <v>7963</v>
      </c>
      <c r="KSZ1" t="s">
        <v>7964</v>
      </c>
      <c r="KTA1" t="s">
        <v>7965</v>
      </c>
      <c r="KTB1" t="s">
        <v>7966</v>
      </c>
      <c r="KTC1" t="s">
        <v>7967</v>
      </c>
      <c r="KTD1" t="s">
        <v>7968</v>
      </c>
      <c r="KTE1" t="s">
        <v>7969</v>
      </c>
      <c r="KTF1" t="s">
        <v>7970</v>
      </c>
      <c r="KTG1" t="s">
        <v>7971</v>
      </c>
      <c r="KTH1" t="s">
        <v>7972</v>
      </c>
      <c r="KTI1" t="s">
        <v>7973</v>
      </c>
      <c r="KTJ1" t="s">
        <v>7974</v>
      </c>
      <c r="KTK1" t="s">
        <v>7975</v>
      </c>
      <c r="KTL1" t="s">
        <v>7976</v>
      </c>
      <c r="KTM1" t="s">
        <v>7977</v>
      </c>
      <c r="KTN1" t="s">
        <v>7978</v>
      </c>
      <c r="KTO1" t="s">
        <v>7979</v>
      </c>
      <c r="KTP1" t="s">
        <v>7980</v>
      </c>
      <c r="KTQ1" t="s">
        <v>7981</v>
      </c>
      <c r="KTR1" t="s">
        <v>7982</v>
      </c>
      <c r="KTS1" t="s">
        <v>7983</v>
      </c>
      <c r="KTT1" t="s">
        <v>7984</v>
      </c>
      <c r="KTU1" t="s">
        <v>7985</v>
      </c>
      <c r="KTV1" t="s">
        <v>7986</v>
      </c>
      <c r="KTW1" t="s">
        <v>7987</v>
      </c>
      <c r="KTX1" t="s">
        <v>7988</v>
      </c>
      <c r="KTY1" t="s">
        <v>7989</v>
      </c>
      <c r="KTZ1" t="s">
        <v>7990</v>
      </c>
      <c r="KUA1" t="s">
        <v>7991</v>
      </c>
      <c r="KUB1" t="s">
        <v>7992</v>
      </c>
      <c r="KUC1" t="s">
        <v>7993</v>
      </c>
      <c r="KUD1" t="s">
        <v>7994</v>
      </c>
      <c r="KUE1" t="s">
        <v>7995</v>
      </c>
      <c r="KUF1" t="s">
        <v>7996</v>
      </c>
      <c r="KUG1" t="s">
        <v>7997</v>
      </c>
      <c r="KUH1" t="s">
        <v>7998</v>
      </c>
      <c r="KUI1" t="s">
        <v>7999</v>
      </c>
      <c r="KUJ1" t="s">
        <v>8000</v>
      </c>
      <c r="KUK1" t="s">
        <v>8001</v>
      </c>
      <c r="KUL1" t="s">
        <v>8002</v>
      </c>
      <c r="KUM1" t="s">
        <v>8003</v>
      </c>
      <c r="KUN1" t="s">
        <v>8004</v>
      </c>
      <c r="KUO1" t="s">
        <v>8005</v>
      </c>
      <c r="KUP1" t="s">
        <v>8006</v>
      </c>
      <c r="KUQ1" t="s">
        <v>8007</v>
      </c>
      <c r="KUR1" t="s">
        <v>8008</v>
      </c>
      <c r="KUS1" t="s">
        <v>8009</v>
      </c>
      <c r="KUT1" t="s">
        <v>8010</v>
      </c>
      <c r="KUU1" t="s">
        <v>8011</v>
      </c>
      <c r="KUV1" t="s">
        <v>8012</v>
      </c>
      <c r="KUW1" t="s">
        <v>8013</v>
      </c>
      <c r="KUX1" t="s">
        <v>8014</v>
      </c>
      <c r="KUY1" t="s">
        <v>8015</v>
      </c>
      <c r="KUZ1" t="s">
        <v>8016</v>
      </c>
      <c r="KVA1" t="s">
        <v>8017</v>
      </c>
      <c r="KVB1" t="s">
        <v>8018</v>
      </c>
      <c r="KVC1" t="s">
        <v>8019</v>
      </c>
      <c r="KVD1" t="s">
        <v>8020</v>
      </c>
      <c r="KVE1" t="s">
        <v>8021</v>
      </c>
      <c r="KVF1" t="s">
        <v>8022</v>
      </c>
      <c r="KVG1" t="s">
        <v>8023</v>
      </c>
      <c r="KVH1" t="s">
        <v>8024</v>
      </c>
      <c r="KVI1" t="s">
        <v>8025</v>
      </c>
      <c r="KVJ1" t="s">
        <v>8026</v>
      </c>
      <c r="KVK1" t="s">
        <v>8027</v>
      </c>
      <c r="KVL1" t="s">
        <v>8028</v>
      </c>
      <c r="KVM1" t="s">
        <v>8029</v>
      </c>
      <c r="KVN1" t="s">
        <v>8030</v>
      </c>
      <c r="KVO1" t="s">
        <v>8031</v>
      </c>
      <c r="KVP1" t="s">
        <v>8032</v>
      </c>
      <c r="KVQ1" t="s">
        <v>8033</v>
      </c>
      <c r="KVR1" t="s">
        <v>8034</v>
      </c>
      <c r="KVS1" t="s">
        <v>8035</v>
      </c>
      <c r="KVT1" t="s">
        <v>8036</v>
      </c>
      <c r="KVU1" t="s">
        <v>8037</v>
      </c>
      <c r="KVV1" t="s">
        <v>8038</v>
      </c>
      <c r="KVW1" t="s">
        <v>8039</v>
      </c>
      <c r="KVX1" t="s">
        <v>8040</v>
      </c>
      <c r="KVY1" t="s">
        <v>8041</v>
      </c>
      <c r="KVZ1" t="s">
        <v>8042</v>
      </c>
      <c r="KWA1" t="s">
        <v>8043</v>
      </c>
      <c r="KWB1" t="s">
        <v>8044</v>
      </c>
      <c r="KWC1" t="s">
        <v>8045</v>
      </c>
      <c r="KWD1" t="s">
        <v>8046</v>
      </c>
      <c r="KWE1" t="s">
        <v>8047</v>
      </c>
      <c r="KWF1" t="s">
        <v>8048</v>
      </c>
      <c r="KWG1" t="s">
        <v>8049</v>
      </c>
      <c r="KWH1" t="s">
        <v>8050</v>
      </c>
      <c r="KWI1" t="s">
        <v>8051</v>
      </c>
      <c r="KWJ1" t="s">
        <v>8052</v>
      </c>
      <c r="KWK1" t="s">
        <v>8053</v>
      </c>
      <c r="KWL1" t="s">
        <v>8054</v>
      </c>
      <c r="KWM1" t="s">
        <v>8055</v>
      </c>
      <c r="KWN1" t="s">
        <v>8056</v>
      </c>
      <c r="KWO1" t="s">
        <v>8057</v>
      </c>
      <c r="KWP1" t="s">
        <v>8058</v>
      </c>
      <c r="KWQ1" t="s">
        <v>8059</v>
      </c>
      <c r="KWR1" t="s">
        <v>8060</v>
      </c>
      <c r="KWS1" t="s">
        <v>8061</v>
      </c>
      <c r="KWT1" t="s">
        <v>8062</v>
      </c>
      <c r="KWU1" t="s">
        <v>8063</v>
      </c>
      <c r="KWV1" t="s">
        <v>8064</v>
      </c>
      <c r="KWW1" t="s">
        <v>8065</v>
      </c>
      <c r="KWX1" t="s">
        <v>8066</v>
      </c>
      <c r="KWY1" t="s">
        <v>8067</v>
      </c>
      <c r="KWZ1" t="s">
        <v>8068</v>
      </c>
      <c r="KXA1" t="s">
        <v>8069</v>
      </c>
      <c r="KXB1" t="s">
        <v>8070</v>
      </c>
      <c r="KXC1" t="s">
        <v>8071</v>
      </c>
      <c r="KXD1" t="s">
        <v>8072</v>
      </c>
      <c r="KXE1" t="s">
        <v>8073</v>
      </c>
      <c r="KXF1" t="s">
        <v>8074</v>
      </c>
      <c r="KXG1" t="s">
        <v>8075</v>
      </c>
      <c r="KXH1" t="s">
        <v>8076</v>
      </c>
      <c r="KXI1" t="s">
        <v>8077</v>
      </c>
      <c r="KXJ1" t="s">
        <v>8078</v>
      </c>
      <c r="KXK1" t="s">
        <v>8079</v>
      </c>
      <c r="KXL1" t="s">
        <v>8080</v>
      </c>
      <c r="KXM1" t="s">
        <v>8081</v>
      </c>
      <c r="KXN1" t="s">
        <v>8082</v>
      </c>
      <c r="KXO1" t="s">
        <v>8083</v>
      </c>
      <c r="KXP1" t="s">
        <v>8084</v>
      </c>
      <c r="KXQ1" t="s">
        <v>8085</v>
      </c>
      <c r="KXR1" t="s">
        <v>8086</v>
      </c>
      <c r="KXS1" t="s">
        <v>8087</v>
      </c>
      <c r="KXT1" t="s">
        <v>8088</v>
      </c>
      <c r="KXU1" t="s">
        <v>8089</v>
      </c>
      <c r="KXV1" t="s">
        <v>8090</v>
      </c>
      <c r="KXW1" t="s">
        <v>8091</v>
      </c>
      <c r="KXX1" t="s">
        <v>8092</v>
      </c>
      <c r="KXY1" t="s">
        <v>8093</v>
      </c>
      <c r="KXZ1" t="s">
        <v>8094</v>
      </c>
      <c r="KYA1" t="s">
        <v>8095</v>
      </c>
      <c r="KYB1" t="s">
        <v>8096</v>
      </c>
      <c r="KYC1" t="s">
        <v>8097</v>
      </c>
      <c r="KYD1" t="s">
        <v>8098</v>
      </c>
      <c r="KYE1" t="s">
        <v>8099</v>
      </c>
      <c r="KYF1" t="s">
        <v>8100</v>
      </c>
      <c r="KYG1" t="s">
        <v>8101</v>
      </c>
      <c r="KYH1" t="s">
        <v>8102</v>
      </c>
      <c r="KYI1" t="s">
        <v>8103</v>
      </c>
      <c r="KYJ1" t="s">
        <v>8104</v>
      </c>
      <c r="KYK1" t="s">
        <v>8105</v>
      </c>
      <c r="KYL1" t="s">
        <v>8106</v>
      </c>
      <c r="KYM1" t="s">
        <v>8107</v>
      </c>
      <c r="KYN1" t="s">
        <v>8108</v>
      </c>
      <c r="KYO1" t="s">
        <v>8109</v>
      </c>
      <c r="KYP1" t="s">
        <v>8110</v>
      </c>
      <c r="KYQ1" t="s">
        <v>8111</v>
      </c>
      <c r="KYR1" t="s">
        <v>8112</v>
      </c>
      <c r="KYS1" t="s">
        <v>8113</v>
      </c>
      <c r="KYT1" t="s">
        <v>8114</v>
      </c>
      <c r="KYU1" t="s">
        <v>8115</v>
      </c>
      <c r="KYV1" t="s">
        <v>8116</v>
      </c>
      <c r="KYW1" t="s">
        <v>8117</v>
      </c>
      <c r="KYX1" t="s">
        <v>8118</v>
      </c>
      <c r="KYY1" t="s">
        <v>8119</v>
      </c>
      <c r="KYZ1" t="s">
        <v>8120</v>
      </c>
      <c r="KZA1" t="s">
        <v>8121</v>
      </c>
      <c r="KZB1" t="s">
        <v>8122</v>
      </c>
      <c r="KZC1" t="s">
        <v>8123</v>
      </c>
      <c r="KZD1" t="s">
        <v>8124</v>
      </c>
      <c r="KZE1" t="s">
        <v>8125</v>
      </c>
      <c r="KZF1" t="s">
        <v>8126</v>
      </c>
      <c r="KZG1" t="s">
        <v>8127</v>
      </c>
      <c r="KZH1" t="s">
        <v>8128</v>
      </c>
      <c r="KZI1" t="s">
        <v>8129</v>
      </c>
      <c r="KZJ1" t="s">
        <v>8130</v>
      </c>
      <c r="KZK1" t="s">
        <v>8131</v>
      </c>
      <c r="KZL1" t="s">
        <v>8132</v>
      </c>
      <c r="KZM1" t="s">
        <v>8133</v>
      </c>
      <c r="KZN1" t="s">
        <v>8134</v>
      </c>
      <c r="KZO1" t="s">
        <v>8135</v>
      </c>
      <c r="KZP1" t="s">
        <v>8136</v>
      </c>
      <c r="KZQ1" t="s">
        <v>8137</v>
      </c>
      <c r="KZR1" t="s">
        <v>8138</v>
      </c>
      <c r="KZS1" t="s">
        <v>8139</v>
      </c>
      <c r="KZT1" t="s">
        <v>8140</v>
      </c>
      <c r="KZU1" t="s">
        <v>8141</v>
      </c>
      <c r="KZV1" t="s">
        <v>8142</v>
      </c>
      <c r="KZW1" t="s">
        <v>8143</v>
      </c>
      <c r="KZX1" t="s">
        <v>8144</v>
      </c>
      <c r="KZY1" t="s">
        <v>8145</v>
      </c>
      <c r="KZZ1" t="s">
        <v>8146</v>
      </c>
      <c r="LAA1" t="s">
        <v>8147</v>
      </c>
      <c r="LAB1" t="s">
        <v>8148</v>
      </c>
      <c r="LAC1" t="s">
        <v>8149</v>
      </c>
      <c r="LAD1" t="s">
        <v>8150</v>
      </c>
      <c r="LAE1" t="s">
        <v>8151</v>
      </c>
      <c r="LAF1" t="s">
        <v>8152</v>
      </c>
      <c r="LAG1" t="s">
        <v>8153</v>
      </c>
      <c r="LAH1" t="s">
        <v>8154</v>
      </c>
      <c r="LAI1" t="s">
        <v>8155</v>
      </c>
      <c r="LAJ1" t="s">
        <v>8156</v>
      </c>
      <c r="LAK1" t="s">
        <v>8157</v>
      </c>
      <c r="LAL1" t="s">
        <v>8158</v>
      </c>
      <c r="LAM1" t="s">
        <v>8159</v>
      </c>
      <c r="LAN1" t="s">
        <v>8160</v>
      </c>
      <c r="LAO1" t="s">
        <v>8161</v>
      </c>
      <c r="LAP1" t="s">
        <v>8162</v>
      </c>
      <c r="LAQ1" t="s">
        <v>8163</v>
      </c>
      <c r="LAR1" t="s">
        <v>8164</v>
      </c>
      <c r="LAS1" t="s">
        <v>8165</v>
      </c>
      <c r="LAT1" t="s">
        <v>8166</v>
      </c>
      <c r="LAU1" t="s">
        <v>8167</v>
      </c>
      <c r="LAV1" t="s">
        <v>8168</v>
      </c>
      <c r="LAW1" t="s">
        <v>8169</v>
      </c>
      <c r="LAX1" t="s">
        <v>8170</v>
      </c>
      <c r="LAY1" t="s">
        <v>8171</v>
      </c>
      <c r="LAZ1" t="s">
        <v>8172</v>
      </c>
      <c r="LBA1" t="s">
        <v>8173</v>
      </c>
      <c r="LBB1" t="s">
        <v>8174</v>
      </c>
      <c r="LBC1" t="s">
        <v>8175</v>
      </c>
      <c r="LBD1" t="s">
        <v>8176</v>
      </c>
      <c r="LBE1" t="s">
        <v>8177</v>
      </c>
      <c r="LBF1" t="s">
        <v>8178</v>
      </c>
      <c r="LBG1" t="s">
        <v>8179</v>
      </c>
      <c r="LBH1" t="s">
        <v>8180</v>
      </c>
      <c r="LBI1" t="s">
        <v>8181</v>
      </c>
      <c r="LBJ1" t="s">
        <v>8182</v>
      </c>
      <c r="LBK1" t="s">
        <v>8183</v>
      </c>
      <c r="LBL1" t="s">
        <v>8184</v>
      </c>
      <c r="LBM1" t="s">
        <v>8185</v>
      </c>
      <c r="LBN1" t="s">
        <v>8186</v>
      </c>
      <c r="LBO1" t="s">
        <v>8187</v>
      </c>
      <c r="LBP1" t="s">
        <v>8188</v>
      </c>
      <c r="LBQ1" t="s">
        <v>8189</v>
      </c>
      <c r="LBR1" t="s">
        <v>8190</v>
      </c>
      <c r="LBS1" t="s">
        <v>8191</v>
      </c>
      <c r="LBT1" t="s">
        <v>8192</v>
      </c>
      <c r="LBU1" t="s">
        <v>8193</v>
      </c>
      <c r="LBV1" t="s">
        <v>8194</v>
      </c>
      <c r="LBW1" t="s">
        <v>8195</v>
      </c>
      <c r="LBX1" t="s">
        <v>8196</v>
      </c>
      <c r="LBY1" t="s">
        <v>8197</v>
      </c>
      <c r="LBZ1" t="s">
        <v>8198</v>
      </c>
      <c r="LCA1" t="s">
        <v>8199</v>
      </c>
      <c r="LCB1" t="s">
        <v>8200</v>
      </c>
      <c r="LCC1" t="s">
        <v>8201</v>
      </c>
      <c r="LCD1" t="s">
        <v>8202</v>
      </c>
      <c r="LCE1" t="s">
        <v>8203</v>
      </c>
      <c r="LCF1" t="s">
        <v>8204</v>
      </c>
      <c r="LCG1" t="s">
        <v>8205</v>
      </c>
      <c r="LCH1" t="s">
        <v>8206</v>
      </c>
      <c r="LCI1" t="s">
        <v>8207</v>
      </c>
      <c r="LCJ1" t="s">
        <v>8208</v>
      </c>
      <c r="LCK1" t="s">
        <v>8209</v>
      </c>
      <c r="LCL1" t="s">
        <v>8210</v>
      </c>
      <c r="LCM1" t="s">
        <v>8211</v>
      </c>
      <c r="LCN1" t="s">
        <v>8212</v>
      </c>
      <c r="LCO1" t="s">
        <v>8213</v>
      </c>
      <c r="LCP1" t="s">
        <v>8214</v>
      </c>
      <c r="LCQ1" t="s">
        <v>8215</v>
      </c>
      <c r="LCR1" t="s">
        <v>8216</v>
      </c>
      <c r="LCS1" t="s">
        <v>8217</v>
      </c>
      <c r="LCT1" t="s">
        <v>8218</v>
      </c>
      <c r="LCU1" t="s">
        <v>8219</v>
      </c>
      <c r="LCV1" t="s">
        <v>8220</v>
      </c>
      <c r="LCW1" t="s">
        <v>8221</v>
      </c>
      <c r="LCX1" t="s">
        <v>8222</v>
      </c>
      <c r="LCY1" t="s">
        <v>8223</v>
      </c>
      <c r="LCZ1" t="s">
        <v>8224</v>
      </c>
      <c r="LDA1" t="s">
        <v>8225</v>
      </c>
      <c r="LDB1" t="s">
        <v>8226</v>
      </c>
      <c r="LDC1" t="s">
        <v>8227</v>
      </c>
      <c r="LDD1" t="s">
        <v>8228</v>
      </c>
      <c r="LDE1" t="s">
        <v>8229</v>
      </c>
      <c r="LDF1" t="s">
        <v>8230</v>
      </c>
      <c r="LDG1" t="s">
        <v>8231</v>
      </c>
      <c r="LDH1" t="s">
        <v>8232</v>
      </c>
      <c r="LDI1" t="s">
        <v>8233</v>
      </c>
      <c r="LDJ1" t="s">
        <v>8234</v>
      </c>
      <c r="LDK1" t="s">
        <v>8235</v>
      </c>
      <c r="LDL1" t="s">
        <v>8236</v>
      </c>
      <c r="LDM1" t="s">
        <v>8237</v>
      </c>
      <c r="LDN1" t="s">
        <v>8238</v>
      </c>
      <c r="LDO1" t="s">
        <v>8239</v>
      </c>
      <c r="LDP1" t="s">
        <v>8240</v>
      </c>
      <c r="LDQ1" t="s">
        <v>8241</v>
      </c>
      <c r="LDR1" t="s">
        <v>8242</v>
      </c>
      <c r="LDS1" t="s">
        <v>8243</v>
      </c>
      <c r="LDT1" t="s">
        <v>8244</v>
      </c>
      <c r="LDU1" t="s">
        <v>8245</v>
      </c>
      <c r="LDV1" t="s">
        <v>8246</v>
      </c>
      <c r="LDW1" t="s">
        <v>8247</v>
      </c>
      <c r="LDX1" t="s">
        <v>8248</v>
      </c>
      <c r="LDY1" t="s">
        <v>8249</v>
      </c>
      <c r="LDZ1" t="s">
        <v>8250</v>
      </c>
      <c r="LEA1" t="s">
        <v>8251</v>
      </c>
      <c r="LEB1" t="s">
        <v>8252</v>
      </c>
      <c r="LEC1" t="s">
        <v>8253</v>
      </c>
      <c r="LED1" t="s">
        <v>8254</v>
      </c>
      <c r="LEE1" t="s">
        <v>8255</v>
      </c>
      <c r="LEF1" t="s">
        <v>8256</v>
      </c>
      <c r="LEG1" t="s">
        <v>8257</v>
      </c>
      <c r="LEH1" t="s">
        <v>8258</v>
      </c>
      <c r="LEI1" t="s">
        <v>8259</v>
      </c>
      <c r="LEJ1" t="s">
        <v>8260</v>
      </c>
      <c r="LEK1" t="s">
        <v>8261</v>
      </c>
      <c r="LEL1" t="s">
        <v>8262</v>
      </c>
      <c r="LEM1" t="s">
        <v>8263</v>
      </c>
      <c r="LEN1" t="s">
        <v>8264</v>
      </c>
      <c r="LEO1" t="s">
        <v>8265</v>
      </c>
      <c r="LEP1" t="s">
        <v>8266</v>
      </c>
      <c r="LEQ1" t="s">
        <v>8267</v>
      </c>
      <c r="LER1" t="s">
        <v>8268</v>
      </c>
      <c r="LES1" t="s">
        <v>8269</v>
      </c>
      <c r="LET1" t="s">
        <v>8270</v>
      </c>
      <c r="LEU1" t="s">
        <v>8271</v>
      </c>
      <c r="LEV1" t="s">
        <v>8272</v>
      </c>
      <c r="LEW1" t="s">
        <v>8273</v>
      </c>
      <c r="LEX1" t="s">
        <v>8274</v>
      </c>
      <c r="LEY1" t="s">
        <v>8275</v>
      </c>
      <c r="LEZ1" t="s">
        <v>8276</v>
      </c>
      <c r="LFA1" t="s">
        <v>8277</v>
      </c>
      <c r="LFB1" t="s">
        <v>8278</v>
      </c>
      <c r="LFC1" t="s">
        <v>8279</v>
      </c>
      <c r="LFD1" t="s">
        <v>8280</v>
      </c>
      <c r="LFE1" t="s">
        <v>8281</v>
      </c>
      <c r="LFF1" t="s">
        <v>8282</v>
      </c>
      <c r="LFG1" t="s">
        <v>8283</v>
      </c>
      <c r="LFH1" t="s">
        <v>8284</v>
      </c>
      <c r="LFI1" t="s">
        <v>8285</v>
      </c>
      <c r="LFJ1" t="s">
        <v>8286</v>
      </c>
      <c r="LFK1" t="s">
        <v>8287</v>
      </c>
      <c r="LFL1" t="s">
        <v>8288</v>
      </c>
      <c r="LFM1" t="s">
        <v>8289</v>
      </c>
      <c r="LFN1" t="s">
        <v>8290</v>
      </c>
      <c r="LFO1" t="s">
        <v>8291</v>
      </c>
      <c r="LFP1" t="s">
        <v>8292</v>
      </c>
      <c r="LFQ1" t="s">
        <v>8293</v>
      </c>
      <c r="LFR1" t="s">
        <v>8294</v>
      </c>
      <c r="LFS1" t="s">
        <v>8295</v>
      </c>
      <c r="LFT1" t="s">
        <v>8296</v>
      </c>
      <c r="LFU1" t="s">
        <v>8297</v>
      </c>
      <c r="LFV1" t="s">
        <v>8298</v>
      </c>
      <c r="LFW1" t="s">
        <v>8299</v>
      </c>
      <c r="LFX1" t="s">
        <v>8300</v>
      </c>
      <c r="LFY1" t="s">
        <v>8301</v>
      </c>
      <c r="LFZ1" t="s">
        <v>8302</v>
      </c>
      <c r="LGA1" t="s">
        <v>8303</v>
      </c>
      <c r="LGB1" t="s">
        <v>8304</v>
      </c>
      <c r="LGC1" t="s">
        <v>8305</v>
      </c>
      <c r="LGD1" t="s">
        <v>8306</v>
      </c>
      <c r="LGE1" t="s">
        <v>8307</v>
      </c>
      <c r="LGF1" t="s">
        <v>8308</v>
      </c>
      <c r="LGG1" t="s">
        <v>8309</v>
      </c>
      <c r="LGH1" t="s">
        <v>8310</v>
      </c>
      <c r="LGI1" t="s">
        <v>8311</v>
      </c>
      <c r="LGJ1" t="s">
        <v>8312</v>
      </c>
      <c r="LGK1" t="s">
        <v>8313</v>
      </c>
      <c r="LGL1" t="s">
        <v>8314</v>
      </c>
      <c r="LGM1" t="s">
        <v>8315</v>
      </c>
      <c r="LGN1" t="s">
        <v>8316</v>
      </c>
      <c r="LGO1" t="s">
        <v>8317</v>
      </c>
      <c r="LGP1" t="s">
        <v>8318</v>
      </c>
      <c r="LGQ1" t="s">
        <v>8319</v>
      </c>
      <c r="LGR1" t="s">
        <v>8320</v>
      </c>
      <c r="LGS1" t="s">
        <v>8321</v>
      </c>
      <c r="LGT1" t="s">
        <v>8322</v>
      </c>
      <c r="LGU1" t="s">
        <v>8323</v>
      </c>
      <c r="LGV1" t="s">
        <v>8324</v>
      </c>
      <c r="LGW1" t="s">
        <v>8325</v>
      </c>
      <c r="LGX1" t="s">
        <v>8326</v>
      </c>
      <c r="LGY1" t="s">
        <v>8327</v>
      </c>
      <c r="LGZ1" t="s">
        <v>8328</v>
      </c>
      <c r="LHA1" t="s">
        <v>8329</v>
      </c>
      <c r="LHB1" t="s">
        <v>8330</v>
      </c>
      <c r="LHC1" t="s">
        <v>8331</v>
      </c>
      <c r="LHD1" t="s">
        <v>8332</v>
      </c>
      <c r="LHE1" t="s">
        <v>8333</v>
      </c>
      <c r="LHF1" t="s">
        <v>8334</v>
      </c>
      <c r="LHG1" t="s">
        <v>8335</v>
      </c>
      <c r="LHH1" t="s">
        <v>8336</v>
      </c>
      <c r="LHI1" t="s">
        <v>8337</v>
      </c>
      <c r="LHJ1" t="s">
        <v>8338</v>
      </c>
      <c r="LHK1" t="s">
        <v>8339</v>
      </c>
      <c r="LHL1" t="s">
        <v>8340</v>
      </c>
      <c r="LHM1" t="s">
        <v>8341</v>
      </c>
      <c r="LHN1" t="s">
        <v>8342</v>
      </c>
      <c r="LHO1" t="s">
        <v>8343</v>
      </c>
      <c r="LHP1" t="s">
        <v>8344</v>
      </c>
      <c r="LHQ1" t="s">
        <v>8345</v>
      </c>
      <c r="LHR1" t="s">
        <v>8346</v>
      </c>
      <c r="LHS1" t="s">
        <v>8347</v>
      </c>
      <c r="LHT1" t="s">
        <v>8348</v>
      </c>
      <c r="LHU1" t="s">
        <v>8349</v>
      </c>
      <c r="LHV1" t="s">
        <v>8350</v>
      </c>
      <c r="LHW1" t="s">
        <v>8351</v>
      </c>
      <c r="LHX1" t="s">
        <v>8352</v>
      </c>
      <c r="LHY1" t="s">
        <v>8353</v>
      </c>
      <c r="LHZ1" t="s">
        <v>8354</v>
      </c>
      <c r="LIA1" t="s">
        <v>8355</v>
      </c>
      <c r="LIB1" t="s">
        <v>8356</v>
      </c>
      <c r="LIC1" t="s">
        <v>8357</v>
      </c>
      <c r="LID1" t="s">
        <v>8358</v>
      </c>
      <c r="LIE1" t="s">
        <v>8359</v>
      </c>
      <c r="LIF1" t="s">
        <v>8360</v>
      </c>
      <c r="LIG1" t="s">
        <v>8361</v>
      </c>
      <c r="LIH1" t="s">
        <v>8362</v>
      </c>
      <c r="LII1" t="s">
        <v>8363</v>
      </c>
      <c r="LIJ1" t="s">
        <v>8364</v>
      </c>
      <c r="LIK1" t="s">
        <v>8365</v>
      </c>
      <c r="LIL1" t="s">
        <v>8366</v>
      </c>
      <c r="LIM1" t="s">
        <v>8367</v>
      </c>
      <c r="LIN1" t="s">
        <v>8368</v>
      </c>
      <c r="LIO1" t="s">
        <v>8369</v>
      </c>
      <c r="LIP1" t="s">
        <v>8370</v>
      </c>
      <c r="LIQ1" t="s">
        <v>8371</v>
      </c>
      <c r="LIR1" t="s">
        <v>8372</v>
      </c>
      <c r="LIS1" t="s">
        <v>8373</v>
      </c>
      <c r="LIT1" t="s">
        <v>8374</v>
      </c>
      <c r="LIU1" t="s">
        <v>8375</v>
      </c>
      <c r="LIV1" t="s">
        <v>8376</v>
      </c>
      <c r="LIW1" t="s">
        <v>8377</v>
      </c>
      <c r="LIX1" t="s">
        <v>8378</v>
      </c>
      <c r="LIY1" t="s">
        <v>8379</v>
      </c>
      <c r="LIZ1" t="s">
        <v>8380</v>
      </c>
      <c r="LJA1" t="s">
        <v>8381</v>
      </c>
      <c r="LJB1" t="s">
        <v>8382</v>
      </c>
      <c r="LJC1" t="s">
        <v>8383</v>
      </c>
      <c r="LJD1" t="s">
        <v>8384</v>
      </c>
      <c r="LJE1" t="s">
        <v>8385</v>
      </c>
      <c r="LJF1" t="s">
        <v>8386</v>
      </c>
      <c r="LJG1" t="s">
        <v>8387</v>
      </c>
      <c r="LJH1" t="s">
        <v>8388</v>
      </c>
      <c r="LJI1" t="s">
        <v>8389</v>
      </c>
      <c r="LJJ1" t="s">
        <v>8390</v>
      </c>
      <c r="LJK1" t="s">
        <v>8391</v>
      </c>
      <c r="LJL1" t="s">
        <v>8392</v>
      </c>
      <c r="LJM1" t="s">
        <v>8393</v>
      </c>
      <c r="LJN1" t="s">
        <v>8394</v>
      </c>
      <c r="LJO1" t="s">
        <v>8395</v>
      </c>
      <c r="LJP1" t="s">
        <v>8396</v>
      </c>
      <c r="LJQ1" t="s">
        <v>8397</v>
      </c>
      <c r="LJR1" t="s">
        <v>8398</v>
      </c>
      <c r="LJS1" t="s">
        <v>8399</v>
      </c>
      <c r="LJT1" t="s">
        <v>8400</v>
      </c>
      <c r="LJU1" t="s">
        <v>8401</v>
      </c>
      <c r="LJV1" t="s">
        <v>8402</v>
      </c>
      <c r="LJW1" t="s">
        <v>8403</v>
      </c>
      <c r="LJX1" t="s">
        <v>8404</v>
      </c>
      <c r="LJY1" t="s">
        <v>8405</v>
      </c>
      <c r="LJZ1" t="s">
        <v>8406</v>
      </c>
      <c r="LKA1" t="s">
        <v>8407</v>
      </c>
      <c r="LKB1" t="s">
        <v>8408</v>
      </c>
      <c r="LKC1" t="s">
        <v>8409</v>
      </c>
      <c r="LKD1" t="s">
        <v>8410</v>
      </c>
      <c r="LKE1" t="s">
        <v>8411</v>
      </c>
      <c r="LKF1" t="s">
        <v>8412</v>
      </c>
      <c r="LKG1" t="s">
        <v>8413</v>
      </c>
      <c r="LKH1" t="s">
        <v>8414</v>
      </c>
      <c r="LKI1" t="s">
        <v>8415</v>
      </c>
      <c r="LKJ1" t="s">
        <v>8416</v>
      </c>
      <c r="LKK1" t="s">
        <v>8417</v>
      </c>
      <c r="LKL1" t="s">
        <v>8418</v>
      </c>
      <c r="LKM1" t="s">
        <v>8419</v>
      </c>
      <c r="LKN1" t="s">
        <v>8420</v>
      </c>
      <c r="LKO1" t="s">
        <v>8421</v>
      </c>
      <c r="LKP1" t="s">
        <v>8422</v>
      </c>
      <c r="LKQ1" t="s">
        <v>8423</v>
      </c>
      <c r="LKR1" t="s">
        <v>8424</v>
      </c>
      <c r="LKS1" t="s">
        <v>8425</v>
      </c>
      <c r="LKT1" t="s">
        <v>8426</v>
      </c>
      <c r="LKU1" t="s">
        <v>8427</v>
      </c>
      <c r="LKV1" t="s">
        <v>8428</v>
      </c>
      <c r="LKW1" t="s">
        <v>8429</v>
      </c>
      <c r="LKX1" t="s">
        <v>8430</v>
      </c>
      <c r="LKY1" t="s">
        <v>8431</v>
      </c>
      <c r="LKZ1" t="s">
        <v>8432</v>
      </c>
      <c r="LLA1" t="s">
        <v>8433</v>
      </c>
      <c r="LLB1" t="s">
        <v>8434</v>
      </c>
      <c r="LLC1" t="s">
        <v>8435</v>
      </c>
      <c r="LLD1" t="s">
        <v>8436</v>
      </c>
      <c r="LLE1" t="s">
        <v>8437</v>
      </c>
      <c r="LLF1" t="s">
        <v>8438</v>
      </c>
      <c r="LLG1" t="s">
        <v>8439</v>
      </c>
      <c r="LLH1" t="s">
        <v>8440</v>
      </c>
      <c r="LLI1" t="s">
        <v>8441</v>
      </c>
      <c r="LLJ1" t="s">
        <v>8442</v>
      </c>
      <c r="LLK1" t="s">
        <v>8443</v>
      </c>
      <c r="LLL1" t="s">
        <v>8444</v>
      </c>
      <c r="LLM1" t="s">
        <v>8445</v>
      </c>
      <c r="LLN1" t="s">
        <v>8446</v>
      </c>
      <c r="LLO1" t="s">
        <v>8447</v>
      </c>
      <c r="LLP1" t="s">
        <v>8448</v>
      </c>
      <c r="LLQ1" t="s">
        <v>8449</v>
      </c>
      <c r="LLR1" t="s">
        <v>8450</v>
      </c>
      <c r="LLS1" t="s">
        <v>8451</v>
      </c>
      <c r="LLT1" t="s">
        <v>8452</v>
      </c>
      <c r="LLU1" t="s">
        <v>8453</v>
      </c>
      <c r="LLV1" t="s">
        <v>8454</v>
      </c>
      <c r="LLW1" t="s">
        <v>8455</v>
      </c>
      <c r="LLX1" t="s">
        <v>8456</v>
      </c>
      <c r="LLY1" t="s">
        <v>8457</v>
      </c>
      <c r="LLZ1" t="s">
        <v>8458</v>
      </c>
      <c r="LMA1" t="s">
        <v>8459</v>
      </c>
      <c r="LMB1" t="s">
        <v>8460</v>
      </c>
      <c r="LMC1" t="s">
        <v>8461</v>
      </c>
      <c r="LMD1" t="s">
        <v>8462</v>
      </c>
      <c r="LME1" t="s">
        <v>8463</v>
      </c>
      <c r="LMF1" t="s">
        <v>8464</v>
      </c>
      <c r="LMG1" t="s">
        <v>8465</v>
      </c>
      <c r="LMH1" t="s">
        <v>8466</v>
      </c>
      <c r="LMI1" t="s">
        <v>8467</v>
      </c>
      <c r="LMJ1" t="s">
        <v>8468</v>
      </c>
      <c r="LMK1" t="s">
        <v>8469</v>
      </c>
      <c r="LML1" t="s">
        <v>8470</v>
      </c>
      <c r="LMM1" t="s">
        <v>8471</v>
      </c>
      <c r="LMN1" t="s">
        <v>8472</v>
      </c>
      <c r="LMO1" t="s">
        <v>8473</v>
      </c>
      <c r="LMP1" t="s">
        <v>8474</v>
      </c>
      <c r="LMQ1" t="s">
        <v>8475</v>
      </c>
      <c r="LMR1" t="s">
        <v>8476</v>
      </c>
      <c r="LMS1" t="s">
        <v>8477</v>
      </c>
      <c r="LMT1" t="s">
        <v>8478</v>
      </c>
      <c r="LMU1" t="s">
        <v>8479</v>
      </c>
      <c r="LMV1" t="s">
        <v>8480</v>
      </c>
      <c r="LMW1" t="s">
        <v>8481</v>
      </c>
      <c r="LMX1" t="s">
        <v>8482</v>
      </c>
      <c r="LMY1" t="s">
        <v>8483</v>
      </c>
      <c r="LMZ1" t="s">
        <v>8484</v>
      </c>
      <c r="LNA1" t="s">
        <v>8485</v>
      </c>
      <c r="LNB1" t="s">
        <v>8486</v>
      </c>
      <c r="LNC1" t="s">
        <v>8487</v>
      </c>
      <c r="LND1" t="s">
        <v>8488</v>
      </c>
      <c r="LNE1" t="s">
        <v>8489</v>
      </c>
      <c r="LNF1" t="s">
        <v>8490</v>
      </c>
      <c r="LNG1" t="s">
        <v>8491</v>
      </c>
      <c r="LNH1" t="s">
        <v>8492</v>
      </c>
      <c r="LNI1" t="s">
        <v>8493</v>
      </c>
      <c r="LNJ1" t="s">
        <v>8494</v>
      </c>
      <c r="LNK1" t="s">
        <v>8495</v>
      </c>
      <c r="LNL1" t="s">
        <v>8496</v>
      </c>
      <c r="LNM1" t="s">
        <v>8497</v>
      </c>
      <c r="LNN1" t="s">
        <v>8498</v>
      </c>
      <c r="LNO1" t="s">
        <v>8499</v>
      </c>
      <c r="LNP1" t="s">
        <v>8500</v>
      </c>
      <c r="LNQ1" t="s">
        <v>8501</v>
      </c>
      <c r="LNR1" t="s">
        <v>8502</v>
      </c>
      <c r="LNS1" t="s">
        <v>8503</v>
      </c>
      <c r="LNT1" t="s">
        <v>8504</v>
      </c>
      <c r="LNU1" t="s">
        <v>8505</v>
      </c>
      <c r="LNV1" t="s">
        <v>8506</v>
      </c>
      <c r="LNW1" t="s">
        <v>8507</v>
      </c>
      <c r="LNX1" t="s">
        <v>8508</v>
      </c>
      <c r="LNY1" t="s">
        <v>8509</v>
      </c>
      <c r="LNZ1" t="s">
        <v>8510</v>
      </c>
      <c r="LOA1" t="s">
        <v>8511</v>
      </c>
      <c r="LOB1" t="s">
        <v>8512</v>
      </c>
      <c r="LOC1" t="s">
        <v>8513</v>
      </c>
      <c r="LOD1" t="s">
        <v>8514</v>
      </c>
      <c r="LOE1" t="s">
        <v>8515</v>
      </c>
      <c r="LOF1" t="s">
        <v>8516</v>
      </c>
      <c r="LOG1" t="s">
        <v>8517</v>
      </c>
      <c r="LOH1" t="s">
        <v>8518</v>
      </c>
      <c r="LOI1" t="s">
        <v>8519</v>
      </c>
      <c r="LOJ1" t="s">
        <v>8520</v>
      </c>
      <c r="LOK1" t="s">
        <v>8521</v>
      </c>
      <c r="LOL1" t="s">
        <v>8522</v>
      </c>
      <c r="LOM1" t="s">
        <v>8523</v>
      </c>
      <c r="LON1" t="s">
        <v>8524</v>
      </c>
      <c r="LOO1" t="s">
        <v>8525</v>
      </c>
      <c r="LOP1" t="s">
        <v>8526</v>
      </c>
      <c r="LOQ1" t="s">
        <v>8527</v>
      </c>
      <c r="LOR1" t="s">
        <v>8528</v>
      </c>
      <c r="LOS1" t="s">
        <v>8529</v>
      </c>
      <c r="LOT1" t="s">
        <v>8530</v>
      </c>
      <c r="LOU1" t="s">
        <v>8531</v>
      </c>
      <c r="LOV1" t="s">
        <v>8532</v>
      </c>
      <c r="LOW1" t="s">
        <v>8533</v>
      </c>
      <c r="LOX1" t="s">
        <v>8534</v>
      </c>
      <c r="LOY1" t="s">
        <v>8535</v>
      </c>
      <c r="LOZ1" t="s">
        <v>8536</v>
      </c>
      <c r="LPA1" t="s">
        <v>8537</v>
      </c>
      <c r="LPB1" t="s">
        <v>8538</v>
      </c>
      <c r="LPC1" t="s">
        <v>8539</v>
      </c>
      <c r="LPD1" t="s">
        <v>8540</v>
      </c>
      <c r="LPE1" t="s">
        <v>8541</v>
      </c>
      <c r="LPF1" t="s">
        <v>8542</v>
      </c>
      <c r="LPG1" t="s">
        <v>8543</v>
      </c>
      <c r="LPH1" t="s">
        <v>8544</v>
      </c>
      <c r="LPI1" t="s">
        <v>8545</v>
      </c>
      <c r="LPJ1" t="s">
        <v>8546</v>
      </c>
      <c r="LPK1" t="s">
        <v>8547</v>
      </c>
      <c r="LPL1" t="s">
        <v>8548</v>
      </c>
      <c r="LPM1" t="s">
        <v>8549</v>
      </c>
      <c r="LPN1" t="s">
        <v>8550</v>
      </c>
      <c r="LPO1" t="s">
        <v>8551</v>
      </c>
      <c r="LPP1" t="s">
        <v>8552</v>
      </c>
      <c r="LPQ1" t="s">
        <v>8553</v>
      </c>
      <c r="LPR1" t="s">
        <v>8554</v>
      </c>
      <c r="LPS1" t="s">
        <v>8555</v>
      </c>
      <c r="LPT1" t="s">
        <v>8556</v>
      </c>
      <c r="LPU1" t="s">
        <v>8557</v>
      </c>
      <c r="LPV1" t="s">
        <v>8558</v>
      </c>
      <c r="LPW1" t="s">
        <v>8559</v>
      </c>
      <c r="LPX1" t="s">
        <v>8560</v>
      </c>
      <c r="LPY1" t="s">
        <v>8561</v>
      </c>
      <c r="LPZ1" t="s">
        <v>8562</v>
      </c>
      <c r="LQA1" t="s">
        <v>8563</v>
      </c>
      <c r="LQB1" t="s">
        <v>8564</v>
      </c>
      <c r="LQC1" t="s">
        <v>8565</v>
      </c>
      <c r="LQD1" t="s">
        <v>8566</v>
      </c>
      <c r="LQE1" t="s">
        <v>8567</v>
      </c>
      <c r="LQF1" t="s">
        <v>8568</v>
      </c>
      <c r="LQG1" t="s">
        <v>8569</v>
      </c>
      <c r="LQH1" t="s">
        <v>8570</v>
      </c>
      <c r="LQI1" t="s">
        <v>8571</v>
      </c>
      <c r="LQJ1" t="s">
        <v>8572</v>
      </c>
      <c r="LQK1" t="s">
        <v>8573</v>
      </c>
      <c r="LQL1" t="s">
        <v>8574</v>
      </c>
      <c r="LQM1" t="s">
        <v>8575</v>
      </c>
      <c r="LQN1" t="s">
        <v>8576</v>
      </c>
      <c r="LQO1" t="s">
        <v>8577</v>
      </c>
      <c r="LQP1" t="s">
        <v>8578</v>
      </c>
      <c r="LQQ1" t="s">
        <v>8579</v>
      </c>
      <c r="LQR1" t="s">
        <v>8580</v>
      </c>
      <c r="LQS1" t="s">
        <v>8581</v>
      </c>
      <c r="LQT1" t="s">
        <v>8582</v>
      </c>
      <c r="LQU1" t="s">
        <v>8583</v>
      </c>
      <c r="LQV1" t="s">
        <v>8584</v>
      </c>
      <c r="LQW1" t="s">
        <v>8585</v>
      </c>
      <c r="LQX1" t="s">
        <v>8586</v>
      </c>
      <c r="LQY1" t="s">
        <v>8587</v>
      </c>
      <c r="LQZ1" t="s">
        <v>8588</v>
      </c>
      <c r="LRA1" t="s">
        <v>8589</v>
      </c>
      <c r="LRB1" t="s">
        <v>8590</v>
      </c>
      <c r="LRC1" t="s">
        <v>8591</v>
      </c>
      <c r="LRD1" t="s">
        <v>8592</v>
      </c>
      <c r="LRE1" t="s">
        <v>8593</v>
      </c>
      <c r="LRF1" t="s">
        <v>8594</v>
      </c>
      <c r="LRG1" t="s">
        <v>8595</v>
      </c>
      <c r="LRH1" t="s">
        <v>8596</v>
      </c>
      <c r="LRI1" t="s">
        <v>8597</v>
      </c>
      <c r="LRJ1" t="s">
        <v>8598</v>
      </c>
      <c r="LRK1" t="s">
        <v>8599</v>
      </c>
      <c r="LRL1" t="s">
        <v>8600</v>
      </c>
      <c r="LRM1" t="s">
        <v>8601</v>
      </c>
      <c r="LRN1" t="s">
        <v>8602</v>
      </c>
      <c r="LRO1" t="s">
        <v>8603</v>
      </c>
      <c r="LRP1" t="s">
        <v>8604</v>
      </c>
      <c r="LRQ1" t="s">
        <v>8605</v>
      </c>
      <c r="LRR1" t="s">
        <v>8606</v>
      </c>
      <c r="LRS1" t="s">
        <v>8607</v>
      </c>
      <c r="LRT1" t="s">
        <v>8608</v>
      </c>
      <c r="LRU1" t="s">
        <v>8609</v>
      </c>
      <c r="LRV1" t="s">
        <v>8610</v>
      </c>
      <c r="LRW1" t="s">
        <v>8611</v>
      </c>
      <c r="LRX1" t="s">
        <v>8612</v>
      </c>
      <c r="LRY1" t="s">
        <v>8613</v>
      </c>
      <c r="LRZ1" t="s">
        <v>8614</v>
      </c>
      <c r="LSA1" t="s">
        <v>8615</v>
      </c>
      <c r="LSB1" t="s">
        <v>8616</v>
      </c>
      <c r="LSC1" t="s">
        <v>8617</v>
      </c>
      <c r="LSD1" t="s">
        <v>8618</v>
      </c>
      <c r="LSE1" t="s">
        <v>8619</v>
      </c>
      <c r="LSF1" t="s">
        <v>8620</v>
      </c>
      <c r="LSG1" t="s">
        <v>8621</v>
      </c>
      <c r="LSH1" t="s">
        <v>8622</v>
      </c>
      <c r="LSI1" t="s">
        <v>8623</v>
      </c>
      <c r="LSJ1" t="s">
        <v>8624</v>
      </c>
      <c r="LSK1" t="s">
        <v>8625</v>
      </c>
      <c r="LSL1" t="s">
        <v>8626</v>
      </c>
      <c r="LSM1" t="s">
        <v>8627</v>
      </c>
      <c r="LSN1" t="s">
        <v>8628</v>
      </c>
      <c r="LSO1" t="s">
        <v>8629</v>
      </c>
      <c r="LSP1" t="s">
        <v>8630</v>
      </c>
      <c r="LSQ1" t="s">
        <v>8631</v>
      </c>
      <c r="LSR1" t="s">
        <v>8632</v>
      </c>
      <c r="LSS1" t="s">
        <v>8633</v>
      </c>
      <c r="LST1" t="s">
        <v>8634</v>
      </c>
      <c r="LSU1" t="s">
        <v>8635</v>
      </c>
      <c r="LSV1" t="s">
        <v>8636</v>
      </c>
      <c r="LSW1" t="s">
        <v>8637</v>
      </c>
      <c r="LSX1" t="s">
        <v>8638</v>
      </c>
      <c r="LSY1" t="s">
        <v>8639</v>
      </c>
      <c r="LSZ1" t="s">
        <v>8640</v>
      </c>
      <c r="LTA1" t="s">
        <v>8641</v>
      </c>
      <c r="LTB1" t="s">
        <v>8642</v>
      </c>
      <c r="LTC1" t="s">
        <v>8643</v>
      </c>
      <c r="LTD1" t="s">
        <v>8644</v>
      </c>
      <c r="LTE1" t="s">
        <v>8645</v>
      </c>
      <c r="LTF1" t="s">
        <v>8646</v>
      </c>
      <c r="LTG1" t="s">
        <v>8647</v>
      </c>
      <c r="LTH1" t="s">
        <v>8648</v>
      </c>
      <c r="LTI1" t="s">
        <v>8649</v>
      </c>
      <c r="LTJ1" t="s">
        <v>8650</v>
      </c>
      <c r="LTK1" t="s">
        <v>8651</v>
      </c>
      <c r="LTL1" t="s">
        <v>8652</v>
      </c>
      <c r="LTM1" t="s">
        <v>8653</v>
      </c>
      <c r="LTN1" t="s">
        <v>8654</v>
      </c>
      <c r="LTO1" t="s">
        <v>8655</v>
      </c>
      <c r="LTP1" t="s">
        <v>8656</v>
      </c>
      <c r="LTQ1" t="s">
        <v>8657</v>
      </c>
      <c r="LTR1" t="s">
        <v>8658</v>
      </c>
      <c r="LTS1" t="s">
        <v>8659</v>
      </c>
      <c r="LTT1" t="s">
        <v>8660</v>
      </c>
      <c r="LTU1" t="s">
        <v>8661</v>
      </c>
      <c r="LTV1" t="s">
        <v>8662</v>
      </c>
      <c r="LTW1" t="s">
        <v>8663</v>
      </c>
      <c r="LTX1" t="s">
        <v>8664</v>
      </c>
      <c r="LTY1" t="s">
        <v>8665</v>
      </c>
      <c r="LTZ1" t="s">
        <v>8666</v>
      </c>
      <c r="LUA1" t="s">
        <v>8667</v>
      </c>
      <c r="LUB1" t="s">
        <v>8668</v>
      </c>
      <c r="LUC1" t="s">
        <v>8669</v>
      </c>
      <c r="LUD1" t="s">
        <v>8670</v>
      </c>
      <c r="LUE1" t="s">
        <v>8671</v>
      </c>
      <c r="LUF1" t="s">
        <v>8672</v>
      </c>
      <c r="LUG1" t="s">
        <v>8673</v>
      </c>
      <c r="LUH1" t="s">
        <v>8674</v>
      </c>
      <c r="LUI1" t="s">
        <v>8675</v>
      </c>
      <c r="LUJ1" t="s">
        <v>8676</v>
      </c>
      <c r="LUK1" t="s">
        <v>8677</v>
      </c>
      <c r="LUL1" t="s">
        <v>8678</v>
      </c>
      <c r="LUM1" t="s">
        <v>8679</v>
      </c>
      <c r="LUN1" t="s">
        <v>8680</v>
      </c>
      <c r="LUO1" t="s">
        <v>8681</v>
      </c>
      <c r="LUP1" t="s">
        <v>8682</v>
      </c>
      <c r="LUQ1" t="s">
        <v>8683</v>
      </c>
      <c r="LUR1" t="s">
        <v>8684</v>
      </c>
      <c r="LUS1" t="s">
        <v>8685</v>
      </c>
      <c r="LUT1" t="s">
        <v>8686</v>
      </c>
      <c r="LUU1" t="s">
        <v>8687</v>
      </c>
      <c r="LUV1" t="s">
        <v>8688</v>
      </c>
      <c r="LUW1" t="s">
        <v>8689</v>
      </c>
      <c r="LUX1" t="s">
        <v>8690</v>
      </c>
      <c r="LUY1" t="s">
        <v>8691</v>
      </c>
      <c r="LUZ1" t="s">
        <v>8692</v>
      </c>
      <c r="LVA1" t="s">
        <v>8693</v>
      </c>
      <c r="LVB1" t="s">
        <v>8694</v>
      </c>
      <c r="LVC1" t="s">
        <v>8695</v>
      </c>
      <c r="LVD1" t="s">
        <v>8696</v>
      </c>
      <c r="LVE1" t="s">
        <v>8697</v>
      </c>
      <c r="LVF1" t="s">
        <v>8698</v>
      </c>
      <c r="LVG1" t="s">
        <v>8699</v>
      </c>
      <c r="LVH1" t="s">
        <v>8700</v>
      </c>
      <c r="LVI1" t="s">
        <v>8701</v>
      </c>
      <c r="LVJ1" t="s">
        <v>8702</v>
      </c>
      <c r="LVK1" t="s">
        <v>8703</v>
      </c>
      <c r="LVL1" t="s">
        <v>8704</v>
      </c>
      <c r="LVM1" t="s">
        <v>8705</v>
      </c>
      <c r="LVN1" t="s">
        <v>8706</v>
      </c>
      <c r="LVO1" t="s">
        <v>8707</v>
      </c>
      <c r="LVP1" t="s">
        <v>8708</v>
      </c>
      <c r="LVQ1" t="s">
        <v>8709</v>
      </c>
      <c r="LVR1" t="s">
        <v>8710</v>
      </c>
      <c r="LVS1" t="s">
        <v>8711</v>
      </c>
      <c r="LVT1" t="s">
        <v>8712</v>
      </c>
      <c r="LVU1" t="s">
        <v>8713</v>
      </c>
      <c r="LVV1" t="s">
        <v>8714</v>
      </c>
      <c r="LVW1" t="s">
        <v>8715</v>
      </c>
      <c r="LVX1" t="s">
        <v>8716</v>
      </c>
      <c r="LVY1" t="s">
        <v>8717</v>
      </c>
      <c r="LVZ1" t="s">
        <v>8718</v>
      </c>
      <c r="LWA1" t="s">
        <v>8719</v>
      </c>
      <c r="LWB1" t="s">
        <v>8720</v>
      </c>
      <c r="LWC1" t="s">
        <v>8721</v>
      </c>
      <c r="LWD1" t="s">
        <v>8722</v>
      </c>
      <c r="LWE1" t="s">
        <v>8723</v>
      </c>
      <c r="LWF1" t="s">
        <v>8724</v>
      </c>
      <c r="LWG1" t="s">
        <v>8725</v>
      </c>
      <c r="LWH1" t="s">
        <v>8726</v>
      </c>
      <c r="LWI1" t="s">
        <v>8727</v>
      </c>
      <c r="LWJ1" t="s">
        <v>8728</v>
      </c>
      <c r="LWK1" t="s">
        <v>8729</v>
      </c>
      <c r="LWL1" t="s">
        <v>8730</v>
      </c>
      <c r="LWM1" t="s">
        <v>8731</v>
      </c>
      <c r="LWN1" t="s">
        <v>8732</v>
      </c>
      <c r="LWO1" t="s">
        <v>8733</v>
      </c>
      <c r="LWP1" t="s">
        <v>8734</v>
      </c>
      <c r="LWQ1" t="s">
        <v>8735</v>
      </c>
      <c r="LWR1" t="s">
        <v>8736</v>
      </c>
      <c r="LWS1" t="s">
        <v>8737</v>
      </c>
      <c r="LWT1" t="s">
        <v>8738</v>
      </c>
      <c r="LWU1" t="s">
        <v>8739</v>
      </c>
      <c r="LWV1" t="s">
        <v>8740</v>
      </c>
      <c r="LWW1" t="s">
        <v>8741</v>
      </c>
      <c r="LWX1" t="s">
        <v>8742</v>
      </c>
      <c r="LWY1" t="s">
        <v>8743</v>
      </c>
      <c r="LWZ1" t="s">
        <v>8744</v>
      </c>
      <c r="LXA1" t="s">
        <v>8745</v>
      </c>
      <c r="LXB1" t="s">
        <v>8746</v>
      </c>
      <c r="LXC1" t="s">
        <v>8747</v>
      </c>
      <c r="LXD1" t="s">
        <v>8748</v>
      </c>
      <c r="LXE1" t="s">
        <v>8749</v>
      </c>
      <c r="LXF1" t="s">
        <v>8750</v>
      </c>
      <c r="LXG1" t="s">
        <v>8751</v>
      </c>
      <c r="LXH1" t="s">
        <v>8752</v>
      </c>
      <c r="LXI1" t="s">
        <v>8753</v>
      </c>
      <c r="LXJ1" t="s">
        <v>8754</v>
      </c>
      <c r="LXK1" t="s">
        <v>8755</v>
      </c>
      <c r="LXL1" t="s">
        <v>8756</v>
      </c>
      <c r="LXM1" t="s">
        <v>8757</v>
      </c>
      <c r="LXN1" t="s">
        <v>8758</v>
      </c>
      <c r="LXO1" t="s">
        <v>8759</v>
      </c>
      <c r="LXP1" t="s">
        <v>8760</v>
      </c>
      <c r="LXQ1" t="s">
        <v>8761</v>
      </c>
      <c r="LXR1" t="s">
        <v>8762</v>
      </c>
      <c r="LXS1" t="s">
        <v>8763</v>
      </c>
      <c r="LXT1" t="s">
        <v>8764</v>
      </c>
      <c r="LXU1" t="s">
        <v>8765</v>
      </c>
      <c r="LXV1" t="s">
        <v>8766</v>
      </c>
      <c r="LXW1" t="s">
        <v>8767</v>
      </c>
      <c r="LXX1" t="s">
        <v>8768</v>
      </c>
      <c r="LXY1" t="s">
        <v>8769</v>
      </c>
      <c r="LXZ1" t="s">
        <v>8770</v>
      </c>
      <c r="LYA1" t="s">
        <v>8771</v>
      </c>
      <c r="LYB1" t="s">
        <v>8772</v>
      </c>
      <c r="LYC1" t="s">
        <v>8773</v>
      </c>
      <c r="LYD1" t="s">
        <v>8774</v>
      </c>
      <c r="LYE1" t="s">
        <v>8775</v>
      </c>
      <c r="LYF1" t="s">
        <v>8776</v>
      </c>
      <c r="LYG1" t="s">
        <v>8777</v>
      </c>
      <c r="LYH1" t="s">
        <v>8778</v>
      </c>
      <c r="LYI1" t="s">
        <v>8779</v>
      </c>
      <c r="LYJ1" t="s">
        <v>8780</v>
      </c>
      <c r="LYK1" t="s">
        <v>8781</v>
      </c>
      <c r="LYL1" t="s">
        <v>8782</v>
      </c>
      <c r="LYM1" t="s">
        <v>8783</v>
      </c>
      <c r="LYN1" t="s">
        <v>8784</v>
      </c>
      <c r="LYO1" t="s">
        <v>8785</v>
      </c>
      <c r="LYP1" t="s">
        <v>8786</v>
      </c>
      <c r="LYQ1" t="s">
        <v>8787</v>
      </c>
      <c r="LYR1" t="s">
        <v>8788</v>
      </c>
      <c r="LYS1" t="s">
        <v>8789</v>
      </c>
      <c r="LYT1" t="s">
        <v>8790</v>
      </c>
      <c r="LYU1" t="s">
        <v>8791</v>
      </c>
      <c r="LYV1" t="s">
        <v>8792</v>
      </c>
      <c r="LYW1" t="s">
        <v>8793</v>
      </c>
      <c r="LYX1" t="s">
        <v>8794</v>
      </c>
      <c r="LYY1" t="s">
        <v>8795</v>
      </c>
      <c r="LYZ1" t="s">
        <v>8796</v>
      </c>
      <c r="LZA1" t="s">
        <v>8797</v>
      </c>
      <c r="LZB1" t="s">
        <v>8798</v>
      </c>
      <c r="LZC1" t="s">
        <v>8799</v>
      </c>
      <c r="LZD1" t="s">
        <v>8800</v>
      </c>
      <c r="LZE1" t="s">
        <v>8801</v>
      </c>
      <c r="LZF1" t="s">
        <v>8802</v>
      </c>
      <c r="LZG1" t="s">
        <v>8803</v>
      </c>
      <c r="LZH1" t="s">
        <v>8804</v>
      </c>
      <c r="LZI1" t="s">
        <v>8805</v>
      </c>
      <c r="LZJ1" t="s">
        <v>8806</v>
      </c>
      <c r="LZK1" t="s">
        <v>8807</v>
      </c>
      <c r="LZL1" t="s">
        <v>8808</v>
      </c>
      <c r="LZM1" t="s">
        <v>8809</v>
      </c>
      <c r="LZN1" t="s">
        <v>8810</v>
      </c>
      <c r="LZO1" t="s">
        <v>8811</v>
      </c>
      <c r="LZP1" t="s">
        <v>8812</v>
      </c>
      <c r="LZQ1" t="s">
        <v>8813</v>
      </c>
      <c r="LZR1" t="s">
        <v>8814</v>
      </c>
      <c r="LZS1" t="s">
        <v>8815</v>
      </c>
      <c r="LZT1" t="s">
        <v>8816</v>
      </c>
      <c r="LZU1" t="s">
        <v>8817</v>
      </c>
      <c r="LZV1" t="s">
        <v>8818</v>
      </c>
      <c r="LZW1" t="s">
        <v>8819</v>
      </c>
      <c r="LZX1" t="s">
        <v>8820</v>
      </c>
      <c r="LZY1" t="s">
        <v>8821</v>
      </c>
      <c r="LZZ1" t="s">
        <v>8822</v>
      </c>
      <c r="MAA1" t="s">
        <v>8823</v>
      </c>
      <c r="MAB1" t="s">
        <v>8824</v>
      </c>
      <c r="MAC1" t="s">
        <v>8825</v>
      </c>
      <c r="MAD1" t="s">
        <v>8826</v>
      </c>
      <c r="MAE1" t="s">
        <v>8827</v>
      </c>
      <c r="MAF1" t="s">
        <v>8828</v>
      </c>
      <c r="MAG1" t="s">
        <v>8829</v>
      </c>
      <c r="MAH1" t="s">
        <v>8830</v>
      </c>
      <c r="MAI1" t="s">
        <v>8831</v>
      </c>
      <c r="MAJ1" t="s">
        <v>8832</v>
      </c>
      <c r="MAK1" t="s">
        <v>8833</v>
      </c>
      <c r="MAL1" t="s">
        <v>8834</v>
      </c>
      <c r="MAM1" t="s">
        <v>8835</v>
      </c>
      <c r="MAN1" t="s">
        <v>8836</v>
      </c>
      <c r="MAO1" t="s">
        <v>8837</v>
      </c>
      <c r="MAP1" t="s">
        <v>8838</v>
      </c>
      <c r="MAQ1" t="s">
        <v>8839</v>
      </c>
      <c r="MAR1" t="s">
        <v>8840</v>
      </c>
      <c r="MAS1" t="s">
        <v>8841</v>
      </c>
      <c r="MAT1" t="s">
        <v>8842</v>
      </c>
      <c r="MAU1" t="s">
        <v>8843</v>
      </c>
      <c r="MAV1" t="s">
        <v>8844</v>
      </c>
      <c r="MAW1" t="s">
        <v>8845</v>
      </c>
      <c r="MAX1" t="s">
        <v>8846</v>
      </c>
      <c r="MAY1" t="s">
        <v>8847</v>
      </c>
      <c r="MAZ1" t="s">
        <v>8848</v>
      </c>
      <c r="MBA1" t="s">
        <v>8849</v>
      </c>
      <c r="MBB1" t="s">
        <v>8850</v>
      </c>
      <c r="MBC1" t="s">
        <v>8851</v>
      </c>
      <c r="MBD1" t="s">
        <v>8852</v>
      </c>
      <c r="MBE1" t="s">
        <v>8853</v>
      </c>
      <c r="MBF1" t="s">
        <v>8854</v>
      </c>
      <c r="MBG1" t="s">
        <v>8855</v>
      </c>
      <c r="MBH1" t="s">
        <v>8856</v>
      </c>
      <c r="MBI1" t="s">
        <v>8857</v>
      </c>
      <c r="MBJ1" t="s">
        <v>8858</v>
      </c>
      <c r="MBK1" t="s">
        <v>8859</v>
      </c>
      <c r="MBL1" t="s">
        <v>8860</v>
      </c>
      <c r="MBM1" t="s">
        <v>8861</v>
      </c>
      <c r="MBN1" t="s">
        <v>8862</v>
      </c>
      <c r="MBO1" t="s">
        <v>8863</v>
      </c>
      <c r="MBP1" t="s">
        <v>8864</v>
      </c>
      <c r="MBQ1" t="s">
        <v>8865</v>
      </c>
      <c r="MBR1" t="s">
        <v>8866</v>
      </c>
      <c r="MBS1" t="s">
        <v>8867</v>
      </c>
      <c r="MBT1" t="s">
        <v>8868</v>
      </c>
      <c r="MBU1" t="s">
        <v>8869</v>
      </c>
      <c r="MBV1" t="s">
        <v>8870</v>
      </c>
      <c r="MBW1" t="s">
        <v>8871</v>
      </c>
      <c r="MBX1" t="s">
        <v>8872</v>
      </c>
      <c r="MBY1" t="s">
        <v>8873</v>
      </c>
      <c r="MBZ1" t="s">
        <v>8874</v>
      </c>
      <c r="MCA1" t="s">
        <v>8875</v>
      </c>
      <c r="MCB1" t="s">
        <v>8876</v>
      </c>
      <c r="MCC1" t="s">
        <v>8877</v>
      </c>
      <c r="MCD1" t="s">
        <v>8878</v>
      </c>
      <c r="MCE1" t="s">
        <v>8879</v>
      </c>
      <c r="MCF1" t="s">
        <v>8880</v>
      </c>
      <c r="MCG1" t="s">
        <v>8881</v>
      </c>
      <c r="MCH1" t="s">
        <v>8882</v>
      </c>
      <c r="MCI1" t="s">
        <v>8883</v>
      </c>
      <c r="MCJ1" t="s">
        <v>8884</v>
      </c>
      <c r="MCK1" t="s">
        <v>8885</v>
      </c>
      <c r="MCL1" t="s">
        <v>8886</v>
      </c>
      <c r="MCM1" t="s">
        <v>8887</v>
      </c>
      <c r="MCN1" t="s">
        <v>8888</v>
      </c>
      <c r="MCO1" t="s">
        <v>8889</v>
      </c>
      <c r="MCP1" t="s">
        <v>8890</v>
      </c>
      <c r="MCQ1" t="s">
        <v>8891</v>
      </c>
      <c r="MCR1" t="s">
        <v>8892</v>
      </c>
      <c r="MCS1" t="s">
        <v>8893</v>
      </c>
      <c r="MCT1" t="s">
        <v>8894</v>
      </c>
      <c r="MCU1" t="s">
        <v>8895</v>
      </c>
      <c r="MCV1" t="s">
        <v>8896</v>
      </c>
      <c r="MCW1" t="s">
        <v>8897</v>
      </c>
      <c r="MCX1" t="s">
        <v>8898</v>
      </c>
      <c r="MCY1" t="s">
        <v>8899</v>
      </c>
      <c r="MCZ1" t="s">
        <v>8900</v>
      </c>
      <c r="MDA1" t="s">
        <v>8901</v>
      </c>
      <c r="MDB1" t="s">
        <v>8902</v>
      </c>
      <c r="MDC1" t="s">
        <v>8903</v>
      </c>
      <c r="MDD1" t="s">
        <v>8904</v>
      </c>
      <c r="MDE1" t="s">
        <v>8905</v>
      </c>
      <c r="MDF1" t="s">
        <v>8906</v>
      </c>
      <c r="MDG1" t="s">
        <v>8907</v>
      </c>
      <c r="MDH1" t="s">
        <v>8908</v>
      </c>
      <c r="MDI1" t="s">
        <v>8909</v>
      </c>
      <c r="MDJ1" t="s">
        <v>8910</v>
      </c>
      <c r="MDK1" t="s">
        <v>8911</v>
      </c>
      <c r="MDL1" t="s">
        <v>8912</v>
      </c>
      <c r="MDM1" t="s">
        <v>8913</v>
      </c>
      <c r="MDN1" t="s">
        <v>8914</v>
      </c>
      <c r="MDO1" t="s">
        <v>8915</v>
      </c>
      <c r="MDP1" t="s">
        <v>8916</v>
      </c>
      <c r="MDQ1" t="s">
        <v>8917</v>
      </c>
      <c r="MDR1" t="s">
        <v>8918</v>
      </c>
      <c r="MDS1" t="s">
        <v>8919</v>
      </c>
      <c r="MDT1" t="s">
        <v>8920</v>
      </c>
      <c r="MDU1" t="s">
        <v>8921</v>
      </c>
      <c r="MDV1" t="s">
        <v>8922</v>
      </c>
      <c r="MDW1" t="s">
        <v>8923</v>
      </c>
      <c r="MDX1" t="s">
        <v>8924</v>
      </c>
      <c r="MDY1" t="s">
        <v>8925</v>
      </c>
      <c r="MDZ1" t="s">
        <v>8926</v>
      </c>
      <c r="MEA1" t="s">
        <v>8927</v>
      </c>
      <c r="MEB1" t="s">
        <v>8928</v>
      </c>
      <c r="MEC1" t="s">
        <v>8929</v>
      </c>
      <c r="MED1" t="s">
        <v>8930</v>
      </c>
      <c r="MEE1" t="s">
        <v>8931</v>
      </c>
      <c r="MEF1" t="s">
        <v>8932</v>
      </c>
      <c r="MEG1" t="s">
        <v>8933</v>
      </c>
      <c r="MEH1" t="s">
        <v>8934</v>
      </c>
      <c r="MEI1" t="s">
        <v>8935</v>
      </c>
      <c r="MEJ1" t="s">
        <v>8936</v>
      </c>
      <c r="MEK1" t="s">
        <v>8937</v>
      </c>
      <c r="MEL1" t="s">
        <v>8938</v>
      </c>
      <c r="MEM1" t="s">
        <v>8939</v>
      </c>
      <c r="MEN1" t="s">
        <v>8940</v>
      </c>
      <c r="MEO1" t="s">
        <v>8941</v>
      </c>
      <c r="MEP1" t="s">
        <v>8942</v>
      </c>
      <c r="MEQ1" t="s">
        <v>8943</v>
      </c>
      <c r="MER1" t="s">
        <v>8944</v>
      </c>
      <c r="MES1" t="s">
        <v>8945</v>
      </c>
      <c r="MET1" t="s">
        <v>8946</v>
      </c>
      <c r="MEU1" t="s">
        <v>8947</v>
      </c>
      <c r="MEV1" t="s">
        <v>8948</v>
      </c>
      <c r="MEW1" t="s">
        <v>8949</v>
      </c>
      <c r="MEX1" t="s">
        <v>8950</v>
      </c>
      <c r="MEY1" t="s">
        <v>8951</v>
      </c>
      <c r="MEZ1" t="s">
        <v>8952</v>
      </c>
      <c r="MFA1" t="s">
        <v>8953</v>
      </c>
      <c r="MFB1" t="s">
        <v>8954</v>
      </c>
      <c r="MFC1" t="s">
        <v>8955</v>
      </c>
      <c r="MFD1" t="s">
        <v>8956</v>
      </c>
      <c r="MFE1" t="s">
        <v>8957</v>
      </c>
      <c r="MFF1" t="s">
        <v>8958</v>
      </c>
      <c r="MFG1" t="s">
        <v>8959</v>
      </c>
      <c r="MFH1" t="s">
        <v>8960</v>
      </c>
      <c r="MFI1" t="s">
        <v>8961</v>
      </c>
      <c r="MFJ1" t="s">
        <v>8962</v>
      </c>
      <c r="MFK1" t="s">
        <v>8963</v>
      </c>
      <c r="MFL1" t="s">
        <v>8964</v>
      </c>
      <c r="MFM1" t="s">
        <v>8965</v>
      </c>
      <c r="MFN1" t="s">
        <v>8966</v>
      </c>
      <c r="MFO1" t="s">
        <v>8967</v>
      </c>
      <c r="MFP1" t="s">
        <v>8968</v>
      </c>
      <c r="MFQ1" t="s">
        <v>8969</v>
      </c>
      <c r="MFR1" t="s">
        <v>8970</v>
      </c>
      <c r="MFS1" t="s">
        <v>8971</v>
      </c>
      <c r="MFT1" t="s">
        <v>8972</v>
      </c>
      <c r="MFU1" t="s">
        <v>8973</v>
      </c>
      <c r="MFV1" t="s">
        <v>8974</v>
      </c>
      <c r="MFW1" t="s">
        <v>8975</v>
      </c>
      <c r="MFX1" t="s">
        <v>8976</v>
      </c>
      <c r="MFY1" t="s">
        <v>8977</v>
      </c>
      <c r="MFZ1" t="s">
        <v>8978</v>
      </c>
      <c r="MGA1" t="s">
        <v>8979</v>
      </c>
      <c r="MGB1" t="s">
        <v>8980</v>
      </c>
      <c r="MGC1" t="s">
        <v>8981</v>
      </c>
      <c r="MGD1" t="s">
        <v>8982</v>
      </c>
      <c r="MGE1" t="s">
        <v>8983</v>
      </c>
      <c r="MGF1" t="s">
        <v>8984</v>
      </c>
      <c r="MGG1" t="s">
        <v>8985</v>
      </c>
      <c r="MGH1" t="s">
        <v>8986</v>
      </c>
      <c r="MGI1" t="s">
        <v>8987</v>
      </c>
      <c r="MGJ1" t="s">
        <v>8988</v>
      </c>
      <c r="MGK1" t="s">
        <v>8989</v>
      </c>
      <c r="MGL1" t="s">
        <v>8990</v>
      </c>
      <c r="MGM1" t="s">
        <v>8991</v>
      </c>
      <c r="MGN1" t="s">
        <v>8992</v>
      </c>
      <c r="MGO1" t="s">
        <v>8993</v>
      </c>
      <c r="MGP1" t="s">
        <v>8994</v>
      </c>
      <c r="MGQ1" t="s">
        <v>8995</v>
      </c>
      <c r="MGR1" t="s">
        <v>8996</v>
      </c>
      <c r="MGS1" t="s">
        <v>8997</v>
      </c>
      <c r="MGT1" t="s">
        <v>8998</v>
      </c>
      <c r="MGU1" t="s">
        <v>8999</v>
      </c>
      <c r="MGV1" t="s">
        <v>9000</v>
      </c>
      <c r="MGW1" t="s">
        <v>9001</v>
      </c>
      <c r="MGX1" t="s">
        <v>9002</v>
      </c>
      <c r="MGY1" t="s">
        <v>9003</v>
      </c>
      <c r="MGZ1" t="s">
        <v>9004</v>
      </c>
      <c r="MHA1" t="s">
        <v>9005</v>
      </c>
      <c r="MHB1" t="s">
        <v>9006</v>
      </c>
      <c r="MHC1" t="s">
        <v>9007</v>
      </c>
      <c r="MHD1" t="s">
        <v>9008</v>
      </c>
      <c r="MHE1" t="s">
        <v>9009</v>
      </c>
      <c r="MHF1" t="s">
        <v>9010</v>
      </c>
      <c r="MHG1" t="s">
        <v>9011</v>
      </c>
      <c r="MHH1" t="s">
        <v>9012</v>
      </c>
      <c r="MHI1" t="s">
        <v>9013</v>
      </c>
      <c r="MHJ1" t="s">
        <v>9014</v>
      </c>
      <c r="MHK1" t="s">
        <v>9015</v>
      </c>
      <c r="MHL1" t="s">
        <v>9016</v>
      </c>
      <c r="MHM1" t="s">
        <v>9017</v>
      </c>
      <c r="MHN1" t="s">
        <v>9018</v>
      </c>
      <c r="MHO1" t="s">
        <v>9019</v>
      </c>
      <c r="MHP1" t="s">
        <v>9020</v>
      </c>
      <c r="MHQ1" t="s">
        <v>9021</v>
      </c>
      <c r="MHR1" t="s">
        <v>9022</v>
      </c>
      <c r="MHS1" t="s">
        <v>9023</v>
      </c>
      <c r="MHT1" t="s">
        <v>9024</v>
      </c>
      <c r="MHU1" t="s">
        <v>9025</v>
      </c>
      <c r="MHV1" t="s">
        <v>9026</v>
      </c>
      <c r="MHW1" t="s">
        <v>9027</v>
      </c>
      <c r="MHX1" t="s">
        <v>9028</v>
      </c>
      <c r="MHY1" t="s">
        <v>9029</v>
      </c>
      <c r="MHZ1" t="s">
        <v>9030</v>
      </c>
      <c r="MIA1" t="s">
        <v>9031</v>
      </c>
      <c r="MIB1" t="s">
        <v>9032</v>
      </c>
      <c r="MIC1" t="s">
        <v>9033</v>
      </c>
      <c r="MID1" t="s">
        <v>9034</v>
      </c>
      <c r="MIE1" t="s">
        <v>9035</v>
      </c>
      <c r="MIF1" t="s">
        <v>9036</v>
      </c>
      <c r="MIG1" t="s">
        <v>9037</v>
      </c>
      <c r="MIH1" t="s">
        <v>9038</v>
      </c>
      <c r="MII1" t="s">
        <v>9039</v>
      </c>
      <c r="MIJ1" t="s">
        <v>9040</v>
      </c>
      <c r="MIK1" t="s">
        <v>9041</v>
      </c>
      <c r="MIL1" t="s">
        <v>9042</v>
      </c>
      <c r="MIM1" t="s">
        <v>9043</v>
      </c>
      <c r="MIN1" t="s">
        <v>9044</v>
      </c>
      <c r="MIO1" t="s">
        <v>9045</v>
      </c>
      <c r="MIP1" t="s">
        <v>9046</v>
      </c>
      <c r="MIQ1" t="s">
        <v>9047</v>
      </c>
      <c r="MIR1" t="s">
        <v>9048</v>
      </c>
      <c r="MIS1" t="s">
        <v>9049</v>
      </c>
      <c r="MIT1" t="s">
        <v>9050</v>
      </c>
      <c r="MIU1" t="s">
        <v>9051</v>
      </c>
      <c r="MIV1" t="s">
        <v>9052</v>
      </c>
      <c r="MIW1" t="s">
        <v>9053</v>
      </c>
      <c r="MIX1" t="s">
        <v>9054</v>
      </c>
      <c r="MIY1" t="s">
        <v>9055</v>
      </c>
      <c r="MIZ1" t="s">
        <v>9056</v>
      </c>
      <c r="MJA1" t="s">
        <v>9057</v>
      </c>
      <c r="MJB1" t="s">
        <v>9058</v>
      </c>
      <c r="MJC1" t="s">
        <v>9059</v>
      </c>
      <c r="MJD1" t="s">
        <v>9060</v>
      </c>
      <c r="MJE1" t="s">
        <v>9061</v>
      </c>
      <c r="MJF1" t="s">
        <v>9062</v>
      </c>
      <c r="MJG1" t="s">
        <v>9063</v>
      </c>
      <c r="MJH1" t="s">
        <v>9064</v>
      </c>
      <c r="MJI1" t="s">
        <v>9065</v>
      </c>
      <c r="MJJ1" t="s">
        <v>9066</v>
      </c>
      <c r="MJK1" t="s">
        <v>9067</v>
      </c>
      <c r="MJL1" t="s">
        <v>9068</v>
      </c>
      <c r="MJM1" t="s">
        <v>9069</v>
      </c>
      <c r="MJN1" t="s">
        <v>9070</v>
      </c>
      <c r="MJO1" t="s">
        <v>9071</v>
      </c>
      <c r="MJP1" t="s">
        <v>9072</v>
      </c>
      <c r="MJQ1" t="s">
        <v>9073</v>
      </c>
      <c r="MJR1" t="s">
        <v>9074</v>
      </c>
      <c r="MJS1" t="s">
        <v>9075</v>
      </c>
      <c r="MJT1" t="s">
        <v>9076</v>
      </c>
      <c r="MJU1" t="s">
        <v>9077</v>
      </c>
      <c r="MJV1" t="s">
        <v>9078</v>
      </c>
      <c r="MJW1" t="s">
        <v>9079</v>
      </c>
      <c r="MJX1" t="s">
        <v>9080</v>
      </c>
      <c r="MJY1" t="s">
        <v>9081</v>
      </c>
      <c r="MJZ1" t="s">
        <v>9082</v>
      </c>
      <c r="MKA1" t="s">
        <v>9083</v>
      </c>
      <c r="MKB1" t="s">
        <v>9084</v>
      </c>
      <c r="MKC1" t="s">
        <v>9085</v>
      </c>
      <c r="MKD1" t="s">
        <v>9086</v>
      </c>
      <c r="MKE1" t="s">
        <v>9087</v>
      </c>
      <c r="MKF1" t="s">
        <v>9088</v>
      </c>
      <c r="MKG1" t="s">
        <v>9089</v>
      </c>
      <c r="MKH1" t="s">
        <v>9090</v>
      </c>
      <c r="MKI1" t="s">
        <v>9091</v>
      </c>
      <c r="MKJ1" t="s">
        <v>9092</v>
      </c>
      <c r="MKK1" t="s">
        <v>9093</v>
      </c>
      <c r="MKL1" t="s">
        <v>9094</v>
      </c>
      <c r="MKM1" t="s">
        <v>9095</v>
      </c>
      <c r="MKN1" t="s">
        <v>9096</v>
      </c>
      <c r="MKO1" t="s">
        <v>9097</v>
      </c>
      <c r="MKP1" t="s">
        <v>9098</v>
      </c>
      <c r="MKQ1" t="s">
        <v>9099</v>
      </c>
      <c r="MKR1" t="s">
        <v>9100</v>
      </c>
      <c r="MKS1" t="s">
        <v>9101</v>
      </c>
      <c r="MKT1" t="s">
        <v>9102</v>
      </c>
      <c r="MKU1" t="s">
        <v>9103</v>
      </c>
      <c r="MKV1" t="s">
        <v>9104</v>
      </c>
      <c r="MKW1" t="s">
        <v>9105</v>
      </c>
      <c r="MKX1" t="s">
        <v>9106</v>
      </c>
      <c r="MKY1" t="s">
        <v>9107</v>
      </c>
      <c r="MKZ1" t="s">
        <v>9108</v>
      </c>
      <c r="MLA1" t="s">
        <v>9109</v>
      </c>
      <c r="MLB1" t="s">
        <v>9110</v>
      </c>
      <c r="MLC1" t="s">
        <v>9111</v>
      </c>
      <c r="MLD1" t="s">
        <v>9112</v>
      </c>
      <c r="MLE1" t="s">
        <v>9113</v>
      </c>
      <c r="MLF1" t="s">
        <v>9114</v>
      </c>
      <c r="MLG1" t="s">
        <v>9115</v>
      </c>
      <c r="MLH1" t="s">
        <v>9116</v>
      </c>
      <c r="MLI1" t="s">
        <v>9117</v>
      </c>
      <c r="MLJ1" t="s">
        <v>9118</v>
      </c>
      <c r="MLK1" t="s">
        <v>9119</v>
      </c>
      <c r="MLL1" t="s">
        <v>9120</v>
      </c>
      <c r="MLM1" t="s">
        <v>9121</v>
      </c>
      <c r="MLN1" t="s">
        <v>9122</v>
      </c>
      <c r="MLO1" t="s">
        <v>9123</v>
      </c>
      <c r="MLP1" t="s">
        <v>9124</v>
      </c>
      <c r="MLQ1" t="s">
        <v>9125</v>
      </c>
      <c r="MLR1" t="s">
        <v>9126</v>
      </c>
      <c r="MLS1" t="s">
        <v>9127</v>
      </c>
      <c r="MLT1" t="s">
        <v>9128</v>
      </c>
      <c r="MLU1" t="s">
        <v>9129</v>
      </c>
      <c r="MLV1" t="s">
        <v>9130</v>
      </c>
      <c r="MLW1" t="s">
        <v>9131</v>
      </c>
      <c r="MLX1" t="s">
        <v>9132</v>
      </c>
      <c r="MLY1" t="s">
        <v>9133</v>
      </c>
      <c r="MLZ1" t="s">
        <v>9134</v>
      </c>
      <c r="MMA1" t="s">
        <v>9135</v>
      </c>
      <c r="MMB1" t="s">
        <v>9136</v>
      </c>
      <c r="MMC1" t="s">
        <v>9137</v>
      </c>
      <c r="MMD1" t="s">
        <v>9138</v>
      </c>
      <c r="MME1" t="s">
        <v>9139</v>
      </c>
      <c r="MMF1" t="s">
        <v>9140</v>
      </c>
      <c r="MMG1" t="s">
        <v>9141</v>
      </c>
      <c r="MMH1" t="s">
        <v>9142</v>
      </c>
      <c r="MMI1" t="s">
        <v>9143</v>
      </c>
      <c r="MMJ1" t="s">
        <v>9144</v>
      </c>
      <c r="MMK1" t="s">
        <v>9145</v>
      </c>
      <c r="MML1" t="s">
        <v>9146</v>
      </c>
      <c r="MMM1" t="s">
        <v>9147</v>
      </c>
      <c r="MMN1" t="s">
        <v>9148</v>
      </c>
      <c r="MMO1" t="s">
        <v>9149</v>
      </c>
      <c r="MMP1" t="s">
        <v>9150</v>
      </c>
      <c r="MMQ1" t="s">
        <v>9151</v>
      </c>
      <c r="MMR1" t="s">
        <v>9152</v>
      </c>
      <c r="MMS1" t="s">
        <v>9153</v>
      </c>
      <c r="MMT1" t="s">
        <v>9154</v>
      </c>
      <c r="MMU1" t="s">
        <v>9155</v>
      </c>
      <c r="MMV1" t="s">
        <v>9156</v>
      </c>
      <c r="MMW1" t="s">
        <v>9157</v>
      </c>
      <c r="MMX1" t="s">
        <v>9158</v>
      </c>
      <c r="MMY1" t="s">
        <v>9159</v>
      </c>
      <c r="MMZ1" t="s">
        <v>9160</v>
      </c>
      <c r="MNA1" t="s">
        <v>9161</v>
      </c>
      <c r="MNB1" t="s">
        <v>9162</v>
      </c>
      <c r="MNC1" t="s">
        <v>9163</v>
      </c>
      <c r="MND1" t="s">
        <v>9164</v>
      </c>
      <c r="MNE1" t="s">
        <v>9165</v>
      </c>
      <c r="MNF1" t="s">
        <v>9166</v>
      </c>
      <c r="MNG1" t="s">
        <v>9167</v>
      </c>
      <c r="MNH1" t="s">
        <v>9168</v>
      </c>
      <c r="MNI1" t="s">
        <v>9169</v>
      </c>
      <c r="MNJ1" t="s">
        <v>9170</v>
      </c>
      <c r="MNK1" t="s">
        <v>9171</v>
      </c>
      <c r="MNL1" t="s">
        <v>9172</v>
      </c>
      <c r="MNM1" t="s">
        <v>9173</v>
      </c>
      <c r="MNN1" t="s">
        <v>9174</v>
      </c>
      <c r="MNO1" t="s">
        <v>9175</v>
      </c>
      <c r="MNP1" t="s">
        <v>9176</v>
      </c>
      <c r="MNQ1" t="s">
        <v>9177</v>
      </c>
      <c r="MNR1" t="s">
        <v>9178</v>
      </c>
      <c r="MNS1" t="s">
        <v>9179</v>
      </c>
      <c r="MNT1" t="s">
        <v>9180</v>
      </c>
      <c r="MNU1" t="s">
        <v>9181</v>
      </c>
      <c r="MNV1" t="s">
        <v>9182</v>
      </c>
      <c r="MNW1" t="s">
        <v>9183</v>
      </c>
      <c r="MNX1" t="s">
        <v>9184</v>
      </c>
      <c r="MNY1" t="s">
        <v>9185</v>
      </c>
      <c r="MNZ1" t="s">
        <v>9186</v>
      </c>
      <c r="MOA1" t="s">
        <v>9187</v>
      </c>
      <c r="MOB1" t="s">
        <v>9188</v>
      </c>
      <c r="MOC1" t="s">
        <v>9189</v>
      </c>
      <c r="MOD1" t="s">
        <v>9190</v>
      </c>
      <c r="MOE1" t="s">
        <v>9191</v>
      </c>
      <c r="MOF1" t="s">
        <v>9192</v>
      </c>
      <c r="MOG1" t="s">
        <v>9193</v>
      </c>
      <c r="MOH1" t="s">
        <v>9194</v>
      </c>
      <c r="MOI1" t="s">
        <v>9195</v>
      </c>
      <c r="MOJ1" t="s">
        <v>9196</v>
      </c>
      <c r="MOK1" t="s">
        <v>9197</v>
      </c>
      <c r="MOL1" t="s">
        <v>9198</v>
      </c>
      <c r="MOM1" t="s">
        <v>9199</v>
      </c>
      <c r="MON1" t="s">
        <v>9200</v>
      </c>
      <c r="MOO1" t="s">
        <v>9201</v>
      </c>
      <c r="MOP1" t="s">
        <v>9202</v>
      </c>
      <c r="MOQ1" t="s">
        <v>9203</v>
      </c>
      <c r="MOR1" t="s">
        <v>9204</v>
      </c>
      <c r="MOS1" t="s">
        <v>9205</v>
      </c>
      <c r="MOT1" t="s">
        <v>9206</v>
      </c>
      <c r="MOU1" t="s">
        <v>9207</v>
      </c>
      <c r="MOV1" t="s">
        <v>9208</v>
      </c>
      <c r="MOW1" t="s">
        <v>9209</v>
      </c>
      <c r="MOX1" t="s">
        <v>9210</v>
      </c>
      <c r="MOY1" t="s">
        <v>9211</v>
      </c>
      <c r="MOZ1" t="s">
        <v>9212</v>
      </c>
      <c r="MPA1" t="s">
        <v>9213</v>
      </c>
      <c r="MPB1" t="s">
        <v>9214</v>
      </c>
      <c r="MPC1" t="s">
        <v>9215</v>
      </c>
      <c r="MPD1" t="s">
        <v>9216</v>
      </c>
      <c r="MPE1" t="s">
        <v>9217</v>
      </c>
      <c r="MPF1" t="s">
        <v>9218</v>
      </c>
      <c r="MPG1" t="s">
        <v>9219</v>
      </c>
      <c r="MPH1" t="s">
        <v>9220</v>
      </c>
      <c r="MPI1" t="s">
        <v>9221</v>
      </c>
      <c r="MPJ1" t="s">
        <v>9222</v>
      </c>
      <c r="MPK1" t="s">
        <v>9223</v>
      </c>
      <c r="MPL1" t="s">
        <v>9224</v>
      </c>
      <c r="MPM1" t="s">
        <v>9225</v>
      </c>
      <c r="MPN1" t="s">
        <v>9226</v>
      </c>
      <c r="MPO1" t="s">
        <v>9227</v>
      </c>
      <c r="MPP1" t="s">
        <v>9228</v>
      </c>
      <c r="MPQ1" t="s">
        <v>9229</v>
      </c>
      <c r="MPR1" t="s">
        <v>9230</v>
      </c>
      <c r="MPS1" t="s">
        <v>9231</v>
      </c>
      <c r="MPT1" t="s">
        <v>9232</v>
      </c>
      <c r="MPU1" t="s">
        <v>9233</v>
      </c>
      <c r="MPV1" t="s">
        <v>9234</v>
      </c>
      <c r="MPW1" t="s">
        <v>9235</v>
      </c>
      <c r="MPX1" t="s">
        <v>9236</v>
      </c>
      <c r="MPY1" t="s">
        <v>9237</v>
      </c>
      <c r="MPZ1" t="s">
        <v>9238</v>
      </c>
      <c r="MQA1" t="s">
        <v>9239</v>
      </c>
      <c r="MQB1" t="s">
        <v>9240</v>
      </c>
      <c r="MQC1" t="s">
        <v>9241</v>
      </c>
      <c r="MQD1" t="s">
        <v>9242</v>
      </c>
      <c r="MQE1" t="s">
        <v>9243</v>
      </c>
      <c r="MQF1" t="s">
        <v>9244</v>
      </c>
      <c r="MQG1" t="s">
        <v>9245</v>
      </c>
      <c r="MQH1" t="s">
        <v>9246</v>
      </c>
      <c r="MQI1" t="s">
        <v>9247</v>
      </c>
      <c r="MQJ1" t="s">
        <v>9248</v>
      </c>
      <c r="MQK1" t="s">
        <v>9249</v>
      </c>
      <c r="MQL1" t="s">
        <v>9250</v>
      </c>
      <c r="MQM1" t="s">
        <v>9251</v>
      </c>
      <c r="MQN1" t="s">
        <v>9252</v>
      </c>
      <c r="MQO1" t="s">
        <v>9253</v>
      </c>
      <c r="MQP1" t="s">
        <v>9254</v>
      </c>
      <c r="MQQ1" t="s">
        <v>9255</v>
      </c>
      <c r="MQR1" t="s">
        <v>9256</v>
      </c>
      <c r="MQS1" t="s">
        <v>9257</v>
      </c>
      <c r="MQT1" t="s">
        <v>9258</v>
      </c>
      <c r="MQU1" t="s">
        <v>9259</v>
      </c>
      <c r="MQV1" t="s">
        <v>9260</v>
      </c>
      <c r="MQW1" t="s">
        <v>9261</v>
      </c>
      <c r="MQX1" t="s">
        <v>9262</v>
      </c>
      <c r="MQY1" t="s">
        <v>9263</v>
      </c>
      <c r="MQZ1" t="s">
        <v>9264</v>
      </c>
      <c r="MRA1" t="s">
        <v>9265</v>
      </c>
      <c r="MRB1" t="s">
        <v>9266</v>
      </c>
      <c r="MRC1" t="s">
        <v>9267</v>
      </c>
      <c r="MRD1" t="s">
        <v>9268</v>
      </c>
      <c r="MRE1" t="s">
        <v>9269</v>
      </c>
      <c r="MRF1" t="s">
        <v>9270</v>
      </c>
      <c r="MRG1" t="s">
        <v>9271</v>
      </c>
      <c r="MRH1" t="s">
        <v>9272</v>
      </c>
      <c r="MRI1" t="s">
        <v>9273</v>
      </c>
      <c r="MRJ1" t="s">
        <v>9274</v>
      </c>
      <c r="MRK1" t="s">
        <v>9275</v>
      </c>
      <c r="MRL1" t="s">
        <v>9276</v>
      </c>
      <c r="MRM1" t="s">
        <v>9277</v>
      </c>
      <c r="MRN1" t="s">
        <v>9278</v>
      </c>
      <c r="MRO1" t="s">
        <v>9279</v>
      </c>
      <c r="MRP1" t="s">
        <v>9280</v>
      </c>
      <c r="MRQ1" t="s">
        <v>9281</v>
      </c>
      <c r="MRR1" t="s">
        <v>9282</v>
      </c>
      <c r="MRS1" t="s">
        <v>9283</v>
      </c>
      <c r="MRT1" t="s">
        <v>9284</v>
      </c>
      <c r="MRU1" t="s">
        <v>9285</v>
      </c>
      <c r="MRV1" t="s">
        <v>9286</v>
      </c>
      <c r="MRW1" t="s">
        <v>9287</v>
      </c>
      <c r="MRX1" t="s">
        <v>9288</v>
      </c>
      <c r="MRY1" t="s">
        <v>9289</v>
      </c>
      <c r="MRZ1" t="s">
        <v>9290</v>
      </c>
      <c r="MSA1" t="s">
        <v>9291</v>
      </c>
      <c r="MSB1" t="s">
        <v>9292</v>
      </c>
      <c r="MSC1" t="s">
        <v>9293</v>
      </c>
      <c r="MSD1" t="s">
        <v>9294</v>
      </c>
      <c r="MSE1" t="s">
        <v>9295</v>
      </c>
      <c r="MSF1" t="s">
        <v>9296</v>
      </c>
      <c r="MSG1" t="s">
        <v>9297</v>
      </c>
      <c r="MSH1" t="s">
        <v>9298</v>
      </c>
      <c r="MSI1" t="s">
        <v>9299</v>
      </c>
      <c r="MSJ1" t="s">
        <v>9300</v>
      </c>
      <c r="MSK1" t="s">
        <v>9301</v>
      </c>
      <c r="MSL1" t="s">
        <v>9302</v>
      </c>
      <c r="MSM1" t="s">
        <v>9303</v>
      </c>
      <c r="MSN1" t="s">
        <v>9304</v>
      </c>
      <c r="MSO1" t="s">
        <v>9305</v>
      </c>
      <c r="MSP1" t="s">
        <v>9306</v>
      </c>
      <c r="MSQ1" t="s">
        <v>9307</v>
      </c>
      <c r="MSR1" t="s">
        <v>9308</v>
      </c>
      <c r="MSS1" t="s">
        <v>9309</v>
      </c>
      <c r="MST1" t="s">
        <v>9310</v>
      </c>
      <c r="MSU1" t="s">
        <v>9311</v>
      </c>
      <c r="MSV1" t="s">
        <v>9312</v>
      </c>
      <c r="MSW1" t="s">
        <v>9313</v>
      </c>
      <c r="MSX1" t="s">
        <v>9314</v>
      </c>
      <c r="MSY1" t="s">
        <v>9315</v>
      </c>
      <c r="MSZ1" t="s">
        <v>9316</v>
      </c>
      <c r="MTA1" t="s">
        <v>9317</v>
      </c>
      <c r="MTB1" t="s">
        <v>9318</v>
      </c>
      <c r="MTC1" t="s">
        <v>9319</v>
      </c>
      <c r="MTD1" t="s">
        <v>9320</v>
      </c>
      <c r="MTE1" t="s">
        <v>9321</v>
      </c>
      <c r="MTF1" t="s">
        <v>9322</v>
      </c>
      <c r="MTG1" t="s">
        <v>9323</v>
      </c>
      <c r="MTH1" t="s">
        <v>9324</v>
      </c>
      <c r="MTI1" t="s">
        <v>9325</v>
      </c>
      <c r="MTJ1" t="s">
        <v>9326</v>
      </c>
      <c r="MTK1" t="s">
        <v>9327</v>
      </c>
      <c r="MTL1" t="s">
        <v>9328</v>
      </c>
      <c r="MTM1" t="s">
        <v>9329</v>
      </c>
      <c r="MTN1" t="s">
        <v>9330</v>
      </c>
      <c r="MTO1" t="s">
        <v>9331</v>
      </c>
      <c r="MTP1" t="s">
        <v>9332</v>
      </c>
      <c r="MTQ1" t="s">
        <v>9333</v>
      </c>
      <c r="MTR1" t="s">
        <v>9334</v>
      </c>
      <c r="MTS1" t="s">
        <v>9335</v>
      </c>
      <c r="MTT1" t="s">
        <v>9336</v>
      </c>
      <c r="MTU1" t="s">
        <v>9337</v>
      </c>
      <c r="MTV1" t="s">
        <v>9338</v>
      </c>
      <c r="MTW1" t="s">
        <v>9339</v>
      </c>
      <c r="MTX1" t="s">
        <v>9340</v>
      </c>
      <c r="MTY1" t="s">
        <v>9341</v>
      </c>
      <c r="MTZ1" t="s">
        <v>9342</v>
      </c>
      <c r="MUA1" t="s">
        <v>9343</v>
      </c>
      <c r="MUB1" t="s">
        <v>9344</v>
      </c>
      <c r="MUC1" t="s">
        <v>9345</v>
      </c>
      <c r="MUD1" t="s">
        <v>9346</v>
      </c>
      <c r="MUE1" t="s">
        <v>9347</v>
      </c>
      <c r="MUF1" t="s">
        <v>9348</v>
      </c>
      <c r="MUG1" t="s">
        <v>9349</v>
      </c>
      <c r="MUH1" t="s">
        <v>9350</v>
      </c>
      <c r="MUI1" t="s">
        <v>9351</v>
      </c>
      <c r="MUJ1" t="s">
        <v>9352</v>
      </c>
      <c r="MUK1" t="s">
        <v>9353</v>
      </c>
      <c r="MUL1" t="s">
        <v>9354</v>
      </c>
      <c r="MUM1" t="s">
        <v>9355</v>
      </c>
      <c r="MUN1" t="s">
        <v>9356</v>
      </c>
      <c r="MUO1" t="s">
        <v>9357</v>
      </c>
      <c r="MUP1" t="s">
        <v>9358</v>
      </c>
      <c r="MUQ1" t="s">
        <v>9359</v>
      </c>
      <c r="MUR1" t="s">
        <v>9360</v>
      </c>
      <c r="MUS1" t="s">
        <v>9361</v>
      </c>
      <c r="MUT1" t="s">
        <v>9362</v>
      </c>
      <c r="MUU1" t="s">
        <v>9363</v>
      </c>
      <c r="MUV1" t="s">
        <v>9364</v>
      </c>
      <c r="MUW1" t="s">
        <v>9365</v>
      </c>
      <c r="MUX1" t="s">
        <v>9366</v>
      </c>
      <c r="MUY1" t="s">
        <v>9367</v>
      </c>
      <c r="MUZ1" t="s">
        <v>9368</v>
      </c>
      <c r="MVA1" t="s">
        <v>9369</v>
      </c>
      <c r="MVB1" t="s">
        <v>9370</v>
      </c>
      <c r="MVC1" t="s">
        <v>9371</v>
      </c>
      <c r="MVD1" t="s">
        <v>9372</v>
      </c>
      <c r="MVE1" t="s">
        <v>9373</v>
      </c>
      <c r="MVF1" t="s">
        <v>9374</v>
      </c>
      <c r="MVG1" t="s">
        <v>9375</v>
      </c>
      <c r="MVH1" t="s">
        <v>9376</v>
      </c>
      <c r="MVI1" t="s">
        <v>9377</v>
      </c>
      <c r="MVJ1" t="s">
        <v>9378</v>
      </c>
      <c r="MVK1" t="s">
        <v>9379</v>
      </c>
      <c r="MVL1" t="s">
        <v>9380</v>
      </c>
      <c r="MVM1" t="s">
        <v>9381</v>
      </c>
      <c r="MVN1" t="s">
        <v>9382</v>
      </c>
      <c r="MVO1" t="s">
        <v>9383</v>
      </c>
      <c r="MVP1" t="s">
        <v>9384</v>
      </c>
      <c r="MVQ1" t="s">
        <v>9385</v>
      </c>
      <c r="MVR1" t="s">
        <v>9386</v>
      </c>
      <c r="MVS1" t="s">
        <v>9387</v>
      </c>
      <c r="MVT1" t="s">
        <v>9388</v>
      </c>
      <c r="MVU1" t="s">
        <v>9389</v>
      </c>
      <c r="MVV1" t="s">
        <v>9390</v>
      </c>
      <c r="MVW1" t="s">
        <v>9391</v>
      </c>
      <c r="MVX1" t="s">
        <v>9392</v>
      </c>
      <c r="MVY1" t="s">
        <v>9393</v>
      </c>
      <c r="MVZ1" t="s">
        <v>9394</v>
      </c>
      <c r="MWA1" t="s">
        <v>9395</v>
      </c>
      <c r="MWB1" t="s">
        <v>9396</v>
      </c>
      <c r="MWC1" t="s">
        <v>9397</v>
      </c>
      <c r="MWD1" t="s">
        <v>9398</v>
      </c>
      <c r="MWE1" t="s">
        <v>9399</v>
      </c>
      <c r="MWF1" t="s">
        <v>9400</v>
      </c>
      <c r="MWG1" t="s">
        <v>9401</v>
      </c>
      <c r="MWH1" t="s">
        <v>9402</v>
      </c>
      <c r="MWI1" t="s">
        <v>9403</v>
      </c>
      <c r="MWJ1" t="s">
        <v>9404</v>
      </c>
      <c r="MWK1" t="s">
        <v>9405</v>
      </c>
      <c r="MWL1" t="s">
        <v>9406</v>
      </c>
      <c r="MWM1" t="s">
        <v>9407</v>
      </c>
      <c r="MWN1" t="s">
        <v>9408</v>
      </c>
      <c r="MWO1" t="s">
        <v>9409</v>
      </c>
      <c r="MWP1" t="s">
        <v>9410</v>
      </c>
      <c r="MWQ1" t="s">
        <v>9411</v>
      </c>
      <c r="MWR1" t="s">
        <v>9412</v>
      </c>
      <c r="MWS1" t="s">
        <v>9413</v>
      </c>
      <c r="MWT1" t="s">
        <v>9414</v>
      </c>
      <c r="MWU1" t="s">
        <v>9415</v>
      </c>
      <c r="MWV1" t="s">
        <v>9416</v>
      </c>
      <c r="MWW1" t="s">
        <v>9417</v>
      </c>
      <c r="MWX1" t="s">
        <v>9418</v>
      </c>
      <c r="MWY1" t="s">
        <v>9419</v>
      </c>
      <c r="MWZ1" t="s">
        <v>9420</v>
      </c>
      <c r="MXA1" t="s">
        <v>9421</v>
      </c>
      <c r="MXB1" t="s">
        <v>9422</v>
      </c>
      <c r="MXC1" t="s">
        <v>9423</v>
      </c>
      <c r="MXD1" t="s">
        <v>9424</v>
      </c>
      <c r="MXE1" t="s">
        <v>9425</v>
      </c>
      <c r="MXF1" t="s">
        <v>9426</v>
      </c>
      <c r="MXG1" t="s">
        <v>9427</v>
      </c>
      <c r="MXH1" t="s">
        <v>9428</v>
      </c>
      <c r="MXI1" t="s">
        <v>9429</v>
      </c>
      <c r="MXJ1" t="s">
        <v>9430</v>
      </c>
      <c r="MXK1" t="s">
        <v>9431</v>
      </c>
      <c r="MXL1" t="s">
        <v>9432</v>
      </c>
      <c r="MXM1" t="s">
        <v>9433</v>
      </c>
      <c r="MXN1" t="s">
        <v>9434</v>
      </c>
      <c r="MXO1" t="s">
        <v>9435</v>
      </c>
      <c r="MXP1" t="s">
        <v>9436</v>
      </c>
      <c r="MXQ1" t="s">
        <v>9437</v>
      </c>
      <c r="MXR1" t="s">
        <v>9438</v>
      </c>
      <c r="MXS1" t="s">
        <v>9439</v>
      </c>
      <c r="MXT1" t="s">
        <v>9440</v>
      </c>
      <c r="MXU1" t="s">
        <v>9441</v>
      </c>
      <c r="MXV1" t="s">
        <v>9442</v>
      </c>
      <c r="MXW1" t="s">
        <v>9443</v>
      </c>
      <c r="MXX1" t="s">
        <v>9444</v>
      </c>
      <c r="MXY1" t="s">
        <v>9445</v>
      </c>
      <c r="MXZ1" t="s">
        <v>9446</v>
      </c>
      <c r="MYA1" t="s">
        <v>9447</v>
      </c>
      <c r="MYB1" t="s">
        <v>9448</v>
      </c>
      <c r="MYC1" t="s">
        <v>9449</v>
      </c>
      <c r="MYD1" t="s">
        <v>9450</v>
      </c>
      <c r="MYE1" t="s">
        <v>9451</v>
      </c>
      <c r="MYF1" t="s">
        <v>9452</v>
      </c>
      <c r="MYG1" t="s">
        <v>9453</v>
      </c>
      <c r="MYH1" t="s">
        <v>9454</v>
      </c>
      <c r="MYI1" t="s">
        <v>9455</v>
      </c>
      <c r="MYJ1" t="s">
        <v>9456</v>
      </c>
      <c r="MYK1" t="s">
        <v>9457</v>
      </c>
      <c r="MYL1" t="s">
        <v>9458</v>
      </c>
      <c r="MYM1" t="s">
        <v>9459</v>
      </c>
      <c r="MYN1" t="s">
        <v>9460</v>
      </c>
      <c r="MYO1" t="s">
        <v>9461</v>
      </c>
      <c r="MYP1" t="s">
        <v>9462</v>
      </c>
      <c r="MYQ1" t="s">
        <v>9463</v>
      </c>
      <c r="MYR1" t="s">
        <v>9464</v>
      </c>
      <c r="MYS1" t="s">
        <v>9465</v>
      </c>
      <c r="MYT1" t="s">
        <v>9466</v>
      </c>
      <c r="MYU1" t="s">
        <v>9467</v>
      </c>
      <c r="MYV1" t="s">
        <v>9468</v>
      </c>
      <c r="MYW1" t="s">
        <v>9469</v>
      </c>
      <c r="MYX1" t="s">
        <v>9470</v>
      </c>
      <c r="MYY1" t="s">
        <v>9471</v>
      </c>
      <c r="MYZ1" t="s">
        <v>9472</v>
      </c>
      <c r="MZA1" t="s">
        <v>9473</v>
      </c>
      <c r="MZB1" t="s">
        <v>9474</v>
      </c>
      <c r="MZC1" t="s">
        <v>9475</v>
      </c>
      <c r="MZD1" t="s">
        <v>9476</v>
      </c>
      <c r="MZE1" t="s">
        <v>9477</v>
      </c>
      <c r="MZF1" t="s">
        <v>9478</v>
      </c>
      <c r="MZG1" t="s">
        <v>9479</v>
      </c>
      <c r="MZH1" t="s">
        <v>9480</v>
      </c>
      <c r="MZI1" t="s">
        <v>9481</v>
      </c>
      <c r="MZJ1" t="s">
        <v>9482</v>
      </c>
      <c r="MZK1" t="s">
        <v>9483</v>
      </c>
      <c r="MZL1" t="s">
        <v>9484</v>
      </c>
      <c r="MZM1" t="s">
        <v>9485</v>
      </c>
      <c r="MZN1" t="s">
        <v>9486</v>
      </c>
      <c r="MZO1" t="s">
        <v>9487</v>
      </c>
      <c r="MZP1" t="s">
        <v>9488</v>
      </c>
      <c r="MZQ1" t="s">
        <v>9489</v>
      </c>
      <c r="MZR1" t="s">
        <v>9490</v>
      </c>
      <c r="MZS1" t="s">
        <v>9491</v>
      </c>
      <c r="MZT1" t="s">
        <v>9492</v>
      </c>
      <c r="MZU1" t="s">
        <v>9493</v>
      </c>
      <c r="MZV1" t="s">
        <v>9494</v>
      </c>
      <c r="MZW1" t="s">
        <v>9495</v>
      </c>
      <c r="MZX1" t="s">
        <v>9496</v>
      </c>
      <c r="MZY1" t="s">
        <v>9497</v>
      </c>
      <c r="MZZ1" t="s">
        <v>9498</v>
      </c>
      <c r="NAA1" t="s">
        <v>9499</v>
      </c>
      <c r="NAB1" t="s">
        <v>9500</v>
      </c>
      <c r="NAC1" t="s">
        <v>9501</v>
      </c>
      <c r="NAD1" t="s">
        <v>9502</v>
      </c>
      <c r="NAE1" t="s">
        <v>9503</v>
      </c>
      <c r="NAF1" t="s">
        <v>9504</v>
      </c>
      <c r="NAG1" t="s">
        <v>9505</v>
      </c>
      <c r="NAH1" t="s">
        <v>9506</v>
      </c>
      <c r="NAI1" t="s">
        <v>9507</v>
      </c>
      <c r="NAJ1" t="s">
        <v>9508</v>
      </c>
      <c r="NAK1" t="s">
        <v>9509</v>
      </c>
      <c r="NAL1" t="s">
        <v>9510</v>
      </c>
      <c r="NAM1" t="s">
        <v>9511</v>
      </c>
      <c r="NAN1" t="s">
        <v>9512</v>
      </c>
      <c r="NAO1" t="s">
        <v>9513</v>
      </c>
      <c r="NAP1" t="s">
        <v>9514</v>
      </c>
      <c r="NAQ1" t="s">
        <v>9515</v>
      </c>
      <c r="NAR1" t="s">
        <v>9516</v>
      </c>
      <c r="NAS1" t="s">
        <v>9517</v>
      </c>
      <c r="NAT1" t="s">
        <v>9518</v>
      </c>
      <c r="NAU1" t="s">
        <v>9519</v>
      </c>
      <c r="NAV1" t="s">
        <v>9520</v>
      </c>
      <c r="NAW1" t="s">
        <v>9521</v>
      </c>
      <c r="NAX1" t="s">
        <v>9522</v>
      </c>
      <c r="NAY1" t="s">
        <v>9523</v>
      </c>
      <c r="NAZ1" t="s">
        <v>9524</v>
      </c>
      <c r="NBA1" t="s">
        <v>9525</v>
      </c>
      <c r="NBB1" t="s">
        <v>9526</v>
      </c>
      <c r="NBC1" t="s">
        <v>9527</v>
      </c>
      <c r="NBD1" t="s">
        <v>9528</v>
      </c>
      <c r="NBE1" t="s">
        <v>9529</v>
      </c>
      <c r="NBF1" t="s">
        <v>9530</v>
      </c>
      <c r="NBG1" t="s">
        <v>9531</v>
      </c>
      <c r="NBH1" t="s">
        <v>9532</v>
      </c>
      <c r="NBI1" t="s">
        <v>9533</v>
      </c>
      <c r="NBJ1" t="s">
        <v>9534</v>
      </c>
      <c r="NBK1" t="s">
        <v>9535</v>
      </c>
      <c r="NBL1" t="s">
        <v>9536</v>
      </c>
      <c r="NBM1" t="s">
        <v>9537</v>
      </c>
      <c r="NBN1" t="s">
        <v>9538</v>
      </c>
      <c r="NBO1" t="s">
        <v>9539</v>
      </c>
      <c r="NBP1" t="s">
        <v>9540</v>
      </c>
      <c r="NBQ1" t="s">
        <v>9541</v>
      </c>
      <c r="NBR1" t="s">
        <v>9542</v>
      </c>
      <c r="NBS1" t="s">
        <v>9543</v>
      </c>
      <c r="NBT1" t="s">
        <v>9544</v>
      </c>
      <c r="NBU1" t="s">
        <v>9545</v>
      </c>
      <c r="NBV1" t="s">
        <v>9546</v>
      </c>
      <c r="NBW1" t="s">
        <v>9547</v>
      </c>
      <c r="NBX1" t="s">
        <v>9548</v>
      </c>
      <c r="NBY1" t="s">
        <v>9549</v>
      </c>
      <c r="NBZ1" t="s">
        <v>9550</v>
      </c>
      <c r="NCA1" t="s">
        <v>9551</v>
      </c>
      <c r="NCB1" t="s">
        <v>9552</v>
      </c>
      <c r="NCC1" t="s">
        <v>9553</v>
      </c>
      <c r="NCD1" t="s">
        <v>9554</v>
      </c>
      <c r="NCE1" t="s">
        <v>9555</v>
      </c>
      <c r="NCF1" t="s">
        <v>9556</v>
      </c>
      <c r="NCG1" t="s">
        <v>9557</v>
      </c>
      <c r="NCH1" t="s">
        <v>9558</v>
      </c>
      <c r="NCI1" t="s">
        <v>9559</v>
      </c>
      <c r="NCJ1" t="s">
        <v>9560</v>
      </c>
      <c r="NCK1" t="s">
        <v>9561</v>
      </c>
      <c r="NCL1" t="s">
        <v>9562</v>
      </c>
      <c r="NCM1" t="s">
        <v>9563</v>
      </c>
      <c r="NCN1" t="s">
        <v>9564</v>
      </c>
      <c r="NCO1" t="s">
        <v>9565</v>
      </c>
      <c r="NCP1" t="s">
        <v>9566</v>
      </c>
      <c r="NCQ1" t="s">
        <v>9567</v>
      </c>
      <c r="NCR1" t="s">
        <v>9568</v>
      </c>
      <c r="NCS1" t="s">
        <v>9569</v>
      </c>
      <c r="NCT1" t="s">
        <v>9570</v>
      </c>
      <c r="NCU1" t="s">
        <v>9571</v>
      </c>
      <c r="NCV1" t="s">
        <v>9572</v>
      </c>
      <c r="NCW1" t="s">
        <v>9573</v>
      </c>
      <c r="NCX1" t="s">
        <v>9574</v>
      </c>
      <c r="NCY1" t="s">
        <v>9575</v>
      </c>
      <c r="NCZ1" t="s">
        <v>9576</v>
      </c>
      <c r="NDA1" t="s">
        <v>9577</v>
      </c>
      <c r="NDB1" t="s">
        <v>9578</v>
      </c>
      <c r="NDC1" t="s">
        <v>9579</v>
      </c>
      <c r="NDD1" t="s">
        <v>9580</v>
      </c>
      <c r="NDE1" t="s">
        <v>9581</v>
      </c>
      <c r="NDF1" t="s">
        <v>9582</v>
      </c>
      <c r="NDG1" t="s">
        <v>9583</v>
      </c>
      <c r="NDH1" t="s">
        <v>9584</v>
      </c>
      <c r="NDI1" t="s">
        <v>9585</v>
      </c>
      <c r="NDJ1" t="s">
        <v>9586</v>
      </c>
      <c r="NDK1" t="s">
        <v>9587</v>
      </c>
      <c r="NDL1" t="s">
        <v>9588</v>
      </c>
      <c r="NDM1" t="s">
        <v>9589</v>
      </c>
      <c r="NDN1" t="s">
        <v>9590</v>
      </c>
      <c r="NDO1" t="s">
        <v>9591</v>
      </c>
      <c r="NDP1" t="s">
        <v>9592</v>
      </c>
      <c r="NDQ1" t="s">
        <v>9593</v>
      </c>
      <c r="NDR1" t="s">
        <v>9594</v>
      </c>
      <c r="NDS1" t="s">
        <v>9595</v>
      </c>
      <c r="NDT1" t="s">
        <v>9596</v>
      </c>
      <c r="NDU1" t="s">
        <v>9597</v>
      </c>
      <c r="NDV1" t="s">
        <v>9598</v>
      </c>
      <c r="NDW1" t="s">
        <v>9599</v>
      </c>
      <c r="NDX1" t="s">
        <v>9600</v>
      </c>
      <c r="NDY1" t="s">
        <v>9601</v>
      </c>
      <c r="NDZ1" t="s">
        <v>9602</v>
      </c>
      <c r="NEA1" t="s">
        <v>9603</v>
      </c>
      <c r="NEB1" t="s">
        <v>9604</v>
      </c>
      <c r="NEC1" t="s">
        <v>9605</v>
      </c>
      <c r="NED1" t="s">
        <v>9606</v>
      </c>
      <c r="NEE1" t="s">
        <v>9607</v>
      </c>
      <c r="NEF1" t="s">
        <v>9608</v>
      </c>
      <c r="NEG1" t="s">
        <v>9609</v>
      </c>
      <c r="NEH1" t="s">
        <v>9610</v>
      </c>
      <c r="NEI1" t="s">
        <v>9611</v>
      </c>
      <c r="NEJ1" t="s">
        <v>9612</v>
      </c>
      <c r="NEK1" t="s">
        <v>9613</v>
      </c>
      <c r="NEL1" t="s">
        <v>9614</v>
      </c>
      <c r="NEM1" t="s">
        <v>9615</v>
      </c>
      <c r="NEN1" t="s">
        <v>9616</v>
      </c>
      <c r="NEO1" t="s">
        <v>9617</v>
      </c>
      <c r="NEP1" t="s">
        <v>9618</v>
      </c>
      <c r="NEQ1" t="s">
        <v>9619</v>
      </c>
      <c r="NER1" t="s">
        <v>9620</v>
      </c>
      <c r="NES1" t="s">
        <v>9621</v>
      </c>
      <c r="NET1" t="s">
        <v>9622</v>
      </c>
      <c r="NEU1" t="s">
        <v>9623</v>
      </c>
      <c r="NEV1" t="s">
        <v>9624</v>
      </c>
      <c r="NEW1" t="s">
        <v>9625</v>
      </c>
      <c r="NEX1" t="s">
        <v>9626</v>
      </c>
      <c r="NEY1" t="s">
        <v>9627</v>
      </c>
      <c r="NEZ1" t="s">
        <v>9628</v>
      </c>
      <c r="NFA1" t="s">
        <v>9629</v>
      </c>
      <c r="NFB1" t="s">
        <v>9630</v>
      </c>
      <c r="NFC1" t="s">
        <v>9631</v>
      </c>
      <c r="NFD1" t="s">
        <v>9632</v>
      </c>
      <c r="NFE1" t="s">
        <v>9633</v>
      </c>
      <c r="NFF1" t="s">
        <v>9634</v>
      </c>
      <c r="NFG1" t="s">
        <v>9635</v>
      </c>
      <c r="NFH1" t="s">
        <v>9636</v>
      </c>
      <c r="NFI1" t="s">
        <v>9637</v>
      </c>
      <c r="NFJ1" t="s">
        <v>9638</v>
      </c>
      <c r="NFK1" t="s">
        <v>9639</v>
      </c>
      <c r="NFL1" t="s">
        <v>9640</v>
      </c>
      <c r="NFM1" t="s">
        <v>9641</v>
      </c>
      <c r="NFN1" t="s">
        <v>9642</v>
      </c>
      <c r="NFO1" t="s">
        <v>9643</v>
      </c>
      <c r="NFP1" t="s">
        <v>9644</v>
      </c>
      <c r="NFQ1" t="s">
        <v>9645</v>
      </c>
      <c r="NFR1" t="s">
        <v>9646</v>
      </c>
      <c r="NFS1" t="s">
        <v>9647</v>
      </c>
      <c r="NFT1" t="s">
        <v>9648</v>
      </c>
      <c r="NFU1" t="s">
        <v>9649</v>
      </c>
      <c r="NFV1" t="s">
        <v>9650</v>
      </c>
      <c r="NFW1" t="s">
        <v>9651</v>
      </c>
      <c r="NFX1" t="s">
        <v>9652</v>
      </c>
      <c r="NFY1" t="s">
        <v>9653</v>
      </c>
      <c r="NFZ1" t="s">
        <v>9654</v>
      </c>
      <c r="NGA1" t="s">
        <v>9655</v>
      </c>
      <c r="NGB1" t="s">
        <v>9656</v>
      </c>
      <c r="NGC1" t="s">
        <v>9657</v>
      </c>
      <c r="NGD1" t="s">
        <v>9658</v>
      </c>
      <c r="NGE1" t="s">
        <v>9659</v>
      </c>
      <c r="NGF1" t="s">
        <v>9660</v>
      </c>
      <c r="NGG1" t="s">
        <v>9661</v>
      </c>
      <c r="NGH1" t="s">
        <v>9662</v>
      </c>
      <c r="NGI1" t="s">
        <v>9663</v>
      </c>
      <c r="NGJ1" t="s">
        <v>9664</v>
      </c>
      <c r="NGK1" t="s">
        <v>9665</v>
      </c>
      <c r="NGL1" t="s">
        <v>9666</v>
      </c>
      <c r="NGM1" t="s">
        <v>9667</v>
      </c>
      <c r="NGN1" t="s">
        <v>9668</v>
      </c>
      <c r="NGO1" t="s">
        <v>9669</v>
      </c>
      <c r="NGP1" t="s">
        <v>9670</v>
      </c>
      <c r="NGQ1" t="s">
        <v>9671</v>
      </c>
      <c r="NGR1" t="s">
        <v>9672</v>
      </c>
      <c r="NGS1" t="s">
        <v>9673</v>
      </c>
      <c r="NGT1" t="s">
        <v>9674</v>
      </c>
      <c r="NGU1" t="s">
        <v>9675</v>
      </c>
      <c r="NGV1" t="s">
        <v>9676</v>
      </c>
      <c r="NGW1" t="s">
        <v>9677</v>
      </c>
      <c r="NGX1" t="s">
        <v>9678</v>
      </c>
      <c r="NGY1" t="s">
        <v>9679</v>
      </c>
      <c r="NGZ1" t="s">
        <v>9680</v>
      </c>
      <c r="NHA1" t="s">
        <v>9681</v>
      </c>
      <c r="NHB1" t="s">
        <v>9682</v>
      </c>
      <c r="NHC1" t="s">
        <v>9683</v>
      </c>
      <c r="NHD1" t="s">
        <v>9684</v>
      </c>
      <c r="NHE1" t="s">
        <v>9685</v>
      </c>
      <c r="NHF1" t="s">
        <v>9686</v>
      </c>
      <c r="NHG1" t="s">
        <v>9687</v>
      </c>
      <c r="NHH1" t="s">
        <v>9688</v>
      </c>
      <c r="NHI1" t="s">
        <v>9689</v>
      </c>
      <c r="NHJ1" t="s">
        <v>9690</v>
      </c>
      <c r="NHK1" t="s">
        <v>9691</v>
      </c>
      <c r="NHL1" t="s">
        <v>9692</v>
      </c>
      <c r="NHM1" t="s">
        <v>9693</v>
      </c>
      <c r="NHN1" t="s">
        <v>9694</v>
      </c>
      <c r="NHO1" t="s">
        <v>9695</v>
      </c>
      <c r="NHP1" t="s">
        <v>9696</v>
      </c>
      <c r="NHQ1" t="s">
        <v>9697</v>
      </c>
      <c r="NHR1" t="s">
        <v>9698</v>
      </c>
      <c r="NHS1" t="s">
        <v>9699</v>
      </c>
      <c r="NHT1" t="s">
        <v>9700</v>
      </c>
      <c r="NHU1" t="s">
        <v>9701</v>
      </c>
      <c r="NHV1" t="s">
        <v>9702</v>
      </c>
      <c r="NHW1" t="s">
        <v>9703</v>
      </c>
      <c r="NHX1" t="s">
        <v>9704</v>
      </c>
      <c r="NHY1" t="s">
        <v>9705</v>
      </c>
      <c r="NHZ1" t="s">
        <v>9706</v>
      </c>
      <c r="NIA1" t="s">
        <v>9707</v>
      </c>
      <c r="NIB1" t="s">
        <v>9708</v>
      </c>
      <c r="NIC1" t="s">
        <v>9709</v>
      </c>
      <c r="NID1" t="s">
        <v>9710</v>
      </c>
      <c r="NIE1" t="s">
        <v>9711</v>
      </c>
      <c r="NIF1" t="s">
        <v>9712</v>
      </c>
      <c r="NIG1" t="s">
        <v>9713</v>
      </c>
      <c r="NIH1" t="s">
        <v>9714</v>
      </c>
      <c r="NII1" t="s">
        <v>9715</v>
      </c>
      <c r="NIJ1" t="s">
        <v>9716</v>
      </c>
      <c r="NIK1" t="s">
        <v>9717</v>
      </c>
      <c r="NIL1" t="s">
        <v>9718</v>
      </c>
      <c r="NIM1" t="s">
        <v>9719</v>
      </c>
      <c r="NIN1" t="s">
        <v>9720</v>
      </c>
      <c r="NIO1" t="s">
        <v>9721</v>
      </c>
      <c r="NIP1" t="s">
        <v>9722</v>
      </c>
      <c r="NIQ1" t="s">
        <v>9723</v>
      </c>
      <c r="NIR1" t="s">
        <v>9724</v>
      </c>
      <c r="NIS1" t="s">
        <v>9725</v>
      </c>
      <c r="NIT1" t="s">
        <v>9726</v>
      </c>
      <c r="NIU1" t="s">
        <v>9727</v>
      </c>
      <c r="NIV1" t="s">
        <v>9728</v>
      </c>
      <c r="NIW1" t="s">
        <v>9729</v>
      </c>
      <c r="NIX1" t="s">
        <v>9730</v>
      </c>
      <c r="NIY1" t="s">
        <v>9731</v>
      </c>
      <c r="NIZ1" t="s">
        <v>9732</v>
      </c>
      <c r="NJA1" t="s">
        <v>9733</v>
      </c>
      <c r="NJB1" t="s">
        <v>9734</v>
      </c>
      <c r="NJC1" t="s">
        <v>9735</v>
      </c>
      <c r="NJD1" t="s">
        <v>9736</v>
      </c>
      <c r="NJE1" t="s">
        <v>9737</v>
      </c>
      <c r="NJF1" t="s">
        <v>9738</v>
      </c>
      <c r="NJG1" t="s">
        <v>9739</v>
      </c>
      <c r="NJH1" t="s">
        <v>9740</v>
      </c>
      <c r="NJI1" t="s">
        <v>9741</v>
      </c>
      <c r="NJJ1" t="s">
        <v>9742</v>
      </c>
      <c r="NJK1" t="s">
        <v>9743</v>
      </c>
      <c r="NJL1" t="s">
        <v>9744</v>
      </c>
      <c r="NJM1" t="s">
        <v>9745</v>
      </c>
      <c r="NJN1" t="s">
        <v>9746</v>
      </c>
      <c r="NJO1" t="s">
        <v>9747</v>
      </c>
      <c r="NJP1" t="s">
        <v>9748</v>
      </c>
      <c r="NJQ1" t="s">
        <v>9749</v>
      </c>
      <c r="NJR1" t="s">
        <v>9750</v>
      </c>
      <c r="NJS1" t="s">
        <v>9751</v>
      </c>
      <c r="NJT1" t="s">
        <v>9752</v>
      </c>
      <c r="NJU1" t="s">
        <v>9753</v>
      </c>
      <c r="NJV1" t="s">
        <v>9754</v>
      </c>
      <c r="NJW1" t="s">
        <v>9755</v>
      </c>
      <c r="NJX1" t="s">
        <v>9756</v>
      </c>
      <c r="NJY1" t="s">
        <v>9757</v>
      </c>
      <c r="NJZ1" t="s">
        <v>9758</v>
      </c>
      <c r="NKA1" t="s">
        <v>9759</v>
      </c>
      <c r="NKB1" t="s">
        <v>9760</v>
      </c>
      <c r="NKC1" t="s">
        <v>9761</v>
      </c>
      <c r="NKD1" t="s">
        <v>9762</v>
      </c>
      <c r="NKE1" t="s">
        <v>9763</v>
      </c>
      <c r="NKF1" t="s">
        <v>9764</v>
      </c>
      <c r="NKG1" t="s">
        <v>9765</v>
      </c>
      <c r="NKH1" t="s">
        <v>9766</v>
      </c>
      <c r="NKI1" t="s">
        <v>9767</v>
      </c>
      <c r="NKJ1" t="s">
        <v>9768</v>
      </c>
      <c r="NKK1" t="s">
        <v>9769</v>
      </c>
      <c r="NKL1" t="s">
        <v>9770</v>
      </c>
      <c r="NKM1" t="s">
        <v>9771</v>
      </c>
      <c r="NKN1" t="s">
        <v>9772</v>
      </c>
      <c r="NKO1" t="s">
        <v>9773</v>
      </c>
      <c r="NKP1" t="s">
        <v>9774</v>
      </c>
      <c r="NKQ1" t="s">
        <v>9775</v>
      </c>
      <c r="NKR1" t="s">
        <v>9776</v>
      </c>
      <c r="NKS1" t="s">
        <v>9777</v>
      </c>
      <c r="NKT1" t="s">
        <v>9778</v>
      </c>
      <c r="NKU1" t="s">
        <v>9779</v>
      </c>
      <c r="NKV1" t="s">
        <v>9780</v>
      </c>
      <c r="NKW1" t="s">
        <v>9781</v>
      </c>
      <c r="NKX1" t="s">
        <v>9782</v>
      </c>
      <c r="NKY1" t="s">
        <v>9783</v>
      </c>
      <c r="NKZ1" t="s">
        <v>9784</v>
      </c>
      <c r="NLA1" t="s">
        <v>9785</v>
      </c>
      <c r="NLB1" t="s">
        <v>9786</v>
      </c>
      <c r="NLC1" t="s">
        <v>9787</v>
      </c>
      <c r="NLD1" t="s">
        <v>9788</v>
      </c>
      <c r="NLE1" t="s">
        <v>9789</v>
      </c>
      <c r="NLF1" t="s">
        <v>9790</v>
      </c>
      <c r="NLG1" t="s">
        <v>9791</v>
      </c>
      <c r="NLH1" t="s">
        <v>9792</v>
      </c>
      <c r="NLI1" t="s">
        <v>9793</v>
      </c>
      <c r="NLJ1" t="s">
        <v>9794</v>
      </c>
      <c r="NLK1" t="s">
        <v>9795</v>
      </c>
      <c r="NLL1" t="s">
        <v>9796</v>
      </c>
      <c r="NLM1" t="s">
        <v>9797</v>
      </c>
      <c r="NLN1" t="s">
        <v>9798</v>
      </c>
      <c r="NLO1" t="s">
        <v>9799</v>
      </c>
      <c r="NLP1" t="s">
        <v>9800</v>
      </c>
      <c r="NLQ1" t="s">
        <v>9801</v>
      </c>
      <c r="NLR1" t="s">
        <v>9802</v>
      </c>
      <c r="NLS1" t="s">
        <v>9803</v>
      </c>
      <c r="NLT1" t="s">
        <v>9804</v>
      </c>
      <c r="NLU1" t="s">
        <v>9805</v>
      </c>
      <c r="NLV1" t="s">
        <v>9806</v>
      </c>
      <c r="NLW1" t="s">
        <v>9807</v>
      </c>
      <c r="NLX1" t="s">
        <v>9808</v>
      </c>
      <c r="NLY1" t="s">
        <v>9809</v>
      </c>
      <c r="NLZ1" t="s">
        <v>9810</v>
      </c>
      <c r="NMA1" t="s">
        <v>9811</v>
      </c>
      <c r="NMB1" t="s">
        <v>9812</v>
      </c>
      <c r="NMC1" t="s">
        <v>9813</v>
      </c>
      <c r="NMD1" t="s">
        <v>9814</v>
      </c>
      <c r="NME1" t="s">
        <v>9815</v>
      </c>
      <c r="NMF1" t="s">
        <v>9816</v>
      </c>
      <c r="NMG1" t="s">
        <v>9817</v>
      </c>
      <c r="NMH1" t="s">
        <v>9818</v>
      </c>
      <c r="NMI1" t="s">
        <v>9819</v>
      </c>
      <c r="NMJ1" t="s">
        <v>9820</v>
      </c>
      <c r="NMK1" t="s">
        <v>9821</v>
      </c>
      <c r="NML1" t="s">
        <v>9822</v>
      </c>
      <c r="NMM1" t="s">
        <v>9823</v>
      </c>
      <c r="NMN1" t="s">
        <v>9824</v>
      </c>
      <c r="NMO1" t="s">
        <v>9825</v>
      </c>
      <c r="NMP1" t="s">
        <v>9826</v>
      </c>
      <c r="NMQ1" t="s">
        <v>9827</v>
      </c>
      <c r="NMR1" t="s">
        <v>9828</v>
      </c>
      <c r="NMS1" t="s">
        <v>9829</v>
      </c>
      <c r="NMT1" t="s">
        <v>9830</v>
      </c>
      <c r="NMU1" t="s">
        <v>9831</v>
      </c>
      <c r="NMV1" t="s">
        <v>9832</v>
      </c>
      <c r="NMW1" t="s">
        <v>9833</v>
      </c>
      <c r="NMX1" t="s">
        <v>9834</v>
      </c>
      <c r="NMY1" t="s">
        <v>9835</v>
      </c>
      <c r="NMZ1" t="s">
        <v>9836</v>
      </c>
      <c r="NNA1" t="s">
        <v>9837</v>
      </c>
      <c r="NNB1" t="s">
        <v>9838</v>
      </c>
      <c r="NNC1" t="s">
        <v>9839</v>
      </c>
      <c r="NND1" t="s">
        <v>9840</v>
      </c>
      <c r="NNE1" t="s">
        <v>9841</v>
      </c>
      <c r="NNF1" t="s">
        <v>9842</v>
      </c>
      <c r="NNG1" t="s">
        <v>9843</v>
      </c>
      <c r="NNH1" t="s">
        <v>9844</v>
      </c>
      <c r="NNI1" t="s">
        <v>9845</v>
      </c>
      <c r="NNJ1" t="s">
        <v>9846</v>
      </c>
      <c r="NNK1" t="s">
        <v>9847</v>
      </c>
      <c r="NNL1" t="s">
        <v>9848</v>
      </c>
      <c r="NNM1" t="s">
        <v>9849</v>
      </c>
      <c r="NNN1" t="s">
        <v>9850</v>
      </c>
      <c r="NNO1" t="s">
        <v>9851</v>
      </c>
      <c r="NNP1" t="s">
        <v>9852</v>
      </c>
      <c r="NNQ1" t="s">
        <v>9853</v>
      </c>
      <c r="NNR1" t="s">
        <v>9854</v>
      </c>
      <c r="NNS1" t="s">
        <v>9855</v>
      </c>
      <c r="NNT1" t="s">
        <v>9856</v>
      </c>
      <c r="NNU1" t="s">
        <v>9857</v>
      </c>
      <c r="NNV1" t="s">
        <v>9858</v>
      </c>
      <c r="NNW1" t="s">
        <v>9859</v>
      </c>
      <c r="NNX1" t="s">
        <v>9860</v>
      </c>
      <c r="NNY1" t="s">
        <v>9861</v>
      </c>
      <c r="NNZ1" t="s">
        <v>9862</v>
      </c>
      <c r="NOA1" t="s">
        <v>9863</v>
      </c>
      <c r="NOB1" t="s">
        <v>9864</v>
      </c>
      <c r="NOC1" t="s">
        <v>9865</v>
      </c>
      <c r="NOD1" t="s">
        <v>9866</v>
      </c>
      <c r="NOE1" t="s">
        <v>9867</v>
      </c>
      <c r="NOF1" t="s">
        <v>9868</v>
      </c>
      <c r="NOG1" t="s">
        <v>9869</v>
      </c>
      <c r="NOH1" t="s">
        <v>9870</v>
      </c>
      <c r="NOI1" t="s">
        <v>9871</v>
      </c>
      <c r="NOJ1" t="s">
        <v>9872</v>
      </c>
      <c r="NOK1" t="s">
        <v>9873</v>
      </c>
      <c r="NOL1" t="s">
        <v>9874</v>
      </c>
      <c r="NOM1" t="s">
        <v>9875</v>
      </c>
      <c r="NON1" t="s">
        <v>9876</v>
      </c>
      <c r="NOO1" t="s">
        <v>9877</v>
      </c>
      <c r="NOP1" t="s">
        <v>9878</v>
      </c>
      <c r="NOQ1" t="s">
        <v>9879</v>
      </c>
      <c r="NOR1" t="s">
        <v>9880</v>
      </c>
      <c r="NOS1" t="s">
        <v>9881</v>
      </c>
      <c r="NOT1" t="s">
        <v>9882</v>
      </c>
      <c r="NOU1" t="s">
        <v>9883</v>
      </c>
      <c r="NOV1" t="s">
        <v>9884</v>
      </c>
      <c r="NOW1" t="s">
        <v>9885</v>
      </c>
      <c r="NOX1" t="s">
        <v>9886</v>
      </c>
      <c r="NOY1" t="s">
        <v>9887</v>
      </c>
      <c r="NOZ1" t="s">
        <v>9888</v>
      </c>
      <c r="NPA1" t="s">
        <v>9889</v>
      </c>
      <c r="NPB1" t="s">
        <v>9890</v>
      </c>
      <c r="NPC1" t="s">
        <v>9891</v>
      </c>
      <c r="NPD1" t="s">
        <v>9892</v>
      </c>
      <c r="NPE1" t="s">
        <v>9893</v>
      </c>
      <c r="NPF1" t="s">
        <v>9894</v>
      </c>
      <c r="NPG1" t="s">
        <v>9895</v>
      </c>
      <c r="NPH1" t="s">
        <v>9896</v>
      </c>
      <c r="NPI1" t="s">
        <v>9897</v>
      </c>
      <c r="NPJ1" t="s">
        <v>9898</v>
      </c>
      <c r="NPK1" t="s">
        <v>9899</v>
      </c>
      <c r="NPL1" t="s">
        <v>9900</v>
      </c>
      <c r="NPM1" t="s">
        <v>9901</v>
      </c>
      <c r="NPN1" t="s">
        <v>9902</v>
      </c>
      <c r="NPO1" t="s">
        <v>9903</v>
      </c>
      <c r="NPP1" t="s">
        <v>9904</v>
      </c>
      <c r="NPQ1" t="s">
        <v>9905</v>
      </c>
      <c r="NPR1" t="s">
        <v>9906</v>
      </c>
      <c r="NPS1" t="s">
        <v>9907</v>
      </c>
      <c r="NPT1" t="s">
        <v>9908</v>
      </c>
      <c r="NPU1" t="s">
        <v>9909</v>
      </c>
      <c r="NPV1" t="s">
        <v>9910</v>
      </c>
      <c r="NPW1" t="s">
        <v>9911</v>
      </c>
      <c r="NPX1" t="s">
        <v>9912</v>
      </c>
      <c r="NPY1" t="s">
        <v>9913</v>
      </c>
      <c r="NPZ1" t="s">
        <v>9914</v>
      </c>
      <c r="NQA1" t="s">
        <v>9915</v>
      </c>
      <c r="NQB1" t="s">
        <v>9916</v>
      </c>
      <c r="NQC1" t="s">
        <v>9917</v>
      </c>
      <c r="NQD1" t="s">
        <v>9918</v>
      </c>
      <c r="NQE1" t="s">
        <v>9919</v>
      </c>
      <c r="NQF1" t="s">
        <v>9920</v>
      </c>
      <c r="NQG1" t="s">
        <v>9921</v>
      </c>
      <c r="NQH1" t="s">
        <v>9922</v>
      </c>
      <c r="NQI1" t="s">
        <v>9923</v>
      </c>
      <c r="NQJ1" t="s">
        <v>9924</v>
      </c>
      <c r="NQK1" t="s">
        <v>9925</v>
      </c>
      <c r="NQL1" t="s">
        <v>9926</v>
      </c>
      <c r="NQM1" t="s">
        <v>9927</v>
      </c>
      <c r="NQN1" t="s">
        <v>9928</v>
      </c>
      <c r="NQO1" t="s">
        <v>9929</v>
      </c>
      <c r="NQP1" t="s">
        <v>9930</v>
      </c>
      <c r="NQQ1" t="s">
        <v>9931</v>
      </c>
      <c r="NQR1" t="s">
        <v>9932</v>
      </c>
      <c r="NQS1" t="s">
        <v>9933</v>
      </c>
      <c r="NQT1" t="s">
        <v>9934</v>
      </c>
      <c r="NQU1" t="s">
        <v>9935</v>
      </c>
      <c r="NQV1" t="s">
        <v>9936</v>
      </c>
      <c r="NQW1" t="s">
        <v>9937</v>
      </c>
      <c r="NQX1" t="s">
        <v>9938</v>
      </c>
      <c r="NQY1" t="s">
        <v>9939</v>
      </c>
      <c r="NQZ1" t="s">
        <v>9940</v>
      </c>
      <c r="NRA1" t="s">
        <v>9941</v>
      </c>
      <c r="NRB1" t="s">
        <v>9942</v>
      </c>
      <c r="NRC1" t="s">
        <v>9943</v>
      </c>
      <c r="NRD1" t="s">
        <v>9944</v>
      </c>
      <c r="NRE1" t="s">
        <v>9945</v>
      </c>
      <c r="NRF1" t="s">
        <v>9946</v>
      </c>
      <c r="NRG1" t="s">
        <v>9947</v>
      </c>
      <c r="NRH1" t="s">
        <v>9948</v>
      </c>
      <c r="NRI1" t="s">
        <v>9949</v>
      </c>
      <c r="NRJ1" t="s">
        <v>9950</v>
      </c>
      <c r="NRK1" t="s">
        <v>9951</v>
      </c>
      <c r="NRL1" t="s">
        <v>9952</v>
      </c>
      <c r="NRM1" t="s">
        <v>9953</v>
      </c>
      <c r="NRN1" t="s">
        <v>9954</v>
      </c>
      <c r="NRO1" t="s">
        <v>9955</v>
      </c>
      <c r="NRP1" t="s">
        <v>9956</v>
      </c>
      <c r="NRQ1" t="s">
        <v>9957</v>
      </c>
      <c r="NRR1" t="s">
        <v>9958</v>
      </c>
      <c r="NRS1" t="s">
        <v>9959</v>
      </c>
      <c r="NRT1" t="s">
        <v>9960</v>
      </c>
      <c r="NRU1" t="s">
        <v>9961</v>
      </c>
      <c r="NRV1" t="s">
        <v>9962</v>
      </c>
      <c r="NRW1" t="s">
        <v>9963</v>
      </c>
      <c r="NRX1" t="s">
        <v>9964</v>
      </c>
      <c r="NRY1" t="s">
        <v>9965</v>
      </c>
      <c r="NRZ1" t="s">
        <v>9966</v>
      </c>
      <c r="NSA1" t="s">
        <v>9967</v>
      </c>
      <c r="NSB1" t="s">
        <v>9968</v>
      </c>
      <c r="NSC1" t="s">
        <v>9969</v>
      </c>
      <c r="NSD1" t="s">
        <v>9970</v>
      </c>
      <c r="NSE1" t="s">
        <v>9971</v>
      </c>
      <c r="NSF1" t="s">
        <v>9972</v>
      </c>
      <c r="NSG1" t="s">
        <v>9973</v>
      </c>
      <c r="NSH1" t="s">
        <v>9974</v>
      </c>
      <c r="NSI1" t="s">
        <v>9975</v>
      </c>
      <c r="NSJ1" t="s">
        <v>9976</v>
      </c>
      <c r="NSK1" t="s">
        <v>9977</v>
      </c>
      <c r="NSL1" t="s">
        <v>9978</v>
      </c>
      <c r="NSM1" t="s">
        <v>9979</v>
      </c>
      <c r="NSN1" t="s">
        <v>9980</v>
      </c>
      <c r="NSO1" t="s">
        <v>9981</v>
      </c>
      <c r="NSP1" t="s">
        <v>9982</v>
      </c>
      <c r="NSQ1" t="s">
        <v>9983</v>
      </c>
      <c r="NSR1" t="s">
        <v>9984</v>
      </c>
      <c r="NSS1" t="s">
        <v>9985</v>
      </c>
      <c r="NST1" t="s">
        <v>9986</v>
      </c>
      <c r="NSU1" t="s">
        <v>9987</v>
      </c>
      <c r="NSV1" t="s">
        <v>9988</v>
      </c>
      <c r="NSW1" t="s">
        <v>9989</v>
      </c>
      <c r="NSX1" t="s">
        <v>9990</v>
      </c>
      <c r="NSY1" t="s">
        <v>9991</v>
      </c>
      <c r="NSZ1" t="s">
        <v>9992</v>
      </c>
      <c r="NTA1" t="s">
        <v>9993</v>
      </c>
      <c r="NTB1" t="s">
        <v>9994</v>
      </c>
      <c r="NTC1" t="s">
        <v>9995</v>
      </c>
      <c r="NTD1" t="s">
        <v>9996</v>
      </c>
      <c r="NTE1" t="s">
        <v>9997</v>
      </c>
      <c r="NTF1" t="s">
        <v>9998</v>
      </c>
      <c r="NTG1" t="s">
        <v>9999</v>
      </c>
      <c r="NTH1" t="s">
        <v>10000</v>
      </c>
      <c r="NTI1" t="s">
        <v>10001</v>
      </c>
      <c r="NTJ1" t="s">
        <v>10002</v>
      </c>
      <c r="NTK1" t="s">
        <v>10003</v>
      </c>
      <c r="NTL1" t="s">
        <v>10004</v>
      </c>
      <c r="NTM1" t="s">
        <v>10005</v>
      </c>
      <c r="NTN1" t="s">
        <v>10006</v>
      </c>
      <c r="NTO1" t="s">
        <v>10007</v>
      </c>
      <c r="NTP1" t="s">
        <v>10008</v>
      </c>
      <c r="NTQ1" t="s">
        <v>10009</v>
      </c>
      <c r="NTR1" t="s">
        <v>10010</v>
      </c>
      <c r="NTS1" t="s">
        <v>10011</v>
      </c>
      <c r="NTT1" t="s">
        <v>10012</v>
      </c>
      <c r="NTU1" t="s">
        <v>10013</v>
      </c>
      <c r="NTV1" t="s">
        <v>10014</v>
      </c>
      <c r="NTW1" t="s">
        <v>10015</v>
      </c>
      <c r="NTX1" t="s">
        <v>10016</v>
      </c>
      <c r="NTY1" t="s">
        <v>10017</v>
      </c>
      <c r="NTZ1" t="s">
        <v>10018</v>
      </c>
      <c r="NUA1" t="s">
        <v>10019</v>
      </c>
      <c r="NUB1" t="s">
        <v>10020</v>
      </c>
      <c r="NUC1" t="s">
        <v>10021</v>
      </c>
      <c r="NUD1" t="s">
        <v>10022</v>
      </c>
      <c r="NUE1" t="s">
        <v>10023</v>
      </c>
      <c r="NUF1" t="s">
        <v>10024</v>
      </c>
      <c r="NUG1" t="s">
        <v>10025</v>
      </c>
      <c r="NUH1" t="s">
        <v>10026</v>
      </c>
      <c r="NUI1" t="s">
        <v>10027</v>
      </c>
      <c r="NUJ1" t="s">
        <v>10028</v>
      </c>
      <c r="NUK1" t="s">
        <v>10029</v>
      </c>
      <c r="NUL1" t="s">
        <v>10030</v>
      </c>
      <c r="NUM1" t="s">
        <v>10031</v>
      </c>
      <c r="NUN1" t="s">
        <v>10032</v>
      </c>
      <c r="NUO1" t="s">
        <v>10033</v>
      </c>
      <c r="NUP1" t="s">
        <v>10034</v>
      </c>
      <c r="NUQ1" t="s">
        <v>10035</v>
      </c>
      <c r="NUR1" t="s">
        <v>10036</v>
      </c>
      <c r="NUS1" t="s">
        <v>10037</v>
      </c>
      <c r="NUT1" t="s">
        <v>10038</v>
      </c>
      <c r="NUU1" t="s">
        <v>10039</v>
      </c>
      <c r="NUV1" t="s">
        <v>10040</v>
      </c>
      <c r="NUW1" t="s">
        <v>10041</v>
      </c>
      <c r="NUX1" t="s">
        <v>10042</v>
      </c>
      <c r="NUY1" t="s">
        <v>10043</v>
      </c>
      <c r="NUZ1" t="s">
        <v>10044</v>
      </c>
      <c r="NVA1" t="s">
        <v>10045</v>
      </c>
      <c r="NVB1" t="s">
        <v>10046</v>
      </c>
      <c r="NVC1" t="s">
        <v>10047</v>
      </c>
      <c r="NVD1" t="s">
        <v>10048</v>
      </c>
      <c r="NVE1" t="s">
        <v>10049</v>
      </c>
      <c r="NVF1" t="s">
        <v>10050</v>
      </c>
      <c r="NVG1" t="s">
        <v>10051</v>
      </c>
      <c r="NVH1" t="s">
        <v>10052</v>
      </c>
      <c r="NVI1" t="s">
        <v>10053</v>
      </c>
      <c r="NVJ1" t="s">
        <v>10054</v>
      </c>
      <c r="NVK1" t="s">
        <v>10055</v>
      </c>
      <c r="NVL1" t="s">
        <v>10056</v>
      </c>
      <c r="NVM1" t="s">
        <v>10057</v>
      </c>
      <c r="NVN1" t="s">
        <v>10058</v>
      </c>
      <c r="NVO1" t="s">
        <v>10059</v>
      </c>
      <c r="NVP1" t="s">
        <v>10060</v>
      </c>
      <c r="NVQ1" t="s">
        <v>10061</v>
      </c>
      <c r="NVR1" t="s">
        <v>10062</v>
      </c>
      <c r="NVS1" t="s">
        <v>10063</v>
      </c>
      <c r="NVT1" t="s">
        <v>10064</v>
      </c>
      <c r="NVU1" t="s">
        <v>10065</v>
      </c>
      <c r="NVV1" t="s">
        <v>10066</v>
      </c>
      <c r="NVW1" t="s">
        <v>10067</v>
      </c>
      <c r="NVX1" t="s">
        <v>10068</v>
      </c>
      <c r="NVY1" t="s">
        <v>10069</v>
      </c>
      <c r="NVZ1" t="s">
        <v>10070</v>
      </c>
      <c r="NWA1" t="s">
        <v>10071</v>
      </c>
      <c r="NWB1" t="s">
        <v>10072</v>
      </c>
      <c r="NWC1" t="s">
        <v>10073</v>
      </c>
      <c r="NWD1" t="s">
        <v>10074</v>
      </c>
      <c r="NWE1" t="s">
        <v>10075</v>
      </c>
      <c r="NWF1" t="s">
        <v>10076</v>
      </c>
      <c r="NWG1" t="s">
        <v>10077</v>
      </c>
      <c r="NWH1" t="s">
        <v>10078</v>
      </c>
      <c r="NWI1" t="s">
        <v>10079</v>
      </c>
      <c r="NWJ1" t="s">
        <v>10080</v>
      </c>
      <c r="NWK1" t="s">
        <v>10081</v>
      </c>
      <c r="NWL1" t="s">
        <v>10082</v>
      </c>
      <c r="NWM1" t="s">
        <v>10083</v>
      </c>
      <c r="NWN1" t="s">
        <v>10084</v>
      </c>
      <c r="NWO1" t="s">
        <v>10085</v>
      </c>
      <c r="NWP1" t="s">
        <v>10086</v>
      </c>
      <c r="NWQ1" t="s">
        <v>10087</v>
      </c>
      <c r="NWR1" t="s">
        <v>10088</v>
      </c>
      <c r="NWS1" t="s">
        <v>10089</v>
      </c>
      <c r="NWT1" t="s">
        <v>10090</v>
      </c>
      <c r="NWU1" t="s">
        <v>10091</v>
      </c>
      <c r="NWV1" t="s">
        <v>10092</v>
      </c>
      <c r="NWW1" t="s">
        <v>10093</v>
      </c>
      <c r="NWX1" t="s">
        <v>10094</v>
      </c>
      <c r="NWY1" t="s">
        <v>10095</v>
      </c>
      <c r="NWZ1" t="s">
        <v>10096</v>
      </c>
      <c r="NXA1" t="s">
        <v>10097</v>
      </c>
      <c r="NXB1" t="s">
        <v>10098</v>
      </c>
      <c r="NXC1" t="s">
        <v>10099</v>
      </c>
      <c r="NXD1" t="s">
        <v>10100</v>
      </c>
      <c r="NXE1" t="s">
        <v>10101</v>
      </c>
      <c r="NXF1" t="s">
        <v>10102</v>
      </c>
      <c r="NXG1" t="s">
        <v>10103</v>
      </c>
      <c r="NXH1" t="s">
        <v>10104</v>
      </c>
      <c r="NXI1" t="s">
        <v>10105</v>
      </c>
      <c r="NXJ1" t="s">
        <v>10106</v>
      </c>
      <c r="NXK1" t="s">
        <v>10107</v>
      </c>
      <c r="NXL1" t="s">
        <v>10108</v>
      </c>
      <c r="NXM1" t="s">
        <v>10109</v>
      </c>
      <c r="NXN1" t="s">
        <v>10110</v>
      </c>
      <c r="NXO1" t="s">
        <v>10111</v>
      </c>
      <c r="NXP1" t="s">
        <v>10112</v>
      </c>
      <c r="NXQ1" t="s">
        <v>10113</v>
      </c>
      <c r="NXR1" t="s">
        <v>10114</v>
      </c>
      <c r="NXS1" t="s">
        <v>10115</v>
      </c>
      <c r="NXT1" t="s">
        <v>10116</v>
      </c>
      <c r="NXU1" t="s">
        <v>10117</v>
      </c>
      <c r="NXV1" t="s">
        <v>10118</v>
      </c>
      <c r="NXW1" t="s">
        <v>10119</v>
      </c>
      <c r="NXX1" t="s">
        <v>10120</v>
      </c>
      <c r="NXY1" t="s">
        <v>10121</v>
      </c>
      <c r="NXZ1" t="s">
        <v>10122</v>
      </c>
      <c r="NYA1" t="s">
        <v>10123</v>
      </c>
      <c r="NYB1" t="s">
        <v>10124</v>
      </c>
      <c r="NYC1" t="s">
        <v>10125</v>
      </c>
      <c r="NYD1" t="s">
        <v>10126</v>
      </c>
      <c r="NYE1" t="s">
        <v>10127</v>
      </c>
      <c r="NYF1" t="s">
        <v>10128</v>
      </c>
      <c r="NYG1" t="s">
        <v>10129</v>
      </c>
      <c r="NYH1" t="s">
        <v>10130</v>
      </c>
      <c r="NYI1" t="s">
        <v>10131</v>
      </c>
      <c r="NYJ1" t="s">
        <v>10132</v>
      </c>
      <c r="NYK1" t="s">
        <v>10133</v>
      </c>
      <c r="NYL1" t="s">
        <v>10134</v>
      </c>
      <c r="NYM1" t="s">
        <v>10135</v>
      </c>
      <c r="NYN1" t="s">
        <v>10136</v>
      </c>
      <c r="NYO1" t="s">
        <v>10137</v>
      </c>
      <c r="NYP1" t="s">
        <v>10138</v>
      </c>
      <c r="NYQ1" t="s">
        <v>10139</v>
      </c>
      <c r="NYR1" t="s">
        <v>10140</v>
      </c>
      <c r="NYS1" t="s">
        <v>10141</v>
      </c>
      <c r="NYT1" t="s">
        <v>10142</v>
      </c>
      <c r="NYU1" t="s">
        <v>10143</v>
      </c>
      <c r="NYV1" t="s">
        <v>10144</v>
      </c>
      <c r="NYW1" t="s">
        <v>10145</v>
      </c>
      <c r="NYX1" t="s">
        <v>10146</v>
      </c>
      <c r="NYY1" t="s">
        <v>10147</v>
      </c>
      <c r="NYZ1" t="s">
        <v>10148</v>
      </c>
      <c r="NZA1" t="s">
        <v>10149</v>
      </c>
      <c r="NZB1" t="s">
        <v>10150</v>
      </c>
      <c r="NZC1" t="s">
        <v>10151</v>
      </c>
      <c r="NZD1" t="s">
        <v>10152</v>
      </c>
      <c r="NZE1" t="s">
        <v>10153</v>
      </c>
      <c r="NZF1" t="s">
        <v>10154</v>
      </c>
      <c r="NZG1" t="s">
        <v>10155</v>
      </c>
      <c r="NZH1" t="s">
        <v>10156</v>
      </c>
      <c r="NZI1" t="s">
        <v>10157</v>
      </c>
      <c r="NZJ1" t="s">
        <v>10158</v>
      </c>
      <c r="NZK1" t="s">
        <v>10159</v>
      </c>
      <c r="NZL1" t="s">
        <v>10160</v>
      </c>
      <c r="NZM1" t="s">
        <v>10161</v>
      </c>
      <c r="NZN1" t="s">
        <v>10162</v>
      </c>
      <c r="NZO1" t="s">
        <v>10163</v>
      </c>
      <c r="NZP1" t="s">
        <v>10164</v>
      </c>
      <c r="NZQ1" t="s">
        <v>10165</v>
      </c>
      <c r="NZR1" t="s">
        <v>10166</v>
      </c>
      <c r="NZS1" t="s">
        <v>10167</v>
      </c>
      <c r="NZT1" t="s">
        <v>10168</v>
      </c>
      <c r="NZU1" t="s">
        <v>10169</v>
      </c>
      <c r="NZV1" t="s">
        <v>10170</v>
      </c>
      <c r="NZW1" t="s">
        <v>10171</v>
      </c>
      <c r="NZX1" t="s">
        <v>10172</v>
      </c>
      <c r="NZY1" t="s">
        <v>10173</v>
      </c>
      <c r="NZZ1" t="s">
        <v>10174</v>
      </c>
      <c r="OAA1" t="s">
        <v>10175</v>
      </c>
      <c r="OAB1" t="s">
        <v>10176</v>
      </c>
      <c r="OAC1" t="s">
        <v>10177</v>
      </c>
      <c r="OAD1" t="s">
        <v>10178</v>
      </c>
      <c r="OAE1" t="s">
        <v>10179</v>
      </c>
      <c r="OAF1" t="s">
        <v>10180</v>
      </c>
      <c r="OAG1" t="s">
        <v>10181</v>
      </c>
      <c r="OAH1" t="s">
        <v>10182</v>
      </c>
      <c r="OAI1" t="s">
        <v>10183</v>
      </c>
      <c r="OAJ1" t="s">
        <v>10184</v>
      </c>
      <c r="OAK1" t="s">
        <v>10185</v>
      </c>
      <c r="OAL1" t="s">
        <v>10186</v>
      </c>
      <c r="OAM1" t="s">
        <v>10187</v>
      </c>
      <c r="OAN1" t="s">
        <v>10188</v>
      </c>
      <c r="OAO1" t="s">
        <v>10189</v>
      </c>
      <c r="OAP1" t="s">
        <v>10190</v>
      </c>
      <c r="OAQ1" t="s">
        <v>10191</v>
      </c>
      <c r="OAR1" t="s">
        <v>10192</v>
      </c>
      <c r="OAS1" t="s">
        <v>10193</v>
      </c>
      <c r="OAT1" t="s">
        <v>10194</v>
      </c>
      <c r="OAU1" t="s">
        <v>10195</v>
      </c>
      <c r="OAV1" t="s">
        <v>10196</v>
      </c>
      <c r="OAW1" t="s">
        <v>10197</v>
      </c>
      <c r="OAX1" t="s">
        <v>10198</v>
      </c>
      <c r="OAY1" t="s">
        <v>10199</v>
      </c>
      <c r="OAZ1" t="s">
        <v>10200</v>
      </c>
      <c r="OBA1" t="s">
        <v>10201</v>
      </c>
      <c r="OBB1" t="s">
        <v>10202</v>
      </c>
      <c r="OBC1" t="s">
        <v>10203</v>
      </c>
      <c r="OBD1" t="s">
        <v>10204</v>
      </c>
      <c r="OBE1" t="s">
        <v>10205</v>
      </c>
      <c r="OBF1" t="s">
        <v>10206</v>
      </c>
      <c r="OBG1" t="s">
        <v>10207</v>
      </c>
      <c r="OBH1" t="s">
        <v>10208</v>
      </c>
      <c r="OBI1" t="s">
        <v>10209</v>
      </c>
      <c r="OBJ1" t="s">
        <v>10210</v>
      </c>
      <c r="OBK1" t="s">
        <v>10211</v>
      </c>
      <c r="OBL1" t="s">
        <v>10212</v>
      </c>
      <c r="OBM1" t="s">
        <v>10213</v>
      </c>
      <c r="OBN1" t="s">
        <v>10214</v>
      </c>
      <c r="OBO1" t="s">
        <v>10215</v>
      </c>
      <c r="OBP1" t="s">
        <v>10216</v>
      </c>
      <c r="OBQ1" t="s">
        <v>10217</v>
      </c>
      <c r="OBR1" t="s">
        <v>10218</v>
      </c>
      <c r="OBS1" t="s">
        <v>10219</v>
      </c>
      <c r="OBT1" t="s">
        <v>10220</v>
      </c>
      <c r="OBU1" t="s">
        <v>10221</v>
      </c>
      <c r="OBV1" t="s">
        <v>10222</v>
      </c>
      <c r="OBW1" t="s">
        <v>10223</v>
      </c>
      <c r="OBX1" t="s">
        <v>10224</v>
      </c>
      <c r="OBY1" t="s">
        <v>10225</v>
      </c>
      <c r="OBZ1" t="s">
        <v>10226</v>
      </c>
      <c r="OCA1" t="s">
        <v>10227</v>
      </c>
      <c r="OCB1" t="s">
        <v>10228</v>
      </c>
      <c r="OCC1" t="s">
        <v>10229</v>
      </c>
      <c r="OCD1" t="s">
        <v>10230</v>
      </c>
      <c r="OCE1" t="s">
        <v>10231</v>
      </c>
      <c r="OCF1" t="s">
        <v>10232</v>
      </c>
      <c r="OCG1" t="s">
        <v>10233</v>
      </c>
      <c r="OCH1" t="s">
        <v>10234</v>
      </c>
      <c r="OCI1" t="s">
        <v>10235</v>
      </c>
      <c r="OCJ1" t="s">
        <v>10236</v>
      </c>
      <c r="OCK1" t="s">
        <v>10237</v>
      </c>
      <c r="OCL1" t="s">
        <v>10238</v>
      </c>
      <c r="OCM1" t="s">
        <v>10239</v>
      </c>
      <c r="OCN1" t="s">
        <v>10240</v>
      </c>
      <c r="OCO1" t="s">
        <v>10241</v>
      </c>
      <c r="OCP1" t="s">
        <v>10242</v>
      </c>
      <c r="OCQ1" t="s">
        <v>10243</v>
      </c>
      <c r="OCR1" t="s">
        <v>10244</v>
      </c>
      <c r="OCS1" t="s">
        <v>10245</v>
      </c>
      <c r="OCT1" t="s">
        <v>10246</v>
      </c>
      <c r="OCU1" t="s">
        <v>10247</v>
      </c>
      <c r="OCV1" t="s">
        <v>10248</v>
      </c>
      <c r="OCW1" t="s">
        <v>10249</v>
      </c>
      <c r="OCX1" t="s">
        <v>10250</v>
      </c>
      <c r="OCY1" t="s">
        <v>10251</v>
      </c>
      <c r="OCZ1" t="s">
        <v>10252</v>
      </c>
      <c r="ODA1" t="s">
        <v>10253</v>
      </c>
      <c r="ODB1" t="s">
        <v>10254</v>
      </c>
      <c r="ODC1" t="s">
        <v>10255</v>
      </c>
      <c r="ODD1" t="s">
        <v>10256</v>
      </c>
      <c r="ODE1" t="s">
        <v>10257</v>
      </c>
      <c r="ODF1" t="s">
        <v>10258</v>
      </c>
      <c r="ODG1" t="s">
        <v>10259</v>
      </c>
      <c r="ODH1" t="s">
        <v>10260</v>
      </c>
      <c r="ODI1" t="s">
        <v>10261</v>
      </c>
      <c r="ODJ1" t="s">
        <v>10262</v>
      </c>
      <c r="ODK1" t="s">
        <v>10263</v>
      </c>
      <c r="ODL1" t="s">
        <v>10264</v>
      </c>
      <c r="ODM1" t="s">
        <v>10265</v>
      </c>
      <c r="ODN1" t="s">
        <v>10266</v>
      </c>
      <c r="ODO1" t="s">
        <v>10267</v>
      </c>
      <c r="ODP1" t="s">
        <v>10268</v>
      </c>
      <c r="ODQ1" t="s">
        <v>10269</v>
      </c>
      <c r="ODR1" t="s">
        <v>10270</v>
      </c>
      <c r="ODS1" t="s">
        <v>10271</v>
      </c>
      <c r="ODT1" t="s">
        <v>10272</v>
      </c>
      <c r="ODU1" t="s">
        <v>10273</v>
      </c>
      <c r="ODV1" t="s">
        <v>10274</v>
      </c>
      <c r="ODW1" t="s">
        <v>10275</v>
      </c>
      <c r="ODX1" t="s">
        <v>10276</v>
      </c>
      <c r="ODY1" t="s">
        <v>10277</v>
      </c>
      <c r="ODZ1" t="s">
        <v>10278</v>
      </c>
      <c r="OEA1" t="s">
        <v>10279</v>
      </c>
      <c r="OEB1" t="s">
        <v>10280</v>
      </c>
      <c r="OEC1" t="s">
        <v>10281</v>
      </c>
      <c r="OED1" t="s">
        <v>10282</v>
      </c>
      <c r="OEE1" t="s">
        <v>10283</v>
      </c>
      <c r="OEF1" t="s">
        <v>10284</v>
      </c>
      <c r="OEG1" t="s">
        <v>10285</v>
      </c>
      <c r="OEH1" t="s">
        <v>10286</v>
      </c>
      <c r="OEI1" t="s">
        <v>10287</v>
      </c>
      <c r="OEJ1" t="s">
        <v>10288</v>
      </c>
      <c r="OEK1" t="s">
        <v>10289</v>
      </c>
      <c r="OEL1" t="s">
        <v>10290</v>
      </c>
      <c r="OEM1" t="s">
        <v>10291</v>
      </c>
      <c r="OEN1" t="s">
        <v>10292</v>
      </c>
      <c r="OEO1" t="s">
        <v>10293</v>
      </c>
      <c r="OEP1" t="s">
        <v>10294</v>
      </c>
      <c r="OEQ1" t="s">
        <v>10295</v>
      </c>
      <c r="OER1" t="s">
        <v>10296</v>
      </c>
      <c r="OES1" t="s">
        <v>10297</v>
      </c>
      <c r="OET1" t="s">
        <v>10298</v>
      </c>
      <c r="OEU1" t="s">
        <v>10299</v>
      </c>
      <c r="OEV1" t="s">
        <v>10300</v>
      </c>
      <c r="OEW1" t="s">
        <v>10301</v>
      </c>
      <c r="OEX1" t="s">
        <v>10302</v>
      </c>
      <c r="OEY1" t="s">
        <v>10303</v>
      </c>
      <c r="OEZ1" t="s">
        <v>10304</v>
      </c>
      <c r="OFA1" t="s">
        <v>10305</v>
      </c>
      <c r="OFB1" t="s">
        <v>10306</v>
      </c>
      <c r="OFC1" t="s">
        <v>10307</v>
      </c>
      <c r="OFD1" t="s">
        <v>10308</v>
      </c>
      <c r="OFE1" t="s">
        <v>10309</v>
      </c>
      <c r="OFF1" t="s">
        <v>10310</v>
      </c>
      <c r="OFG1" t="s">
        <v>10311</v>
      </c>
      <c r="OFH1" t="s">
        <v>10312</v>
      </c>
      <c r="OFI1" t="s">
        <v>10313</v>
      </c>
      <c r="OFJ1" t="s">
        <v>10314</v>
      </c>
      <c r="OFK1" t="s">
        <v>10315</v>
      </c>
      <c r="OFL1" t="s">
        <v>10316</v>
      </c>
      <c r="OFM1" t="s">
        <v>10317</v>
      </c>
      <c r="OFN1" t="s">
        <v>10318</v>
      </c>
      <c r="OFO1" t="s">
        <v>10319</v>
      </c>
      <c r="OFP1" t="s">
        <v>10320</v>
      </c>
      <c r="OFQ1" t="s">
        <v>10321</v>
      </c>
      <c r="OFR1" t="s">
        <v>10322</v>
      </c>
      <c r="OFS1" t="s">
        <v>10323</v>
      </c>
      <c r="OFT1" t="s">
        <v>10324</v>
      </c>
      <c r="OFU1" t="s">
        <v>10325</v>
      </c>
      <c r="OFV1" t="s">
        <v>10326</v>
      </c>
      <c r="OFW1" t="s">
        <v>10327</v>
      </c>
      <c r="OFX1" t="s">
        <v>10328</v>
      </c>
      <c r="OFY1" t="s">
        <v>10329</v>
      </c>
      <c r="OFZ1" t="s">
        <v>10330</v>
      </c>
      <c r="OGA1" t="s">
        <v>10331</v>
      </c>
      <c r="OGB1" t="s">
        <v>10332</v>
      </c>
      <c r="OGC1" t="s">
        <v>10333</v>
      </c>
      <c r="OGD1" t="s">
        <v>10334</v>
      </c>
      <c r="OGE1" t="s">
        <v>10335</v>
      </c>
      <c r="OGF1" t="s">
        <v>10336</v>
      </c>
      <c r="OGG1" t="s">
        <v>10337</v>
      </c>
      <c r="OGH1" t="s">
        <v>10338</v>
      </c>
      <c r="OGI1" t="s">
        <v>10339</v>
      </c>
      <c r="OGJ1" t="s">
        <v>10340</v>
      </c>
      <c r="OGK1" t="s">
        <v>10341</v>
      </c>
      <c r="OGL1" t="s">
        <v>10342</v>
      </c>
      <c r="OGM1" t="s">
        <v>10343</v>
      </c>
      <c r="OGN1" t="s">
        <v>10344</v>
      </c>
      <c r="OGO1" t="s">
        <v>10345</v>
      </c>
      <c r="OGP1" t="s">
        <v>10346</v>
      </c>
      <c r="OGQ1" t="s">
        <v>10347</v>
      </c>
      <c r="OGR1" t="s">
        <v>10348</v>
      </c>
      <c r="OGS1" t="s">
        <v>10349</v>
      </c>
      <c r="OGT1" t="s">
        <v>10350</v>
      </c>
      <c r="OGU1" t="s">
        <v>10351</v>
      </c>
      <c r="OGV1" t="s">
        <v>10352</v>
      </c>
      <c r="OGW1" t="s">
        <v>10353</v>
      </c>
      <c r="OGX1" t="s">
        <v>10354</v>
      </c>
      <c r="OGY1" t="s">
        <v>10355</v>
      </c>
      <c r="OGZ1" t="s">
        <v>10356</v>
      </c>
      <c r="OHA1" t="s">
        <v>10357</v>
      </c>
      <c r="OHB1" t="s">
        <v>10358</v>
      </c>
      <c r="OHC1" t="s">
        <v>10359</v>
      </c>
      <c r="OHD1" t="s">
        <v>10360</v>
      </c>
      <c r="OHE1" t="s">
        <v>10361</v>
      </c>
      <c r="OHF1" t="s">
        <v>10362</v>
      </c>
      <c r="OHG1" t="s">
        <v>10363</v>
      </c>
      <c r="OHH1" t="s">
        <v>10364</v>
      </c>
      <c r="OHI1" t="s">
        <v>10365</v>
      </c>
      <c r="OHJ1" t="s">
        <v>10366</v>
      </c>
      <c r="OHK1" t="s">
        <v>10367</v>
      </c>
      <c r="OHL1" t="s">
        <v>10368</v>
      </c>
      <c r="OHM1" t="s">
        <v>10369</v>
      </c>
      <c r="OHN1" t="s">
        <v>10370</v>
      </c>
      <c r="OHO1" t="s">
        <v>10371</v>
      </c>
      <c r="OHP1" t="s">
        <v>10372</v>
      </c>
      <c r="OHQ1" t="s">
        <v>10373</v>
      </c>
      <c r="OHR1" t="s">
        <v>10374</v>
      </c>
      <c r="OHS1" t="s">
        <v>10375</v>
      </c>
      <c r="OHT1" t="s">
        <v>10376</v>
      </c>
      <c r="OHU1" t="s">
        <v>10377</v>
      </c>
      <c r="OHV1" t="s">
        <v>10378</v>
      </c>
      <c r="OHW1" t="s">
        <v>10379</v>
      </c>
      <c r="OHX1" t="s">
        <v>10380</v>
      </c>
      <c r="OHY1" t="s">
        <v>10381</v>
      </c>
      <c r="OHZ1" t="s">
        <v>10382</v>
      </c>
      <c r="OIA1" t="s">
        <v>10383</v>
      </c>
      <c r="OIB1" t="s">
        <v>10384</v>
      </c>
      <c r="OIC1" t="s">
        <v>10385</v>
      </c>
      <c r="OID1" t="s">
        <v>10386</v>
      </c>
      <c r="OIE1" t="s">
        <v>10387</v>
      </c>
      <c r="OIF1" t="s">
        <v>10388</v>
      </c>
      <c r="OIG1" t="s">
        <v>10389</v>
      </c>
      <c r="OIH1" t="s">
        <v>10390</v>
      </c>
      <c r="OII1" t="s">
        <v>10391</v>
      </c>
      <c r="OIJ1" t="s">
        <v>10392</v>
      </c>
      <c r="OIK1" t="s">
        <v>10393</v>
      </c>
      <c r="OIL1" t="s">
        <v>10394</v>
      </c>
      <c r="OIM1" t="s">
        <v>10395</v>
      </c>
      <c r="OIN1" t="s">
        <v>10396</v>
      </c>
      <c r="OIO1" t="s">
        <v>10397</v>
      </c>
      <c r="OIP1" t="s">
        <v>10398</v>
      </c>
      <c r="OIQ1" t="s">
        <v>10399</v>
      </c>
      <c r="OIR1" t="s">
        <v>10400</v>
      </c>
      <c r="OIS1" t="s">
        <v>10401</v>
      </c>
      <c r="OIT1" t="s">
        <v>10402</v>
      </c>
      <c r="OIU1" t="s">
        <v>10403</v>
      </c>
      <c r="OIV1" t="s">
        <v>10404</v>
      </c>
      <c r="OIW1" t="s">
        <v>10405</v>
      </c>
      <c r="OIX1" t="s">
        <v>10406</v>
      </c>
      <c r="OIY1" t="s">
        <v>10407</v>
      </c>
      <c r="OIZ1" t="s">
        <v>10408</v>
      </c>
      <c r="OJA1" t="s">
        <v>10409</v>
      </c>
      <c r="OJB1" t="s">
        <v>10410</v>
      </c>
      <c r="OJC1" t="s">
        <v>10411</v>
      </c>
      <c r="OJD1" t="s">
        <v>10412</v>
      </c>
      <c r="OJE1" t="s">
        <v>10413</v>
      </c>
      <c r="OJF1" t="s">
        <v>10414</v>
      </c>
      <c r="OJG1" t="s">
        <v>10415</v>
      </c>
      <c r="OJH1" t="s">
        <v>10416</v>
      </c>
      <c r="OJI1" t="s">
        <v>10417</v>
      </c>
      <c r="OJJ1" t="s">
        <v>10418</v>
      </c>
      <c r="OJK1" t="s">
        <v>10419</v>
      </c>
      <c r="OJL1" t="s">
        <v>10420</v>
      </c>
      <c r="OJM1" t="s">
        <v>10421</v>
      </c>
      <c r="OJN1" t="s">
        <v>10422</v>
      </c>
      <c r="OJO1" t="s">
        <v>10423</v>
      </c>
      <c r="OJP1" t="s">
        <v>10424</v>
      </c>
      <c r="OJQ1" t="s">
        <v>10425</v>
      </c>
      <c r="OJR1" t="s">
        <v>10426</v>
      </c>
      <c r="OJS1" t="s">
        <v>10427</v>
      </c>
      <c r="OJT1" t="s">
        <v>10428</v>
      </c>
      <c r="OJU1" t="s">
        <v>10429</v>
      </c>
      <c r="OJV1" t="s">
        <v>10430</v>
      </c>
      <c r="OJW1" t="s">
        <v>10431</v>
      </c>
      <c r="OJX1" t="s">
        <v>10432</v>
      </c>
      <c r="OJY1" t="s">
        <v>10433</v>
      </c>
      <c r="OJZ1" t="s">
        <v>10434</v>
      </c>
      <c r="OKA1" t="s">
        <v>10435</v>
      </c>
      <c r="OKB1" t="s">
        <v>10436</v>
      </c>
      <c r="OKC1" t="s">
        <v>10437</v>
      </c>
      <c r="OKD1" t="s">
        <v>10438</v>
      </c>
      <c r="OKE1" t="s">
        <v>10439</v>
      </c>
      <c r="OKF1" t="s">
        <v>10440</v>
      </c>
      <c r="OKG1" t="s">
        <v>10441</v>
      </c>
      <c r="OKH1" t="s">
        <v>10442</v>
      </c>
      <c r="OKI1" t="s">
        <v>10443</v>
      </c>
      <c r="OKJ1" t="s">
        <v>10444</v>
      </c>
      <c r="OKK1" t="s">
        <v>10445</v>
      </c>
      <c r="OKL1" t="s">
        <v>10446</v>
      </c>
      <c r="OKM1" t="s">
        <v>10447</v>
      </c>
      <c r="OKN1" t="s">
        <v>10448</v>
      </c>
      <c r="OKO1" t="s">
        <v>10449</v>
      </c>
      <c r="OKP1" t="s">
        <v>10450</v>
      </c>
      <c r="OKQ1" t="s">
        <v>10451</v>
      </c>
      <c r="OKR1" t="s">
        <v>10452</v>
      </c>
      <c r="OKS1" t="s">
        <v>10453</v>
      </c>
      <c r="OKT1" t="s">
        <v>10454</v>
      </c>
      <c r="OKU1" t="s">
        <v>10455</v>
      </c>
      <c r="OKV1" t="s">
        <v>10456</v>
      </c>
      <c r="OKW1" t="s">
        <v>10457</v>
      </c>
      <c r="OKX1" t="s">
        <v>10458</v>
      </c>
      <c r="OKY1" t="s">
        <v>10459</v>
      </c>
      <c r="OKZ1" t="s">
        <v>10460</v>
      </c>
      <c r="OLA1" t="s">
        <v>10461</v>
      </c>
      <c r="OLB1" t="s">
        <v>10462</v>
      </c>
      <c r="OLC1" t="s">
        <v>10463</v>
      </c>
      <c r="OLD1" t="s">
        <v>10464</v>
      </c>
      <c r="OLE1" t="s">
        <v>10465</v>
      </c>
      <c r="OLF1" t="s">
        <v>10466</v>
      </c>
      <c r="OLG1" t="s">
        <v>10467</v>
      </c>
      <c r="OLH1" t="s">
        <v>10468</v>
      </c>
      <c r="OLI1" t="s">
        <v>10469</v>
      </c>
      <c r="OLJ1" t="s">
        <v>10470</v>
      </c>
      <c r="OLK1" t="s">
        <v>10471</v>
      </c>
      <c r="OLL1" t="s">
        <v>10472</v>
      </c>
      <c r="OLM1" t="s">
        <v>10473</v>
      </c>
      <c r="OLN1" t="s">
        <v>10474</v>
      </c>
      <c r="OLO1" t="s">
        <v>10475</v>
      </c>
      <c r="OLP1" t="s">
        <v>10476</v>
      </c>
      <c r="OLQ1" t="s">
        <v>10477</v>
      </c>
      <c r="OLR1" t="s">
        <v>10478</v>
      </c>
      <c r="OLS1" t="s">
        <v>10479</v>
      </c>
      <c r="OLT1" t="s">
        <v>10480</v>
      </c>
      <c r="OLU1" t="s">
        <v>10481</v>
      </c>
      <c r="OLV1" t="s">
        <v>10482</v>
      </c>
      <c r="OLW1" t="s">
        <v>10483</v>
      </c>
      <c r="OLX1" t="s">
        <v>10484</v>
      </c>
      <c r="OLY1" t="s">
        <v>10485</v>
      </c>
      <c r="OLZ1" t="s">
        <v>10486</v>
      </c>
      <c r="OMA1" t="s">
        <v>10487</v>
      </c>
      <c r="OMB1" t="s">
        <v>10488</v>
      </c>
      <c r="OMC1" t="s">
        <v>10489</v>
      </c>
      <c r="OMD1" t="s">
        <v>10490</v>
      </c>
      <c r="OME1" t="s">
        <v>10491</v>
      </c>
      <c r="OMF1" t="s">
        <v>10492</v>
      </c>
      <c r="OMG1" t="s">
        <v>10493</v>
      </c>
      <c r="OMH1" t="s">
        <v>10494</v>
      </c>
      <c r="OMI1" t="s">
        <v>10495</v>
      </c>
      <c r="OMJ1" t="s">
        <v>10496</v>
      </c>
      <c r="OMK1" t="s">
        <v>10497</v>
      </c>
      <c r="OML1" t="s">
        <v>10498</v>
      </c>
      <c r="OMM1" t="s">
        <v>10499</v>
      </c>
      <c r="OMN1" t="s">
        <v>10500</v>
      </c>
      <c r="OMO1" t="s">
        <v>10501</v>
      </c>
      <c r="OMP1" t="s">
        <v>10502</v>
      </c>
      <c r="OMQ1" t="s">
        <v>10503</v>
      </c>
      <c r="OMR1" t="s">
        <v>10504</v>
      </c>
      <c r="OMS1" t="s">
        <v>10505</v>
      </c>
      <c r="OMT1" t="s">
        <v>10506</v>
      </c>
      <c r="OMU1" t="s">
        <v>10507</v>
      </c>
      <c r="OMV1" t="s">
        <v>10508</v>
      </c>
      <c r="OMW1" t="s">
        <v>10509</v>
      </c>
      <c r="OMX1" t="s">
        <v>10510</v>
      </c>
      <c r="OMY1" t="s">
        <v>10511</v>
      </c>
      <c r="OMZ1" t="s">
        <v>10512</v>
      </c>
      <c r="ONA1" t="s">
        <v>10513</v>
      </c>
      <c r="ONB1" t="s">
        <v>10514</v>
      </c>
      <c r="ONC1" t="s">
        <v>10515</v>
      </c>
      <c r="OND1" t="s">
        <v>10516</v>
      </c>
      <c r="ONE1" t="s">
        <v>10517</v>
      </c>
      <c r="ONF1" t="s">
        <v>10518</v>
      </c>
      <c r="ONG1" t="s">
        <v>10519</v>
      </c>
      <c r="ONH1" t="s">
        <v>10520</v>
      </c>
      <c r="ONI1" t="s">
        <v>10521</v>
      </c>
      <c r="ONJ1" t="s">
        <v>10522</v>
      </c>
      <c r="ONK1" t="s">
        <v>10523</v>
      </c>
      <c r="ONL1" t="s">
        <v>10524</v>
      </c>
      <c r="ONM1" t="s">
        <v>10525</v>
      </c>
      <c r="ONN1" t="s">
        <v>10526</v>
      </c>
      <c r="ONO1" t="s">
        <v>10527</v>
      </c>
      <c r="ONP1" t="s">
        <v>10528</v>
      </c>
      <c r="ONQ1" t="s">
        <v>10529</v>
      </c>
      <c r="ONR1" t="s">
        <v>10530</v>
      </c>
      <c r="ONS1" t="s">
        <v>10531</v>
      </c>
      <c r="ONT1" t="s">
        <v>10532</v>
      </c>
      <c r="ONU1" t="s">
        <v>10533</v>
      </c>
      <c r="ONV1" t="s">
        <v>10534</v>
      </c>
      <c r="ONW1" t="s">
        <v>10535</v>
      </c>
      <c r="ONX1" t="s">
        <v>10536</v>
      </c>
      <c r="ONY1" t="s">
        <v>10537</v>
      </c>
      <c r="ONZ1" t="s">
        <v>10538</v>
      </c>
      <c r="OOA1" t="s">
        <v>10539</v>
      </c>
      <c r="OOB1" t="s">
        <v>10540</v>
      </c>
      <c r="OOC1" t="s">
        <v>10541</v>
      </c>
      <c r="OOD1" t="s">
        <v>10542</v>
      </c>
      <c r="OOE1" t="s">
        <v>10543</v>
      </c>
      <c r="OOF1" t="s">
        <v>10544</v>
      </c>
      <c r="OOG1" t="s">
        <v>10545</v>
      </c>
      <c r="OOH1" t="s">
        <v>10546</v>
      </c>
      <c r="OOI1" t="s">
        <v>10547</v>
      </c>
      <c r="OOJ1" t="s">
        <v>10548</v>
      </c>
      <c r="OOK1" t="s">
        <v>10549</v>
      </c>
      <c r="OOL1" t="s">
        <v>10550</v>
      </c>
      <c r="OOM1" t="s">
        <v>10551</v>
      </c>
      <c r="OON1" t="s">
        <v>10552</v>
      </c>
      <c r="OOO1" t="s">
        <v>10553</v>
      </c>
      <c r="OOP1" t="s">
        <v>10554</v>
      </c>
      <c r="OOQ1" t="s">
        <v>10555</v>
      </c>
      <c r="OOR1" t="s">
        <v>10556</v>
      </c>
      <c r="OOS1" t="s">
        <v>10557</v>
      </c>
      <c r="OOT1" t="s">
        <v>10558</v>
      </c>
      <c r="OOU1" t="s">
        <v>10559</v>
      </c>
      <c r="OOV1" t="s">
        <v>10560</v>
      </c>
      <c r="OOW1" t="s">
        <v>10561</v>
      </c>
      <c r="OOX1" t="s">
        <v>10562</v>
      </c>
      <c r="OOY1" t="s">
        <v>10563</v>
      </c>
      <c r="OOZ1" t="s">
        <v>10564</v>
      </c>
      <c r="OPA1" t="s">
        <v>10565</v>
      </c>
      <c r="OPB1" t="s">
        <v>10566</v>
      </c>
      <c r="OPC1" t="s">
        <v>10567</v>
      </c>
      <c r="OPD1" t="s">
        <v>10568</v>
      </c>
      <c r="OPE1" t="s">
        <v>10569</v>
      </c>
      <c r="OPF1" t="s">
        <v>10570</v>
      </c>
      <c r="OPG1" t="s">
        <v>10571</v>
      </c>
      <c r="OPH1" t="s">
        <v>10572</v>
      </c>
      <c r="OPI1" t="s">
        <v>10573</v>
      </c>
      <c r="OPJ1" t="s">
        <v>10574</v>
      </c>
      <c r="OPK1" t="s">
        <v>10575</v>
      </c>
      <c r="OPL1" t="s">
        <v>10576</v>
      </c>
      <c r="OPM1" t="s">
        <v>10577</v>
      </c>
      <c r="OPN1" t="s">
        <v>10578</v>
      </c>
      <c r="OPO1" t="s">
        <v>10579</v>
      </c>
      <c r="OPP1" t="s">
        <v>10580</v>
      </c>
      <c r="OPQ1" t="s">
        <v>10581</v>
      </c>
      <c r="OPR1" t="s">
        <v>10582</v>
      </c>
      <c r="OPS1" t="s">
        <v>10583</v>
      </c>
      <c r="OPT1" t="s">
        <v>10584</v>
      </c>
      <c r="OPU1" t="s">
        <v>10585</v>
      </c>
      <c r="OPV1" t="s">
        <v>10586</v>
      </c>
      <c r="OPW1" t="s">
        <v>10587</v>
      </c>
      <c r="OPX1" t="s">
        <v>10588</v>
      </c>
      <c r="OPY1" t="s">
        <v>10589</v>
      </c>
      <c r="OPZ1" t="s">
        <v>10590</v>
      </c>
      <c r="OQA1" t="s">
        <v>10591</v>
      </c>
      <c r="OQB1" t="s">
        <v>10592</v>
      </c>
      <c r="OQC1" t="s">
        <v>10593</v>
      </c>
      <c r="OQD1" t="s">
        <v>10594</v>
      </c>
      <c r="OQE1" t="s">
        <v>10595</v>
      </c>
      <c r="OQF1" t="s">
        <v>10596</v>
      </c>
      <c r="OQG1" t="s">
        <v>10597</v>
      </c>
      <c r="OQH1" t="s">
        <v>10598</v>
      </c>
      <c r="OQI1" t="s">
        <v>10599</v>
      </c>
      <c r="OQJ1" t="s">
        <v>10600</v>
      </c>
      <c r="OQK1" t="s">
        <v>10601</v>
      </c>
      <c r="OQL1" t="s">
        <v>10602</v>
      </c>
      <c r="OQM1" t="s">
        <v>10603</v>
      </c>
      <c r="OQN1" t="s">
        <v>10604</v>
      </c>
      <c r="OQO1" t="s">
        <v>10605</v>
      </c>
      <c r="OQP1" t="s">
        <v>10606</v>
      </c>
      <c r="OQQ1" t="s">
        <v>10607</v>
      </c>
      <c r="OQR1" t="s">
        <v>10608</v>
      </c>
      <c r="OQS1" t="s">
        <v>10609</v>
      </c>
      <c r="OQT1" t="s">
        <v>10610</v>
      </c>
      <c r="OQU1" t="s">
        <v>10611</v>
      </c>
      <c r="OQV1" t="s">
        <v>10612</v>
      </c>
      <c r="OQW1" t="s">
        <v>10613</v>
      </c>
      <c r="OQX1" t="s">
        <v>10614</v>
      </c>
      <c r="OQY1" t="s">
        <v>10615</v>
      </c>
      <c r="OQZ1" t="s">
        <v>10616</v>
      </c>
      <c r="ORA1" t="s">
        <v>10617</v>
      </c>
      <c r="ORB1" t="s">
        <v>10618</v>
      </c>
      <c r="ORC1" t="s">
        <v>10619</v>
      </c>
      <c r="ORD1" t="s">
        <v>10620</v>
      </c>
      <c r="ORE1" t="s">
        <v>10621</v>
      </c>
      <c r="ORF1" t="s">
        <v>10622</v>
      </c>
      <c r="ORG1" t="s">
        <v>10623</v>
      </c>
      <c r="ORH1" t="s">
        <v>10624</v>
      </c>
      <c r="ORI1" t="s">
        <v>10625</v>
      </c>
      <c r="ORJ1" t="s">
        <v>10626</v>
      </c>
      <c r="ORK1" t="s">
        <v>10627</v>
      </c>
      <c r="ORL1" t="s">
        <v>10628</v>
      </c>
      <c r="ORM1" t="s">
        <v>10629</v>
      </c>
      <c r="ORN1" t="s">
        <v>10630</v>
      </c>
      <c r="ORO1" t="s">
        <v>10631</v>
      </c>
      <c r="ORP1" t="s">
        <v>10632</v>
      </c>
      <c r="ORQ1" t="s">
        <v>10633</v>
      </c>
      <c r="ORR1" t="s">
        <v>10634</v>
      </c>
      <c r="ORS1" t="s">
        <v>10635</v>
      </c>
      <c r="ORT1" t="s">
        <v>10636</v>
      </c>
      <c r="ORU1" t="s">
        <v>10637</v>
      </c>
      <c r="ORV1" t="s">
        <v>10638</v>
      </c>
      <c r="ORW1" t="s">
        <v>10639</v>
      </c>
      <c r="ORX1" t="s">
        <v>10640</v>
      </c>
      <c r="ORY1" t="s">
        <v>10641</v>
      </c>
      <c r="ORZ1" t="s">
        <v>10642</v>
      </c>
      <c r="OSA1" t="s">
        <v>10643</v>
      </c>
      <c r="OSB1" t="s">
        <v>10644</v>
      </c>
      <c r="OSC1" t="s">
        <v>10645</v>
      </c>
      <c r="OSD1" t="s">
        <v>10646</v>
      </c>
      <c r="OSE1" t="s">
        <v>10647</v>
      </c>
      <c r="OSF1" t="s">
        <v>10648</v>
      </c>
      <c r="OSG1" t="s">
        <v>10649</v>
      </c>
      <c r="OSH1" t="s">
        <v>10650</v>
      </c>
      <c r="OSI1" t="s">
        <v>10651</v>
      </c>
      <c r="OSJ1" t="s">
        <v>10652</v>
      </c>
      <c r="OSK1" t="s">
        <v>10653</v>
      </c>
      <c r="OSL1" t="s">
        <v>10654</v>
      </c>
      <c r="OSM1" t="s">
        <v>10655</v>
      </c>
      <c r="OSN1" t="s">
        <v>10656</v>
      </c>
      <c r="OSO1" t="s">
        <v>10657</v>
      </c>
      <c r="OSP1" t="s">
        <v>10658</v>
      </c>
      <c r="OSQ1" t="s">
        <v>10659</v>
      </c>
      <c r="OSR1" t="s">
        <v>10660</v>
      </c>
      <c r="OSS1" t="s">
        <v>10661</v>
      </c>
      <c r="OST1" t="s">
        <v>10662</v>
      </c>
      <c r="OSU1" t="s">
        <v>10663</v>
      </c>
      <c r="OSV1" t="s">
        <v>10664</v>
      </c>
      <c r="OSW1" t="s">
        <v>10665</v>
      </c>
      <c r="OSX1" t="s">
        <v>10666</v>
      </c>
      <c r="OSY1" t="s">
        <v>10667</v>
      </c>
      <c r="OSZ1" t="s">
        <v>10668</v>
      </c>
      <c r="OTA1" t="s">
        <v>10669</v>
      </c>
      <c r="OTB1" t="s">
        <v>10670</v>
      </c>
      <c r="OTC1" t="s">
        <v>10671</v>
      </c>
      <c r="OTD1" t="s">
        <v>10672</v>
      </c>
      <c r="OTE1" t="s">
        <v>10673</v>
      </c>
      <c r="OTF1" t="s">
        <v>10674</v>
      </c>
      <c r="OTG1" t="s">
        <v>10675</v>
      </c>
      <c r="OTH1" t="s">
        <v>10676</v>
      </c>
      <c r="OTI1" t="s">
        <v>10677</v>
      </c>
      <c r="OTJ1" t="s">
        <v>10678</v>
      </c>
      <c r="OTK1" t="s">
        <v>10679</v>
      </c>
      <c r="OTL1" t="s">
        <v>10680</v>
      </c>
      <c r="OTM1" t="s">
        <v>10681</v>
      </c>
      <c r="OTN1" t="s">
        <v>10682</v>
      </c>
      <c r="OTO1" t="s">
        <v>10683</v>
      </c>
      <c r="OTP1" t="s">
        <v>10684</v>
      </c>
      <c r="OTQ1" t="s">
        <v>10685</v>
      </c>
      <c r="OTR1" t="s">
        <v>10686</v>
      </c>
      <c r="OTS1" t="s">
        <v>10687</v>
      </c>
      <c r="OTT1" t="s">
        <v>10688</v>
      </c>
      <c r="OTU1" t="s">
        <v>10689</v>
      </c>
      <c r="OTV1" t="s">
        <v>10690</v>
      </c>
      <c r="OTW1" t="s">
        <v>10691</v>
      </c>
      <c r="OTX1" t="s">
        <v>10692</v>
      </c>
      <c r="OTY1" t="s">
        <v>10693</v>
      </c>
      <c r="OTZ1" t="s">
        <v>10694</v>
      </c>
      <c r="OUA1" t="s">
        <v>10695</v>
      </c>
      <c r="OUB1" t="s">
        <v>10696</v>
      </c>
      <c r="OUC1" t="s">
        <v>10697</v>
      </c>
      <c r="OUD1" t="s">
        <v>10698</v>
      </c>
      <c r="OUE1" t="s">
        <v>10699</v>
      </c>
      <c r="OUF1" t="s">
        <v>10700</v>
      </c>
      <c r="OUG1" t="s">
        <v>10701</v>
      </c>
      <c r="OUH1" t="s">
        <v>10702</v>
      </c>
      <c r="OUI1" t="s">
        <v>10703</v>
      </c>
      <c r="OUJ1" t="s">
        <v>10704</v>
      </c>
      <c r="OUK1" t="s">
        <v>10705</v>
      </c>
      <c r="OUL1" t="s">
        <v>10706</v>
      </c>
      <c r="OUM1" t="s">
        <v>10707</v>
      </c>
      <c r="OUN1" t="s">
        <v>10708</v>
      </c>
      <c r="OUO1" t="s">
        <v>10709</v>
      </c>
      <c r="OUP1" t="s">
        <v>10710</v>
      </c>
      <c r="OUQ1" t="s">
        <v>10711</v>
      </c>
      <c r="OUR1" t="s">
        <v>10712</v>
      </c>
      <c r="OUS1" t="s">
        <v>10713</v>
      </c>
      <c r="OUT1" t="s">
        <v>10714</v>
      </c>
      <c r="OUU1" t="s">
        <v>10715</v>
      </c>
      <c r="OUV1" t="s">
        <v>10716</v>
      </c>
      <c r="OUW1" t="s">
        <v>10717</v>
      </c>
      <c r="OUX1" t="s">
        <v>10718</v>
      </c>
      <c r="OUY1" t="s">
        <v>10719</v>
      </c>
      <c r="OUZ1" t="s">
        <v>10720</v>
      </c>
      <c r="OVA1" t="s">
        <v>10721</v>
      </c>
      <c r="OVB1" t="s">
        <v>10722</v>
      </c>
      <c r="OVC1" t="s">
        <v>10723</v>
      </c>
      <c r="OVD1" t="s">
        <v>10724</v>
      </c>
      <c r="OVE1" t="s">
        <v>10725</v>
      </c>
      <c r="OVF1" t="s">
        <v>10726</v>
      </c>
      <c r="OVG1" t="s">
        <v>10727</v>
      </c>
      <c r="OVH1" t="s">
        <v>10728</v>
      </c>
      <c r="OVI1" t="s">
        <v>10729</v>
      </c>
      <c r="OVJ1" t="s">
        <v>10730</v>
      </c>
      <c r="OVK1" t="s">
        <v>10731</v>
      </c>
      <c r="OVL1" t="s">
        <v>10732</v>
      </c>
      <c r="OVM1" t="s">
        <v>10733</v>
      </c>
      <c r="OVN1" t="s">
        <v>10734</v>
      </c>
      <c r="OVO1" t="s">
        <v>10735</v>
      </c>
      <c r="OVP1" t="s">
        <v>10736</v>
      </c>
      <c r="OVQ1" t="s">
        <v>10737</v>
      </c>
      <c r="OVR1" t="s">
        <v>10738</v>
      </c>
      <c r="OVS1" t="s">
        <v>10739</v>
      </c>
      <c r="OVT1" t="s">
        <v>10740</v>
      </c>
      <c r="OVU1" t="s">
        <v>10741</v>
      </c>
      <c r="OVV1" t="s">
        <v>10742</v>
      </c>
      <c r="OVW1" t="s">
        <v>10743</v>
      </c>
      <c r="OVX1" t="s">
        <v>10744</v>
      </c>
      <c r="OVY1" t="s">
        <v>10745</v>
      </c>
      <c r="OVZ1" t="s">
        <v>10746</v>
      </c>
      <c r="OWA1" t="s">
        <v>10747</v>
      </c>
      <c r="OWB1" t="s">
        <v>10748</v>
      </c>
      <c r="OWC1" t="s">
        <v>10749</v>
      </c>
      <c r="OWD1" t="s">
        <v>10750</v>
      </c>
      <c r="OWE1" t="s">
        <v>10751</v>
      </c>
      <c r="OWF1" t="s">
        <v>10752</v>
      </c>
      <c r="OWG1" t="s">
        <v>10753</v>
      </c>
      <c r="OWH1" t="s">
        <v>10754</v>
      </c>
      <c r="OWI1" t="s">
        <v>10755</v>
      </c>
      <c r="OWJ1" t="s">
        <v>10756</v>
      </c>
      <c r="OWK1" t="s">
        <v>10757</v>
      </c>
      <c r="OWL1" t="s">
        <v>10758</v>
      </c>
      <c r="OWM1" t="s">
        <v>10759</v>
      </c>
      <c r="OWN1" t="s">
        <v>10760</v>
      </c>
      <c r="OWO1" t="s">
        <v>10761</v>
      </c>
      <c r="OWP1" t="s">
        <v>10762</v>
      </c>
      <c r="OWQ1" t="s">
        <v>10763</v>
      </c>
      <c r="OWR1" t="s">
        <v>10764</v>
      </c>
      <c r="OWS1" t="s">
        <v>10765</v>
      </c>
      <c r="OWT1" t="s">
        <v>10766</v>
      </c>
      <c r="OWU1" t="s">
        <v>10767</v>
      </c>
      <c r="OWV1" t="s">
        <v>10768</v>
      </c>
      <c r="OWW1" t="s">
        <v>10769</v>
      </c>
      <c r="OWX1" t="s">
        <v>10770</v>
      </c>
      <c r="OWY1" t="s">
        <v>10771</v>
      </c>
      <c r="OWZ1" t="s">
        <v>10772</v>
      </c>
      <c r="OXA1" t="s">
        <v>10773</v>
      </c>
      <c r="OXB1" t="s">
        <v>10774</v>
      </c>
      <c r="OXC1" t="s">
        <v>10775</v>
      </c>
      <c r="OXD1" t="s">
        <v>10776</v>
      </c>
      <c r="OXE1" t="s">
        <v>10777</v>
      </c>
      <c r="OXF1" t="s">
        <v>10778</v>
      </c>
      <c r="OXG1" t="s">
        <v>10779</v>
      </c>
      <c r="OXH1" t="s">
        <v>10780</v>
      </c>
      <c r="OXI1" t="s">
        <v>10781</v>
      </c>
      <c r="OXJ1" t="s">
        <v>10782</v>
      </c>
      <c r="OXK1" t="s">
        <v>10783</v>
      </c>
      <c r="OXL1" t="s">
        <v>10784</v>
      </c>
      <c r="OXM1" t="s">
        <v>10785</v>
      </c>
      <c r="OXN1" t="s">
        <v>10786</v>
      </c>
      <c r="OXO1" t="s">
        <v>10787</v>
      </c>
      <c r="OXP1" t="s">
        <v>10788</v>
      </c>
      <c r="OXQ1" t="s">
        <v>10789</v>
      </c>
      <c r="OXR1" t="s">
        <v>10790</v>
      </c>
      <c r="OXS1" t="s">
        <v>10791</v>
      </c>
      <c r="OXT1" t="s">
        <v>10792</v>
      </c>
      <c r="OXU1" t="s">
        <v>10793</v>
      </c>
      <c r="OXV1" t="s">
        <v>10794</v>
      </c>
      <c r="OXW1" t="s">
        <v>10795</v>
      </c>
      <c r="OXX1" t="s">
        <v>10796</v>
      </c>
      <c r="OXY1" t="s">
        <v>10797</v>
      </c>
      <c r="OXZ1" t="s">
        <v>10798</v>
      </c>
      <c r="OYA1" t="s">
        <v>10799</v>
      </c>
      <c r="OYB1" t="s">
        <v>10800</v>
      </c>
      <c r="OYC1" t="s">
        <v>10801</v>
      </c>
      <c r="OYD1" t="s">
        <v>10802</v>
      </c>
      <c r="OYE1" t="s">
        <v>10803</v>
      </c>
      <c r="OYF1" t="s">
        <v>10804</v>
      </c>
      <c r="OYG1" t="s">
        <v>10805</v>
      </c>
      <c r="OYH1" t="s">
        <v>10806</v>
      </c>
      <c r="OYI1" t="s">
        <v>10807</v>
      </c>
      <c r="OYJ1" t="s">
        <v>10808</v>
      </c>
      <c r="OYK1" t="s">
        <v>10809</v>
      </c>
      <c r="OYL1" t="s">
        <v>10810</v>
      </c>
      <c r="OYM1" t="s">
        <v>10811</v>
      </c>
      <c r="OYN1" t="s">
        <v>10812</v>
      </c>
      <c r="OYO1" t="s">
        <v>10813</v>
      </c>
      <c r="OYP1" t="s">
        <v>10814</v>
      </c>
      <c r="OYQ1" t="s">
        <v>10815</v>
      </c>
      <c r="OYR1" t="s">
        <v>10816</v>
      </c>
      <c r="OYS1" t="s">
        <v>10817</v>
      </c>
      <c r="OYT1" t="s">
        <v>10818</v>
      </c>
      <c r="OYU1" t="s">
        <v>10819</v>
      </c>
      <c r="OYV1" t="s">
        <v>10820</v>
      </c>
      <c r="OYW1" t="s">
        <v>10821</v>
      </c>
      <c r="OYX1" t="s">
        <v>10822</v>
      </c>
      <c r="OYY1" t="s">
        <v>10823</v>
      </c>
      <c r="OYZ1" t="s">
        <v>10824</v>
      </c>
      <c r="OZA1" t="s">
        <v>10825</v>
      </c>
      <c r="OZB1" t="s">
        <v>10826</v>
      </c>
      <c r="OZC1" t="s">
        <v>10827</v>
      </c>
      <c r="OZD1" t="s">
        <v>10828</v>
      </c>
      <c r="OZE1" t="s">
        <v>10829</v>
      </c>
      <c r="OZF1" t="s">
        <v>10830</v>
      </c>
      <c r="OZG1" t="s">
        <v>10831</v>
      </c>
      <c r="OZH1" t="s">
        <v>10832</v>
      </c>
      <c r="OZI1" t="s">
        <v>10833</v>
      </c>
      <c r="OZJ1" t="s">
        <v>10834</v>
      </c>
      <c r="OZK1" t="s">
        <v>10835</v>
      </c>
      <c r="OZL1" t="s">
        <v>10836</v>
      </c>
      <c r="OZM1" t="s">
        <v>10837</v>
      </c>
      <c r="OZN1" t="s">
        <v>10838</v>
      </c>
      <c r="OZO1" t="s">
        <v>10839</v>
      </c>
      <c r="OZP1" t="s">
        <v>10840</v>
      </c>
      <c r="OZQ1" t="s">
        <v>10841</v>
      </c>
      <c r="OZR1" t="s">
        <v>10842</v>
      </c>
      <c r="OZS1" t="s">
        <v>10843</v>
      </c>
      <c r="OZT1" t="s">
        <v>10844</v>
      </c>
      <c r="OZU1" t="s">
        <v>10845</v>
      </c>
      <c r="OZV1" t="s">
        <v>10846</v>
      </c>
      <c r="OZW1" t="s">
        <v>10847</v>
      </c>
      <c r="OZX1" t="s">
        <v>10848</v>
      </c>
      <c r="OZY1" t="s">
        <v>10849</v>
      </c>
      <c r="OZZ1" t="s">
        <v>10850</v>
      </c>
      <c r="PAA1" t="s">
        <v>10851</v>
      </c>
      <c r="PAB1" t="s">
        <v>10852</v>
      </c>
      <c r="PAC1" t="s">
        <v>10853</v>
      </c>
      <c r="PAD1" t="s">
        <v>10854</v>
      </c>
      <c r="PAE1" t="s">
        <v>10855</v>
      </c>
      <c r="PAF1" t="s">
        <v>10856</v>
      </c>
      <c r="PAG1" t="s">
        <v>10857</v>
      </c>
      <c r="PAH1" t="s">
        <v>10858</v>
      </c>
      <c r="PAI1" t="s">
        <v>10859</v>
      </c>
      <c r="PAJ1" t="s">
        <v>10860</v>
      </c>
      <c r="PAK1" t="s">
        <v>10861</v>
      </c>
      <c r="PAL1" t="s">
        <v>10862</v>
      </c>
      <c r="PAM1" t="s">
        <v>10863</v>
      </c>
      <c r="PAN1" t="s">
        <v>10864</v>
      </c>
      <c r="PAO1" t="s">
        <v>10865</v>
      </c>
      <c r="PAP1" t="s">
        <v>10866</v>
      </c>
      <c r="PAQ1" t="s">
        <v>10867</v>
      </c>
      <c r="PAR1" t="s">
        <v>10868</v>
      </c>
      <c r="PAS1" t="s">
        <v>10869</v>
      </c>
      <c r="PAT1" t="s">
        <v>10870</v>
      </c>
      <c r="PAU1" t="s">
        <v>10871</v>
      </c>
      <c r="PAV1" t="s">
        <v>10872</v>
      </c>
      <c r="PAW1" t="s">
        <v>10873</v>
      </c>
      <c r="PAX1" t="s">
        <v>10874</v>
      </c>
      <c r="PAY1" t="s">
        <v>10875</v>
      </c>
      <c r="PAZ1" t="s">
        <v>10876</v>
      </c>
      <c r="PBA1" t="s">
        <v>10877</v>
      </c>
      <c r="PBB1" t="s">
        <v>10878</v>
      </c>
      <c r="PBC1" t="s">
        <v>10879</v>
      </c>
      <c r="PBD1" t="s">
        <v>10880</v>
      </c>
      <c r="PBE1" t="s">
        <v>10881</v>
      </c>
      <c r="PBF1" t="s">
        <v>10882</v>
      </c>
      <c r="PBG1" t="s">
        <v>10883</v>
      </c>
      <c r="PBH1" t="s">
        <v>10884</v>
      </c>
      <c r="PBI1" t="s">
        <v>10885</v>
      </c>
      <c r="PBJ1" t="s">
        <v>10886</v>
      </c>
      <c r="PBK1" t="s">
        <v>10887</v>
      </c>
      <c r="PBL1" t="s">
        <v>10888</v>
      </c>
      <c r="PBM1" t="s">
        <v>10889</v>
      </c>
      <c r="PBN1" t="s">
        <v>10890</v>
      </c>
      <c r="PBO1" t="s">
        <v>10891</v>
      </c>
      <c r="PBP1" t="s">
        <v>10892</v>
      </c>
      <c r="PBQ1" t="s">
        <v>10893</v>
      </c>
      <c r="PBR1" t="s">
        <v>10894</v>
      </c>
      <c r="PBS1" t="s">
        <v>10895</v>
      </c>
      <c r="PBT1" t="s">
        <v>10896</v>
      </c>
      <c r="PBU1" t="s">
        <v>10897</v>
      </c>
      <c r="PBV1" t="s">
        <v>10898</v>
      </c>
      <c r="PBW1" t="s">
        <v>10899</v>
      </c>
      <c r="PBX1" t="s">
        <v>10900</v>
      </c>
      <c r="PBY1" t="s">
        <v>10901</v>
      </c>
      <c r="PBZ1" t="s">
        <v>10902</v>
      </c>
      <c r="PCA1" t="s">
        <v>10903</v>
      </c>
      <c r="PCB1" t="s">
        <v>10904</v>
      </c>
      <c r="PCC1" t="s">
        <v>10905</v>
      </c>
      <c r="PCD1" t="s">
        <v>10906</v>
      </c>
      <c r="PCE1" t="s">
        <v>10907</v>
      </c>
      <c r="PCF1" t="s">
        <v>10908</v>
      </c>
      <c r="PCG1" t="s">
        <v>10909</v>
      </c>
      <c r="PCH1" t="s">
        <v>10910</v>
      </c>
      <c r="PCI1" t="s">
        <v>10911</v>
      </c>
      <c r="PCJ1" t="s">
        <v>10912</v>
      </c>
      <c r="PCK1" t="s">
        <v>10913</v>
      </c>
      <c r="PCL1" t="s">
        <v>10914</v>
      </c>
      <c r="PCM1" t="s">
        <v>10915</v>
      </c>
      <c r="PCN1" t="s">
        <v>10916</v>
      </c>
      <c r="PCO1" t="s">
        <v>10917</v>
      </c>
      <c r="PCP1" t="s">
        <v>10918</v>
      </c>
      <c r="PCQ1" t="s">
        <v>10919</v>
      </c>
      <c r="PCR1" t="s">
        <v>10920</v>
      </c>
      <c r="PCS1" t="s">
        <v>10921</v>
      </c>
      <c r="PCT1" t="s">
        <v>10922</v>
      </c>
      <c r="PCU1" t="s">
        <v>10923</v>
      </c>
      <c r="PCV1" t="s">
        <v>10924</v>
      </c>
      <c r="PCW1" t="s">
        <v>10925</v>
      </c>
      <c r="PCX1" t="s">
        <v>10926</v>
      </c>
      <c r="PCY1" t="s">
        <v>10927</v>
      </c>
      <c r="PCZ1" t="s">
        <v>10928</v>
      </c>
      <c r="PDA1" t="s">
        <v>10929</v>
      </c>
      <c r="PDB1" t="s">
        <v>10930</v>
      </c>
      <c r="PDC1" t="s">
        <v>10931</v>
      </c>
      <c r="PDD1" t="s">
        <v>10932</v>
      </c>
      <c r="PDE1" t="s">
        <v>10933</v>
      </c>
      <c r="PDF1" t="s">
        <v>10934</v>
      </c>
      <c r="PDG1" t="s">
        <v>10935</v>
      </c>
      <c r="PDH1" t="s">
        <v>10936</v>
      </c>
      <c r="PDI1" t="s">
        <v>10937</v>
      </c>
      <c r="PDJ1" t="s">
        <v>10938</v>
      </c>
      <c r="PDK1" t="s">
        <v>10939</v>
      </c>
      <c r="PDL1" t="s">
        <v>10940</v>
      </c>
      <c r="PDM1" t="s">
        <v>10941</v>
      </c>
      <c r="PDN1" t="s">
        <v>10942</v>
      </c>
      <c r="PDO1" t="s">
        <v>10943</v>
      </c>
      <c r="PDP1" t="s">
        <v>10944</v>
      </c>
      <c r="PDQ1" t="s">
        <v>10945</v>
      </c>
      <c r="PDR1" t="s">
        <v>10946</v>
      </c>
      <c r="PDS1" t="s">
        <v>10947</v>
      </c>
      <c r="PDT1" t="s">
        <v>10948</v>
      </c>
      <c r="PDU1" t="s">
        <v>10949</v>
      </c>
      <c r="PDV1" t="s">
        <v>10950</v>
      </c>
      <c r="PDW1" t="s">
        <v>10951</v>
      </c>
      <c r="PDX1" t="s">
        <v>10952</v>
      </c>
      <c r="PDY1" t="s">
        <v>10953</v>
      </c>
      <c r="PDZ1" t="s">
        <v>10954</v>
      </c>
      <c r="PEA1" t="s">
        <v>10955</v>
      </c>
      <c r="PEB1" t="s">
        <v>10956</v>
      </c>
      <c r="PEC1" t="s">
        <v>10957</v>
      </c>
      <c r="PED1" t="s">
        <v>10958</v>
      </c>
      <c r="PEE1" t="s">
        <v>10959</v>
      </c>
      <c r="PEF1" t="s">
        <v>10960</v>
      </c>
      <c r="PEG1" t="s">
        <v>10961</v>
      </c>
      <c r="PEH1" t="s">
        <v>10962</v>
      </c>
      <c r="PEI1" t="s">
        <v>10963</v>
      </c>
      <c r="PEJ1" t="s">
        <v>10964</v>
      </c>
      <c r="PEK1" t="s">
        <v>10965</v>
      </c>
      <c r="PEL1" t="s">
        <v>10966</v>
      </c>
      <c r="PEM1" t="s">
        <v>10967</v>
      </c>
      <c r="PEN1" t="s">
        <v>10968</v>
      </c>
      <c r="PEO1" t="s">
        <v>10969</v>
      </c>
      <c r="PEP1" t="s">
        <v>10970</v>
      </c>
      <c r="PEQ1" t="s">
        <v>10971</v>
      </c>
      <c r="PER1" t="s">
        <v>10972</v>
      </c>
      <c r="PES1" t="s">
        <v>10973</v>
      </c>
      <c r="PET1" t="s">
        <v>10974</v>
      </c>
      <c r="PEU1" t="s">
        <v>10975</v>
      </c>
      <c r="PEV1" t="s">
        <v>10976</v>
      </c>
      <c r="PEW1" t="s">
        <v>10977</v>
      </c>
      <c r="PEX1" t="s">
        <v>10978</v>
      </c>
      <c r="PEY1" t="s">
        <v>10979</v>
      </c>
      <c r="PEZ1" t="s">
        <v>10980</v>
      </c>
      <c r="PFA1" t="s">
        <v>10981</v>
      </c>
      <c r="PFB1" t="s">
        <v>10982</v>
      </c>
      <c r="PFC1" t="s">
        <v>10983</v>
      </c>
      <c r="PFD1" t="s">
        <v>10984</v>
      </c>
      <c r="PFE1" t="s">
        <v>10985</v>
      </c>
      <c r="PFF1" t="s">
        <v>10986</v>
      </c>
      <c r="PFG1" t="s">
        <v>10987</v>
      </c>
      <c r="PFH1" t="s">
        <v>10988</v>
      </c>
      <c r="PFI1" t="s">
        <v>10989</v>
      </c>
      <c r="PFJ1" t="s">
        <v>10990</v>
      </c>
      <c r="PFK1" t="s">
        <v>10991</v>
      </c>
      <c r="PFL1" t="s">
        <v>10992</v>
      </c>
      <c r="PFM1" t="s">
        <v>10993</v>
      </c>
      <c r="PFN1" t="s">
        <v>10994</v>
      </c>
      <c r="PFO1" t="s">
        <v>10995</v>
      </c>
      <c r="PFP1" t="s">
        <v>10996</v>
      </c>
      <c r="PFQ1" t="s">
        <v>10997</v>
      </c>
      <c r="PFR1" t="s">
        <v>10998</v>
      </c>
      <c r="PFS1" t="s">
        <v>10999</v>
      </c>
      <c r="PFT1" t="s">
        <v>11000</v>
      </c>
      <c r="PFU1" t="s">
        <v>11001</v>
      </c>
      <c r="PFV1" t="s">
        <v>11002</v>
      </c>
      <c r="PFW1" t="s">
        <v>11003</v>
      </c>
      <c r="PFX1" t="s">
        <v>11004</v>
      </c>
      <c r="PFY1" t="s">
        <v>11005</v>
      </c>
      <c r="PFZ1" t="s">
        <v>11006</v>
      </c>
      <c r="PGA1" t="s">
        <v>11007</v>
      </c>
      <c r="PGB1" t="s">
        <v>11008</v>
      </c>
      <c r="PGC1" t="s">
        <v>11009</v>
      </c>
      <c r="PGD1" t="s">
        <v>11010</v>
      </c>
      <c r="PGE1" t="s">
        <v>11011</v>
      </c>
      <c r="PGF1" t="s">
        <v>11012</v>
      </c>
      <c r="PGG1" t="s">
        <v>11013</v>
      </c>
      <c r="PGH1" t="s">
        <v>11014</v>
      </c>
      <c r="PGI1" t="s">
        <v>11015</v>
      </c>
      <c r="PGJ1" t="s">
        <v>11016</v>
      </c>
      <c r="PGK1" t="s">
        <v>11017</v>
      </c>
      <c r="PGL1" t="s">
        <v>11018</v>
      </c>
      <c r="PGM1" t="s">
        <v>11019</v>
      </c>
      <c r="PGN1" t="s">
        <v>11020</v>
      </c>
      <c r="PGO1" t="s">
        <v>11021</v>
      </c>
      <c r="PGP1" t="s">
        <v>11022</v>
      </c>
      <c r="PGQ1" t="s">
        <v>11023</v>
      </c>
      <c r="PGR1" t="s">
        <v>11024</v>
      </c>
      <c r="PGS1" t="s">
        <v>11025</v>
      </c>
      <c r="PGT1" t="s">
        <v>11026</v>
      </c>
      <c r="PGU1" t="s">
        <v>11027</v>
      </c>
      <c r="PGV1" t="s">
        <v>11028</v>
      </c>
      <c r="PGW1" t="s">
        <v>11029</v>
      </c>
      <c r="PGX1" t="s">
        <v>11030</v>
      </c>
      <c r="PGY1" t="s">
        <v>11031</v>
      </c>
      <c r="PGZ1" t="s">
        <v>11032</v>
      </c>
      <c r="PHA1" t="s">
        <v>11033</v>
      </c>
      <c r="PHB1" t="s">
        <v>11034</v>
      </c>
      <c r="PHC1" t="s">
        <v>11035</v>
      </c>
      <c r="PHD1" t="s">
        <v>11036</v>
      </c>
      <c r="PHE1" t="s">
        <v>11037</v>
      </c>
      <c r="PHF1" t="s">
        <v>11038</v>
      </c>
      <c r="PHG1" t="s">
        <v>11039</v>
      </c>
      <c r="PHH1" t="s">
        <v>11040</v>
      </c>
      <c r="PHI1" t="s">
        <v>11041</v>
      </c>
      <c r="PHJ1" t="s">
        <v>11042</v>
      </c>
      <c r="PHK1" t="s">
        <v>11043</v>
      </c>
      <c r="PHL1" t="s">
        <v>11044</v>
      </c>
      <c r="PHM1" t="s">
        <v>11045</v>
      </c>
      <c r="PHN1" t="s">
        <v>11046</v>
      </c>
      <c r="PHO1" t="s">
        <v>11047</v>
      </c>
      <c r="PHP1" t="s">
        <v>11048</v>
      </c>
      <c r="PHQ1" t="s">
        <v>11049</v>
      </c>
      <c r="PHR1" t="s">
        <v>11050</v>
      </c>
      <c r="PHS1" t="s">
        <v>11051</v>
      </c>
      <c r="PHT1" t="s">
        <v>11052</v>
      </c>
      <c r="PHU1" t="s">
        <v>11053</v>
      </c>
      <c r="PHV1" t="s">
        <v>11054</v>
      </c>
      <c r="PHW1" t="s">
        <v>11055</v>
      </c>
      <c r="PHX1" t="s">
        <v>11056</v>
      </c>
      <c r="PHY1" t="s">
        <v>11057</v>
      </c>
      <c r="PHZ1" t="s">
        <v>11058</v>
      </c>
      <c r="PIA1" t="s">
        <v>11059</v>
      </c>
      <c r="PIB1" t="s">
        <v>11060</v>
      </c>
      <c r="PIC1" t="s">
        <v>11061</v>
      </c>
      <c r="PID1" t="s">
        <v>11062</v>
      </c>
      <c r="PIE1" t="s">
        <v>11063</v>
      </c>
      <c r="PIF1" t="s">
        <v>11064</v>
      </c>
      <c r="PIG1" t="s">
        <v>11065</v>
      </c>
      <c r="PIH1" t="s">
        <v>11066</v>
      </c>
      <c r="PII1" t="s">
        <v>11067</v>
      </c>
      <c r="PIJ1" t="s">
        <v>11068</v>
      </c>
      <c r="PIK1" t="s">
        <v>11069</v>
      </c>
      <c r="PIL1" t="s">
        <v>11070</v>
      </c>
      <c r="PIM1" t="s">
        <v>11071</v>
      </c>
      <c r="PIN1" t="s">
        <v>11072</v>
      </c>
      <c r="PIO1" t="s">
        <v>11073</v>
      </c>
      <c r="PIP1" t="s">
        <v>11074</v>
      </c>
      <c r="PIQ1" t="s">
        <v>11075</v>
      </c>
      <c r="PIR1" t="s">
        <v>11076</v>
      </c>
      <c r="PIS1" t="s">
        <v>11077</v>
      </c>
      <c r="PIT1" t="s">
        <v>11078</v>
      </c>
      <c r="PIU1" t="s">
        <v>11079</v>
      </c>
      <c r="PIV1" t="s">
        <v>11080</v>
      </c>
      <c r="PIW1" t="s">
        <v>11081</v>
      </c>
      <c r="PIX1" t="s">
        <v>11082</v>
      </c>
      <c r="PIY1" t="s">
        <v>11083</v>
      </c>
      <c r="PIZ1" t="s">
        <v>11084</v>
      </c>
      <c r="PJA1" t="s">
        <v>11085</v>
      </c>
      <c r="PJB1" t="s">
        <v>11086</v>
      </c>
      <c r="PJC1" t="s">
        <v>11087</v>
      </c>
      <c r="PJD1" t="s">
        <v>11088</v>
      </c>
      <c r="PJE1" t="s">
        <v>11089</v>
      </c>
      <c r="PJF1" t="s">
        <v>11090</v>
      </c>
      <c r="PJG1" t="s">
        <v>11091</v>
      </c>
      <c r="PJH1" t="s">
        <v>11092</v>
      </c>
      <c r="PJI1" t="s">
        <v>11093</v>
      </c>
      <c r="PJJ1" t="s">
        <v>11094</v>
      </c>
      <c r="PJK1" t="s">
        <v>11095</v>
      </c>
      <c r="PJL1" t="s">
        <v>11096</v>
      </c>
      <c r="PJM1" t="s">
        <v>11097</v>
      </c>
      <c r="PJN1" t="s">
        <v>11098</v>
      </c>
      <c r="PJO1" t="s">
        <v>11099</v>
      </c>
      <c r="PJP1" t="s">
        <v>11100</v>
      </c>
      <c r="PJQ1" t="s">
        <v>11101</v>
      </c>
      <c r="PJR1" t="s">
        <v>11102</v>
      </c>
      <c r="PJS1" t="s">
        <v>11103</v>
      </c>
      <c r="PJT1" t="s">
        <v>11104</v>
      </c>
      <c r="PJU1" t="s">
        <v>11105</v>
      </c>
      <c r="PJV1" t="s">
        <v>11106</v>
      </c>
      <c r="PJW1" t="s">
        <v>11107</v>
      </c>
      <c r="PJX1" t="s">
        <v>11108</v>
      </c>
      <c r="PJY1" t="s">
        <v>11109</v>
      </c>
      <c r="PJZ1" t="s">
        <v>11110</v>
      </c>
      <c r="PKA1" t="s">
        <v>11111</v>
      </c>
      <c r="PKB1" t="s">
        <v>11112</v>
      </c>
      <c r="PKC1" t="s">
        <v>11113</v>
      </c>
      <c r="PKD1" t="s">
        <v>11114</v>
      </c>
      <c r="PKE1" t="s">
        <v>11115</v>
      </c>
      <c r="PKF1" t="s">
        <v>11116</v>
      </c>
      <c r="PKG1" t="s">
        <v>11117</v>
      </c>
      <c r="PKH1" t="s">
        <v>11118</v>
      </c>
      <c r="PKI1" t="s">
        <v>11119</v>
      </c>
      <c r="PKJ1" t="s">
        <v>11120</v>
      </c>
      <c r="PKK1" t="s">
        <v>11121</v>
      </c>
      <c r="PKL1" t="s">
        <v>11122</v>
      </c>
      <c r="PKM1" t="s">
        <v>11123</v>
      </c>
      <c r="PKN1" t="s">
        <v>11124</v>
      </c>
      <c r="PKO1" t="s">
        <v>11125</v>
      </c>
      <c r="PKP1" t="s">
        <v>11126</v>
      </c>
      <c r="PKQ1" t="s">
        <v>11127</v>
      </c>
      <c r="PKR1" t="s">
        <v>11128</v>
      </c>
      <c r="PKS1" t="s">
        <v>11129</v>
      </c>
      <c r="PKT1" t="s">
        <v>11130</v>
      </c>
      <c r="PKU1" t="s">
        <v>11131</v>
      </c>
      <c r="PKV1" t="s">
        <v>11132</v>
      </c>
      <c r="PKW1" t="s">
        <v>11133</v>
      </c>
      <c r="PKX1" t="s">
        <v>11134</v>
      </c>
      <c r="PKY1" t="s">
        <v>11135</v>
      </c>
      <c r="PKZ1" t="s">
        <v>11136</v>
      </c>
      <c r="PLA1" t="s">
        <v>11137</v>
      </c>
      <c r="PLB1" t="s">
        <v>11138</v>
      </c>
      <c r="PLC1" t="s">
        <v>11139</v>
      </c>
      <c r="PLD1" t="s">
        <v>11140</v>
      </c>
      <c r="PLE1" t="s">
        <v>11141</v>
      </c>
      <c r="PLF1" t="s">
        <v>11142</v>
      </c>
      <c r="PLG1" t="s">
        <v>11143</v>
      </c>
      <c r="PLH1" t="s">
        <v>11144</v>
      </c>
      <c r="PLI1" t="s">
        <v>11145</v>
      </c>
      <c r="PLJ1" t="s">
        <v>11146</v>
      </c>
      <c r="PLK1" t="s">
        <v>11147</v>
      </c>
      <c r="PLL1" t="s">
        <v>11148</v>
      </c>
      <c r="PLM1" t="s">
        <v>11149</v>
      </c>
      <c r="PLN1" t="s">
        <v>11150</v>
      </c>
      <c r="PLO1" t="s">
        <v>11151</v>
      </c>
      <c r="PLP1" t="s">
        <v>11152</v>
      </c>
      <c r="PLQ1" t="s">
        <v>11153</v>
      </c>
      <c r="PLR1" t="s">
        <v>11154</v>
      </c>
      <c r="PLS1" t="s">
        <v>11155</v>
      </c>
      <c r="PLT1" t="s">
        <v>11156</v>
      </c>
      <c r="PLU1" t="s">
        <v>11157</v>
      </c>
      <c r="PLV1" t="s">
        <v>11158</v>
      </c>
      <c r="PLW1" t="s">
        <v>11159</v>
      </c>
      <c r="PLX1" t="s">
        <v>11160</v>
      </c>
      <c r="PLY1" t="s">
        <v>11161</v>
      </c>
      <c r="PLZ1" t="s">
        <v>11162</v>
      </c>
      <c r="PMA1" t="s">
        <v>11163</v>
      </c>
      <c r="PMB1" t="s">
        <v>11164</v>
      </c>
      <c r="PMC1" t="s">
        <v>11165</v>
      </c>
      <c r="PMD1" t="s">
        <v>11166</v>
      </c>
      <c r="PME1" t="s">
        <v>11167</v>
      </c>
      <c r="PMF1" t="s">
        <v>11168</v>
      </c>
      <c r="PMG1" t="s">
        <v>11169</v>
      </c>
      <c r="PMH1" t="s">
        <v>11170</v>
      </c>
      <c r="PMI1" t="s">
        <v>11171</v>
      </c>
      <c r="PMJ1" t="s">
        <v>11172</v>
      </c>
      <c r="PMK1" t="s">
        <v>11173</v>
      </c>
      <c r="PML1" t="s">
        <v>11174</v>
      </c>
      <c r="PMM1" t="s">
        <v>11175</v>
      </c>
      <c r="PMN1" t="s">
        <v>11176</v>
      </c>
      <c r="PMO1" t="s">
        <v>11177</v>
      </c>
      <c r="PMP1" t="s">
        <v>11178</v>
      </c>
      <c r="PMQ1" t="s">
        <v>11179</v>
      </c>
      <c r="PMR1" t="s">
        <v>11180</v>
      </c>
      <c r="PMS1" t="s">
        <v>11181</v>
      </c>
      <c r="PMT1" t="s">
        <v>11182</v>
      </c>
      <c r="PMU1" t="s">
        <v>11183</v>
      </c>
      <c r="PMV1" t="s">
        <v>11184</v>
      </c>
      <c r="PMW1" t="s">
        <v>11185</v>
      </c>
      <c r="PMX1" t="s">
        <v>11186</v>
      </c>
      <c r="PMY1" t="s">
        <v>11187</v>
      </c>
      <c r="PMZ1" t="s">
        <v>11188</v>
      </c>
      <c r="PNA1" t="s">
        <v>11189</v>
      </c>
      <c r="PNB1" t="s">
        <v>11190</v>
      </c>
      <c r="PNC1" t="s">
        <v>11191</v>
      </c>
      <c r="PND1" t="s">
        <v>11192</v>
      </c>
      <c r="PNE1" t="s">
        <v>11193</v>
      </c>
      <c r="PNF1" t="s">
        <v>11194</v>
      </c>
      <c r="PNG1" t="s">
        <v>11195</v>
      </c>
      <c r="PNH1" t="s">
        <v>11196</v>
      </c>
      <c r="PNI1" t="s">
        <v>11197</v>
      </c>
      <c r="PNJ1" t="s">
        <v>11198</v>
      </c>
      <c r="PNK1" t="s">
        <v>11199</v>
      </c>
      <c r="PNL1" t="s">
        <v>11200</v>
      </c>
      <c r="PNM1" t="s">
        <v>11201</v>
      </c>
      <c r="PNN1" t="s">
        <v>11202</v>
      </c>
      <c r="PNO1" t="s">
        <v>11203</v>
      </c>
      <c r="PNP1" t="s">
        <v>11204</v>
      </c>
      <c r="PNQ1" t="s">
        <v>11205</v>
      </c>
      <c r="PNR1" t="s">
        <v>11206</v>
      </c>
      <c r="PNS1" t="s">
        <v>11207</v>
      </c>
      <c r="PNT1" t="s">
        <v>11208</v>
      </c>
      <c r="PNU1" t="s">
        <v>11209</v>
      </c>
      <c r="PNV1" t="s">
        <v>11210</v>
      </c>
      <c r="PNW1" t="s">
        <v>11211</v>
      </c>
      <c r="PNX1" t="s">
        <v>11212</v>
      </c>
      <c r="PNY1" t="s">
        <v>11213</v>
      </c>
      <c r="PNZ1" t="s">
        <v>11214</v>
      </c>
      <c r="POA1" t="s">
        <v>11215</v>
      </c>
      <c r="POB1" t="s">
        <v>11216</v>
      </c>
      <c r="POC1" t="s">
        <v>11217</v>
      </c>
      <c r="POD1" t="s">
        <v>11218</v>
      </c>
      <c r="POE1" t="s">
        <v>11219</v>
      </c>
      <c r="POF1" t="s">
        <v>11220</v>
      </c>
      <c r="POG1" t="s">
        <v>11221</v>
      </c>
      <c r="POH1" t="s">
        <v>11222</v>
      </c>
      <c r="POI1" t="s">
        <v>11223</v>
      </c>
      <c r="POJ1" t="s">
        <v>11224</v>
      </c>
      <c r="POK1" t="s">
        <v>11225</v>
      </c>
      <c r="POL1" t="s">
        <v>11226</v>
      </c>
      <c r="POM1" t="s">
        <v>11227</v>
      </c>
      <c r="PON1" t="s">
        <v>11228</v>
      </c>
      <c r="POO1" t="s">
        <v>11229</v>
      </c>
      <c r="POP1" t="s">
        <v>11230</v>
      </c>
      <c r="POQ1" t="s">
        <v>11231</v>
      </c>
      <c r="POR1" t="s">
        <v>11232</v>
      </c>
      <c r="POS1" t="s">
        <v>11233</v>
      </c>
      <c r="POT1" t="s">
        <v>11234</v>
      </c>
      <c r="POU1" t="s">
        <v>11235</v>
      </c>
      <c r="POV1" t="s">
        <v>11236</v>
      </c>
      <c r="POW1" t="s">
        <v>11237</v>
      </c>
      <c r="POX1" t="s">
        <v>11238</v>
      </c>
      <c r="POY1" t="s">
        <v>11239</v>
      </c>
      <c r="POZ1" t="s">
        <v>11240</v>
      </c>
      <c r="PPA1" t="s">
        <v>11241</v>
      </c>
      <c r="PPB1" t="s">
        <v>11242</v>
      </c>
      <c r="PPC1" t="s">
        <v>11243</v>
      </c>
      <c r="PPD1" t="s">
        <v>11244</v>
      </c>
      <c r="PPE1" t="s">
        <v>11245</v>
      </c>
      <c r="PPF1" t="s">
        <v>11246</v>
      </c>
      <c r="PPG1" t="s">
        <v>11247</v>
      </c>
      <c r="PPH1" t="s">
        <v>11248</v>
      </c>
      <c r="PPI1" t="s">
        <v>11249</v>
      </c>
      <c r="PPJ1" t="s">
        <v>11250</v>
      </c>
      <c r="PPK1" t="s">
        <v>11251</v>
      </c>
      <c r="PPL1" t="s">
        <v>11252</v>
      </c>
      <c r="PPM1" t="s">
        <v>11253</v>
      </c>
      <c r="PPN1" t="s">
        <v>11254</v>
      </c>
      <c r="PPO1" t="s">
        <v>11255</v>
      </c>
      <c r="PPP1" t="s">
        <v>11256</v>
      </c>
      <c r="PPQ1" t="s">
        <v>11257</v>
      </c>
      <c r="PPR1" t="s">
        <v>11258</v>
      </c>
      <c r="PPS1" t="s">
        <v>11259</v>
      </c>
      <c r="PPT1" t="s">
        <v>11260</v>
      </c>
      <c r="PPU1" t="s">
        <v>11261</v>
      </c>
      <c r="PPV1" t="s">
        <v>11262</v>
      </c>
      <c r="PPW1" t="s">
        <v>11263</v>
      </c>
      <c r="PPX1" t="s">
        <v>11264</v>
      </c>
      <c r="PPY1" t="s">
        <v>11265</v>
      </c>
      <c r="PPZ1" t="s">
        <v>11266</v>
      </c>
      <c r="PQA1" t="s">
        <v>11267</v>
      </c>
      <c r="PQB1" t="s">
        <v>11268</v>
      </c>
      <c r="PQC1" t="s">
        <v>11269</v>
      </c>
      <c r="PQD1" t="s">
        <v>11270</v>
      </c>
      <c r="PQE1" t="s">
        <v>11271</v>
      </c>
      <c r="PQF1" t="s">
        <v>11272</v>
      </c>
      <c r="PQG1" t="s">
        <v>11273</v>
      </c>
      <c r="PQH1" t="s">
        <v>11274</v>
      </c>
      <c r="PQI1" t="s">
        <v>11275</v>
      </c>
      <c r="PQJ1" t="s">
        <v>11276</v>
      </c>
      <c r="PQK1" t="s">
        <v>11277</v>
      </c>
      <c r="PQL1" t="s">
        <v>11278</v>
      </c>
      <c r="PQM1" t="s">
        <v>11279</v>
      </c>
      <c r="PQN1" t="s">
        <v>11280</v>
      </c>
      <c r="PQO1" t="s">
        <v>11281</v>
      </c>
      <c r="PQP1" t="s">
        <v>11282</v>
      </c>
      <c r="PQQ1" t="s">
        <v>11283</v>
      </c>
      <c r="PQR1" t="s">
        <v>11284</v>
      </c>
      <c r="PQS1" t="s">
        <v>11285</v>
      </c>
      <c r="PQT1" t="s">
        <v>11286</v>
      </c>
      <c r="PQU1" t="s">
        <v>11287</v>
      </c>
      <c r="PQV1" t="s">
        <v>11288</v>
      </c>
      <c r="PQW1" t="s">
        <v>11289</v>
      </c>
      <c r="PQX1" t="s">
        <v>11290</v>
      </c>
      <c r="PQY1" t="s">
        <v>11291</v>
      </c>
      <c r="PQZ1" t="s">
        <v>11292</v>
      </c>
      <c r="PRA1" t="s">
        <v>11293</v>
      </c>
      <c r="PRB1" t="s">
        <v>11294</v>
      </c>
      <c r="PRC1" t="s">
        <v>11295</v>
      </c>
      <c r="PRD1" t="s">
        <v>11296</v>
      </c>
      <c r="PRE1" t="s">
        <v>11297</v>
      </c>
      <c r="PRF1" t="s">
        <v>11298</v>
      </c>
      <c r="PRG1" t="s">
        <v>11299</v>
      </c>
      <c r="PRH1" t="s">
        <v>11300</v>
      </c>
      <c r="PRI1" t="s">
        <v>11301</v>
      </c>
      <c r="PRJ1" t="s">
        <v>11302</v>
      </c>
      <c r="PRK1" t="s">
        <v>11303</v>
      </c>
      <c r="PRL1" t="s">
        <v>11304</v>
      </c>
      <c r="PRM1" t="s">
        <v>11305</v>
      </c>
      <c r="PRN1" t="s">
        <v>11306</v>
      </c>
      <c r="PRO1" t="s">
        <v>11307</v>
      </c>
      <c r="PRP1" t="s">
        <v>11308</v>
      </c>
      <c r="PRQ1" t="s">
        <v>11309</v>
      </c>
      <c r="PRR1" t="s">
        <v>11310</v>
      </c>
      <c r="PRS1" t="s">
        <v>11311</v>
      </c>
      <c r="PRT1" t="s">
        <v>11312</v>
      </c>
      <c r="PRU1" t="s">
        <v>11313</v>
      </c>
      <c r="PRV1" t="s">
        <v>11314</v>
      </c>
      <c r="PRW1" t="s">
        <v>11315</v>
      </c>
      <c r="PRX1" t="s">
        <v>11316</v>
      </c>
      <c r="PRY1" t="s">
        <v>11317</v>
      </c>
      <c r="PRZ1" t="s">
        <v>11318</v>
      </c>
      <c r="PSA1" t="s">
        <v>11319</v>
      </c>
      <c r="PSB1" t="s">
        <v>11320</v>
      </c>
      <c r="PSC1" t="s">
        <v>11321</v>
      </c>
      <c r="PSD1" t="s">
        <v>11322</v>
      </c>
      <c r="PSE1" t="s">
        <v>11323</v>
      </c>
      <c r="PSF1" t="s">
        <v>11324</v>
      </c>
      <c r="PSG1" t="s">
        <v>11325</v>
      </c>
      <c r="PSH1" t="s">
        <v>11326</v>
      </c>
      <c r="PSI1" t="s">
        <v>11327</v>
      </c>
      <c r="PSJ1" t="s">
        <v>11328</v>
      </c>
      <c r="PSK1" t="s">
        <v>11329</v>
      </c>
      <c r="PSL1" t="s">
        <v>11330</v>
      </c>
      <c r="PSM1" t="s">
        <v>11331</v>
      </c>
      <c r="PSN1" t="s">
        <v>11332</v>
      </c>
      <c r="PSO1" t="s">
        <v>11333</v>
      </c>
      <c r="PSP1" t="s">
        <v>11334</v>
      </c>
      <c r="PSQ1" t="s">
        <v>11335</v>
      </c>
      <c r="PSR1" t="s">
        <v>11336</v>
      </c>
      <c r="PSS1" t="s">
        <v>11337</v>
      </c>
      <c r="PST1" t="s">
        <v>11338</v>
      </c>
      <c r="PSU1" t="s">
        <v>11339</v>
      </c>
      <c r="PSV1" t="s">
        <v>11340</v>
      </c>
      <c r="PSW1" t="s">
        <v>11341</v>
      </c>
      <c r="PSX1" t="s">
        <v>11342</v>
      </c>
      <c r="PSY1" t="s">
        <v>11343</v>
      </c>
      <c r="PSZ1" t="s">
        <v>11344</v>
      </c>
      <c r="PTA1" t="s">
        <v>11345</v>
      </c>
      <c r="PTB1" t="s">
        <v>11346</v>
      </c>
      <c r="PTC1" t="s">
        <v>11347</v>
      </c>
      <c r="PTD1" t="s">
        <v>11348</v>
      </c>
      <c r="PTE1" t="s">
        <v>11349</v>
      </c>
      <c r="PTF1" t="s">
        <v>11350</v>
      </c>
      <c r="PTG1" t="s">
        <v>11351</v>
      </c>
      <c r="PTH1" t="s">
        <v>11352</v>
      </c>
      <c r="PTI1" t="s">
        <v>11353</v>
      </c>
      <c r="PTJ1" t="s">
        <v>11354</v>
      </c>
      <c r="PTK1" t="s">
        <v>11355</v>
      </c>
      <c r="PTL1" t="s">
        <v>11356</v>
      </c>
      <c r="PTM1" t="s">
        <v>11357</v>
      </c>
      <c r="PTN1" t="s">
        <v>11358</v>
      </c>
      <c r="PTO1" t="s">
        <v>11359</v>
      </c>
      <c r="PTP1" t="s">
        <v>11360</v>
      </c>
      <c r="PTQ1" t="s">
        <v>11361</v>
      </c>
      <c r="PTR1" t="s">
        <v>11362</v>
      </c>
      <c r="PTS1" t="s">
        <v>11363</v>
      </c>
      <c r="PTT1" t="s">
        <v>11364</v>
      </c>
      <c r="PTU1" t="s">
        <v>11365</v>
      </c>
      <c r="PTV1" t="s">
        <v>11366</v>
      </c>
      <c r="PTW1" t="s">
        <v>11367</v>
      </c>
      <c r="PTX1" t="s">
        <v>11368</v>
      </c>
      <c r="PTY1" t="s">
        <v>11369</v>
      </c>
      <c r="PTZ1" t="s">
        <v>11370</v>
      </c>
      <c r="PUA1" t="s">
        <v>11371</v>
      </c>
      <c r="PUB1" t="s">
        <v>11372</v>
      </c>
      <c r="PUC1" t="s">
        <v>11373</v>
      </c>
      <c r="PUD1" t="s">
        <v>11374</v>
      </c>
      <c r="PUE1" t="s">
        <v>11375</v>
      </c>
      <c r="PUF1" t="s">
        <v>11376</v>
      </c>
      <c r="PUG1" t="s">
        <v>11377</v>
      </c>
      <c r="PUH1" t="s">
        <v>11378</v>
      </c>
      <c r="PUI1" t="s">
        <v>11379</v>
      </c>
      <c r="PUJ1" t="s">
        <v>11380</v>
      </c>
      <c r="PUK1" t="s">
        <v>11381</v>
      </c>
      <c r="PUL1" t="s">
        <v>11382</v>
      </c>
      <c r="PUM1" t="s">
        <v>11383</v>
      </c>
      <c r="PUN1" t="s">
        <v>11384</v>
      </c>
      <c r="PUO1" t="s">
        <v>11385</v>
      </c>
      <c r="PUP1" t="s">
        <v>11386</v>
      </c>
      <c r="PUQ1" t="s">
        <v>11387</v>
      </c>
      <c r="PUR1" t="s">
        <v>11388</v>
      </c>
      <c r="PUS1" t="s">
        <v>11389</v>
      </c>
      <c r="PUT1" t="s">
        <v>11390</v>
      </c>
      <c r="PUU1" t="s">
        <v>11391</v>
      </c>
      <c r="PUV1" t="s">
        <v>11392</v>
      </c>
      <c r="PUW1" t="s">
        <v>11393</v>
      </c>
      <c r="PUX1" t="s">
        <v>11394</v>
      </c>
      <c r="PUY1" t="s">
        <v>11395</v>
      </c>
      <c r="PUZ1" t="s">
        <v>11396</v>
      </c>
      <c r="PVA1" t="s">
        <v>11397</v>
      </c>
      <c r="PVB1" t="s">
        <v>11398</v>
      </c>
      <c r="PVC1" t="s">
        <v>11399</v>
      </c>
      <c r="PVD1" t="s">
        <v>11400</v>
      </c>
      <c r="PVE1" t="s">
        <v>11401</v>
      </c>
      <c r="PVF1" t="s">
        <v>11402</v>
      </c>
      <c r="PVG1" t="s">
        <v>11403</v>
      </c>
      <c r="PVH1" t="s">
        <v>11404</v>
      </c>
      <c r="PVI1" t="s">
        <v>11405</v>
      </c>
      <c r="PVJ1" t="s">
        <v>11406</v>
      </c>
      <c r="PVK1" t="s">
        <v>11407</v>
      </c>
      <c r="PVL1" t="s">
        <v>11408</v>
      </c>
      <c r="PVM1" t="s">
        <v>11409</v>
      </c>
      <c r="PVN1" t="s">
        <v>11410</v>
      </c>
      <c r="PVO1" t="s">
        <v>11411</v>
      </c>
      <c r="PVP1" t="s">
        <v>11412</v>
      </c>
      <c r="PVQ1" t="s">
        <v>11413</v>
      </c>
      <c r="PVR1" t="s">
        <v>11414</v>
      </c>
      <c r="PVS1" t="s">
        <v>11415</v>
      </c>
      <c r="PVT1" t="s">
        <v>11416</v>
      </c>
      <c r="PVU1" t="s">
        <v>11417</v>
      </c>
      <c r="PVV1" t="s">
        <v>11418</v>
      </c>
      <c r="PVW1" t="s">
        <v>11419</v>
      </c>
      <c r="PVX1" t="s">
        <v>11420</v>
      </c>
      <c r="PVY1" t="s">
        <v>11421</v>
      </c>
      <c r="PVZ1" t="s">
        <v>11422</v>
      </c>
      <c r="PWA1" t="s">
        <v>11423</v>
      </c>
      <c r="PWB1" t="s">
        <v>11424</v>
      </c>
      <c r="PWC1" t="s">
        <v>11425</v>
      </c>
      <c r="PWD1" t="s">
        <v>11426</v>
      </c>
      <c r="PWE1" t="s">
        <v>11427</v>
      </c>
      <c r="PWF1" t="s">
        <v>11428</v>
      </c>
      <c r="PWG1" t="s">
        <v>11429</v>
      </c>
      <c r="PWH1" t="s">
        <v>11430</v>
      </c>
      <c r="PWI1" t="s">
        <v>11431</v>
      </c>
      <c r="PWJ1" t="s">
        <v>11432</v>
      </c>
      <c r="PWK1" t="s">
        <v>11433</v>
      </c>
      <c r="PWL1" t="s">
        <v>11434</v>
      </c>
      <c r="PWM1" t="s">
        <v>11435</v>
      </c>
      <c r="PWN1" t="s">
        <v>11436</v>
      </c>
      <c r="PWO1" t="s">
        <v>11437</v>
      </c>
      <c r="PWP1" t="s">
        <v>11438</v>
      </c>
      <c r="PWQ1" t="s">
        <v>11439</v>
      </c>
      <c r="PWR1" t="s">
        <v>11440</v>
      </c>
      <c r="PWS1" t="s">
        <v>11441</v>
      </c>
      <c r="PWT1" t="s">
        <v>11442</v>
      </c>
      <c r="PWU1" t="s">
        <v>11443</v>
      </c>
      <c r="PWV1" t="s">
        <v>11444</v>
      </c>
      <c r="PWW1" t="s">
        <v>11445</v>
      </c>
      <c r="PWX1" t="s">
        <v>11446</v>
      </c>
      <c r="PWY1" t="s">
        <v>11447</v>
      </c>
      <c r="PWZ1" t="s">
        <v>11448</v>
      </c>
      <c r="PXA1" t="s">
        <v>11449</v>
      </c>
      <c r="PXB1" t="s">
        <v>11450</v>
      </c>
      <c r="PXC1" t="s">
        <v>11451</v>
      </c>
      <c r="PXD1" t="s">
        <v>11452</v>
      </c>
      <c r="PXE1" t="s">
        <v>11453</v>
      </c>
      <c r="PXF1" t="s">
        <v>11454</v>
      </c>
      <c r="PXG1" t="s">
        <v>11455</v>
      </c>
      <c r="PXH1" t="s">
        <v>11456</v>
      </c>
      <c r="PXI1" t="s">
        <v>11457</v>
      </c>
      <c r="PXJ1" t="s">
        <v>11458</v>
      </c>
      <c r="PXK1" t="s">
        <v>11459</v>
      </c>
      <c r="PXL1" t="s">
        <v>11460</v>
      </c>
      <c r="PXM1" t="s">
        <v>11461</v>
      </c>
      <c r="PXN1" t="s">
        <v>11462</v>
      </c>
      <c r="PXO1" t="s">
        <v>11463</v>
      </c>
      <c r="PXP1" t="s">
        <v>11464</v>
      </c>
      <c r="PXQ1" t="s">
        <v>11465</v>
      </c>
      <c r="PXR1" t="s">
        <v>11466</v>
      </c>
      <c r="PXS1" t="s">
        <v>11467</v>
      </c>
      <c r="PXT1" t="s">
        <v>11468</v>
      </c>
      <c r="PXU1" t="s">
        <v>11469</v>
      </c>
      <c r="PXV1" t="s">
        <v>11470</v>
      </c>
      <c r="PXW1" t="s">
        <v>11471</v>
      </c>
      <c r="PXX1" t="s">
        <v>11472</v>
      </c>
      <c r="PXY1" t="s">
        <v>11473</v>
      </c>
      <c r="PXZ1" t="s">
        <v>11474</v>
      </c>
      <c r="PYA1" t="s">
        <v>11475</v>
      </c>
      <c r="PYB1" t="s">
        <v>11476</v>
      </c>
      <c r="PYC1" t="s">
        <v>11477</v>
      </c>
      <c r="PYD1" t="s">
        <v>11478</v>
      </c>
      <c r="PYE1" t="s">
        <v>11479</v>
      </c>
      <c r="PYF1" t="s">
        <v>11480</v>
      </c>
      <c r="PYG1" t="s">
        <v>11481</v>
      </c>
      <c r="PYH1" t="s">
        <v>11482</v>
      </c>
      <c r="PYI1" t="s">
        <v>11483</v>
      </c>
      <c r="PYJ1" t="s">
        <v>11484</v>
      </c>
      <c r="PYK1" t="s">
        <v>11485</v>
      </c>
      <c r="PYL1" t="s">
        <v>11486</v>
      </c>
      <c r="PYM1" t="s">
        <v>11487</v>
      </c>
      <c r="PYN1" t="s">
        <v>11488</v>
      </c>
      <c r="PYO1" t="s">
        <v>11489</v>
      </c>
      <c r="PYP1" t="s">
        <v>11490</v>
      </c>
      <c r="PYQ1" t="s">
        <v>11491</v>
      </c>
      <c r="PYR1" t="s">
        <v>11492</v>
      </c>
      <c r="PYS1" t="s">
        <v>11493</v>
      </c>
      <c r="PYT1" t="s">
        <v>11494</v>
      </c>
      <c r="PYU1" t="s">
        <v>11495</v>
      </c>
      <c r="PYV1" t="s">
        <v>11496</v>
      </c>
      <c r="PYW1" t="s">
        <v>11497</v>
      </c>
      <c r="PYX1" t="s">
        <v>11498</v>
      </c>
      <c r="PYY1" t="s">
        <v>11499</v>
      </c>
      <c r="PYZ1" t="s">
        <v>11500</v>
      </c>
      <c r="PZA1" t="s">
        <v>11501</v>
      </c>
      <c r="PZB1" t="s">
        <v>11502</v>
      </c>
      <c r="PZC1" t="s">
        <v>11503</v>
      </c>
      <c r="PZD1" t="s">
        <v>11504</v>
      </c>
      <c r="PZE1" t="s">
        <v>11505</v>
      </c>
      <c r="PZF1" t="s">
        <v>11506</v>
      </c>
      <c r="PZG1" t="s">
        <v>11507</v>
      </c>
      <c r="PZH1" t="s">
        <v>11508</v>
      </c>
      <c r="PZI1" t="s">
        <v>11509</v>
      </c>
      <c r="PZJ1" t="s">
        <v>11510</v>
      </c>
      <c r="PZK1" t="s">
        <v>11511</v>
      </c>
      <c r="PZL1" t="s">
        <v>11512</v>
      </c>
      <c r="PZM1" t="s">
        <v>11513</v>
      </c>
      <c r="PZN1" t="s">
        <v>11514</v>
      </c>
      <c r="PZO1" t="s">
        <v>11515</v>
      </c>
      <c r="PZP1" t="s">
        <v>11516</v>
      </c>
      <c r="PZQ1" t="s">
        <v>11517</v>
      </c>
      <c r="PZR1" t="s">
        <v>11518</v>
      </c>
      <c r="PZS1" t="s">
        <v>11519</v>
      </c>
      <c r="PZT1" t="s">
        <v>11520</v>
      </c>
      <c r="PZU1" t="s">
        <v>11521</v>
      </c>
      <c r="PZV1" t="s">
        <v>11522</v>
      </c>
      <c r="PZW1" t="s">
        <v>11523</v>
      </c>
      <c r="PZX1" t="s">
        <v>11524</v>
      </c>
      <c r="PZY1" t="s">
        <v>11525</v>
      </c>
      <c r="PZZ1" t="s">
        <v>11526</v>
      </c>
      <c r="QAA1" t="s">
        <v>11527</v>
      </c>
      <c r="QAB1" t="s">
        <v>11528</v>
      </c>
      <c r="QAC1" t="s">
        <v>11529</v>
      </c>
      <c r="QAD1" t="s">
        <v>11530</v>
      </c>
      <c r="QAE1" t="s">
        <v>11531</v>
      </c>
      <c r="QAF1" t="s">
        <v>11532</v>
      </c>
      <c r="QAG1" t="s">
        <v>11533</v>
      </c>
      <c r="QAH1" t="s">
        <v>11534</v>
      </c>
      <c r="QAI1" t="s">
        <v>11535</v>
      </c>
      <c r="QAJ1" t="s">
        <v>11536</v>
      </c>
      <c r="QAK1" t="s">
        <v>11537</v>
      </c>
      <c r="QAL1" t="s">
        <v>11538</v>
      </c>
      <c r="QAM1" t="s">
        <v>11539</v>
      </c>
      <c r="QAN1" t="s">
        <v>11540</v>
      </c>
      <c r="QAO1" t="s">
        <v>11541</v>
      </c>
      <c r="QAP1" t="s">
        <v>11542</v>
      </c>
      <c r="QAQ1" t="s">
        <v>11543</v>
      </c>
      <c r="QAR1" t="s">
        <v>11544</v>
      </c>
      <c r="QAS1" t="s">
        <v>11545</v>
      </c>
      <c r="QAT1" t="s">
        <v>11546</v>
      </c>
      <c r="QAU1" t="s">
        <v>11547</v>
      </c>
      <c r="QAV1" t="s">
        <v>11548</v>
      </c>
      <c r="QAW1" t="s">
        <v>11549</v>
      </c>
      <c r="QAX1" t="s">
        <v>11550</v>
      </c>
      <c r="QAY1" t="s">
        <v>11551</v>
      </c>
      <c r="QAZ1" t="s">
        <v>11552</v>
      </c>
      <c r="QBA1" t="s">
        <v>11553</v>
      </c>
      <c r="QBB1" t="s">
        <v>11554</v>
      </c>
      <c r="QBC1" t="s">
        <v>11555</v>
      </c>
      <c r="QBD1" t="s">
        <v>11556</v>
      </c>
      <c r="QBE1" t="s">
        <v>11557</v>
      </c>
      <c r="QBF1" t="s">
        <v>11558</v>
      </c>
      <c r="QBG1" t="s">
        <v>11559</v>
      </c>
      <c r="QBH1" t="s">
        <v>11560</v>
      </c>
      <c r="QBI1" t="s">
        <v>11561</v>
      </c>
      <c r="QBJ1" t="s">
        <v>11562</v>
      </c>
      <c r="QBK1" t="s">
        <v>11563</v>
      </c>
      <c r="QBL1" t="s">
        <v>11564</v>
      </c>
      <c r="QBM1" t="s">
        <v>11565</v>
      </c>
      <c r="QBN1" t="s">
        <v>11566</v>
      </c>
      <c r="QBO1" t="s">
        <v>11567</v>
      </c>
      <c r="QBP1" t="s">
        <v>11568</v>
      </c>
      <c r="QBQ1" t="s">
        <v>11569</v>
      </c>
      <c r="QBR1" t="s">
        <v>11570</v>
      </c>
      <c r="QBS1" t="s">
        <v>11571</v>
      </c>
      <c r="QBT1" t="s">
        <v>11572</v>
      </c>
      <c r="QBU1" t="s">
        <v>11573</v>
      </c>
      <c r="QBV1" t="s">
        <v>11574</v>
      </c>
      <c r="QBW1" t="s">
        <v>11575</v>
      </c>
      <c r="QBX1" t="s">
        <v>11576</v>
      </c>
      <c r="QBY1" t="s">
        <v>11577</v>
      </c>
      <c r="QBZ1" t="s">
        <v>11578</v>
      </c>
      <c r="QCA1" t="s">
        <v>11579</v>
      </c>
      <c r="QCB1" t="s">
        <v>11580</v>
      </c>
      <c r="QCC1" t="s">
        <v>11581</v>
      </c>
      <c r="QCD1" t="s">
        <v>11582</v>
      </c>
      <c r="QCE1" t="s">
        <v>11583</v>
      </c>
      <c r="QCF1" t="s">
        <v>11584</v>
      </c>
      <c r="QCG1" t="s">
        <v>11585</v>
      </c>
      <c r="QCH1" t="s">
        <v>11586</v>
      </c>
      <c r="QCI1" t="s">
        <v>11587</v>
      </c>
      <c r="QCJ1" t="s">
        <v>11588</v>
      </c>
      <c r="QCK1" t="s">
        <v>11589</v>
      </c>
      <c r="QCL1" t="s">
        <v>11590</v>
      </c>
      <c r="QCM1" t="s">
        <v>11591</v>
      </c>
      <c r="QCN1" t="s">
        <v>11592</v>
      </c>
      <c r="QCO1" t="s">
        <v>11593</v>
      </c>
      <c r="QCP1" t="s">
        <v>11594</v>
      </c>
      <c r="QCQ1" t="s">
        <v>11595</v>
      </c>
      <c r="QCR1" t="s">
        <v>11596</v>
      </c>
      <c r="QCS1" t="s">
        <v>11597</v>
      </c>
      <c r="QCT1" t="s">
        <v>11598</v>
      </c>
      <c r="QCU1" t="s">
        <v>11599</v>
      </c>
      <c r="QCV1" t="s">
        <v>11600</v>
      </c>
      <c r="QCW1" t="s">
        <v>11601</v>
      </c>
      <c r="QCX1" t="s">
        <v>11602</v>
      </c>
      <c r="QCY1" t="s">
        <v>11603</v>
      </c>
      <c r="QCZ1" t="s">
        <v>11604</v>
      </c>
      <c r="QDA1" t="s">
        <v>11605</v>
      </c>
      <c r="QDB1" t="s">
        <v>11606</v>
      </c>
      <c r="QDC1" t="s">
        <v>11607</v>
      </c>
      <c r="QDD1" t="s">
        <v>11608</v>
      </c>
      <c r="QDE1" t="s">
        <v>11609</v>
      </c>
      <c r="QDF1" t="s">
        <v>11610</v>
      </c>
      <c r="QDG1" t="s">
        <v>11611</v>
      </c>
      <c r="QDH1" t="s">
        <v>11612</v>
      </c>
      <c r="QDI1" t="s">
        <v>11613</v>
      </c>
      <c r="QDJ1" t="s">
        <v>11614</v>
      </c>
      <c r="QDK1" t="s">
        <v>11615</v>
      </c>
      <c r="QDL1" t="s">
        <v>11616</v>
      </c>
      <c r="QDM1" t="s">
        <v>11617</v>
      </c>
      <c r="QDN1" t="s">
        <v>11618</v>
      </c>
      <c r="QDO1" t="s">
        <v>11619</v>
      </c>
      <c r="QDP1" t="s">
        <v>11620</v>
      </c>
      <c r="QDQ1" t="s">
        <v>11621</v>
      </c>
      <c r="QDR1" t="s">
        <v>11622</v>
      </c>
      <c r="QDS1" t="s">
        <v>11623</v>
      </c>
      <c r="QDT1" t="s">
        <v>11624</v>
      </c>
      <c r="QDU1" t="s">
        <v>11625</v>
      </c>
      <c r="QDV1" t="s">
        <v>11626</v>
      </c>
      <c r="QDW1" t="s">
        <v>11627</v>
      </c>
      <c r="QDX1" t="s">
        <v>11628</v>
      </c>
      <c r="QDY1" t="s">
        <v>11629</v>
      </c>
      <c r="QDZ1" t="s">
        <v>11630</v>
      </c>
      <c r="QEA1" t="s">
        <v>11631</v>
      </c>
      <c r="QEB1" t="s">
        <v>11632</v>
      </c>
      <c r="QEC1" t="s">
        <v>11633</v>
      </c>
      <c r="QED1" t="s">
        <v>11634</v>
      </c>
      <c r="QEE1" t="s">
        <v>11635</v>
      </c>
      <c r="QEF1" t="s">
        <v>11636</v>
      </c>
      <c r="QEG1" t="s">
        <v>11637</v>
      </c>
      <c r="QEH1" t="s">
        <v>11638</v>
      </c>
      <c r="QEI1" t="s">
        <v>11639</v>
      </c>
      <c r="QEJ1" t="s">
        <v>11640</v>
      </c>
      <c r="QEK1" t="s">
        <v>11641</v>
      </c>
      <c r="QEL1" t="s">
        <v>11642</v>
      </c>
      <c r="QEM1" t="s">
        <v>11643</v>
      </c>
      <c r="QEN1" t="s">
        <v>11644</v>
      </c>
      <c r="QEO1" t="s">
        <v>11645</v>
      </c>
      <c r="QEP1" t="s">
        <v>11646</v>
      </c>
      <c r="QEQ1" t="s">
        <v>11647</v>
      </c>
      <c r="QER1" t="s">
        <v>11648</v>
      </c>
      <c r="QES1" t="s">
        <v>11649</v>
      </c>
      <c r="QET1" t="s">
        <v>11650</v>
      </c>
      <c r="QEU1" t="s">
        <v>11651</v>
      </c>
      <c r="QEV1" t="s">
        <v>11652</v>
      </c>
      <c r="QEW1" t="s">
        <v>11653</v>
      </c>
      <c r="QEX1" t="s">
        <v>11654</v>
      </c>
      <c r="QEY1" t="s">
        <v>11655</v>
      </c>
      <c r="QEZ1" t="s">
        <v>11656</v>
      </c>
      <c r="QFA1" t="s">
        <v>11657</v>
      </c>
      <c r="QFB1" t="s">
        <v>11658</v>
      </c>
      <c r="QFC1" t="s">
        <v>11659</v>
      </c>
      <c r="QFD1" t="s">
        <v>11660</v>
      </c>
      <c r="QFE1" t="s">
        <v>11661</v>
      </c>
      <c r="QFF1" t="s">
        <v>11662</v>
      </c>
      <c r="QFG1" t="s">
        <v>11663</v>
      </c>
      <c r="QFH1" t="s">
        <v>11664</v>
      </c>
      <c r="QFI1" t="s">
        <v>11665</v>
      </c>
      <c r="QFJ1" t="s">
        <v>11666</v>
      </c>
      <c r="QFK1" t="s">
        <v>11667</v>
      </c>
      <c r="QFL1" t="s">
        <v>11668</v>
      </c>
      <c r="QFM1" t="s">
        <v>11669</v>
      </c>
      <c r="QFN1" t="s">
        <v>11670</v>
      </c>
      <c r="QFO1" t="s">
        <v>11671</v>
      </c>
      <c r="QFP1" t="s">
        <v>11672</v>
      </c>
      <c r="QFQ1" t="s">
        <v>11673</v>
      </c>
      <c r="QFR1" t="s">
        <v>11674</v>
      </c>
      <c r="QFS1" t="s">
        <v>11675</v>
      </c>
      <c r="QFT1" t="s">
        <v>11676</v>
      </c>
      <c r="QFU1" t="s">
        <v>11677</v>
      </c>
      <c r="QFV1" t="s">
        <v>11678</v>
      </c>
      <c r="QFW1" t="s">
        <v>11679</v>
      </c>
      <c r="QFX1" t="s">
        <v>11680</v>
      </c>
      <c r="QFY1" t="s">
        <v>11681</v>
      </c>
      <c r="QFZ1" t="s">
        <v>11682</v>
      </c>
      <c r="QGA1" t="s">
        <v>11683</v>
      </c>
      <c r="QGB1" t="s">
        <v>11684</v>
      </c>
      <c r="QGC1" t="s">
        <v>11685</v>
      </c>
      <c r="QGD1" t="s">
        <v>11686</v>
      </c>
      <c r="QGE1" t="s">
        <v>11687</v>
      </c>
      <c r="QGF1" t="s">
        <v>11688</v>
      </c>
      <c r="QGG1" t="s">
        <v>11689</v>
      </c>
      <c r="QGH1" t="s">
        <v>11690</v>
      </c>
      <c r="QGI1" t="s">
        <v>11691</v>
      </c>
      <c r="QGJ1" t="s">
        <v>11692</v>
      </c>
      <c r="QGK1" t="s">
        <v>11693</v>
      </c>
      <c r="QGL1" t="s">
        <v>11694</v>
      </c>
      <c r="QGM1" t="s">
        <v>11695</v>
      </c>
      <c r="QGN1" t="s">
        <v>11696</v>
      </c>
      <c r="QGO1" t="s">
        <v>11697</v>
      </c>
      <c r="QGP1" t="s">
        <v>11698</v>
      </c>
      <c r="QGQ1" t="s">
        <v>11699</v>
      </c>
      <c r="QGR1" t="s">
        <v>11700</v>
      </c>
      <c r="QGS1" t="s">
        <v>11701</v>
      </c>
      <c r="QGT1" t="s">
        <v>11702</v>
      </c>
      <c r="QGU1" t="s">
        <v>11703</v>
      </c>
      <c r="QGV1" t="s">
        <v>11704</v>
      </c>
      <c r="QGW1" t="s">
        <v>11705</v>
      </c>
      <c r="QGX1" t="s">
        <v>11706</v>
      </c>
      <c r="QGY1" t="s">
        <v>11707</v>
      </c>
      <c r="QGZ1" t="s">
        <v>11708</v>
      </c>
      <c r="QHA1" t="s">
        <v>11709</v>
      </c>
      <c r="QHB1" t="s">
        <v>11710</v>
      </c>
      <c r="QHC1" t="s">
        <v>11711</v>
      </c>
      <c r="QHD1" t="s">
        <v>11712</v>
      </c>
      <c r="QHE1" t="s">
        <v>11713</v>
      </c>
      <c r="QHF1" t="s">
        <v>11714</v>
      </c>
      <c r="QHG1" t="s">
        <v>11715</v>
      </c>
      <c r="QHH1" t="s">
        <v>11716</v>
      </c>
      <c r="QHI1" t="s">
        <v>11717</v>
      </c>
      <c r="QHJ1" t="s">
        <v>11718</v>
      </c>
      <c r="QHK1" t="s">
        <v>11719</v>
      </c>
      <c r="QHL1" t="s">
        <v>11720</v>
      </c>
      <c r="QHM1" t="s">
        <v>11721</v>
      </c>
      <c r="QHN1" t="s">
        <v>11722</v>
      </c>
      <c r="QHO1" t="s">
        <v>11723</v>
      </c>
      <c r="QHP1" t="s">
        <v>11724</v>
      </c>
      <c r="QHQ1" t="s">
        <v>11725</v>
      </c>
      <c r="QHR1" t="s">
        <v>11726</v>
      </c>
      <c r="QHS1" t="s">
        <v>11727</v>
      </c>
      <c r="QHT1" t="s">
        <v>11728</v>
      </c>
      <c r="QHU1" t="s">
        <v>11729</v>
      </c>
      <c r="QHV1" t="s">
        <v>11730</v>
      </c>
      <c r="QHW1" t="s">
        <v>11731</v>
      </c>
      <c r="QHX1" t="s">
        <v>11732</v>
      </c>
      <c r="QHY1" t="s">
        <v>11733</v>
      </c>
      <c r="QHZ1" t="s">
        <v>11734</v>
      </c>
      <c r="QIA1" t="s">
        <v>11735</v>
      </c>
      <c r="QIB1" t="s">
        <v>11736</v>
      </c>
      <c r="QIC1" t="s">
        <v>11737</v>
      </c>
      <c r="QID1" t="s">
        <v>11738</v>
      </c>
      <c r="QIE1" t="s">
        <v>11739</v>
      </c>
      <c r="QIF1" t="s">
        <v>11740</v>
      </c>
      <c r="QIG1" t="s">
        <v>11741</v>
      </c>
      <c r="QIH1" t="s">
        <v>11742</v>
      </c>
      <c r="QII1" t="s">
        <v>11743</v>
      </c>
      <c r="QIJ1" t="s">
        <v>11744</v>
      </c>
      <c r="QIK1" t="s">
        <v>11745</v>
      </c>
      <c r="QIL1" t="s">
        <v>11746</v>
      </c>
      <c r="QIM1" t="s">
        <v>11747</v>
      </c>
      <c r="QIN1" t="s">
        <v>11748</v>
      </c>
      <c r="QIO1" t="s">
        <v>11749</v>
      </c>
      <c r="QIP1" t="s">
        <v>11750</v>
      </c>
      <c r="QIQ1" t="s">
        <v>11751</v>
      </c>
      <c r="QIR1" t="s">
        <v>11752</v>
      </c>
      <c r="QIS1" t="s">
        <v>11753</v>
      </c>
      <c r="QIT1" t="s">
        <v>11754</v>
      </c>
      <c r="QIU1" t="s">
        <v>11755</v>
      </c>
      <c r="QIV1" t="s">
        <v>11756</v>
      </c>
      <c r="QIW1" t="s">
        <v>11757</v>
      </c>
      <c r="QIX1" t="s">
        <v>11758</v>
      </c>
      <c r="QIY1" t="s">
        <v>11759</v>
      </c>
      <c r="QIZ1" t="s">
        <v>11760</v>
      </c>
      <c r="QJA1" t="s">
        <v>11761</v>
      </c>
      <c r="QJB1" t="s">
        <v>11762</v>
      </c>
      <c r="QJC1" t="s">
        <v>11763</v>
      </c>
      <c r="QJD1" t="s">
        <v>11764</v>
      </c>
      <c r="QJE1" t="s">
        <v>11765</v>
      </c>
      <c r="QJF1" t="s">
        <v>11766</v>
      </c>
      <c r="QJG1" t="s">
        <v>11767</v>
      </c>
      <c r="QJH1" t="s">
        <v>11768</v>
      </c>
      <c r="QJI1" t="s">
        <v>11769</v>
      </c>
      <c r="QJJ1" t="s">
        <v>11770</v>
      </c>
      <c r="QJK1" t="s">
        <v>11771</v>
      </c>
      <c r="QJL1" t="s">
        <v>11772</v>
      </c>
      <c r="QJM1" t="s">
        <v>11773</v>
      </c>
      <c r="QJN1" t="s">
        <v>11774</v>
      </c>
      <c r="QJO1" t="s">
        <v>11775</v>
      </c>
      <c r="QJP1" t="s">
        <v>11776</v>
      </c>
      <c r="QJQ1" t="s">
        <v>11777</v>
      </c>
      <c r="QJR1" t="s">
        <v>11778</v>
      </c>
      <c r="QJS1" t="s">
        <v>11779</v>
      </c>
      <c r="QJT1" t="s">
        <v>11780</v>
      </c>
      <c r="QJU1" t="s">
        <v>11781</v>
      </c>
      <c r="QJV1" t="s">
        <v>11782</v>
      </c>
      <c r="QJW1" t="s">
        <v>11783</v>
      </c>
      <c r="QJX1" t="s">
        <v>11784</v>
      </c>
      <c r="QJY1" t="s">
        <v>11785</v>
      </c>
      <c r="QJZ1" t="s">
        <v>11786</v>
      </c>
      <c r="QKA1" t="s">
        <v>11787</v>
      </c>
      <c r="QKB1" t="s">
        <v>11788</v>
      </c>
      <c r="QKC1" t="s">
        <v>11789</v>
      </c>
      <c r="QKD1" t="s">
        <v>11790</v>
      </c>
      <c r="QKE1" t="s">
        <v>11791</v>
      </c>
      <c r="QKF1" t="s">
        <v>11792</v>
      </c>
      <c r="QKG1" t="s">
        <v>11793</v>
      </c>
      <c r="QKH1" t="s">
        <v>11794</v>
      </c>
      <c r="QKI1" t="s">
        <v>11795</v>
      </c>
      <c r="QKJ1" t="s">
        <v>11796</v>
      </c>
      <c r="QKK1" t="s">
        <v>11797</v>
      </c>
      <c r="QKL1" t="s">
        <v>11798</v>
      </c>
      <c r="QKM1" t="s">
        <v>11799</v>
      </c>
      <c r="QKN1" t="s">
        <v>11800</v>
      </c>
      <c r="QKO1" t="s">
        <v>11801</v>
      </c>
      <c r="QKP1" t="s">
        <v>11802</v>
      </c>
      <c r="QKQ1" t="s">
        <v>11803</v>
      </c>
      <c r="QKR1" t="s">
        <v>11804</v>
      </c>
      <c r="QKS1" t="s">
        <v>11805</v>
      </c>
      <c r="QKT1" t="s">
        <v>11806</v>
      </c>
      <c r="QKU1" t="s">
        <v>11807</v>
      </c>
      <c r="QKV1" t="s">
        <v>11808</v>
      </c>
      <c r="QKW1" t="s">
        <v>11809</v>
      </c>
      <c r="QKX1" t="s">
        <v>11810</v>
      </c>
      <c r="QKY1" t="s">
        <v>11811</v>
      </c>
      <c r="QKZ1" t="s">
        <v>11812</v>
      </c>
      <c r="QLA1" t="s">
        <v>11813</v>
      </c>
      <c r="QLB1" t="s">
        <v>11814</v>
      </c>
      <c r="QLC1" t="s">
        <v>11815</v>
      </c>
      <c r="QLD1" t="s">
        <v>11816</v>
      </c>
      <c r="QLE1" t="s">
        <v>11817</v>
      </c>
      <c r="QLF1" t="s">
        <v>11818</v>
      </c>
      <c r="QLG1" t="s">
        <v>11819</v>
      </c>
      <c r="QLH1" t="s">
        <v>11820</v>
      </c>
      <c r="QLI1" t="s">
        <v>11821</v>
      </c>
      <c r="QLJ1" t="s">
        <v>11822</v>
      </c>
      <c r="QLK1" t="s">
        <v>11823</v>
      </c>
      <c r="QLL1" t="s">
        <v>11824</v>
      </c>
      <c r="QLM1" t="s">
        <v>11825</v>
      </c>
      <c r="QLN1" t="s">
        <v>11826</v>
      </c>
      <c r="QLO1" t="s">
        <v>11827</v>
      </c>
      <c r="QLP1" t="s">
        <v>11828</v>
      </c>
      <c r="QLQ1" t="s">
        <v>11829</v>
      </c>
      <c r="QLR1" t="s">
        <v>11830</v>
      </c>
      <c r="QLS1" t="s">
        <v>11831</v>
      </c>
      <c r="QLT1" t="s">
        <v>11832</v>
      </c>
      <c r="QLU1" t="s">
        <v>11833</v>
      </c>
      <c r="QLV1" t="s">
        <v>11834</v>
      </c>
      <c r="QLW1" t="s">
        <v>11835</v>
      </c>
      <c r="QLX1" t="s">
        <v>11836</v>
      </c>
      <c r="QLY1" t="s">
        <v>11837</v>
      </c>
      <c r="QLZ1" t="s">
        <v>11838</v>
      </c>
      <c r="QMA1" t="s">
        <v>11839</v>
      </c>
      <c r="QMB1" t="s">
        <v>11840</v>
      </c>
      <c r="QMC1" t="s">
        <v>11841</v>
      </c>
      <c r="QMD1" t="s">
        <v>11842</v>
      </c>
      <c r="QME1" t="s">
        <v>11843</v>
      </c>
      <c r="QMF1" t="s">
        <v>11844</v>
      </c>
      <c r="QMG1" t="s">
        <v>11845</v>
      </c>
      <c r="QMH1" t="s">
        <v>11846</v>
      </c>
      <c r="QMI1" t="s">
        <v>11847</v>
      </c>
      <c r="QMJ1" t="s">
        <v>11848</v>
      </c>
      <c r="QMK1" t="s">
        <v>11849</v>
      </c>
      <c r="QML1" t="s">
        <v>11850</v>
      </c>
      <c r="QMM1" t="s">
        <v>11851</v>
      </c>
      <c r="QMN1" t="s">
        <v>11852</v>
      </c>
      <c r="QMO1" t="s">
        <v>11853</v>
      </c>
      <c r="QMP1" t="s">
        <v>11854</v>
      </c>
      <c r="QMQ1" t="s">
        <v>11855</v>
      </c>
      <c r="QMR1" t="s">
        <v>11856</v>
      </c>
      <c r="QMS1" t="s">
        <v>11857</v>
      </c>
      <c r="QMT1" t="s">
        <v>11858</v>
      </c>
      <c r="QMU1" t="s">
        <v>11859</v>
      </c>
      <c r="QMV1" t="s">
        <v>11860</v>
      </c>
      <c r="QMW1" t="s">
        <v>11861</v>
      </c>
      <c r="QMX1" t="s">
        <v>11862</v>
      </c>
      <c r="QMY1" t="s">
        <v>11863</v>
      </c>
      <c r="QMZ1" t="s">
        <v>11864</v>
      </c>
      <c r="QNA1" t="s">
        <v>11865</v>
      </c>
      <c r="QNB1" t="s">
        <v>11866</v>
      </c>
      <c r="QNC1" t="s">
        <v>11867</v>
      </c>
      <c r="QND1" t="s">
        <v>11868</v>
      </c>
      <c r="QNE1" t="s">
        <v>11869</v>
      </c>
      <c r="QNF1" t="s">
        <v>11870</v>
      </c>
      <c r="QNG1" t="s">
        <v>11871</v>
      </c>
      <c r="QNH1" t="s">
        <v>11872</v>
      </c>
      <c r="QNI1" t="s">
        <v>11873</v>
      </c>
      <c r="QNJ1" t="s">
        <v>11874</v>
      </c>
      <c r="QNK1" t="s">
        <v>11875</v>
      </c>
      <c r="QNL1" t="s">
        <v>11876</v>
      </c>
      <c r="QNM1" t="s">
        <v>11877</v>
      </c>
      <c r="QNN1" t="s">
        <v>11878</v>
      </c>
      <c r="QNO1" t="s">
        <v>11879</v>
      </c>
      <c r="QNP1" t="s">
        <v>11880</v>
      </c>
      <c r="QNQ1" t="s">
        <v>11881</v>
      </c>
      <c r="QNR1" t="s">
        <v>11882</v>
      </c>
      <c r="QNS1" t="s">
        <v>11883</v>
      </c>
      <c r="QNT1" t="s">
        <v>11884</v>
      </c>
      <c r="QNU1" t="s">
        <v>11885</v>
      </c>
      <c r="QNV1" t="s">
        <v>11886</v>
      </c>
      <c r="QNW1" t="s">
        <v>11887</v>
      </c>
      <c r="QNX1" t="s">
        <v>11888</v>
      </c>
      <c r="QNY1" t="s">
        <v>11889</v>
      </c>
      <c r="QNZ1" t="s">
        <v>11890</v>
      </c>
      <c r="QOA1" t="s">
        <v>11891</v>
      </c>
      <c r="QOB1" t="s">
        <v>11892</v>
      </c>
      <c r="QOC1" t="s">
        <v>11893</v>
      </c>
      <c r="QOD1" t="s">
        <v>11894</v>
      </c>
      <c r="QOE1" t="s">
        <v>11895</v>
      </c>
      <c r="QOF1" t="s">
        <v>11896</v>
      </c>
      <c r="QOG1" t="s">
        <v>11897</v>
      </c>
      <c r="QOH1" t="s">
        <v>11898</v>
      </c>
      <c r="QOI1" t="s">
        <v>11899</v>
      </c>
      <c r="QOJ1" t="s">
        <v>11900</v>
      </c>
      <c r="QOK1" t="s">
        <v>11901</v>
      </c>
      <c r="QOL1" t="s">
        <v>11902</v>
      </c>
      <c r="QOM1" t="s">
        <v>11903</v>
      </c>
      <c r="QON1" t="s">
        <v>11904</v>
      </c>
      <c r="QOO1" t="s">
        <v>11905</v>
      </c>
      <c r="QOP1" t="s">
        <v>11906</v>
      </c>
      <c r="QOQ1" t="s">
        <v>11907</v>
      </c>
      <c r="QOR1" t="s">
        <v>11908</v>
      </c>
      <c r="QOS1" t="s">
        <v>11909</v>
      </c>
      <c r="QOT1" t="s">
        <v>11910</v>
      </c>
      <c r="QOU1" t="s">
        <v>11911</v>
      </c>
      <c r="QOV1" t="s">
        <v>11912</v>
      </c>
      <c r="QOW1" t="s">
        <v>11913</v>
      </c>
      <c r="QOX1" t="s">
        <v>11914</v>
      </c>
      <c r="QOY1" t="s">
        <v>11915</v>
      </c>
      <c r="QOZ1" t="s">
        <v>11916</v>
      </c>
      <c r="QPA1" t="s">
        <v>11917</v>
      </c>
      <c r="QPB1" t="s">
        <v>11918</v>
      </c>
      <c r="QPC1" t="s">
        <v>11919</v>
      </c>
      <c r="QPD1" t="s">
        <v>11920</v>
      </c>
      <c r="QPE1" t="s">
        <v>11921</v>
      </c>
      <c r="QPF1" t="s">
        <v>11922</v>
      </c>
      <c r="QPG1" t="s">
        <v>11923</v>
      </c>
      <c r="QPH1" t="s">
        <v>11924</v>
      </c>
      <c r="QPI1" t="s">
        <v>11925</v>
      </c>
      <c r="QPJ1" t="s">
        <v>11926</v>
      </c>
      <c r="QPK1" t="s">
        <v>11927</v>
      </c>
      <c r="QPL1" t="s">
        <v>11928</v>
      </c>
      <c r="QPM1" t="s">
        <v>11929</v>
      </c>
      <c r="QPN1" t="s">
        <v>11930</v>
      </c>
      <c r="QPO1" t="s">
        <v>11931</v>
      </c>
      <c r="QPP1" t="s">
        <v>11932</v>
      </c>
      <c r="QPQ1" t="s">
        <v>11933</v>
      </c>
      <c r="QPR1" t="s">
        <v>11934</v>
      </c>
      <c r="QPS1" t="s">
        <v>11935</v>
      </c>
      <c r="QPT1" t="s">
        <v>11936</v>
      </c>
      <c r="QPU1" t="s">
        <v>11937</v>
      </c>
      <c r="QPV1" t="s">
        <v>11938</v>
      </c>
      <c r="QPW1" t="s">
        <v>11939</v>
      </c>
      <c r="QPX1" t="s">
        <v>11940</v>
      </c>
      <c r="QPY1" t="s">
        <v>11941</v>
      </c>
      <c r="QPZ1" t="s">
        <v>11942</v>
      </c>
      <c r="QQA1" t="s">
        <v>11943</v>
      </c>
      <c r="QQB1" t="s">
        <v>11944</v>
      </c>
      <c r="QQC1" t="s">
        <v>11945</v>
      </c>
      <c r="QQD1" t="s">
        <v>11946</v>
      </c>
      <c r="QQE1" t="s">
        <v>11947</v>
      </c>
      <c r="QQF1" t="s">
        <v>11948</v>
      </c>
      <c r="QQG1" t="s">
        <v>11949</v>
      </c>
      <c r="QQH1" t="s">
        <v>11950</v>
      </c>
      <c r="QQI1" t="s">
        <v>11951</v>
      </c>
      <c r="QQJ1" t="s">
        <v>11952</v>
      </c>
      <c r="QQK1" t="s">
        <v>11953</v>
      </c>
      <c r="QQL1" t="s">
        <v>11954</v>
      </c>
      <c r="QQM1" t="s">
        <v>11955</v>
      </c>
      <c r="QQN1" t="s">
        <v>11956</v>
      </c>
      <c r="QQO1" t="s">
        <v>11957</v>
      </c>
      <c r="QQP1" t="s">
        <v>11958</v>
      </c>
      <c r="QQQ1" t="s">
        <v>11959</v>
      </c>
      <c r="QQR1" t="s">
        <v>11960</v>
      </c>
      <c r="QQS1" t="s">
        <v>11961</v>
      </c>
      <c r="QQT1" t="s">
        <v>11962</v>
      </c>
      <c r="QQU1" t="s">
        <v>11963</v>
      </c>
      <c r="QQV1" t="s">
        <v>11964</v>
      </c>
      <c r="QQW1" t="s">
        <v>11965</v>
      </c>
      <c r="QQX1" t="s">
        <v>11966</v>
      </c>
      <c r="QQY1" t="s">
        <v>11967</v>
      </c>
      <c r="QQZ1" t="s">
        <v>11968</v>
      </c>
      <c r="QRA1" t="s">
        <v>11969</v>
      </c>
      <c r="QRB1" t="s">
        <v>11970</v>
      </c>
      <c r="QRC1" t="s">
        <v>11971</v>
      </c>
      <c r="QRD1" t="s">
        <v>11972</v>
      </c>
      <c r="QRE1" t="s">
        <v>11973</v>
      </c>
      <c r="QRF1" t="s">
        <v>11974</v>
      </c>
      <c r="QRG1" t="s">
        <v>11975</v>
      </c>
      <c r="QRH1" t="s">
        <v>11976</v>
      </c>
      <c r="QRI1" t="s">
        <v>11977</v>
      </c>
      <c r="QRJ1" t="s">
        <v>11978</v>
      </c>
      <c r="QRK1" t="s">
        <v>11979</v>
      </c>
      <c r="QRL1" t="s">
        <v>11980</v>
      </c>
      <c r="QRM1" t="s">
        <v>11981</v>
      </c>
      <c r="QRN1" t="s">
        <v>11982</v>
      </c>
      <c r="QRO1" t="s">
        <v>11983</v>
      </c>
      <c r="QRP1" t="s">
        <v>11984</v>
      </c>
      <c r="QRQ1" t="s">
        <v>11985</v>
      </c>
      <c r="QRR1" t="s">
        <v>11986</v>
      </c>
      <c r="QRS1" t="s">
        <v>11987</v>
      </c>
      <c r="QRT1" t="s">
        <v>11988</v>
      </c>
      <c r="QRU1" t="s">
        <v>11989</v>
      </c>
      <c r="QRV1" t="s">
        <v>11990</v>
      </c>
      <c r="QRW1" t="s">
        <v>11991</v>
      </c>
      <c r="QRX1" t="s">
        <v>11992</v>
      </c>
      <c r="QRY1" t="s">
        <v>11993</v>
      </c>
      <c r="QRZ1" t="s">
        <v>11994</v>
      </c>
      <c r="QSA1" t="s">
        <v>11995</v>
      </c>
      <c r="QSB1" t="s">
        <v>11996</v>
      </c>
      <c r="QSC1" t="s">
        <v>11997</v>
      </c>
      <c r="QSD1" t="s">
        <v>11998</v>
      </c>
      <c r="QSE1" t="s">
        <v>11999</v>
      </c>
      <c r="QSF1" t="s">
        <v>12000</v>
      </c>
      <c r="QSG1" t="s">
        <v>12001</v>
      </c>
      <c r="QSH1" t="s">
        <v>12002</v>
      </c>
      <c r="QSI1" t="s">
        <v>12003</v>
      </c>
      <c r="QSJ1" t="s">
        <v>12004</v>
      </c>
      <c r="QSK1" t="s">
        <v>12005</v>
      </c>
      <c r="QSL1" t="s">
        <v>12006</v>
      </c>
      <c r="QSM1" t="s">
        <v>12007</v>
      </c>
      <c r="QSN1" t="s">
        <v>12008</v>
      </c>
      <c r="QSO1" t="s">
        <v>12009</v>
      </c>
      <c r="QSP1" t="s">
        <v>12010</v>
      </c>
      <c r="QSQ1" t="s">
        <v>12011</v>
      </c>
      <c r="QSR1" t="s">
        <v>12012</v>
      </c>
      <c r="QSS1" t="s">
        <v>12013</v>
      </c>
      <c r="QST1" t="s">
        <v>12014</v>
      </c>
      <c r="QSU1" t="s">
        <v>12015</v>
      </c>
      <c r="QSV1" t="s">
        <v>12016</v>
      </c>
      <c r="QSW1" t="s">
        <v>12017</v>
      </c>
      <c r="QSX1" t="s">
        <v>12018</v>
      </c>
      <c r="QSY1" t="s">
        <v>12019</v>
      </c>
      <c r="QSZ1" t="s">
        <v>12020</v>
      </c>
      <c r="QTA1" t="s">
        <v>12021</v>
      </c>
      <c r="QTB1" t="s">
        <v>12022</v>
      </c>
      <c r="QTC1" t="s">
        <v>12023</v>
      </c>
      <c r="QTD1" t="s">
        <v>12024</v>
      </c>
      <c r="QTE1" t="s">
        <v>12025</v>
      </c>
      <c r="QTF1" t="s">
        <v>12026</v>
      </c>
      <c r="QTG1" t="s">
        <v>12027</v>
      </c>
      <c r="QTH1" t="s">
        <v>12028</v>
      </c>
      <c r="QTI1" t="s">
        <v>12029</v>
      </c>
      <c r="QTJ1" t="s">
        <v>12030</v>
      </c>
      <c r="QTK1" t="s">
        <v>12031</v>
      </c>
      <c r="QTL1" t="s">
        <v>12032</v>
      </c>
      <c r="QTM1" t="s">
        <v>12033</v>
      </c>
      <c r="QTN1" t="s">
        <v>12034</v>
      </c>
      <c r="QTO1" t="s">
        <v>12035</v>
      </c>
      <c r="QTP1" t="s">
        <v>12036</v>
      </c>
      <c r="QTQ1" t="s">
        <v>12037</v>
      </c>
      <c r="QTR1" t="s">
        <v>12038</v>
      </c>
      <c r="QTS1" t="s">
        <v>12039</v>
      </c>
      <c r="QTT1" t="s">
        <v>12040</v>
      </c>
      <c r="QTU1" t="s">
        <v>12041</v>
      </c>
      <c r="QTV1" t="s">
        <v>12042</v>
      </c>
      <c r="QTW1" t="s">
        <v>12043</v>
      </c>
      <c r="QTX1" t="s">
        <v>12044</v>
      </c>
      <c r="QTY1" t="s">
        <v>12045</v>
      </c>
      <c r="QTZ1" t="s">
        <v>12046</v>
      </c>
      <c r="QUA1" t="s">
        <v>12047</v>
      </c>
      <c r="QUB1" t="s">
        <v>12048</v>
      </c>
      <c r="QUC1" t="s">
        <v>12049</v>
      </c>
      <c r="QUD1" t="s">
        <v>12050</v>
      </c>
      <c r="QUE1" t="s">
        <v>12051</v>
      </c>
      <c r="QUF1" t="s">
        <v>12052</v>
      </c>
      <c r="QUG1" t="s">
        <v>12053</v>
      </c>
      <c r="QUH1" t="s">
        <v>12054</v>
      </c>
      <c r="QUI1" t="s">
        <v>12055</v>
      </c>
      <c r="QUJ1" t="s">
        <v>12056</v>
      </c>
      <c r="QUK1" t="s">
        <v>12057</v>
      </c>
      <c r="QUL1" t="s">
        <v>12058</v>
      </c>
      <c r="QUM1" t="s">
        <v>12059</v>
      </c>
      <c r="QUN1" t="s">
        <v>12060</v>
      </c>
      <c r="QUO1" t="s">
        <v>12061</v>
      </c>
      <c r="QUP1" t="s">
        <v>12062</v>
      </c>
      <c r="QUQ1" t="s">
        <v>12063</v>
      </c>
      <c r="QUR1" t="s">
        <v>12064</v>
      </c>
      <c r="QUS1" t="s">
        <v>12065</v>
      </c>
      <c r="QUT1" t="s">
        <v>12066</v>
      </c>
      <c r="QUU1" t="s">
        <v>12067</v>
      </c>
      <c r="QUV1" t="s">
        <v>12068</v>
      </c>
      <c r="QUW1" t="s">
        <v>12069</v>
      </c>
      <c r="QUX1" t="s">
        <v>12070</v>
      </c>
      <c r="QUY1" t="s">
        <v>12071</v>
      </c>
      <c r="QUZ1" t="s">
        <v>12072</v>
      </c>
      <c r="QVA1" t="s">
        <v>12073</v>
      </c>
      <c r="QVB1" t="s">
        <v>12074</v>
      </c>
      <c r="QVC1" t="s">
        <v>12075</v>
      </c>
      <c r="QVD1" t="s">
        <v>12076</v>
      </c>
      <c r="QVE1" t="s">
        <v>12077</v>
      </c>
      <c r="QVF1" t="s">
        <v>12078</v>
      </c>
      <c r="QVG1" t="s">
        <v>12079</v>
      </c>
      <c r="QVH1" t="s">
        <v>12080</v>
      </c>
      <c r="QVI1" t="s">
        <v>12081</v>
      </c>
      <c r="QVJ1" t="s">
        <v>12082</v>
      </c>
      <c r="QVK1" t="s">
        <v>12083</v>
      </c>
      <c r="QVL1" t="s">
        <v>12084</v>
      </c>
      <c r="QVM1" t="s">
        <v>12085</v>
      </c>
      <c r="QVN1" t="s">
        <v>12086</v>
      </c>
      <c r="QVO1" t="s">
        <v>12087</v>
      </c>
      <c r="QVP1" t="s">
        <v>12088</v>
      </c>
      <c r="QVQ1" t="s">
        <v>12089</v>
      </c>
      <c r="QVR1" t="s">
        <v>12090</v>
      </c>
      <c r="QVS1" t="s">
        <v>12091</v>
      </c>
      <c r="QVT1" t="s">
        <v>12092</v>
      </c>
      <c r="QVU1" t="s">
        <v>12093</v>
      </c>
      <c r="QVV1" t="s">
        <v>12094</v>
      </c>
      <c r="QVW1" t="s">
        <v>12095</v>
      </c>
      <c r="QVX1" t="s">
        <v>12096</v>
      </c>
      <c r="QVY1" t="s">
        <v>12097</v>
      </c>
      <c r="QVZ1" t="s">
        <v>12098</v>
      </c>
      <c r="QWA1" t="s">
        <v>12099</v>
      </c>
      <c r="QWB1" t="s">
        <v>12100</v>
      </c>
      <c r="QWC1" t="s">
        <v>12101</v>
      </c>
      <c r="QWD1" t="s">
        <v>12102</v>
      </c>
      <c r="QWE1" t="s">
        <v>12103</v>
      </c>
      <c r="QWF1" t="s">
        <v>12104</v>
      </c>
      <c r="QWG1" t="s">
        <v>12105</v>
      </c>
      <c r="QWH1" t="s">
        <v>12106</v>
      </c>
      <c r="QWI1" t="s">
        <v>12107</v>
      </c>
      <c r="QWJ1" t="s">
        <v>12108</v>
      </c>
      <c r="QWK1" t="s">
        <v>12109</v>
      </c>
      <c r="QWL1" t="s">
        <v>12110</v>
      </c>
      <c r="QWM1" t="s">
        <v>12111</v>
      </c>
      <c r="QWN1" t="s">
        <v>12112</v>
      </c>
      <c r="QWO1" t="s">
        <v>12113</v>
      </c>
      <c r="QWP1" t="s">
        <v>12114</v>
      </c>
      <c r="QWQ1" t="s">
        <v>12115</v>
      </c>
      <c r="QWR1" t="s">
        <v>12116</v>
      </c>
      <c r="QWS1" t="s">
        <v>12117</v>
      </c>
      <c r="QWT1" t="s">
        <v>12118</v>
      </c>
      <c r="QWU1" t="s">
        <v>12119</v>
      </c>
      <c r="QWV1" t="s">
        <v>12120</v>
      </c>
      <c r="QWW1" t="s">
        <v>12121</v>
      </c>
      <c r="QWX1" t="s">
        <v>12122</v>
      </c>
      <c r="QWY1" t="s">
        <v>12123</v>
      </c>
      <c r="QWZ1" t="s">
        <v>12124</v>
      </c>
      <c r="QXA1" t="s">
        <v>12125</v>
      </c>
      <c r="QXB1" t="s">
        <v>12126</v>
      </c>
      <c r="QXC1" t="s">
        <v>12127</v>
      </c>
      <c r="QXD1" t="s">
        <v>12128</v>
      </c>
      <c r="QXE1" t="s">
        <v>12129</v>
      </c>
      <c r="QXF1" t="s">
        <v>12130</v>
      </c>
      <c r="QXG1" t="s">
        <v>12131</v>
      </c>
      <c r="QXH1" t="s">
        <v>12132</v>
      </c>
      <c r="QXI1" t="s">
        <v>12133</v>
      </c>
      <c r="QXJ1" t="s">
        <v>12134</v>
      </c>
      <c r="QXK1" t="s">
        <v>12135</v>
      </c>
      <c r="QXL1" t="s">
        <v>12136</v>
      </c>
      <c r="QXM1" t="s">
        <v>12137</v>
      </c>
      <c r="QXN1" t="s">
        <v>12138</v>
      </c>
      <c r="QXO1" t="s">
        <v>12139</v>
      </c>
      <c r="QXP1" t="s">
        <v>12140</v>
      </c>
      <c r="QXQ1" t="s">
        <v>12141</v>
      </c>
      <c r="QXR1" t="s">
        <v>12142</v>
      </c>
      <c r="QXS1" t="s">
        <v>12143</v>
      </c>
      <c r="QXT1" t="s">
        <v>12144</v>
      </c>
      <c r="QXU1" t="s">
        <v>12145</v>
      </c>
      <c r="QXV1" t="s">
        <v>12146</v>
      </c>
      <c r="QXW1" t="s">
        <v>12147</v>
      </c>
      <c r="QXX1" t="s">
        <v>12148</v>
      </c>
      <c r="QXY1" t="s">
        <v>12149</v>
      </c>
      <c r="QXZ1" t="s">
        <v>12150</v>
      </c>
      <c r="QYA1" t="s">
        <v>12151</v>
      </c>
      <c r="QYB1" t="s">
        <v>12152</v>
      </c>
      <c r="QYC1" t="s">
        <v>12153</v>
      </c>
      <c r="QYD1" t="s">
        <v>12154</v>
      </c>
      <c r="QYE1" t="s">
        <v>12155</v>
      </c>
      <c r="QYF1" t="s">
        <v>12156</v>
      </c>
      <c r="QYG1" t="s">
        <v>12157</v>
      </c>
      <c r="QYH1" t="s">
        <v>12158</v>
      </c>
      <c r="QYI1" t="s">
        <v>12159</v>
      </c>
      <c r="QYJ1" t="s">
        <v>12160</v>
      </c>
      <c r="QYK1" t="s">
        <v>12161</v>
      </c>
      <c r="QYL1" t="s">
        <v>12162</v>
      </c>
      <c r="QYM1" t="s">
        <v>12163</v>
      </c>
      <c r="QYN1" t="s">
        <v>12164</v>
      </c>
      <c r="QYO1" t="s">
        <v>12165</v>
      </c>
      <c r="QYP1" t="s">
        <v>12166</v>
      </c>
      <c r="QYQ1" t="s">
        <v>12167</v>
      </c>
      <c r="QYR1" t="s">
        <v>12168</v>
      </c>
      <c r="QYS1" t="s">
        <v>12169</v>
      </c>
      <c r="QYT1" t="s">
        <v>12170</v>
      </c>
      <c r="QYU1" t="s">
        <v>12171</v>
      </c>
      <c r="QYV1" t="s">
        <v>12172</v>
      </c>
      <c r="QYW1" t="s">
        <v>12173</v>
      </c>
      <c r="QYX1" t="s">
        <v>12174</v>
      </c>
      <c r="QYY1" t="s">
        <v>12175</v>
      </c>
      <c r="QYZ1" t="s">
        <v>12176</v>
      </c>
      <c r="QZA1" t="s">
        <v>12177</v>
      </c>
      <c r="QZB1" t="s">
        <v>12178</v>
      </c>
      <c r="QZC1" t="s">
        <v>12179</v>
      </c>
      <c r="QZD1" t="s">
        <v>12180</v>
      </c>
      <c r="QZE1" t="s">
        <v>12181</v>
      </c>
      <c r="QZF1" t="s">
        <v>12182</v>
      </c>
      <c r="QZG1" t="s">
        <v>12183</v>
      </c>
      <c r="QZH1" t="s">
        <v>12184</v>
      </c>
      <c r="QZI1" t="s">
        <v>12185</v>
      </c>
      <c r="QZJ1" t="s">
        <v>12186</v>
      </c>
      <c r="QZK1" t="s">
        <v>12187</v>
      </c>
      <c r="QZL1" t="s">
        <v>12188</v>
      </c>
      <c r="QZM1" t="s">
        <v>12189</v>
      </c>
      <c r="QZN1" t="s">
        <v>12190</v>
      </c>
      <c r="QZO1" t="s">
        <v>12191</v>
      </c>
      <c r="QZP1" t="s">
        <v>12192</v>
      </c>
      <c r="QZQ1" t="s">
        <v>12193</v>
      </c>
      <c r="QZR1" t="s">
        <v>12194</v>
      </c>
      <c r="QZS1" t="s">
        <v>12195</v>
      </c>
      <c r="QZT1" t="s">
        <v>12196</v>
      </c>
      <c r="QZU1" t="s">
        <v>12197</v>
      </c>
      <c r="QZV1" t="s">
        <v>12198</v>
      </c>
      <c r="QZW1" t="s">
        <v>12199</v>
      </c>
      <c r="QZX1" t="s">
        <v>12200</v>
      </c>
      <c r="QZY1" t="s">
        <v>12201</v>
      </c>
      <c r="QZZ1" t="s">
        <v>12202</v>
      </c>
      <c r="RAA1" t="s">
        <v>12203</v>
      </c>
      <c r="RAB1" t="s">
        <v>12204</v>
      </c>
      <c r="RAC1" t="s">
        <v>12205</v>
      </c>
      <c r="RAD1" t="s">
        <v>12206</v>
      </c>
      <c r="RAE1" t="s">
        <v>12207</v>
      </c>
      <c r="RAF1" t="s">
        <v>12208</v>
      </c>
      <c r="RAG1" t="s">
        <v>12209</v>
      </c>
      <c r="RAH1" t="s">
        <v>12210</v>
      </c>
      <c r="RAI1" t="s">
        <v>12211</v>
      </c>
      <c r="RAJ1" t="s">
        <v>12212</v>
      </c>
      <c r="RAK1" t="s">
        <v>12213</v>
      </c>
      <c r="RAL1" t="s">
        <v>12214</v>
      </c>
      <c r="RAM1" t="s">
        <v>12215</v>
      </c>
      <c r="RAN1" t="s">
        <v>12216</v>
      </c>
      <c r="RAO1" t="s">
        <v>12217</v>
      </c>
      <c r="RAP1" t="s">
        <v>12218</v>
      </c>
      <c r="RAQ1" t="s">
        <v>12219</v>
      </c>
      <c r="RAR1" t="s">
        <v>12220</v>
      </c>
      <c r="RAS1" t="s">
        <v>12221</v>
      </c>
      <c r="RAT1" t="s">
        <v>12222</v>
      </c>
      <c r="RAU1" t="s">
        <v>12223</v>
      </c>
      <c r="RAV1" t="s">
        <v>12224</v>
      </c>
      <c r="RAW1" t="s">
        <v>12225</v>
      </c>
      <c r="RAX1" t="s">
        <v>12226</v>
      </c>
      <c r="RAY1" t="s">
        <v>12227</v>
      </c>
      <c r="RAZ1" t="s">
        <v>12228</v>
      </c>
      <c r="RBA1" t="s">
        <v>12229</v>
      </c>
      <c r="RBB1" t="s">
        <v>12230</v>
      </c>
      <c r="RBC1" t="s">
        <v>12231</v>
      </c>
      <c r="RBD1" t="s">
        <v>12232</v>
      </c>
      <c r="RBE1" t="s">
        <v>12233</v>
      </c>
      <c r="RBF1" t="s">
        <v>12234</v>
      </c>
      <c r="RBG1" t="s">
        <v>12235</v>
      </c>
      <c r="RBH1" t="s">
        <v>12236</v>
      </c>
      <c r="RBI1" t="s">
        <v>12237</v>
      </c>
      <c r="RBJ1" t="s">
        <v>12238</v>
      </c>
      <c r="RBK1" t="s">
        <v>12239</v>
      </c>
      <c r="RBL1" t="s">
        <v>12240</v>
      </c>
      <c r="RBM1" t="s">
        <v>12241</v>
      </c>
      <c r="RBN1" t="s">
        <v>12242</v>
      </c>
      <c r="RBO1" t="s">
        <v>12243</v>
      </c>
      <c r="RBP1" t="s">
        <v>12244</v>
      </c>
      <c r="RBQ1" t="s">
        <v>12245</v>
      </c>
      <c r="RBR1" t="s">
        <v>12246</v>
      </c>
      <c r="RBS1" t="s">
        <v>12247</v>
      </c>
      <c r="RBT1" t="s">
        <v>12248</v>
      </c>
      <c r="RBU1" t="s">
        <v>12249</v>
      </c>
      <c r="RBV1" t="s">
        <v>12250</v>
      </c>
      <c r="RBW1" t="s">
        <v>12251</v>
      </c>
      <c r="RBX1" t="s">
        <v>12252</v>
      </c>
      <c r="RBY1" t="s">
        <v>12253</v>
      </c>
      <c r="RBZ1" t="s">
        <v>12254</v>
      </c>
      <c r="RCA1" t="s">
        <v>12255</v>
      </c>
      <c r="RCB1" t="s">
        <v>12256</v>
      </c>
      <c r="RCC1" t="s">
        <v>12257</v>
      </c>
      <c r="RCD1" t="s">
        <v>12258</v>
      </c>
      <c r="RCE1" t="s">
        <v>12259</v>
      </c>
      <c r="RCF1" t="s">
        <v>12260</v>
      </c>
      <c r="RCG1" t="s">
        <v>12261</v>
      </c>
      <c r="RCH1" t="s">
        <v>12262</v>
      </c>
      <c r="RCI1" t="s">
        <v>12263</v>
      </c>
      <c r="RCJ1" t="s">
        <v>12264</v>
      </c>
      <c r="RCK1" t="s">
        <v>12265</v>
      </c>
      <c r="RCL1" t="s">
        <v>12266</v>
      </c>
      <c r="RCM1" t="s">
        <v>12267</v>
      </c>
      <c r="RCN1" t="s">
        <v>12268</v>
      </c>
      <c r="RCO1" t="s">
        <v>12269</v>
      </c>
      <c r="RCP1" t="s">
        <v>12270</v>
      </c>
      <c r="RCQ1" t="s">
        <v>12271</v>
      </c>
      <c r="RCR1" t="s">
        <v>12272</v>
      </c>
      <c r="RCS1" t="s">
        <v>12273</v>
      </c>
      <c r="RCT1" t="s">
        <v>12274</v>
      </c>
      <c r="RCU1" t="s">
        <v>12275</v>
      </c>
      <c r="RCV1" t="s">
        <v>12276</v>
      </c>
      <c r="RCW1" t="s">
        <v>12277</v>
      </c>
      <c r="RCX1" t="s">
        <v>12278</v>
      </c>
      <c r="RCY1" t="s">
        <v>12279</v>
      </c>
      <c r="RCZ1" t="s">
        <v>12280</v>
      </c>
      <c r="RDA1" t="s">
        <v>12281</v>
      </c>
      <c r="RDB1" t="s">
        <v>12282</v>
      </c>
      <c r="RDC1" t="s">
        <v>12283</v>
      </c>
      <c r="RDD1" t="s">
        <v>12284</v>
      </c>
      <c r="RDE1" t="s">
        <v>12285</v>
      </c>
      <c r="RDF1" t="s">
        <v>12286</v>
      </c>
      <c r="RDG1" t="s">
        <v>12287</v>
      </c>
      <c r="RDH1" t="s">
        <v>12288</v>
      </c>
      <c r="RDI1" t="s">
        <v>12289</v>
      </c>
      <c r="RDJ1" t="s">
        <v>12290</v>
      </c>
      <c r="RDK1" t="s">
        <v>12291</v>
      </c>
      <c r="RDL1" t="s">
        <v>12292</v>
      </c>
      <c r="RDM1" t="s">
        <v>12293</v>
      </c>
      <c r="RDN1" t="s">
        <v>12294</v>
      </c>
      <c r="RDO1" t="s">
        <v>12295</v>
      </c>
      <c r="RDP1" t="s">
        <v>12296</v>
      </c>
      <c r="RDQ1" t="s">
        <v>12297</v>
      </c>
      <c r="RDR1" t="s">
        <v>12298</v>
      </c>
      <c r="RDS1" t="s">
        <v>12299</v>
      </c>
      <c r="RDT1" t="s">
        <v>12300</v>
      </c>
      <c r="RDU1" t="s">
        <v>12301</v>
      </c>
      <c r="RDV1" t="s">
        <v>12302</v>
      </c>
      <c r="RDW1" t="s">
        <v>12303</v>
      </c>
      <c r="RDX1" t="s">
        <v>12304</v>
      </c>
      <c r="RDY1" t="s">
        <v>12305</v>
      </c>
      <c r="RDZ1" t="s">
        <v>12306</v>
      </c>
      <c r="REA1" t="s">
        <v>12307</v>
      </c>
      <c r="REB1" t="s">
        <v>12308</v>
      </c>
      <c r="REC1" t="s">
        <v>12309</v>
      </c>
      <c r="RED1" t="s">
        <v>12310</v>
      </c>
      <c r="REE1" t="s">
        <v>12311</v>
      </c>
      <c r="REF1" t="s">
        <v>12312</v>
      </c>
      <c r="REG1" t="s">
        <v>12313</v>
      </c>
      <c r="REH1" t="s">
        <v>12314</v>
      </c>
      <c r="REI1" t="s">
        <v>12315</v>
      </c>
      <c r="REJ1" t="s">
        <v>12316</v>
      </c>
      <c r="REK1" t="s">
        <v>12317</v>
      </c>
      <c r="REL1" t="s">
        <v>12318</v>
      </c>
      <c r="REM1" t="s">
        <v>12319</v>
      </c>
      <c r="REN1" t="s">
        <v>12320</v>
      </c>
      <c r="REO1" t="s">
        <v>12321</v>
      </c>
      <c r="REP1" t="s">
        <v>12322</v>
      </c>
      <c r="REQ1" t="s">
        <v>12323</v>
      </c>
      <c r="RER1" t="s">
        <v>12324</v>
      </c>
      <c r="RES1" t="s">
        <v>12325</v>
      </c>
      <c r="RET1" t="s">
        <v>12326</v>
      </c>
      <c r="REU1" t="s">
        <v>12327</v>
      </c>
      <c r="REV1" t="s">
        <v>12328</v>
      </c>
      <c r="REW1" t="s">
        <v>12329</v>
      </c>
      <c r="REX1" t="s">
        <v>12330</v>
      </c>
      <c r="REY1" t="s">
        <v>12331</v>
      </c>
      <c r="REZ1" t="s">
        <v>12332</v>
      </c>
      <c r="RFA1" t="s">
        <v>12333</v>
      </c>
      <c r="RFB1" t="s">
        <v>12334</v>
      </c>
      <c r="RFC1" t="s">
        <v>12335</v>
      </c>
      <c r="RFD1" t="s">
        <v>12336</v>
      </c>
      <c r="RFE1" t="s">
        <v>12337</v>
      </c>
      <c r="RFF1" t="s">
        <v>12338</v>
      </c>
      <c r="RFG1" t="s">
        <v>12339</v>
      </c>
      <c r="RFH1" t="s">
        <v>12340</v>
      </c>
      <c r="RFI1" t="s">
        <v>12341</v>
      </c>
      <c r="RFJ1" t="s">
        <v>12342</v>
      </c>
      <c r="RFK1" t="s">
        <v>12343</v>
      </c>
      <c r="RFL1" t="s">
        <v>12344</v>
      </c>
      <c r="RFM1" t="s">
        <v>12345</v>
      </c>
      <c r="RFN1" t="s">
        <v>12346</v>
      </c>
      <c r="RFO1" t="s">
        <v>12347</v>
      </c>
      <c r="RFP1" t="s">
        <v>12348</v>
      </c>
      <c r="RFQ1" t="s">
        <v>12349</v>
      </c>
      <c r="RFR1" t="s">
        <v>12350</v>
      </c>
      <c r="RFS1" t="s">
        <v>12351</v>
      </c>
      <c r="RFT1" t="s">
        <v>12352</v>
      </c>
      <c r="RFU1" t="s">
        <v>12353</v>
      </c>
      <c r="RFV1" t="s">
        <v>12354</v>
      </c>
      <c r="RFW1" t="s">
        <v>12355</v>
      </c>
      <c r="RFX1" t="s">
        <v>12356</v>
      </c>
      <c r="RFY1" t="s">
        <v>12357</v>
      </c>
      <c r="RFZ1" t="s">
        <v>12358</v>
      </c>
      <c r="RGA1" t="s">
        <v>12359</v>
      </c>
      <c r="RGB1" t="s">
        <v>12360</v>
      </c>
      <c r="RGC1" t="s">
        <v>12361</v>
      </c>
      <c r="RGD1" t="s">
        <v>12362</v>
      </c>
      <c r="RGE1" t="s">
        <v>12363</v>
      </c>
      <c r="RGF1" t="s">
        <v>12364</v>
      </c>
      <c r="RGG1" t="s">
        <v>12365</v>
      </c>
      <c r="RGH1" t="s">
        <v>12366</v>
      </c>
      <c r="RGI1" t="s">
        <v>12367</v>
      </c>
      <c r="RGJ1" t="s">
        <v>12368</v>
      </c>
      <c r="RGK1" t="s">
        <v>12369</v>
      </c>
      <c r="RGL1" t="s">
        <v>12370</v>
      </c>
      <c r="RGM1" t="s">
        <v>12371</v>
      </c>
      <c r="RGN1" t="s">
        <v>12372</v>
      </c>
      <c r="RGO1" t="s">
        <v>12373</v>
      </c>
      <c r="RGP1" t="s">
        <v>12374</v>
      </c>
      <c r="RGQ1" t="s">
        <v>12375</v>
      </c>
      <c r="RGR1" t="s">
        <v>12376</v>
      </c>
      <c r="RGS1" t="s">
        <v>12377</v>
      </c>
      <c r="RGT1" t="s">
        <v>12378</v>
      </c>
      <c r="RGU1" t="s">
        <v>12379</v>
      </c>
      <c r="RGV1" t="s">
        <v>12380</v>
      </c>
      <c r="RGW1" t="s">
        <v>12381</v>
      </c>
      <c r="RGX1" t="s">
        <v>12382</v>
      </c>
      <c r="RGY1" t="s">
        <v>12383</v>
      </c>
      <c r="RGZ1" t="s">
        <v>12384</v>
      </c>
      <c r="RHA1" t="s">
        <v>12385</v>
      </c>
      <c r="RHB1" t="s">
        <v>12386</v>
      </c>
      <c r="RHC1" t="s">
        <v>12387</v>
      </c>
      <c r="RHD1" t="s">
        <v>12388</v>
      </c>
      <c r="RHE1" t="s">
        <v>12389</v>
      </c>
      <c r="RHF1" t="s">
        <v>12390</v>
      </c>
      <c r="RHG1" t="s">
        <v>12391</v>
      </c>
      <c r="RHH1" t="s">
        <v>12392</v>
      </c>
      <c r="RHI1" t="s">
        <v>12393</v>
      </c>
      <c r="RHJ1" t="s">
        <v>12394</v>
      </c>
      <c r="RHK1" t="s">
        <v>12395</v>
      </c>
      <c r="RHL1" t="s">
        <v>12396</v>
      </c>
      <c r="RHM1" t="s">
        <v>12397</v>
      </c>
      <c r="RHN1" t="s">
        <v>12398</v>
      </c>
      <c r="RHO1" t="s">
        <v>12399</v>
      </c>
      <c r="RHP1" t="s">
        <v>12400</v>
      </c>
      <c r="RHQ1" t="s">
        <v>12401</v>
      </c>
      <c r="RHR1" t="s">
        <v>12402</v>
      </c>
      <c r="RHS1" t="s">
        <v>12403</v>
      </c>
      <c r="RHT1" t="s">
        <v>12404</v>
      </c>
      <c r="RHU1" t="s">
        <v>12405</v>
      </c>
      <c r="RHV1" t="s">
        <v>12406</v>
      </c>
      <c r="RHW1" t="s">
        <v>12407</v>
      </c>
      <c r="RHX1" t="s">
        <v>12408</v>
      </c>
      <c r="RHY1" t="s">
        <v>12409</v>
      </c>
      <c r="RHZ1" t="s">
        <v>12410</v>
      </c>
      <c r="RIA1" t="s">
        <v>12411</v>
      </c>
      <c r="RIB1" t="s">
        <v>12412</v>
      </c>
      <c r="RIC1" t="s">
        <v>12413</v>
      </c>
      <c r="RID1" t="s">
        <v>12414</v>
      </c>
      <c r="RIE1" t="s">
        <v>12415</v>
      </c>
      <c r="RIF1" t="s">
        <v>12416</v>
      </c>
      <c r="RIG1" t="s">
        <v>12417</v>
      </c>
      <c r="RIH1" t="s">
        <v>12418</v>
      </c>
      <c r="RII1" t="s">
        <v>12419</v>
      </c>
      <c r="RIJ1" t="s">
        <v>12420</v>
      </c>
      <c r="RIK1" t="s">
        <v>12421</v>
      </c>
      <c r="RIL1" t="s">
        <v>12422</v>
      </c>
      <c r="RIM1" t="s">
        <v>12423</v>
      </c>
      <c r="RIN1" t="s">
        <v>12424</v>
      </c>
      <c r="RIO1" t="s">
        <v>12425</v>
      </c>
      <c r="RIP1" t="s">
        <v>12426</v>
      </c>
      <c r="RIQ1" t="s">
        <v>12427</v>
      </c>
      <c r="RIR1" t="s">
        <v>12428</v>
      </c>
      <c r="RIS1" t="s">
        <v>12429</v>
      </c>
      <c r="RIT1" t="s">
        <v>12430</v>
      </c>
      <c r="RIU1" t="s">
        <v>12431</v>
      </c>
      <c r="RIV1" t="s">
        <v>12432</v>
      </c>
      <c r="RIW1" t="s">
        <v>12433</v>
      </c>
      <c r="RIX1" t="s">
        <v>12434</v>
      </c>
      <c r="RIY1" t="s">
        <v>12435</v>
      </c>
      <c r="RIZ1" t="s">
        <v>12436</v>
      </c>
      <c r="RJA1" t="s">
        <v>12437</v>
      </c>
      <c r="RJB1" t="s">
        <v>12438</v>
      </c>
      <c r="RJC1" t="s">
        <v>12439</v>
      </c>
      <c r="RJD1" t="s">
        <v>12440</v>
      </c>
      <c r="RJE1" t="s">
        <v>12441</v>
      </c>
      <c r="RJF1" t="s">
        <v>12442</v>
      </c>
      <c r="RJG1" t="s">
        <v>12443</v>
      </c>
      <c r="RJH1" t="s">
        <v>12444</v>
      </c>
      <c r="RJI1" t="s">
        <v>12445</v>
      </c>
      <c r="RJJ1" t="s">
        <v>12446</v>
      </c>
      <c r="RJK1" t="s">
        <v>12447</v>
      </c>
      <c r="RJL1" t="s">
        <v>12448</v>
      </c>
      <c r="RJM1" t="s">
        <v>12449</v>
      </c>
      <c r="RJN1" t="s">
        <v>12450</v>
      </c>
      <c r="RJO1" t="s">
        <v>12451</v>
      </c>
      <c r="RJP1" t="s">
        <v>12452</v>
      </c>
      <c r="RJQ1" t="s">
        <v>12453</v>
      </c>
      <c r="RJR1" t="s">
        <v>12454</v>
      </c>
      <c r="RJS1" t="s">
        <v>12455</v>
      </c>
      <c r="RJT1" t="s">
        <v>12456</v>
      </c>
      <c r="RJU1" t="s">
        <v>12457</v>
      </c>
      <c r="RJV1" t="s">
        <v>12458</v>
      </c>
      <c r="RJW1" t="s">
        <v>12459</v>
      </c>
      <c r="RJX1" t="s">
        <v>12460</v>
      </c>
      <c r="RJY1" t="s">
        <v>12461</v>
      </c>
      <c r="RJZ1" t="s">
        <v>12462</v>
      </c>
      <c r="RKA1" t="s">
        <v>12463</v>
      </c>
      <c r="RKB1" t="s">
        <v>12464</v>
      </c>
      <c r="RKC1" t="s">
        <v>12465</v>
      </c>
      <c r="RKD1" t="s">
        <v>12466</v>
      </c>
      <c r="RKE1" t="s">
        <v>12467</v>
      </c>
      <c r="RKF1" t="s">
        <v>12468</v>
      </c>
      <c r="RKG1" t="s">
        <v>12469</v>
      </c>
      <c r="RKH1" t="s">
        <v>12470</v>
      </c>
      <c r="RKI1" t="s">
        <v>12471</v>
      </c>
      <c r="RKJ1" t="s">
        <v>12472</v>
      </c>
      <c r="RKK1" t="s">
        <v>12473</v>
      </c>
      <c r="RKL1" t="s">
        <v>12474</v>
      </c>
      <c r="RKM1" t="s">
        <v>12475</v>
      </c>
      <c r="RKN1" t="s">
        <v>12476</v>
      </c>
      <c r="RKO1" t="s">
        <v>12477</v>
      </c>
      <c r="RKP1" t="s">
        <v>12478</v>
      </c>
      <c r="RKQ1" t="s">
        <v>12479</v>
      </c>
      <c r="RKR1" t="s">
        <v>12480</v>
      </c>
      <c r="RKS1" t="s">
        <v>12481</v>
      </c>
      <c r="RKT1" t="s">
        <v>12482</v>
      </c>
      <c r="RKU1" t="s">
        <v>12483</v>
      </c>
      <c r="RKV1" t="s">
        <v>12484</v>
      </c>
      <c r="RKW1" t="s">
        <v>12485</v>
      </c>
      <c r="RKX1" t="s">
        <v>12486</v>
      </c>
      <c r="RKY1" t="s">
        <v>12487</v>
      </c>
      <c r="RKZ1" t="s">
        <v>12488</v>
      </c>
      <c r="RLA1" t="s">
        <v>12489</v>
      </c>
      <c r="RLB1" t="s">
        <v>12490</v>
      </c>
      <c r="RLC1" t="s">
        <v>12491</v>
      </c>
      <c r="RLD1" t="s">
        <v>12492</v>
      </c>
      <c r="RLE1" t="s">
        <v>12493</v>
      </c>
      <c r="RLF1" t="s">
        <v>12494</v>
      </c>
      <c r="RLG1" t="s">
        <v>12495</v>
      </c>
      <c r="RLH1" t="s">
        <v>12496</v>
      </c>
      <c r="RLI1" t="s">
        <v>12497</v>
      </c>
      <c r="RLJ1" t="s">
        <v>12498</v>
      </c>
      <c r="RLK1" t="s">
        <v>12499</v>
      </c>
      <c r="RLL1" t="s">
        <v>12500</v>
      </c>
      <c r="RLM1" t="s">
        <v>12501</v>
      </c>
      <c r="RLN1" t="s">
        <v>12502</v>
      </c>
      <c r="RLO1" t="s">
        <v>12503</v>
      </c>
      <c r="RLP1" t="s">
        <v>12504</v>
      </c>
      <c r="RLQ1" t="s">
        <v>12505</v>
      </c>
      <c r="RLR1" t="s">
        <v>12506</v>
      </c>
      <c r="RLS1" t="s">
        <v>12507</v>
      </c>
      <c r="RLT1" t="s">
        <v>12508</v>
      </c>
      <c r="RLU1" t="s">
        <v>12509</v>
      </c>
      <c r="RLV1" t="s">
        <v>12510</v>
      </c>
      <c r="RLW1" t="s">
        <v>12511</v>
      </c>
      <c r="RLX1" t="s">
        <v>12512</v>
      </c>
      <c r="RLY1" t="s">
        <v>12513</v>
      </c>
      <c r="RLZ1" t="s">
        <v>12514</v>
      </c>
      <c r="RMA1" t="s">
        <v>12515</v>
      </c>
      <c r="RMB1" t="s">
        <v>12516</v>
      </c>
      <c r="RMC1" t="s">
        <v>12517</v>
      </c>
      <c r="RMD1" t="s">
        <v>12518</v>
      </c>
      <c r="RME1" t="s">
        <v>12519</v>
      </c>
      <c r="RMF1" t="s">
        <v>12520</v>
      </c>
      <c r="RMG1" t="s">
        <v>12521</v>
      </c>
      <c r="RMH1" t="s">
        <v>12522</v>
      </c>
      <c r="RMI1" t="s">
        <v>12523</v>
      </c>
      <c r="RMJ1" t="s">
        <v>12524</v>
      </c>
      <c r="RMK1" t="s">
        <v>12525</v>
      </c>
      <c r="RML1" t="s">
        <v>12526</v>
      </c>
      <c r="RMM1" t="s">
        <v>12527</v>
      </c>
      <c r="RMN1" t="s">
        <v>12528</v>
      </c>
      <c r="RMO1" t="s">
        <v>12529</v>
      </c>
      <c r="RMP1" t="s">
        <v>12530</v>
      </c>
      <c r="RMQ1" t="s">
        <v>12531</v>
      </c>
      <c r="RMR1" t="s">
        <v>12532</v>
      </c>
      <c r="RMS1" t="s">
        <v>12533</v>
      </c>
      <c r="RMT1" t="s">
        <v>12534</v>
      </c>
      <c r="RMU1" t="s">
        <v>12535</v>
      </c>
      <c r="RMV1" t="s">
        <v>12536</v>
      </c>
      <c r="RMW1" t="s">
        <v>12537</v>
      </c>
      <c r="RMX1" t="s">
        <v>12538</v>
      </c>
      <c r="RMY1" t="s">
        <v>12539</v>
      </c>
      <c r="RMZ1" t="s">
        <v>12540</v>
      </c>
      <c r="RNA1" t="s">
        <v>12541</v>
      </c>
      <c r="RNB1" t="s">
        <v>12542</v>
      </c>
      <c r="RNC1" t="s">
        <v>12543</v>
      </c>
      <c r="RND1" t="s">
        <v>12544</v>
      </c>
      <c r="RNE1" t="s">
        <v>12545</v>
      </c>
      <c r="RNF1" t="s">
        <v>12546</v>
      </c>
      <c r="RNG1" t="s">
        <v>12547</v>
      </c>
      <c r="RNH1" t="s">
        <v>12548</v>
      </c>
      <c r="RNI1" t="s">
        <v>12549</v>
      </c>
      <c r="RNJ1" t="s">
        <v>12550</v>
      </c>
      <c r="RNK1" t="s">
        <v>12551</v>
      </c>
      <c r="RNL1" t="s">
        <v>12552</v>
      </c>
      <c r="RNM1" t="s">
        <v>12553</v>
      </c>
      <c r="RNN1" t="s">
        <v>12554</v>
      </c>
      <c r="RNO1" t="s">
        <v>12555</v>
      </c>
      <c r="RNP1" t="s">
        <v>12556</v>
      </c>
      <c r="RNQ1" t="s">
        <v>12557</v>
      </c>
      <c r="RNR1" t="s">
        <v>12558</v>
      </c>
      <c r="RNS1" t="s">
        <v>12559</v>
      </c>
      <c r="RNT1" t="s">
        <v>12560</v>
      </c>
      <c r="RNU1" t="s">
        <v>12561</v>
      </c>
      <c r="RNV1" t="s">
        <v>12562</v>
      </c>
      <c r="RNW1" t="s">
        <v>12563</v>
      </c>
      <c r="RNX1" t="s">
        <v>12564</v>
      </c>
      <c r="RNY1" t="s">
        <v>12565</v>
      </c>
      <c r="RNZ1" t="s">
        <v>12566</v>
      </c>
      <c r="ROA1" t="s">
        <v>12567</v>
      </c>
      <c r="ROB1" t="s">
        <v>12568</v>
      </c>
      <c r="ROC1" t="s">
        <v>12569</v>
      </c>
      <c r="ROD1" t="s">
        <v>12570</v>
      </c>
      <c r="ROE1" t="s">
        <v>12571</v>
      </c>
      <c r="ROF1" t="s">
        <v>12572</v>
      </c>
      <c r="ROG1" t="s">
        <v>12573</v>
      </c>
      <c r="ROH1" t="s">
        <v>12574</v>
      </c>
      <c r="ROI1" t="s">
        <v>12575</v>
      </c>
      <c r="ROJ1" t="s">
        <v>12576</v>
      </c>
      <c r="ROK1" t="s">
        <v>12577</v>
      </c>
      <c r="ROL1" t="s">
        <v>12578</v>
      </c>
      <c r="ROM1" t="s">
        <v>12579</v>
      </c>
      <c r="RON1" t="s">
        <v>12580</v>
      </c>
      <c r="ROO1" t="s">
        <v>12581</v>
      </c>
      <c r="ROP1" t="s">
        <v>12582</v>
      </c>
      <c r="ROQ1" t="s">
        <v>12583</v>
      </c>
      <c r="ROR1" t="s">
        <v>12584</v>
      </c>
      <c r="ROS1" t="s">
        <v>12585</v>
      </c>
      <c r="ROT1" t="s">
        <v>12586</v>
      </c>
      <c r="ROU1" t="s">
        <v>12587</v>
      </c>
      <c r="ROV1" t="s">
        <v>12588</v>
      </c>
      <c r="ROW1" t="s">
        <v>12589</v>
      </c>
      <c r="ROX1" t="s">
        <v>12590</v>
      </c>
      <c r="ROY1" t="s">
        <v>12591</v>
      </c>
      <c r="ROZ1" t="s">
        <v>12592</v>
      </c>
      <c r="RPA1" t="s">
        <v>12593</v>
      </c>
      <c r="RPB1" t="s">
        <v>12594</v>
      </c>
      <c r="RPC1" t="s">
        <v>12595</v>
      </c>
      <c r="RPD1" t="s">
        <v>12596</v>
      </c>
      <c r="RPE1" t="s">
        <v>12597</v>
      </c>
      <c r="RPF1" t="s">
        <v>12598</v>
      </c>
      <c r="RPG1" t="s">
        <v>12599</v>
      </c>
      <c r="RPH1" t="s">
        <v>12600</v>
      </c>
      <c r="RPI1" t="s">
        <v>12601</v>
      </c>
      <c r="RPJ1" t="s">
        <v>12602</v>
      </c>
      <c r="RPK1" t="s">
        <v>12603</v>
      </c>
      <c r="RPL1" t="s">
        <v>12604</v>
      </c>
      <c r="RPM1" t="s">
        <v>12605</v>
      </c>
      <c r="RPN1" t="s">
        <v>12606</v>
      </c>
      <c r="RPO1" t="s">
        <v>12607</v>
      </c>
      <c r="RPP1" t="s">
        <v>12608</v>
      </c>
      <c r="RPQ1" t="s">
        <v>12609</v>
      </c>
      <c r="RPR1" t="s">
        <v>12610</v>
      </c>
      <c r="RPS1" t="s">
        <v>12611</v>
      </c>
      <c r="RPT1" t="s">
        <v>12612</v>
      </c>
      <c r="RPU1" t="s">
        <v>12613</v>
      </c>
      <c r="RPV1" t="s">
        <v>12614</v>
      </c>
      <c r="RPW1" t="s">
        <v>12615</v>
      </c>
      <c r="RPX1" t="s">
        <v>12616</v>
      </c>
      <c r="RPY1" t="s">
        <v>12617</v>
      </c>
      <c r="RPZ1" t="s">
        <v>12618</v>
      </c>
      <c r="RQA1" t="s">
        <v>12619</v>
      </c>
      <c r="RQB1" t="s">
        <v>12620</v>
      </c>
      <c r="RQC1" t="s">
        <v>12621</v>
      </c>
      <c r="RQD1" t="s">
        <v>12622</v>
      </c>
      <c r="RQE1" t="s">
        <v>12623</v>
      </c>
      <c r="RQF1" t="s">
        <v>12624</v>
      </c>
      <c r="RQG1" t="s">
        <v>12625</v>
      </c>
      <c r="RQH1" t="s">
        <v>12626</v>
      </c>
      <c r="RQI1" t="s">
        <v>12627</v>
      </c>
      <c r="RQJ1" t="s">
        <v>12628</v>
      </c>
      <c r="RQK1" t="s">
        <v>12629</v>
      </c>
      <c r="RQL1" t="s">
        <v>12630</v>
      </c>
      <c r="RQM1" t="s">
        <v>12631</v>
      </c>
      <c r="RQN1" t="s">
        <v>12632</v>
      </c>
      <c r="RQO1" t="s">
        <v>12633</v>
      </c>
      <c r="RQP1" t="s">
        <v>12634</v>
      </c>
      <c r="RQQ1" t="s">
        <v>12635</v>
      </c>
      <c r="RQR1" t="s">
        <v>12636</v>
      </c>
      <c r="RQS1" t="s">
        <v>12637</v>
      </c>
      <c r="RQT1" t="s">
        <v>12638</v>
      </c>
      <c r="RQU1" t="s">
        <v>12639</v>
      </c>
      <c r="RQV1" t="s">
        <v>12640</v>
      </c>
      <c r="RQW1" t="s">
        <v>12641</v>
      </c>
      <c r="RQX1" t="s">
        <v>12642</v>
      </c>
      <c r="RQY1" t="s">
        <v>12643</v>
      </c>
      <c r="RQZ1" t="s">
        <v>12644</v>
      </c>
      <c r="RRA1" t="s">
        <v>12645</v>
      </c>
      <c r="RRB1" t="s">
        <v>12646</v>
      </c>
      <c r="RRC1" t="s">
        <v>12647</v>
      </c>
      <c r="RRD1" t="s">
        <v>12648</v>
      </c>
      <c r="RRE1" t="s">
        <v>12649</v>
      </c>
      <c r="RRF1" t="s">
        <v>12650</v>
      </c>
      <c r="RRG1" t="s">
        <v>12651</v>
      </c>
      <c r="RRH1" t="s">
        <v>12652</v>
      </c>
      <c r="RRI1" t="s">
        <v>12653</v>
      </c>
      <c r="RRJ1" t="s">
        <v>12654</v>
      </c>
      <c r="RRK1" t="s">
        <v>12655</v>
      </c>
      <c r="RRL1" t="s">
        <v>12656</v>
      </c>
      <c r="RRM1" t="s">
        <v>12657</v>
      </c>
      <c r="RRN1" t="s">
        <v>12658</v>
      </c>
      <c r="RRO1" t="s">
        <v>12659</v>
      </c>
      <c r="RRP1" t="s">
        <v>12660</v>
      </c>
      <c r="RRQ1" t="s">
        <v>12661</v>
      </c>
      <c r="RRR1" t="s">
        <v>12662</v>
      </c>
      <c r="RRS1" t="s">
        <v>12663</v>
      </c>
      <c r="RRT1" t="s">
        <v>12664</v>
      </c>
      <c r="RRU1" t="s">
        <v>12665</v>
      </c>
      <c r="RRV1" t="s">
        <v>12666</v>
      </c>
      <c r="RRW1" t="s">
        <v>12667</v>
      </c>
      <c r="RRX1" t="s">
        <v>12668</v>
      </c>
      <c r="RRY1" t="s">
        <v>12669</v>
      </c>
      <c r="RRZ1" t="s">
        <v>12670</v>
      </c>
      <c r="RSA1" t="s">
        <v>12671</v>
      </c>
      <c r="RSB1" t="s">
        <v>12672</v>
      </c>
      <c r="RSC1" t="s">
        <v>12673</v>
      </c>
      <c r="RSD1" t="s">
        <v>12674</v>
      </c>
      <c r="RSE1" t="s">
        <v>12675</v>
      </c>
      <c r="RSF1" t="s">
        <v>12676</v>
      </c>
      <c r="RSG1" t="s">
        <v>12677</v>
      </c>
      <c r="RSH1" t="s">
        <v>12678</v>
      </c>
      <c r="RSI1" t="s">
        <v>12679</v>
      </c>
      <c r="RSJ1" t="s">
        <v>12680</v>
      </c>
      <c r="RSK1" t="s">
        <v>12681</v>
      </c>
      <c r="RSL1" t="s">
        <v>12682</v>
      </c>
      <c r="RSM1" t="s">
        <v>12683</v>
      </c>
      <c r="RSN1" t="s">
        <v>12684</v>
      </c>
      <c r="RSO1" t="s">
        <v>12685</v>
      </c>
      <c r="RSP1" t="s">
        <v>12686</v>
      </c>
      <c r="RSQ1" t="s">
        <v>12687</v>
      </c>
      <c r="RSR1" t="s">
        <v>12688</v>
      </c>
      <c r="RSS1" t="s">
        <v>12689</v>
      </c>
      <c r="RST1" t="s">
        <v>12690</v>
      </c>
      <c r="RSU1" t="s">
        <v>12691</v>
      </c>
      <c r="RSV1" t="s">
        <v>12692</v>
      </c>
      <c r="RSW1" t="s">
        <v>12693</v>
      </c>
      <c r="RSX1" t="s">
        <v>12694</v>
      </c>
      <c r="RSY1" t="s">
        <v>12695</v>
      </c>
      <c r="RSZ1" t="s">
        <v>12696</v>
      </c>
      <c r="RTA1" t="s">
        <v>12697</v>
      </c>
      <c r="RTB1" t="s">
        <v>12698</v>
      </c>
      <c r="RTC1" t="s">
        <v>12699</v>
      </c>
      <c r="RTD1" t="s">
        <v>12700</v>
      </c>
      <c r="RTE1" t="s">
        <v>12701</v>
      </c>
      <c r="RTF1" t="s">
        <v>12702</v>
      </c>
      <c r="RTG1" t="s">
        <v>12703</v>
      </c>
      <c r="RTH1" t="s">
        <v>12704</v>
      </c>
      <c r="RTI1" t="s">
        <v>12705</v>
      </c>
      <c r="RTJ1" t="s">
        <v>12706</v>
      </c>
      <c r="RTK1" t="s">
        <v>12707</v>
      </c>
      <c r="RTL1" t="s">
        <v>12708</v>
      </c>
      <c r="RTM1" t="s">
        <v>12709</v>
      </c>
      <c r="RTN1" t="s">
        <v>12710</v>
      </c>
      <c r="RTO1" t="s">
        <v>12711</v>
      </c>
      <c r="RTP1" t="s">
        <v>12712</v>
      </c>
      <c r="RTQ1" t="s">
        <v>12713</v>
      </c>
      <c r="RTR1" t="s">
        <v>12714</v>
      </c>
      <c r="RTS1" t="s">
        <v>12715</v>
      </c>
      <c r="RTT1" t="s">
        <v>12716</v>
      </c>
      <c r="RTU1" t="s">
        <v>12717</v>
      </c>
      <c r="RTV1" t="s">
        <v>12718</v>
      </c>
      <c r="RTW1" t="s">
        <v>12719</v>
      </c>
      <c r="RTX1" t="s">
        <v>12720</v>
      </c>
      <c r="RTY1" t="s">
        <v>12721</v>
      </c>
      <c r="RTZ1" t="s">
        <v>12722</v>
      </c>
      <c r="RUA1" t="s">
        <v>12723</v>
      </c>
      <c r="RUB1" t="s">
        <v>12724</v>
      </c>
      <c r="RUC1" t="s">
        <v>12725</v>
      </c>
      <c r="RUD1" t="s">
        <v>12726</v>
      </c>
      <c r="RUE1" t="s">
        <v>12727</v>
      </c>
      <c r="RUF1" t="s">
        <v>12728</v>
      </c>
      <c r="RUG1" t="s">
        <v>12729</v>
      </c>
      <c r="RUH1" t="s">
        <v>12730</v>
      </c>
      <c r="RUI1" t="s">
        <v>12731</v>
      </c>
      <c r="RUJ1" t="s">
        <v>12732</v>
      </c>
      <c r="RUK1" t="s">
        <v>12733</v>
      </c>
      <c r="RUL1" t="s">
        <v>12734</v>
      </c>
      <c r="RUM1" t="s">
        <v>12735</v>
      </c>
      <c r="RUN1" t="s">
        <v>12736</v>
      </c>
      <c r="RUO1" t="s">
        <v>12737</v>
      </c>
      <c r="RUP1" t="s">
        <v>12738</v>
      </c>
      <c r="RUQ1" t="s">
        <v>12739</v>
      </c>
      <c r="RUR1" t="s">
        <v>12740</v>
      </c>
      <c r="RUS1" t="s">
        <v>12741</v>
      </c>
      <c r="RUT1" t="s">
        <v>12742</v>
      </c>
      <c r="RUU1" t="s">
        <v>12743</v>
      </c>
      <c r="RUV1" t="s">
        <v>12744</v>
      </c>
      <c r="RUW1" t="s">
        <v>12745</v>
      </c>
      <c r="RUX1" t="s">
        <v>12746</v>
      </c>
      <c r="RUY1" t="s">
        <v>12747</v>
      </c>
      <c r="RUZ1" t="s">
        <v>12748</v>
      </c>
      <c r="RVA1" t="s">
        <v>12749</v>
      </c>
      <c r="RVB1" t="s">
        <v>12750</v>
      </c>
      <c r="RVC1" t="s">
        <v>12751</v>
      </c>
      <c r="RVD1" t="s">
        <v>12752</v>
      </c>
      <c r="RVE1" t="s">
        <v>12753</v>
      </c>
      <c r="RVF1" t="s">
        <v>12754</v>
      </c>
      <c r="RVG1" t="s">
        <v>12755</v>
      </c>
      <c r="RVH1" t="s">
        <v>12756</v>
      </c>
      <c r="RVI1" t="s">
        <v>12757</v>
      </c>
      <c r="RVJ1" t="s">
        <v>12758</v>
      </c>
      <c r="RVK1" t="s">
        <v>12759</v>
      </c>
      <c r="RVL1" t="s">
        <v>12760</v>
      </c>
      <c r="RVM1" t="s">
        <v>12761</v>
      </c>
      <c r="RVN1" t="s">
        <v>12762</v>
      </c>
      <c r="RVO1" t="s">
        <v>12763</v>
      </c>
      <c r="RVP1" t="s">
        <v>12764</v>
      </c>
      <c r="RVQ1" t="s">
        <v>12765</v>
      </c>
      <c r="RVR1" t="s">
        <v>12766</v>
      </c>
      <c r="RVS1" t="s">
        <v>12767</v>
      </c>
      <c r="RVT1" t="s">
        <v>12768</v>
      </c>
      <c r="RVU1" t="s">
        <v>12769</v>
      </c>
      <c r="RVV1" t="s">
        <v>12770</v>
      </c>
      <c r="RVW1" t="s">
        <v>12771</v>
      </c>
      <c r="RVX1" t="s">
        <v>12772</v>
      </c>
      <c r="RVY1" t="s">
        <v>12773</v>
      </c>
      <c r="RVZ1" t="s">
        <v>12774</v>
      </c>
      <c r="RWA1" t="s">
        <v>12775</v>
      </c>
      <c r="RWB1" t="s">
        <v>12776</v>
      </c>
      <c r="RWC1" t="s">
        <v>12777</v>
      </c>
      <c r="RWD1" t="s">
        <v>12778</v>
      </c>
      <c r="RWE1" t="s">
        <v>12779</v>
      </c>
      <c r="RWF1" t="s">
        <v>12780</v>
      </c>
      <c r="RWG1" t="s">
        <v>12781</v>
      </c>
      <c r="RWH1" t="s">
        <v>12782</v>
      </c>
      <c r="RWI1" t="s">
        <v>12783</v>
      </c>
      <c r="RWJ1" t="s">
        <v>12784</v>
      </c>
      <c r="RWK1" t="s">
        <v>12785</v>
      </c>
      <c r="RWL1" t="s">
        <v>12786</v>
      </c>
      <c r="RWM1" t="s">
        <v>12787</v>
      </c>
      <c r="RWN1" t="s">
        <v>12788</v>
      </c>
      <c r="RWO1" t="s">
        <v>12789</v>
      </c>
      <c r="RWP1" t="s">
        <v>12790</v>
      </c>
      <c r="RWQ1" t="s">
        <v>12791</v>
      </c>
      <c r="RWR1" t="s">
        <v>12792</v>
      </c>
      <c r="RWS1" t="s">
        <v>12793</v>
      </c>
      <c r="RWT1" t="s">
        <v>12794</v>
      </c>
      <c r="RWU1" t="s">
        <v>12795</v>
      </c>
      <c r="RWV1" t="s">
        <v>12796</v>
      </c>
      <c r="RWW1" t="s">
        <v>12797</v>
      </c>
      <c r="RWX1" t="s">
        <v>12798</v>
      </c>
      <c r="RWY1" t="s">
        <v>12799</v>
      </c>
      <c r="RWZ1" t="s">
        <v>12800</v>
      </c>
      <c r="RXA1" t="s">
        <v>12801</v>
      </c>
      <c r="RXB1" t="s">
        <v>12802</v>
      </c>
      <c r="RXC1" t="s">
        <v>12803</v>
      </c>
      <c r="RXD1" t="s">
        <v>12804</v>
      </c>
      <c r="RXE1" t="s">
        <v>12805</v>
      </c>
      <c r="RXF1" t="s">
        <v>12806</v>
      </c>
      <c r="RXG1" t="s">
        <v>12807</v>
      </c>
      <c r="RXH1" t="s">
        <v>12808</v>
      </c>
      <c r="RXI1" t="s">
        <v>12809</v>
      </c>
      <c r="RXJ1" t="s">
        <v>12810</v>
      </c>
      <c r="RXK1" t="s">
        <v>12811</v>
      </c>
      <c r="RXL1" t="s">
        <v>12812</v>
      </c>
      <c r="RXM1" t="s">
        <v>12813</v>
      </c>
      <c r="RXN1" t="s">
        <v>12814</v>
      </c>
      <c r="RXO1" t="s">
        <v>12815</v>
      </c>
      <c r="RXP1" t="s">
        <v>12816</v>
      </c>
      <c r="RXQ1" t="s">
        <v>12817</v>
      </c>
      <c r="RXR1" t="s">
        <v>12818</v>
      </c>
      <c r="RXS1" t="s">
        <v>12819</v>
      </c>
      <c r="RXT1" t="s">
        <v>12820</v>
      </c>
      <c r="RXU1" t="s">
        <v>12821</v>
      </c>
      <c r="RXV1" t="s">
        <v>12822</v>
      </c>
      <c r="RXW1" t="s">
        <v>12823</v>
      </c>
      <c r="RXX1" t="s">
        <v>12824</v>
      </c>
      <c r="RXY1" t="s">
        <v>12825</v>
      </c>
      <c r="RXZ1" t="s">
        <v>12826</v>
      </c>
      <c r="RYA1" t="s">
        <v>12827</v>
      </c>
      <c r="RYB1" t="s">
        <v>12828</v>
      </c>
      <c r="RYC1" t="s">
        <v>12829</v>
      </c>
      <c r="RYD1" t="s">
        <v>12830</v>
      </c>
      <c r="RYE1" t="s">
        <v>12831</v>
      </c>
      <c r="RYF1" t="s">
        <v>12832</v>
      </c>
      <c r="RYG1" t="s">
        <v>12833</v>
      </c>
      <c r="RYH1" t="s">
        <v>12834</v>
      </c>
      <c r="RYI1" t="s">
        <v>12835</v>
      </c>
      <c r="RYJ1" t="s">
        <v>12836</v>
      </c>
      <c r="RYK1" t="s">
        <v>12837</v>
      </c>
      <c r="RYL1" t="s">
        <v>12838</v>
      </c>
      <c r="RYM1" t="s">
        <v>12839</v>
      </c>
      <c r="RYN1" t="s">
        <v>12840</v>
      </c>
      <c r="RYO1" t="s">
        <v>12841</v>
      </c>
      <c r="RYP1" t="s">
        <v>12842</v>
      </c>
      <c r="RYQ1" t="s">
        <v>12843</v>
      </c>
      <c r="RYR1" t="s">
        <v>12844</v>
      </c>
      <c r="RYS1" t="s">
        <v>12845</v>
      </c>
      <c r="RYT1" t="s">
        <v>12846</v>
      </c>
      <c r="RYU1" t="s">
        <v>12847</v>
      </c>
      <c r="RYV1" t="s">
        <v>12848</v>
      </c>
      <c r="RYW1" t="s">
        <v>12849</v>
      </c>
      <c r="RYX1" t="s">
        <v>12850</v>
      </c>
      <c r="RYY1" t="s">
        <v>12851</v>
      </c>
      <c r="RYZ1" t="s">
        <v>12852</v>
      </c>
      <c r="RZA1" t="s">
        <v>12853</v>
      </c>
      <c r="RZB1" t="s">
        <v>12854</v>
      </c>
      <c r="RZC1" t="s">
        <v>12855</v>
      </c>
      <c r="RZD1" t="s">
        <v>12856</v>
      </c>
      <c r="RZE1" t="s">
        <v>12857</v>
      </c>
      <c r="RZF1" t="s">
        <v>12858</v>
      </c>
      <c r="RZG1" t="s">
        <v>12859</v>
      </c>
      <c r="RZH1" t="s">
        <v>12860</v>
      </c>
      <c r="RZI1" t="s">
        <v>12861</v>
      </c>
      <c r="RZJ1" t="s">
        <v>12862</v>
      </c>
      <c r="RZK1" t="s">
        <v>12863</v>
      </c>
      <c r="RZL1" t="s">
        <v>12864</v>
      </c>
      <c r="RZM1" t="s">
        <v>12865</v>
      </c>
      <c r="RZN1" t="s">
        <v>12866</v>
      </c>
      <c r="RZO1" t="s">
        <v>12867</v>
      </c>
      <c r="RZP1" t="s">
        <v>12868</v>
      </c>
      <c r="RZQ1" t="s">
        <v>12869</v>
      </c>
      <c r="RZR1" t="s">
        <v>12870</v>
      </c>
      <c r="RZS1" t="s">
        <v>12871</v>
      </c>
      <c r="RZT1" t="s">
        <v>12872</v>
      </c>
      <c r="RZU1" t="s">
        <v>12873</v>
      </c>
      <c r="RZV1" t="s">
        <v>12874</v>
      </c>
      <c r="RZW1" t="s">
        <v>12875</v>
      </c>
      <c r="RZX1" t="s">
        <v>12876</v>
      </c>
      <c r="RZY1" t="s">
        <v>12877</v>
      </c>
      <c r="RZZ1" t="s">
        <v>12878</v>
      </c>
      <c r="SAA1" t="s">
        <v>12879</v>
      </c>
      <c r="SAB1" t="s">
        <v>12880</v>
      </c>
      <c r="SAC1" t="s">
        <v>12881</v>
      </c>
      <c r="SAD1" t="s">
        <v>12882</v>
      </c>
      <c r="SAE1" t="s">
        <v>12883</v>
      </c>
      <c r="SAF1" t="s">
        <v>12884</v>
      </c>
      <c r="SAG1" t="s">
        <v>12885</v>
      </c>
      <c r="SAH1" t="s">
        <v>12886</v>
      </c>
      <c r="SAI1" t="s">
        <v>12887</v>
      </c>
      <c r="SAJ1" t="s">
        <v>12888</v>
      </c>
      <c r="SAK1" t="s">
        <v>12889</v>
      </c>
      <c r="SAL1" t="s">
        <v>12890</v>
      </c>
      <c r="SAM1" t="s">
        <v>12891</v>
      </c>
      <c r="SAN1" t="s">
        <v>12892</v>
      </c>
      <c r="SAO1" t="s">
        <v>12893</v>
      </c>
      <c r="SAP1" t="s">
        <v>12894</v>
      </c>
      <c r="SAQ1" t="s">
        <v>12895</v>
      </c>
      <c r="SAR1" t="s">
        <v>12896</v>
      </c>
      <c r="SAS1" t="s">
        <v>12897</v>
      </c>
      <c r="SAT1" t="s">
        <v>12898</v>
      </c>
      <c r="SAU1" t="s">
        <v>12899</v>
      </c>
      <c r="SAV1" t="s">
        <v>12900</v>
      </c>
      <c r="SAW1" t="s">
        <v>12901</v>
      </c>
      <c r="SAX1" t="s">
        <v>12902</v>
      </c>
      <c r="SAY1" t="s">
        <v>12903</v>
      </c>
      <c r="SAZ1" t="s">
        <v>12904</v>
      </c>
      <c r="SBA1" t="s">
        <v>12905</v>
      </c>
      <c r="SBB1" t="s">
        <v>12906</v>
      </c>
      <c r="SBC1" t="s">
        <v>12907</v>
      </c>
      <c r="SBD1" t="s">
        <v>12908</v>
      </c>
      <c r="SBE1" t="s">
        <v>12909</v>
      </c>
      <c r="SBF1" t="s">
        <v>12910</v>
      </c>
      <c r="SBG1" t="s">
        <v>12911</v>
      </c>
      <c r="SBH1" t="s">
        <v>12912</v>
      </c>
      <c r="SBI1" t="s">
        <v>12913</v>
      </c>
      <c r="SBJ1" t="s">
        <v>12914</v>
      </c>
      <c r="SBK1" t="s">
        <v>12915</v>
      </c>
      <c r="SBL1" t="s">
        <v>12916</v>
      </c>
      <c r="SBM1" t="s">
        <v>12917</v>
      </c>
      <c r="SBN1" t="s">
        <v>12918</v>
      </c>
      <c r="SBO1" t="s">
        <v>12919</v>
      </c>
      <c r="SBP1" t="s">
        <v>12920</v>
      </c>
      <c r="SBQ1" t="s">
        <v>12921</v>
      </c>
      <c r="SBR1" t="s">
        <v>12922</v>
      </c>
      <c r="SBS1" t="s">
        <v>12923</v>
      </c>
      <c r="SBT1" t="s">
        <v>12924</v>
      </c>
      <c r="SBU1" t="s">
        <v>12925</v>
      </c>
      <c r="SBV1" t="s">
        <v>12926</v>
      </c>
      <c r="SBW1" t="s">
        <v>12927</v>
      </c>
      <c r="SBX1" t="s">
        <v>12928</v>
      </c>
      <c r="SBY1" t="s">
        <v>12929</v>
      </c>
      <c r="SBZ1" t="s">
        <v>12930</v>
      </c>
      <c r="SCA1" t="s">
        <v>12931</v>
      </c>
      <c r="SCB1" t="s">
        <v>12932</v>
      </c>
      <c r="SCC1" t="s">
        <v>12933</v>
      </c>
      <c r="SCD1" t="s">
        <v>12934</v>
      </c>
      <c r="SCE1" t="s">
        <v>12935</v>
      </c>
      <c r="SCF1" t="s">
        <v>12936</v>
      </c>
      <c r="SCG1" t="s">
        <v>12937</v>
      </c>
      <c r="SCH1" t="s">
        <v>12938</v>
      </c>
      <c r="SCI1" t="s">
        <v>12939</v>
      </c>
      <c r="SCJ1" t="s">
        <v>12940</v>
      </c>
      <c r="SCK1" t="s">
        <v>12941</v>
      </c>
      <c r="SCL1" t="s">
        <v>12942</v>
      </c>
      <c r="SCM1" t="s">
        <v>12943</v>
      </c>
      <c r="SCN1" t="s">
        <v>12944</v>
      </c>
      <c r="SCO1" t="s">
        <v>12945</v>
      </c>
      <c r="SCP1" t="s">
        <v>12946</v>
      </c>
      <c r="SCQ1" t="s">
        <v>12947</v>
      </c>
      <c r="SCR1" t="s">
        <v>12948</v>
      </c>
      <c r="SCS1" t="s">
        <v>12949</v>
      </c>
      <c r="SCT1" t="s">
        <v>12950</v>
      </c>
      <c r="SCU1" t="s">
        <v>12951</v>
      </c>
      <c r="SCV1" t="s">
        <v>12952</v>
      </c>
      <c r="SCW1" t="s">
        <v>12953</v>
      </c>
      <c r="SCX1" t="s">
        <v>12954</v>
      </c>
      <c r="SCY1" t="s">
        <v>12955</v>
      </c>
      <c r="SCZ1" t="s">
        <v>12956</v>
      </c>
      <c r="SDA1" t="s">
        <v>12957</v>
      </c>
      <c r="SDB1" t="s">
        <v>12958</v>
      </c>
      <c r="SDC1" t="s">
        <v>12959</v>
      </c>
      <c r="SDD1" t="s">
        <v>12960</v>
      </c>
      <c r="SDE1" t="s">
        <v>12961</v>
      </c>
      <c r="SDF1" t="s">
        <v>12962</v>
      </c>
      <c r="SDG1" t="s">
        <v>12963</v>
      </c>
      <c r="SDH1" t="s">
        <v>12964</v>
      </c>
      <c r="SDI1" t="s">
        <v>12965</v>
      </c>
      <c r="SDJ1" t="s">
        <v>12966</v>
      </c>
      <c r="SDK1" t="s">
        <v>12967</v>
      </c>
      <c r="SDL1" t="s">
        <v>12968</v>
      </c>
      <c r="SDM1" t="s">
        <v>12969</v>
      </c>
      <c r="SDN1" t="s">
        <v>12970</v>
      </c>
      <c r="SDO1" t="s">
        <v>12971</v>
      </c>
      <c r="SDP1" t="s">
        <v>12972</v>
      </c>
      <c r="SDQ1" t="s">
        <v>12973</v>
      </c>
      <c r="SDR1" t="s">
        <v>12974</v>
      </c>
      <c r="SDS1" t="s">
        <v>12975</v>
      </c>
      <c r="SDT1" t="s">
        <v>12976</v>
      </c>
      <c r="SDU1" t="s">
        <v>12977</v>
      </c>
      <c r="SDV1" t="s">
        <v>12978</v>
      </c>
      <c r="SDW1" t="s">
        <v>12979</v>
      </c>
      <c r="SDX1" t="s">
        <v>12980</v>
      </c>
      <c r="SDY1" t="s">
        <v>12981</v>
      </c>
      <c r="SDZ1" t="s">
        <v>12982</v>
      </c>
      <c r="SEA1" t="s">
        <v>12983</v>
      </c>
      <c r="SEB1" t="s">
        <v>12984</v>
      </c>
      <c r="SEC1" t="s">
        <v>12985</v>
      </c>
      <c r="SED1" t="s">
        <v>12986</v>
      </c>
      <c r="SEE1" t="s">
        <v>12987</v>
      </c>
      <c r="SEF1" t="s">
        <v>12988</v>
      </c>
      <c r="SEG1" t="s">
        <v>12989</v>
      </c>
      <c r="SEH1" t="s">
        <v>12990</v>
      </c>
      <c r="SEI1" t="s">
        <v>12991</v>
      </c>
      <c r="SEJ1" t="s">
        <v>12992</v>
      </c>
      <c r="SEK1" t="s">
        <v>12993</v>
      </c>
      <c r="SEL1" t="s">
        <v>12994</v>
      </c>
      <c r="SEM1" t="s">
        <v>12995</v>
      </c>
      <c r="SEN1" t="s">
        <v>12996</v>
      </c>
      <c r="SEO1" t="s">
        <v>12997</v>
      </c>
      <c r="SEP1" t="s">
        <v>12998</v>
      </c>
      <c r="SEQ1" t="s">
        <v>12999</v>
      </c>
      <c r="SER1" t="s">
        <v>13000</v>
      </c>
      <c r="SES1" t="s">
        <v>13001</v>
      </c>
      <c r="SET1" t="s">
        <v>13002</v>
      </c>
      <c r="SEU1" t="s">
        <v>13003</v>
      </c>
      <c r="SEV1" t="s">
        <v>13004</v>
      </c>
      <c r="SEW1" t="s">
        <v>13005</v>
      </c>
      <c r="SEX1" t="s">
        <v>13006</v>
      </c>
      <c r="SEY1" t="s">
        <v>13007</v>
      </c>
      <c r="SEZ1" t="s">
        <v>13008</v>
      </c>
      <c r="SFA1" t="s">
        <v>13009</v>
      </c>
      <c r="SFB1" t="s">
        <v>13010</v>
      </c>
      <c r="SFC1" t="s">
        <v>13011</v>
      </c>
      <c r="SFD1" t="s">
        <v>13012</v>
      </c>
      <c r="SFE1" t="s">
        <v>13013</v>
      </c>
      <c r="SFF1" t="s">
        <v>13014</v>
      </c>
      <c r="SFG1" t="s">
        <v>13015</v>
      </c>
      <c r="SFH1" t="s">
        <v>13016</v>
      </c>
      <c r="SFI1" t="s">
        <v>13017</v>
      </c>
      <c r="SFJ1" t="s">
        <v>13018</v>
      </c>
      <c r="SFK1" t="s">
        <v>13019</v>
      </c>
      <c r="SFL1" t="s">
        <v>13020</v>
      </c>
      <c r="SFM1" t="s">
        <v>13021</v>
      </c>
      <c r="SFN1" t="s">
        <v>13022</v>
      </c>
      <c r="SFO1" t="s">
        <v>13023</v>
      </c>
      <c r="SFP1" t="s">
        <v>13024</v>
      </c>
      <c r="SFQ1" t="s">
        <v>13025</v>
      </c>
      <c r="SFR1" t="s">
        <v>13026</v>
      </c>
      <c r="SFS1" t="s">
        <v>13027</v>
      </c>
      <c r="SFT1" t="s">
        <v>13028</v>
      </c>
      <c r="SFU1" t="s">
        <v>13029</v>
      </c>
      <c r="SFV1" t="s">
        <v>13030</v>
      </c>
      <c r="SFW1" t="s">
        <v>13031</v>
      </c>
      <c r="SFX1" t="s">
        <v>13032</v>
      </c>
      <c r="SFY1" t="s">
        <v>13033</v>
      </c>
      <c r="SFZ1" t="s">
        <v>13034</v>
      </c>
      <c r="SGA1" t="s">
        <v>13035</v>
      </c>
      <c r="SGB1" t="s">
        <v>13036</v>
      </c>
      <c r="SGC1" t="s">
        <v>13037</v>
      </c>
      <c r="SGD1" t="s">
        <v>13038</v>
      </c>
      <c r="SGE1" t="s">
        <v>13039</v>
      </c>
      <c r="SGF1" t="s">
        <v>13040</v>
      </c>
      <c r="SGG1" t="s">
        <v>13041</v>
      </c>
      <c r="SGH1" t="s">
        <v>13042</v>
      </c>
      <c r="SGI1" t="s">
        <v>13043</v>
      </c>
      <c r="SGJ1" t="s">
        <v>13044</v>
      </c>
      <c r="SGK1" t="s">
        <v>13045</v>
      </c>
      <c r="SGL1" t="s">
        <v>13046</v>
      </c>
      <c r="SGM1" t="s">
        <v>13047</v>
      </c>
      <c r="SGN1" t="s">
        <v>13048</v>
      </c>
      <c r="SGO1" t="s">
        <v>13049</v>
      </c>
      <c r="SGP1" t="s">
        <v>13050</v>
      </c>
      <c r="SGQ1" t="s">
        <v>13051</v>
      </c>
      <c r="SGR1" t="s">
        <v>13052</v>
      </c>
      <c r="SGS1" t="s">
        <v>13053</v>
      </c>
      <c r="SGT1" t="s">
        <v>13054</v>
      </c>
      <c r="SGU1" t="s">
        <v>13055</v>
      </c>
      <c r="SGV1" t="s">
        <v>13056</v>
      </c>
      <c r="SGW1" t="s">
        <v>13057</v>
      </c>
      <c r="SGX1" t="s">
        <v>13058</v>
      </c>
      <c r="SGY1" t="s">
        <v>13059</v>
      </c>
      <c r="SGZ1" t="s">
        <v>13060</v>
      </c>
      <c r="SHA1" t="s">
        <v>13061</v>
      </c>
      <c r="SHB1" t="s">
        <v>13062</v>
      </c>
      <c r="SHC1" t="s">
        <v>13063</v>
      </c>
      <c r="SHD1" t="s">
        <v>13064</v>
      </c>
      <c r="SHE1" t="s">
        <v>13065</v>
      </c>
      <c r="SHF1" t="s">
        <v>13066</v>
      </c>
      <c r="SHG1" t="s">
        <v>13067</v>
      </c>
      <c r="SHH1" t="s">
        <v>13068</v>
      </c>
      <c r="SHI1" t="s">
        <v>13069</v>
      </c>
      <c r="SHJ1" t="s">
        <v>13070</v>
      </c>
      <c r="SHK1" t="s">
        <v>13071</v>
      </c>
      <c r="SHL1" t="s">
        <v>13072</v>
      </c>
      <c r="SHM1" t="s">
        <v>13073</v>
      </c>
      <c r="SHN1" t="s">
        <v>13074</v>
      </c>
      <c r="SHO1" t="s">
        <v>13075</v>
      </c>
      <c r="SHP1" t="s">
        <v>13076</v>
      </c>
      <c r="SHQ1" t="s">
        <v>13077</v>
      </c>
      <c r="SHR1" t="s">
        <v>13078</v>
      </c>
      <c r="SHS1" t="s">
        <v>13079</v>
      </c>
      <c r="SHT1" t="s">
        <v>13080</v>
      </c>
      <c r="SHU1" t="s">
        <v>13081</v>
      </c>
      <c r="SHV1" t="s">
        <v>13082</v>
      </c>
      <c r="SHW1" t="s">
        <v>13083</v>
      </c>
      <c r="SHX1" t="s">
        <v>13084</v>
      </c>
      <c r="SHY1" t="s">
        <v>13085</v>
      </c>
      <c r="SHZ1" t="s">
        <v>13086</v>
      </c>
      <c r="SIA1" t="s">
        <v>13087</v>
      </c>
      <c r="SIB1" t="s">
        <v>13088</v>
      </c>
      <c r="SIC1" t="s">
        <v>13089</v>
      </c>
      <c r="SID1" t="s">
        <v>13090</v>
      </c>
      <c r="SIE1" t="s">
        <v>13091</v>
      </c>
      <c r="SIF1" t="s">
        <v>13092</v>
      </c>
      <c r="SIG1" t="s">
        <v>13093</v>
      </c>
      <c r="SIH1" t="s">
        <v>13094</v>
      </c>
      <c r="SII1" t="s">
        <v>13095</v>
      </c>
      <c r="SIJ1" t="s">
        <v>13096</v>
      </c>
      <c r="SIK1" t="s">
        <v>13097</v>
      </c>
      <c r="SIL1" t="s">
        <v>13098</v>
      </c>
      <c r="SIM1" t="s">
        <v>13099</v>
      </c>
      <c r="SIN1" t="s">
        <v>13100</v>
      </c>
      <c r="SIO1" t="s">
        <v>13101</v>
      </c>
      <c r="SIP1" t="s">
        <v>13102</v>
      </c>
      <c r="SIQ1" t="s">
        <v>13103</v>
      </c>
      <c r="SIR1" t="s">
        <v>13104</v>
      </c>
      <c r="SIS1" t="s">
        <v>13105</v>
      </c>
      <c r="SIT1" t="s">
        <v>13106</v>
      </c>
      <c r="SIU1" t="s">
        <v>13107</v>
      </c>
      <c r="SIV1" t="s">
        <v>13108</v>
      </c>
      <c r="SIW1" t="s">
        <v>13109</v>
      </c>
      <c r="SIX1" t="s">
        <v>13110</v>
      </c>
      <c r="SIY1" t="s">
        <v>13111</v>
      </c>
      <c r="SIZ1" t="s">
        <v>13112</v>
      </c>
      <c r="SJA1" t="s">
        <v>13113</v>
      </c>
      <c r="SJB1" t="s">
        <v>13114</v>
      </c>
      <c r="SJC1" t="s">
        <v>13115</v>
      </c>
      <c r="SJD1" t="s">
        <v>13116</v>
      </c>
      <c r="SJE1" t="s">
        <v>13117</v>
      </c>
      <c r="SJF1" t="s">
        <v>13118</v>
      </c>
      <c r="SJG1" t="s">
        <v>13119</v>
      </c>
      <c r="SJH1" t="s">
        <v>13120</v>
      </c>
      <c r="SJI1" t="s">
        <v>13121</v>
      </c>
      <c r="SJJ1" t="s">
        <v>13122</v>
      </c>
      <c r="SJK1" t="s">
        <v>13123</v>
      </c>
      <c r="SJL1" t="s">
        <v>13124</v>
      </c>
      <c r="SJM1" t="s">
        <v>13125</v>
      </c>
      <c r="SJN1" t="s">
        <v>13126</v>
      </c>
      <c r="SJO1" t="s">
        <v>13127</v>
      </c>
      <c r="SJP1" t="s">
        <v>13128</v>
      </c>
      <c r="SJQ1" t="s">
        <v>13129</v>
      </c>
      <c r="SJR1" t="s">
        <v>13130</v>
      </c>
      <c r="SJS1" t="s">
        <v>13131</v>
      </c>
      <c r="SJT1" t="s">
        <v>13132</v>
      </c>
      <c r="SJU1" t="s">
        <v>13133</v>
      </c>
      <c r="SJV1" t="s">
        <v>13134</v>
      </c>
      <c r="SJW1" t="s">
        <v>13135</v>
      </c>
      <c r="SJX1" t="s">
        <v>13136</v>
      </c>
      <c r="SJY1" t="s">
        <v>13137</v>
      </c>
      <c r="SJZ1" t="s">
        <v>13138</v>
      </c>
      <c r="SKA1" t="s">
        <v>13139</v>
      </c>
      <c r="SKB1" t="s">
        <v>13140</v>
      </c>
      <c r="SKC1" t="s">
        <v>13141</v>
      </c>
      <c r="SKD1" t="s">
        <v>13142</v>
      </c>
      <c r="SKE1" t="s">
        <v>13143</v>
      </c>
      <c r="SKF1" t="s">
        <v>13144</v>
      </c>
      <c r="SKG1" t="s">
        <v>13145</v>
      </c>
      <c r="SKH1" t="s">
        <v>13146</v>
      </c>
      <c r="SKI1" t="s">
        <v>13147</v>
      </c>
      <c r="SKJ1" t="s">
        <v>13148</v>
      </c>
      <c r="SKK1" t="s">
        <v>13149</v>
      </c>
      <c r="SKL1" t="s">
        <v>13150</v>
      </c>
      <c r="SKM1" t="s">
        <v>13151</v>
      </c>
      <c r="SKN1" t="s">
        <v>13152</v>
      </c>
      <c r="SKO1" t="s">
        <v>13153</v>
      </c>
      <c r="SKP1" t="s">
        <v>13154</v>
      </c>
      <c r="SKQ1" t="s">
        <v>13155</v>
      </c>
      <c r="SKR1" t="s">
        <v>13156</v>
      </c>
      <c r="SKS1" t="s">
        <v>13157</v>
      </c>
      <c r="SKT1" t="s">
        <v>13158</v>
      </c>
      <c r="SKU1" t="s">
        <v>13159</v>
      </c>
      <c r="SKV1" t="s">
        <v>13160</v>
      </c>
      <c r="SKW1" t="s">
        <v>13161</v>
      </c>
      <c r="SKX1" t="s">
        <v>13162</v>
      </c>
      <c r="SKY1" t="s">
        <v>13163</v>
      </c>
      <c r="SKZ1" t="s">
        <v>13164</v>
      </c>
      <c r="SLA1" t="s">
        <v>13165</v>
      </c>
      <c r="SLB1" t="s">
        <v>13166</v>
      </c>
      <c r="SLC1" t="s">
        <v>13167</v>
      </c>
      <c r="SLD1" t="s">
        <v>13168</v>
      </c>
      <c r="SLE1" t="s">
        <v>13169</v>
      </c>
      <c r="SLF1" t="s">
        <v>13170</v>
      </c>
      <c r="SLG1" t="s">
        <v>13171</v>
      </c>
      <c r="SLH1" t="s">
        <v>13172</v>
      </c>
      <c r="SLI1" t="s">
        <v>13173</v>
      </c>
      <c r="SLJ1" t="s">
        <v>13174</v>
      </c>
      <c r="SLK1" t="s">
        <v>13175</v>
      </c>
      <c r="SLL1" t="s">
        <v>13176</v>
      </c>
      <c r="SLM1" t="s">
        <v>13177</v>
      </c>
      <c r="SLN1" t="s">
        <v>13178</v>
      </c>
      <c r="SLO1" t="s">
        <v>13179</v>
      </c>
      <c r="SLP1" t="s">
        <v>13180</v>
      </c>
      <c r="SLQ1" t="s">
        <v>13181</v>
      </c>
      <c r="SLR1" t="s">
        <v>13182</v>
      </c>
      <c r="SLS1" t="s">
        <v>13183</v>
      </c>
      <c r="SLT1" t="s">
        <v>13184</v>
      </c>
      <c r="SLU1" t="s">
        <v>13185</v>
      </c>
      <c r="SLV1" t="s">
        <v>13186</v>
      </c>
      <c r="SLW1" t="s">
        <v>13187</v>
      </c>
      <c r="SLX1" t="s">
        <v>13188</v>
      </c>
      <c r="SLY1" t="s">
        <v>13189</v>
      </c>
      <c r="SLZ1" t="s">
        <v>13190</v>
      </c>
      <c r="SMA1" t="s">
        <v>13191</v>
      </c>
      <c r="SMB1" t="s">
        <v>13192</v>
      </c>
      <c r="SMC1" t="s">
        <v>13193</v>
      </c>
      <c r="SMD1" t="s">
        <v>13194</v>
      </c>
      <c r="SME1" t="s">
        <v>13195</v>
      </c>
      <c r="SMF1" t="s">
        <v>13196</v>
      </c>
      <c r="SMG1" t="s">
        <v>13197</v>
      </c>
      <c r="SMH1" t="s">
        <v>13198</v>
      </c>
      <c r="SMI1" t="s">
        <v>13199</v>
      </c>
      <c r="SMJ1" t="s">
        <v>13200</v>
      </c>
      <c r="SMK1" t="s">
        <v>13201</v>
      </c>
      <c r="SML1" t="s">
        <v>13202</v>
      </c>
      <c r="SMM1" t="s">
        <v>13203</v>
      </c>
      <c r="SMN1" t="s">
        <v>13204</v>
      </c>
      <c r="SMO1" t="s">
        <v>13205</v>
      </c>
      <c r="SMP1" t="s">
        <v>13206</v>
      </c>
      <c r="SMQ1" t="s">
        <v>13207</v>
      </c>
      <c r="SMR1" t="s">
        <v>13208</v>
      </c>
      <c r="SMS1" t="s">
        <v>13209</v>
      </c>
      <c r="SMT1" t="s">
        <v>13210</v>
      </c>
      <c r="SMU1" t="s">
        <v>13211</v>
      </c>
      <c r="SMV1" t="s">
        <v>13212</v>
      </c>
      <c r="SMW1" t="s">
        <v>13213</v>
      </c>
      <c r="SMX1" t="s">
        <v>13214</v>
      </c>
      <c r="SMY1" t="s">
        <v>13215</v>
      </c>
      <c r="SMZ1" t="s">
        <v>13216</v>
      </c>
      <c r="SNA1" t="s">
        <v>13217</v>
      </c>
      <c r="SNB1" t="s">
        <v>13218</v>
      </c>
      <c r="SNC1" t="s">
        <v>13219</v>
      </c>
      <c r="SND1" t="s">
        <v>13220</v>
      </c>
      <c r="SNE1" t="s">
        <v>13221</v>
      </c>
      <c r="SNF1" t="s">
        <v>13222</v>
      </c>
      <c r="SNG1" t="s">
        <v>13223</v>
      </c>
      <c r="SNH1" t="s">
        <v>13224</v>
      </c>
      <c r="SNI1" t="s">
        <v>13225</v>
      </c>
      <c r="SNJ1" t="s">
        <v>13226</v>
      </c>
      <c r="SNK1" t="s">
        <v>13227</v>
      </c>
      <c r="SNL1" t="s">
        <v>13228</v>
      </c>
      <c r="SNM1" t="s">
        <v>13229</v>
      </c>
      <c r="SNN1" t="s">
        <v>13230</v>
      </c>
      <c r="SNO1" t="s">
        <v>13231</v>
      </c>
      <c r="SNP1" t="s">
        <v>13232</v>
      </c>
      <c r="SNQ1" t="s">
        <v>13233</v>
      </c>
      <c r="SNR1" t="s">
        <v>13234</v>
      </c>
      <c r="SNS1" t="s">
        <v>13235</v>
      </c>
      <c r="SNT1" t="s">
        <v>13236</v>
      </c>
      <c r="SNU1" t="s">
        <v>13237</v>
      </c>
      <c r="SNV1" t="s">
        <v>13238</v>
      </c>
      <c r="SNW1" t="s">
        <v>13239</v>
      </c>
      <c r="SNX1" t="s">
        <v>13240</v>
      </c>
      <c r="SNY1" t="s">
        <v>13241</v>
      </c>
      <c r="SNZ1" t="s">
        <v>13242</v>
      </c>
      <c r="SOA1" t="s">
        <v>13243</v>
      </c>
      <c r="SOB1" t="s">
        <v>13244</v>
      </c>
      <c r="SOC1" t="s">
        <v>13245</v>
      </c>
      <c r="SOD1" t="s">
        <v>13246</v>
      </c>
      <c r="SOE1" t="s">
        <v>13247</v>
      </c>
      <c r="SOF1" t="s">
        <v>13248</v>
      </c>
      <c r="SOG1" t="s">
        <v>13249</v>
      </c>
      <c r="SOH1" t="s">
        <v>13250</v>
      </c>
      <c r="SOI1" t="s">
        <v>13251</v>
      </c>
      <c r="SOJ1" t="s">
        <v>13252</v>
      </c>
      <c r="SOK1" t="s">
        <v>13253</v>
      </c>
      <c r="SOL1" t="s">
        <v>13254</v>
      </c>
      <c r="SOM1" t="s">
        <v>13255</v>
      </c>
      <c r="SON1" t="s">
        <v>13256</v>
      </c>
      <c r="SOO1" t="s">
        <v>13257</v>
      </c>
      <c r="SOP1" t="s">
        <v>13258</v>
      </c>
      <c r="SOQ1" t="s">
        <v>13259</v>
      </c>
      <c r="SOR1" t="s">
        <v>13260</v>
      </c>
      <c r="SOS1" t="s">
        <v>13261</v>
      </c>
      <c r="SOT1" t="s">
        <v>13262</v>
      </c>
      <c r="SOU1" t="s">
        <v>13263</v>
      </c>
      <c r="SOV1" t="s">
        <v>13264</v>
      </c>
      <c r="SOW1" t="s">
        <v>13265</v>
      </c>
      <c r="SOX1" t="s">
        <v>13266</v>
      </c>
      <c r="SOY1" t="s">
        <v>13267</v>
      </c>
      <c r="SOZ1" t="s">
        <v>13268</v>
      </c>
      <c r="SPA1" t="s">
        <v>13269</v>
      </c>
      <c r="SPB1" t="s">
        <v>13270</v>
      </c>
      <c r="SPC1" t="s">
        <v>13271</v>
      </c>
      <c r="SPD1" t="s">
        <v>13272</v>
      </c>
      <c r="SPE1" t="s">
        <v>13273</v>
      </c>
      <c r="SPF1" t="s">
        <v>13274</v>
      </c>
      <c r="SPG1" t="s">
        <v>13275</v>
      </c>
      <c r="SPH1" t="s">
        <v>13276</v>
      </c>
      <c r="SPI1" t="s">
        <v>13277</v>
      </c>
      <c r="SPJ1" t="s">
        <v>13278</v>
      </c>
      <c r="SPK1" t="s">
        <v>13279</v>
      </c>
      <c r="SPL1" t="s">
        <v>13280</v>
      </c>
      <c r="SPM1" t="s">
        <v>13281</v>
      </c>
      <c r="SPN1" t="s">
        <v>13282</v>
      </c>
      <c r="SPO1" t="s">
        <v>13283</v>
      </c>
      <c r="SPP1" t="s">
        <v>13284</v>
      </c>
      <c r="SPQ1" t="s">
        <v>13285</v>
      </c>
      <c r="SPR1" t="s">
        <v>13286</v>
      </c>
      <c r="SPS1" t="s">
        <v>13287</v>
      </c>
      <c r="SPT1" t="s">
        <v>13288</v>
      </c>
      <c r="SPU1" t="s">
        <v>13289</v>
      </c>
      <c r="SPV1" t="s">
        <v>13290</v>
      </c>
      <c r="SPW1" t="s">
        <v>13291</v>
      </c>
      <c r="SPX1" t="s">
        <v>13292</v>
      </c>
      <c r="SPY1" t="s">
        <v>13293</v>
      </c>
      <c r="SPZ1" t="s">
        <v>13294</v>
      </c>
      <c r="SQA1" t="s">
        <v>13295</v>
      </c>
      <c r="SQB1" t="s">
        <v>13296</v>
      </c>
      <c r="SQC1" t="s">
        <v>13297</v>
      </c>
      <c r="SQD1" t="s">
        <v>13298</v>
      </c>
      <c r="SQE1" t="s">
        <v>13299</v>
      </c>
      <c r="SQF1" t="s">
        <v>13300</v>
      </c>
      <c r="SQG1" t="s">
        <v>13301</v>
      </c>
      <c r="SQH1" t="s">
        <v>13302</v>
      </c>
      <c r="SQI1" t="s">
        <v>13303</v>
      </c>
      <c r="SQJ1" t="s">
        <v>13304</v>
      </c>
      <c r="SQK1" t="s">
        <v>13305</v>
      </c>
      <c r="SQL1" t="s">
        <v>13306</v>
      </c>
      <c r="SQM1" t="s">
        <v>13307</v>
      </c>
      <c r="SQN1" t="s">
        <v>13308</v>
      </c>
      <c r="SQO1" t="s">
        <v>13309</v>
      </c>
      <c r="SQP1" t="s">
        <v>13310</v>
      </c>
      <c r="SQQ1" t="s">
        <v>13311</v>
      </c>
      <c r="SQR1" t="s">
        <v>13312</v>
      </c>
      <c r="SQS1" t="s">
        <v>13313</v>
      </c>
      <c r="SQT1" t="s">
        <v>13314</v>
      </c>
      <c r="SQU1" t="s">
        <v>13315</v>
      </c>
      <c r="SQV1" t="s">
        <v>13316</v>
      </c>
      <c r="SQW1" t="s">
        <v>13317</v>
      </c>
      <c r="SQX1" t="s">
        <v>13318</v>
      </c>
      <c r="SQY1" t="s">
        <v>13319</v>
      </c>
      <c r="SQZ1" t="s">
        <v>13320</v>
      </c>
      <c r="SRA1" t="s">
        <v>13321</v>
      </c>
      <c r="SRB1" t="s">
        <v>13322</v>
      </c>
      <c r="SRC1" t="s">
        <v>13323</v>
      </c>
      <c r="SRD1" t="s">
        <v>13324</v>
      </c>
      <c r="SRE1" t="s">
        <v>13325</v>
      </c>
      <c r="SRF1" t="s">
        <v>13326</v>
      </c>
      <c r="SRG1" t="s">
        <v>13327</v>
      </c>
      <c r="SRH1" t="s">
        <v>13328</v>
      </c>
      <c r="SRI1" t="s">
        <v>13329</v>
      </c>
      <c r="SRJ1" t="s">
        <v>13330</v>
      </c>
      <c r="SRK1" t="s">
        <v>13331</v>
      </c>
      <c r="SRL1" t="s">
        <v>13332</v>
      </c>
      <c r="SRM1" t="s">
        <v>13333</v>
      </c>
      <c r="SRN1" t="s">
        <v>13334</v>
      </c>
      <c r="SRO1" t="s">
        <v>13335</v>
      </c>
      <c r="SRP1" t="s">
        <v>13336</v>
      </c>
      <c r="SRQ1" t="s">
        <v>13337</v>
      </c>
      <c r="SRR1" t="s">
        <v>13338</v>
      </c>
      <c r="SRS1" t="s">
        <v>13339</v>
      </c>
      <c r="SRT1" t="s">
        <v>13340</v>
      </c>
      <c r="SRU1" t="s">
        <v>13341</v>
      </c>
      <c r="SRV1" t="s">
        <v>13342</v>
      </c>
      <c r="SRW1" t="s">
        <v>13343</v>
      </c>
      <c r="SRX1" t="s">
        <v>13344</v>
      </c>
      <c r="SRY1" t="s">
        <v>13345</v>
      </c>
      <c r="SRZ1" t="s">
        <v>13346</v>
      </c>
      <c r="SSA1" t="s">
        <v>13347</v>
      </c>
      <c r="SSB1" t="s">
        <v>13348</v>
      </c>
      <c r="SSC1" t="s">
        <v>13349</v>
      </c>
      <c r="SSD1" t="s">
        <v>13350</v>
      </c>
      <c r="SSE1" t="s">
        <v>13351</v>
      </c>
      <c r="SSF1" t="s">
        <v>13352</v>
      </c>
      <c r="SSG1" t="s">
        <v>13353</v>
      </c>
      <c r="SSH1" t="s">
        <v>13354</v>
      </c>
      <c r="SSI1" t="s">
        <v>13355</v>
      </c>
      <c r="SSJ1" t="s">
        <v>13356</v>
      </c>
      <c r="SSK1" t="s">
        <v>13357</v>
      </c>
      <c r="SSL1" t="s">
        <v>13358</v>
      </c>
      <c r="SSM1" t="s">
        <v>13359</v>
      </c>
      <c r="SSN1" t="s">
        <v>13360</v>
      </c>
      <c r="SSO1" t="s">
        <v>13361</v>
      </c>
      <c r="SSP1" t="s">
        <v>13362</v>
      </c>
      <c r="SSQ1" t="s">
        <v>13363</v>
      </c>
      <c r="SSR1" t="s">
        <v>13364</v>
      </c>
      <c r="SSS1" t="s">
        <v>13365</v>
      </c>
      <c r="SST1" t="s">
        <v>13366</v>
      </c>
      <c r="SSU1" t="s">
        <v>13367</v>
      </c>
      <c r="SSV1" t="s">
        <v>13368</v>
      </c>
      <c r="SSW1" t="s">
        <v>13369</v>
      </c>
      <c r="SSX1" t="s">
        <v>13370</v>
      </c>
      <c r="SSY1" t="s">
        <v>13371</v>
      </c>
      <c r="SSZ1" t="s">
        <v>13372</v>
      </c>
      <c r="STA1" t="s">
        <v>13373</v>
      </c>
      <c r="STB1" t="s">
        <v>13374</v>
      </c>
      <c r="STC1" t="s">
        <v>13375</v>
      </c>
      <c r="STD1" t="s">
        <v>13376</v>
      </c>
      <c r="STE1" t="s">
        <v>13377</v>
      </c>
      <c r="STF1" t="s">
        <v>13378</v>
      </c>
      <c r="STG1" t="s">
        <v>13379</v>
      </c>
      <c r="STH1" t="s">
        <v>13380</v>
      </c>
      <c r="STI1" t="s">
        <v>13381</v>
      </c>
      <c r="STJ1" t="s">
        <v>13382</v>
      </c>
      <c r="STK1" t="s">
        <v>13383</v>
      </c>
      <c r="STL1" t="s">
        <v>13384</v>
      </c>
      <c r="STM1" t="s">
        <v>13385</v>
      </c>
      <c r="STN1" t="s">
        <v>13386</v>
      </c>
      <c r="STO1" t="s">
        <v>13387</v>
      </c>
      <c r="STP1" t="s">
        <v>13388</v>
      </c>
      <c r="STQ1" t="s">
        <v>13389</v>
      </c>
      <c r="STR1" t="s">
        <v>13390</v>
      </c>
      <c r="STS1" t="s">
        <v>13391</v>
      </c>
      <c r="STT1" t="s">
        <v>13392</v>
      </c>
      <c r="STU1" t="s">
        <v>13393</v>
      </c>
      <c r="STV1" t="s">
        <v>13394</v>
      </c>
      <c r="STW1" t="s">
        <v>13395</v>
      </c>
      <c r="STX1" t="s">
        <v>13396</v>
      </c>
      <c r="STY1" t="s">
        <v>13397</v>
      </c>
      <c r="STZ1" t="s">
        <v>13398</v>
      </c>
      <c r="SUA1" t="s">
        <v>13399</v>
      </c>
      <c r="SUB1" t="s">
        <v>13400</v>
      </c>
      <c r="SUC1" t="s">
        <v>13401</v>
      </c>
      <c r="SUD1" t="s">
        <v>13402</v>
      </c>
      <c r="SUE1" t="s">
        <v>13403</v>
      </c>
      <c r="SUF1" t="s">
        <v>13404</v>
      </c>
      <c r="SUG1" t="s">
        <v>13405</v>
      </c>
      <c r="SUH1" t="s">
        <v>13406</v>
      </c>
      <c r="SUI1" t="s">
        <v>13407</v>
      </c>
      <c r="SUJ1" t="s">
        <v>13408</v>
      </c>
      <c r="SUK1" t="s">
        <v>13409</v>
      </c>
      <c r="SUL1" t="s">
        <v>13410</v>
      </c>
      <c r="SUM1" t="s">
        <v>13411</v>
      </c>
      <c r="SUN1" t="s">
        <v>13412</v>
      </c>
      <c r="SUO1" t="s">
        <v>13413</v>
      </c>
      <c r="SUP1" t="s">
        <v>13414</v>
      </c>
      <c r="SUQ1" t="s">
        <v>13415</v>
      </c>
      <c r="SUR1" t="s">
        <v>13416</v>
      </c>
      <c r="SUS1" t="s">
        <v>13417</v>
      </c>
      <c r="SUT1" t="s">
        <v>13418</v>
      </c>
      <c r="SUU1" t="s">
        <v>13419</v>
      </c>
      <c r="SUV1" t="s">
        <v>13420</v>
      </c>
      <c r="SUW1" t="s">
        <v>13421</v>
      </c>
      <c r="SUX1" t="s">
        <v>13422</v>
      </c>
      <c r="SUY1" t="s">
        <v>13423</v>
      </c>
      <c r="SUZ1" t="s">
        <v>13424</v>
      </c>
      <c r="SVA1" t="s">
        <v>13425</v>
      </c>
      <c r="SVB1" t="s">
        <v>13426</v>
      </c>
      <c r="SVC1" t="s">
        <v>13427</v>
      </c>
      <c r="SVD1" t="s">
        <v>13428</v>
      </c>
      <c r="SVE1" t="s">
        <v>13429</v>
      </c>
      <c r="SVF1" t="s">
        <v>13430</v>
      </c>
      <c r="SVG1" t="s">
        <v>13431</v>
      </c>
      <c r="SVH1" t="s">
        <v>13432</v>
      </c>
      <c r="SVI1" t="s">
        <v>13433</v>
      </c>
      <c r="SVJ1" t="s">
        <v>13434</v>
      </c>
      <c r="SVK1" t="s">
        <v>13435</v>
      </c>
      <c r="SVL1" t="s">
        <v>13436</v>
      </c>
      <c r="SVM1" t="s">
        <v>13437</v>
      </c>
      <c r="SVN1" t="s">
        <v>13438</v>
      </c>
      <c r="SVO1" t="s">
        <v>13439</v>
      </c>
      <c r="SVP1" t="s">
        <v>13440</v>
      </c>
      <c r="SVQ1" t="s">
        <v>13441</v>
      </c>
      <c r="SVR1" t="s">
        <v>13442</v>
      </c>
      <c r="SVS1" t="s">
        <v>13443</v>
      </c>
      <c r="SVT1" t="s">
        <v>13444</v>
      </c>
      <c r="SVU1" t="s">
        <v>13445</v>
      </c>
      <c r="SVV1" t="s">
        <v>13446</v>
      </c>
      <c r="SVW1" t="s">
        <v>13447</v>
      </c>
      <c r="SVX1" t="s">
        <v>13448</v>
      </c>
      <c r="SVY1" t="s">
        <v>13449</v>
      </c>
      <c r="SVZ1" t="s">
        <v>13450</v>
      </c>
      <c r="SWA1" t="s">
        <v>13451</v>
      </c>
      <c r="SWB1" t="s">
        <v>13452</v>
      </c>
      <c r="SWC1" t="s">
        <v>13453</v>
      </c>
      <c r="SWD1" t="s">
        <v>13454</v>
      </c>
      <c r="SWE1" t="s">
        <v>13455</v>
      </c>
      <c r="SWF1" t="s">
        <v>13456</v>
      </c>
      <c r="SWG1" t="s">
        <v>13457</v>
      </c>
      <c r="SWH1" t="s">
        <v>13458</v>
      </c>
      <c r="SWI1" t="s">
        <v>13459</v>
      </c>
      <c r="SWJ1" t="s">
        <v>13460</v>
      </c>
      <c r="SWK1" t="s">
        <v>13461</v>
      </c>
      <c r="SWL1" t="s">
        <v>13462</v>
      </c>
      <c r="SWM1" t="s">
        <v>13463</v>
      </c>
      <c r="SWN1" t="s">
        <v>13464</v>
      </c>
      <c r="SWO1" t="s">
        <v>13465</v>
      </c>
      <c r="SWP1" t="s">
        <v>13466</v>
      </c>
      <c r="SWQ1" t="s">
        <v>13467</v>
      </c>
      <c r="SWR1" t="s">
        <v>13468</v>
      </c>
      <c r="SWS1" t="s">
        <v>13469</v>
      </c>
      <c r="SWT1" t="s">
        <v>13470</v>
      </c>
      <c r="SWU1" t="s">
        <v>13471</v>
      </c>
      <c r="SWV1" t="s">
        <v>13472</v>
      </c>
      <c r="SWW1" t="s">
        <v>13473</v>
      </c>
      <c r="SWX1" t="s">
        <v>13474</v>
      </c>
      <c r="SWY1" t="s">
        <v>13475</v>
      </c>
      <c r="SWZ1" t="s">
        <v>13476</v>
      </c>
      <c r="SXA1" t="s">
        <v>13477</v>
      </c>
      <c r="SXB1" t="s">
        <v>13478</v>
      </c>
      <c r="SXC1" t="s">
        <v>13479</v>
      </c>
      <c r="SXD1" t="s">
        <v>13480</v>
      </c>
      <c r="SXE1" t="s">
        <v>13481</v>
      </c>
      <c r="SXF1" t="s">
        <v>13482</v>
      </c>
      <c r="SXG1" t="s">
        <v>13483</v>
      </c>
      <c r="SXH1" t="s">
        <v>13484</v>
      </c>
      <c r="SXI1" t="s">
        <v>13485</v>
      </c>
      <c r="SXJ1" t="s">
        <v>13486</v>
      </c>
      <c r="SXK1" t="s">
        <v>13487</v>
      </c>
      <c r="SXL1" t="s">
        <v>13488</v>
      </c>
      <c r="SXM1" t="s">
        <v>13489</v>
      </c>
      <c r="SXN1" t="s">
        <v>13490</v>
      </c>
      <c r="SXO1" t="s">
        <v>13491</v>
      </c>
      <c r="SXP1" t="s">
        <v>13492</v>
      </c>
      <c r="SXQ1" t="s">
        <v>13493</v>
      </c>
      <c r="SXR1" t="s">
        <v>13494</v>
      </c>
      <c r="SXS1" t="s">
        <v>13495</v>
      </c>
      <c r="SXT1" t="s">
        <v>13496</v>
      </c>
      <c r="SXU1" t="s">
        <v>13497</v>
      </c>
      <c r="SXV1" t="s">
        <v>13498</v>
      </c>
      <c r="SXW1" t="s">
        <v>13499</v>
      </c>
      <c r="SXX1" t="s">
        <v>13500</v>
      </c>
      <c r="SXY1" t="s">
        <v>13501</v>
      </c>
      <c r="SXZ1" t="s">
        <v>13502</v>
      </c>
      <c r="SYA1" t="s">
        <v>13503</v>
      </c>
      <c r="SYB1" t="s">
        <v>13504</v>
      </c>
      <c r="SYC1" t="s">
        <v>13505</v>
      </c>
      <c r="SYD1" t="s">
        <v>13506</v>
      </c>
      <c r="SYE1" t="s">
        <v>13507</v>
      </c>
      <c r="SYF1" t="s">
        <v>13508</v>
      </c>
      <c r="SYG1" t="s">
        <v>13509</v>
      </c>
      <c r="SYH1" t="s">
        <v>13510</v>
      </c>
      <c r="SYI1" t="s">
        <v>13511</v>
      </c>
      <c r="SYJ1" t="s">
        <v>13512</v>
      </c>
      <c r="SYK1" t="s">
        <v>13513</v>
      </c>
      <c r="SYL1" t="s">
        <v>13514</v>
      </c>
      <c r="SYM1" t="s">
        <v>13515</v>
      </c>
      <c r="SYN1" t="s">
        <v>13516</v>
      </c>
      <c r="SYO1" t="s">
        <v>13517</v>
      </c>
      <c r="SYP1" t="s">
        <v>13518</v>
      </c>
      <c r="SYQ1" t="s">
        <v>13519</v>
      </c>
      <c r="SYR1" t="s">
        <v>13520</v>
      </c>
      <c r="SYS1" t="s">
        <v>13521</v>
      </c>
      <c r="SYT1" t="s">
        <v>13522</v>
      </c>
      <c r="SYU1" t="s">
        <v>13523</v>
      </c>
      <c r="SYV1" t="s">
        <v>13524</v>
      </c>
      <c r="SYW1" t="s">
        <v>13525</v>
      </c>
      <c r="SYX1" t="s">
        <v>13526</v>
      </c>
      <c r="SYY1" t="s">
        <v>13527</v>
      </c>
      <c r="SYZ1" t="s">
        <v>13528</v>
      </c>
      <c r="SZA1" t="s">
        <v>13529</v>
      </c>
      <c r="SZB1" t="s">
        <v>13530</v>
      </c>
      <c r="SZC1" t="s">
        <v>13531</v>
      </c>
      <c r="SZD1" t="s">
        <v>13532</v>
      </c>
      <c r="SZE1" t="s">
        <v>13533</v>
      </c>
      <c r="SZF1" t="s">
        <v>13534</v>
      </c>
      <c r="SZG1" t="s">
        <v>13535</v>
      </c>
      <c r="SZH1" t="s">
        <v>13536</v>
      </c>
      <c r="SZI1" t="s">
        <v>13537</v>
      </c>
      <c r="SZJ1" t="s">
        <v>13538</v>
      </c>
      <c r="SZK1" t="s">
        <v>13539</v>
      </c>
      <c r="SZL1" t="s">
        <v>13540</v>
      </c>
      <c r="SZM1" t="s">
        <v>13541</v>
      </c>
      <c r="SZN1" t="s">
        <v>13542</v>
      </c>
      <c r="SZO1" t="s">
        <v>13543</v>
      </c>
      <c r="SZP1" t="s">
        <v>13544</v>
      </c>
      <c r="SZQ1" t="s">
        <v>13545</v>
      </c>
      <c r="SZR1" t="s">
        <v>13546</v>
      </c>
      <c r="SZS1" t="s">
        <v>13547</v>
      </c>
      <c r="SZT1" t="s">
        <v>13548</v>
      </c>
      <c r="SZU1" t="s">
        <v>13549</v>
      </c>
      <c r="SZV1" t="s">
        <v>13550</v>
      </c>
      <c r="SZW1" t="s">
        <v>13551</v>
      </c>
      <c r="SZX1" t="s">
        <v>13552</v>
      </c>
      <c r="SZY1" t="s">
        <v>13553</v>
      </c>
      <c r="SZZ1" t="s">
        <v>13554</v>
      </c>
      <c r="TAA1" t="s">
        <v>13555</v>
      </c>
      <c r="TAB1" t="s">
        <v>13556</v>
      </c>
      <c r="TAC1" t="s">
        <v>13557</v>
      </c>
      <c r="TAD1" t="s">
        <v>13558</v>
      </c>
      <c r="TAE1" t="s">
        <v>13559</v>
      </c>
      <c r="TAF1" t="s">
        <v>13560</v>
      </c>
      <c r="TAG1" t="s">
        <v>13561</v>
      </c>
      <c r="TAH1" t="s">
        <v>13562</v>
      </c>
      <c r="TAI1" t="s">
        <v>13563</v>
      </c>
      <c r="TAJ1" t="s">
        <v>13564</v>
      </c>
      <c r="TAK1" t="s">
        <v>13565</v>
      </c>
      <c r="TAL1" t="s">
        <v>13566</v>
      </c>
      <c r="TAM1" t="s">
        <v>13567</v>
      </c>
      <c r="TAN1" t="s">
        <v>13568</v>
      </c>
      <c r="TAO1" t="s">
        <v>13569</v>
      </c>
      <c r="TAP1" t="s">
        <v>13570</v>
      </c>
      <c r="TAQ1" t="s">
        <v>13571</v>
      </c>
      <c r="TAR1" t="s">
        <v>13572</v>
      </c>
      <c r="TAS1" t="s">
        <v>13573</v>
      </c>
      <c r="TAT1" t="s">
        <v>13574</v>
      </c>
      <c r="TAU1" t="s">
        <v>13575</v>
      </c>
      <c r="TAV1" t="s">
        <v>13576</v>
      </c>
      <c r="TAW1" t="s">
        <v>13577</v>
      </c>
      <c r="TAX1" t="s">
        <v>13578</v>
      </c>
      <c r="TAY1" t="s">
        <v>13579</v>
      </c>
      <c r="TAZ1" t="s">
        <v>13580</v>
      </c>
      <c r="TBA1" t="s">
        <v>13581</v>
      </c>
      <c r="TBB1" t="s">
        <v>13582</v>
      </c>
      <c r="TBC1" t="s">
        <v>13583</v>
      </c>
      <c r="TBD1" t="s">
        <v>13584</v>
      </c>
      <c r="TBE1" t="s">
        <v>13585</v>
      </c>
      <c r="TBF1" t="s">
        <v>13586</v>
      </c>
      <c r="TBG1" t="s">
        <v>13587</v>
      </c>
      <c r="TBH1" t="s">
        <v>13588</v>
      </c>
      <c r="TBI1" t="s">
        <v>13589</v>
      </c>
      <c r="TBJ1" t="s">
        <v>13590</v>
      </c>
      <c r="TBK1" t="s">
        <v>13591</v>
      </c>
      <c r="TBL1" t="s">
        <v>13592</v>
      </c>
      <c r="TBM1" t="s">
        <v>13593</v>
      </c>
      <c r="TBN1" t="s">
        <v>13594</v>
      </c>
      <c r="TBO1" t="s">
        <v>13595</v>
      </c>
      <c r="TBP1" t="s">
        <v>13596</v>
      </c>
      <c r="TBQ1" t="s">
        <v>13597</v>
      </c>
      <c r="TBR1" t="s">
        <v>13598</v>
      </c>
      <c r="TBS1" t="s">
        <v>13599</v>
      </c>
      <c r="TBT1" t="s">
        <v>13600</v>
      </c>
      <c r="TBU1" t="s">
        <v>13601</v>
      </c>
      <c r="TBV1" t="s">
        <v>13602</v>
      </c>
      <c r="TBW1" t="s">
        <v>13603</v>
      </c>
      <c r="TBX1" t="s">
        <v>13604</v>
      </c>
      <c r="TBY1" t="s">
        <v>13605</v>
      </c>
      <c r="TBZ1" t="s">
        <v>13606</v>
      </c>
      <c r="TCA1" t="s">
        <v>13607</v>
      </c>
      <c r="TCB1" t="s">
        <v>13608</v>
      </c>
      <c r="TCC1" t="s">
        <v>13609</v>
      </c>
      <c r="TCD1" t="s">
        <v>13610</v>
      </c>
      <c r="TCE1" t="s">
        <v>13611</v>
      </c>
      <c r="TCF1" t="s">
        <v>13612</v>
      </c>
      <c r="TCG1" t="s">
        <v>13613</v>
      </c>
      <c r="TCH1" t="s">
        <v>13614</v>
      </c>
      <c r="TCI1" t="s">
        <v>13615</v>
      </c>
      <c r="TCJ1" t="s">
        <v>13616</v>
      </c>
      <c r="TCK1" t="s">
        <v>13617</v>
      </c>
      <c r="TCL1" t="s">
        <v>13618</v>
      </c>
      <c r="TCM1" t="s">
        <v>13619</v>
      </c>
      <c r="TCN1" t="s">
        <v>13620</v>
      </c>
      <c r="TCO1" t="s">
        <v>13621</v>
      </c>
      <c r="TCP1" t="s">
        <v>13622</v>
      </c>
      <c r="TCQ1" t="s">
        <v>13623</v>
      </c>
      <c r="TCR1" t="s">
        <v>13624</v>
      </c>
      <c r="TCS1" t="s">
        <v>13625</v>
      </c>
      <c r="TCT1" t="s">
        <v>13626</v>
      </c>
      <c r="TCU1" t="s">
        <v>13627</v>
      </c>
      <c r="TCV1" t="s">
        <v>13628</v>
      </c>
      <c r="TCW1" t="s">
        <v>13629</v>
      </c>
      <c r="TCX1" t="s">
        <v>13630</v>
      </c>
      <c r="TCY1" t="s">
        <v>13631</v>
      </c>
      <c r="TCZ1" t="s">
        <v>13632</v>
      </c>
      <c r="TDA1" t="s">
        <v>13633</v>
      </c>
      <c r="TDB1" t="s">
        <v>13634</v>
      </c>
      <c r="TDC1" t="s">
        <v>13635</v>
      </c>
      <c r="TDD1" t="s">
        <v>13636</v>
      </c>
      <c r="TDE1" t="s">
        <v>13637</v>
      </c>
      <c r="TDF1" t="s">
        <v>13638</v>
      </c>
      <c r="TDG1" t="s">
        <v>13639</v>
      </c>
      <c r="TDH1" t="s">
        <v>13640</v>
      </c>
      <c r="TDI1" t="s">
        <v>13641</v>
      </c>
      <c r="TDJ1" t="s">
        <v>13642</v>
      </c>
      <c r="TDK1" t="s">
        <v>13643</v>
      </c>
      <c r="TDL1" t="s">
        <v>13644</v>
      </c>
      <c r="TDM1" t="s">
        <v>13645</v>
      </c>
      <c r="TDN1" t="s">
        <v>13646</v>
      </c>
      <c r="TDO1" t="s">
        <v>13647</v>
      </c>
      <c r="TDP1" t="s">
        <v>13648</v>
      </c>
      <c r="TDQ1" t="s">
        <v>13649</v>
      </c>
      <c r="TDR1" t="s">
        <v>13650</v>
      </c>
      <c r="TDS1" t="s">
        <v>13651</v>
      </c>
      <c r="TDT1" t="s">
        <v>13652</v>
      </c>
      <c r="TDU1" t="s">
        <v>13653</v>
      </c>
      <c r="TDV1" t="s">
        <v>13654</v>
      </c>
      <c r="TDW1" t="s">
        <v>13655</v>
      </c>
      <c r="TDX1" t="s">
        <v>13656</v>
      </c>
      <c r="TDY1" t="s">
        <v>13657</v>
      </c>
      <c r="TDZ1" t="s">
        <v>13658</v>
      </c>
      <c r="TEA1" t="s">
        <v>13659</v>
      </c>
      <c r="TEB1" t="s">
        <v>13660</v>
      </c>
      <c r="TEC1" t="s">
        <v>13661</v>
      </c>
      <c r="TED1" t="s">
        <v>13662</v>
      </c>
      <c r="TEE1" t="s">
        <v>13663</v>
      </c>
      <c r="TEF1" t="s">
        <v>13664</v>
      </c>
      <c r="TEG1" t="s">
        <v>13665</v>
      </c>
      <c r="TEH1" t="s">
        <v>13666</v>
      </c>
      <c r="TEI1" t="s">
        <v>13667</v>
      </c>
      <c r="TEJ1" t="s">
        <v>13668</v>
      </c>
      <c r="TEK1" t="s">
        <v>13669</v>
      </c>
      <c r="TEL1" t="s">
        <v>13670</v>
      </c>
      <c r="TEM1" t="s">
        <v>13671</v>
      </c>
      <c r="TEN1" t="s">
        <v>13672</v>
      </c>
      <c r="TEO1" t="s">
        <v>13673</v>
      </c>
      <c r="TEP1" t="s">
        <v>13674</v>
      </c>
      <c r="TEQ1" t="s">
        <v>13675</v>
      </c>
      <c r="TER1" t="s">
        <v>13676</v>
      </c>
      <c r="TES1" t="s">
        <v>13677</v>
      </c>
      <c r="TET1" t="s">
        <v>13678</v>
      </c>
      <c r="TEU1" t="s">
        <v>13679</v>
      </c>
      <c r="TEV1" t="s">
        <v>13680</v>
      </c>
      <c r="TEW1" t="s">
        <v>13681</v>
      </c>
      <c r="TEX1" t="s">
        <v>13682</v>
      </c>
      <c r="TEY1" t="s">
        <v>13683</v>
      </c>
      <c r="TEZ1" t="s">
        <v>13684</v>
      </c>
      <c r="TFA1" t="s">
        <v>13685</v>
      </c>
      <c r="TFB1" t="s">
        <v>13686</v>
      </c>
      <c r="TFC1" t="s">
        <v>13687</v>
      </c>
      <c r="TFD1" t="s">
        <v>13688</v>
      </c>
      <c r="TFE1" t="s">
        <v>13689</v>
      </c>
      <c r="TFF1" t="s">
        <v>13690</v>
      </c>
      <c r="TFG1" t="s">
        <v>13691</v>
      </c>
      <c r="TFH1" t="s">
        <v>13692</v>
      </c>
      <c r="TFI1" t="s">
        <v>13693</v>
      </c>
      <c r="TFJ1" t="s">
        <v>13694</v>
      </c>
      <c r="TFK1" t="s">
        <v>13695</v>
      </c>
      <c r="TFL1" t="s">
        <v>13696</v>
      </c>
      <c r="TFM1" t="s">
        <v>13697</v>
      </c>
      <c r="TFN1" t="s">
        <v>13698</v>
      </c>
      <c r="TFO1" t="s">
        <v>13699</v>
      </c>
      <c r="TFP1" t="s">
        <v>13700</v>
      </c>
      <c r="TFQ1" t="s">
        <v>13701</v>
      </c>
      <c r="TFR1" t="s">
        <v>13702</v>
      </c>
      <c r="TFS1" t="s">
        <v>13703</v>
      </c>
      <c r="TFT1" t="s">
        <v>13704</v>
      </c>
      <c r="TFU1" t="s">
        <v>13705</v>
      </c>
      <c r="TFV1" t="s">
        <v>13706</v>
      </c>
      <c r="TFW1" t="s">
        <v>13707</v>
      </c>
      <c r="TFX1" t="s">
        <v>13708</v>
      </c>
      <c r="TFY1" t="s">
        <v>13709</v>
      </c>
      <c r="TFZ1" t="s">
        <v>13710</v>
      </c>
      <c r="TGA1" t="s">
        <v>13711</v>
      </c>
      <c r="TGB1" t="s">
        <v>13712</v>
      </c>
      <c r="TGC1" t="s">
        <v>13713</v>
      </c>
      <c r="TGD1" t="s">
        <v>13714</v>
      </c>
      <c r="TGE1" t="s">
        <v>13715</v>
      </c>
      <c r="TGF1" t="s">
        <v>13716</v>
      </c>
      <c r="TGG1" t="s">
        <v>13717</v>
      </c>
      <c r="TGH1" t="s">
        <v>13718</v>
      </c>
      <c r="TGI1" t="s">
        <v>13719</v>
      </c>
      <c r="TGJ1" t="s">
        <v>13720</v>
      </c>
      <c r="TGK1" t="s">
        <v>13721</v>
      </c>
      <c r="TGL1" t="s">
        <v>13722</v>
      </c>
      <c r="TGM1" t="s">
        <v>13723</v>
      </c>
      <c r="TGN1" t="s">
        <v>13724</v>
      </c>
      <c r="TGO1" t="s">
        <v>13725</v>
      </c>
      <c r="TGP1" t="s">
        <v>13726</v>
      </c>
      <c r="TGQ1" t="s">
        <v>13727</v>
      </c>
      <c r="TGR1" t="s">
        <v>13728</v>
      </c>
      <c r="TGS1" t="s">
        <v>13729</v>
      </c>
      <c r="TGT1" t="s">
        <v>13730</v>
      </c>
      <c r="TGU1" t="s">
        <v>13731</v>
      </c>
      <c r="TGV1" t="s">
        <v>13732</v>
      </c>
      <c r="TGW1" t="s">
        <v>13733</v>
      </c>
      <c r="TGX1" t="s">
        <v>13734</v>
      </c>
      <c r="TGY1" t="s">
        <v>13735</v>
      </c>
      <c r="TGZ1" t="s">
        <v>13736</v>
      </c>
      <c r="THA1" t="s">
        <v>13737</v>
      </c>
      <c r="THB1" t="s">
        <v>13738</v>
      </c>
      <c r="THC1" t="s">
        <v>13739</v>
      </c>
      <c r="THD1" t="s">
        <v>13740</v>
      </c>
      <c r="THE1" t="s">
        <v>13741</v>
      </c>
      <c r="THF1" t="s">
        <v>13742</v>
      </c>
      <c r="THG1" t="s">
        <v>13743</v>
      </c>
      <c r="THH1" t="s">
        <v>13744</v>
      </c>
      <c r="THI1" t="s">
        <v>13745</v>
      </c>
      <c r="THJ1" t="s">
        <v>13746</v>
      </c>
      <c r="THK1" t="s">
        <v>13747</v>
      </c>
      <c r="THL1" t="s">
        <v>13748</v>
      </c>
      <c r="THM1" t="s">
        <v>13749</v>
      </c>
      <c r="THN1" t="s">
        <v>13750</v>
      </c>
      <c r="THO1" t="s">
        <v>13751</v>
      </c>
      <c r="THP1" t="s">
        <v>13752</v>
      </c>
      <c r="THQ1" t="s">
        <v>13753</v>
      </c>
      <c r="THR1" t="s">
        <v>13754</v>
      </c>
      <c r="THS1" t="s">
        <v>13755</v>
      </c>
      <c r="THT1" t="s">
        <v>13756</v>
      </c>
      <c r="THU1" t="s">
        <v>13757</v>
      </c>
      <c r="THV1" t="s">
        <v>13758</v>
      </c>
      <c r="THW1" t="s">
        <v>13759</v>
      </c>
      <c r="THX1" t="s">
        <v>13760</v>
      </c>
      <c r="THY1" t="s">
        <v>13761</v>
      </c>
      <c r="THZ1" t="s">
        <v>13762</v>
      </c>
      <c r="TIA1" t="s">
        <v>13763</v>
      </c>
      <c r="TIB1" t="s">
        <v>13764</v>
      </c>
      <c r="TIC1" t="s">
        <v>13765</v>
      </c>
      <c r="TID1" t="s">
        <v>13766</v>
      </c>
      <c r="TIE1" t="s">
        <v>13767</v>
      </c>
      <c r="TIF1" t="s">
        <v>13768</v>
      </c>
      <c r="TIG1" t="s">
        <v>13769</v>
      </c>
      <c r="TIH1" t="s">
        <v>13770</v>
      </c>
      <c r="TII1" t="s">
        <v>13771</v>
      </c>
      <c r="TIJ1" t="s">
        <v>13772</v>
      </c>
      <c r="TIK1" t="s">
        <v>13773</v>
      </c>
      <c r="TIL1" t="s">
        <v>13774</v>
      </c>
      <c r="TIM1" t="s">
        <v>13775</v>
      </c>
      <c r="TIN1" t="s">
        <v>13776</v>
      </c>
      <c r="TIO1" t="s">
        <v>13777</v>
      </c>
      <c r="TIP1" t="s">
        <v>13778</v>
      </c>
      <c r="TIQ1" t="s">
        <v>13779</v>
      </c>
      <c r="TIR1" t="s">
        <v>13780</v>
      </c>
      <c r="TIS1" t="s">
        <v>13781</v>
      </c>
      <c r="TIT1" t="s">
        <v>13782</v>
      </c>
      <c r="TIU1" t="s">
        <v>13783</v>
      </c>
      <c r="TIV1" t="s">
        <v>13784</v>
      </c>
      <c r="TIW1" t="s">
        <v>13785</v>
      </c>
      <c r="TIX1" t="s">
        <v>13786</v>
      </c>
      <c r="TIY1" t="s">
        <v>13787</v>
      </c>
      <c r="TIZ1" t="s">
        <v>13788</v>
      </c>
      <c r="TJA1" t="s">
        <v>13789</v>
      </c>
      <c r="TJB1" t="s">
        <v>13790</v>
      </c>
      <c r="TJC1" t="s">
        <v>13791</v>
      </c>
      <c r="TJD1" t="s">
        <v>13792</v>
      </c>
      <c r="TJE1" t="s">
        <v>13793</v>
      </c>
      <c r="TJF1" t="s">
        <v>13794</v>
      </c>
      <c r="TJG1" t="s">
        <v>13795</v>
      </c>
      <c r="TJH1" t="s">
        <v>13796</v>
      </c>
      <c r="TJI1" t="s">
        <v>13797</v>
      </c>
      <c r="TJJ1" t="s">
        <v>13798</v>
      </c>
      <c r="TJK1" t="s">
        <v>13799</v>
      </c>
      <c r="TJL1" t="s">
        <v>13800</v>
      </c>
      <c r="TJM1" t="s">
        <v>13801</v>
      </c>
      <c r="TJN1" t="s">
        <v>13802</v>
      </c>
      <c r="TJO1" t="s">
        <v>13803</v>
      </c>
      <c r="TJP1" t="s">
        <v>13804</v>
      </c>
      <c r="TJQ1" t="s">
        <v>13805</v>
      </c>
      <c r="TJR1" t="s">
        <v>13806</v>
      </c>
      <c r="TJS1" t="s">
        <v>13807</v>
      </c>
      <c r="TJT1" t="s">
        <v>13808</v>
      </c>
      <c r="TJU1" t="s">
        <v>13809</v>
      </c>
      <c r="TJV1" t="s">
        <v>13810</v>
      </c>
      <c r="TJW1" t="s">
        <v>13811</v>
      </c>
      <c r="TJX1" t="s">
        <v>13812</v>
      </c>
      <c r="TJY1" t="s">
        <v>13813</v>
      </c>
      <c r="TJZ1" t="s">
        <v>13814</v>
      </c>
      <c r="TKA1" t="s">
        <v>13815</v>
      </c>
      <c r="TKB1" t="s">
        <v>13816</v>
      </c>
      <c r="TKC1" t="s">
        <v>13817</v>
      </c>
      <c r="TKD1" t="s">
        <v>13818</v>
      </c>
      <c r="TKE1" t="s">
        <v>13819</v>
      </c>
      <c r="TKF1" t="s">
        <v>13820</v>
      </c>
      <c r="TKG1" t="s">
        <v>13821</v>
      </c>
      <c r="TKH1" t="s">
        <v>13822</v>
      </c>
      <c r="TKI1" t="s">
        <v>13823</v>
      </c>
      <c r="TKJ1" t="s">
        <v>13824</v>
      </c>
      <c r="TKK1" t="s">
        <v>13825</v>
      </c>
      <c r="TKL1" t="s">
        <v>13826</v>
      </c>
      <c r="TKM1" t="s">
        <v>13827</v>
      </c>
      <c r="TKN1" t="s">
        <v>13828</v>
      </c>
      <c r="TKO1" t="s">
        <v>13829</v>
      </c>
      <c r="TKP1" t="s">
        <v>13830</v>
      </c>
      <c r="TKQ1" t="s">
        <v>13831</v>
      </c>
      <c r="TKR1" t="s">
        <v>13832</v>
      </c>
      <c r="TKS1" t="s">
        <v>13833</v>
      </c>
      <c r="TKT1" t="s">
        <v>13834</v>
      </c>
      <c r="TKU1" t="s">
        <v>13835</v>
      </c>
      <c r="TKV1" t="s">
        <v>13836</v>
      </c>
      <c r="TKW1" t="s">
        <v>13837</v>
      </c>
      <c r="TKX1" t="s">
        <v>13838</v>
      </c>
      <c r="TKY1" t="s">
        <v>13839</v>
      </c>
      <c r="TKZ1" t="s">
        <v>13840</v>
      </c>
      <c r="TLA1" t="s">
        <v>13841</v>
      </c>
      <c r="TLB1" t="s">
        <v>13842</v>
      </c>
      <c r="TLC1" t="s">
        <v>13843</v>
      </c>
      <c r="TLD1" t="s">
        <v>13844</v>
      </c>
      <c r="TLE1" t="s">
        <v>13845</v>
      </c>
      <c r="TLF1" t="s">
        <v>13846</v>
      </c>
      <c r="TLG1" t="s">
        <v>13847</v>
      </c>
      <c r="TLH1" t="s">
        <v>13848</v>
      </c>
      <c r="TLI1" t="s">
        <v>13849</v>
      </c>
      <c r="TLJ1" t="s">
        <v>13850</v>
      </c>
      <c r="TLK1" t="s">
        <v>13851</v>
      </c>
      <c r="TLL1" t="s">
        <v>13852</v>
      </c>
      <c r="TLM1" t="s">
        <v>13853</v>
      </c>
      <c r="TLN1" t="s">
        <v>13854</v>
      </c>
      <c r="TLO1" t="s">
        <v>13855</v>
      </c>
      <c r="TLP1" t="s">
        <v>13856</v>
      </c>
      <c r="TLQ1" t="s">
        <v>13857</v>
      </c>
      <c r="TLR1" t="s">
        <v>13858</v>
      </c>
      <c r="TLS1" t="s">
        <v>13859</v>
      </c>
      <c r="TLT1" t="s">
        <v>13860</v>
      </c>
      <c r="TLU1" t="s">
        <v>13861</v>
      </c>
      <c r="TLV1" t="s">
        <v>13862</v>
      </c>
      <c r="TLW1" t="s">
        <v>13863</v>
      </c>
      <c r="TLX1" t="s">
        <v>13864</v>
      </c>
      <c r="TLY1" t="s">
        <v>13865</v>
      </c>
      <c r="TLZ1" t="s">
        <v>13866</v>
      </c>
      <c r="TMA1" t="s">
        <v>13867</v>
      </c>
      <c r="TMB1" t="s">
        <v>13868</v>
      </c>
      <c r="TMC1" t="s">
        <v>13869</v>
      </c>
      <c r="TMD1" t="s">
        <v>13870</v>
      </c>
      <c r="TME1" t="s">
        <v>13871</v>
      </c>
      <c r="TMF1" t="s">
        <v>13872</v>
      </c>
      <c r="TMG1" t="s">
        <v>13873</v>
      </c>
      <c r="TMH1" t="s">
        <v>13874</v>
      </c>
      <c r="TMI1" t="s">
        <v>13875</v>
      </c>
      <c r="TMJ1" t="s">
        <v>13876</v>
      </c>
      <c r="TMK1" t="s">
        <v>13877</v>
      </c>
      <c r="TML1" t="s">
        <v>13878</v>
      </c>
      <c r="TMM1" t="s">
        <v>13879</v>
      </c>
      <c r="TMN1" t="s">
        <v>13880</v>
      </c>
      <c r="TMO1" t="s">
        <v>13881</v>
      </c>
      <c r="TMP1" t="s">
        <v>13882</v>
      </c>
      <c r="TMQ1" t="s">
        <v>13883</v>
      </c>
      <c r="TMR1" t="s">
        <v>13884</v>
      </c>
      <c r="TMS1" t="s">
        <v>13885</v>
      </c>
      <c r="TMT1" t="s">
        <v>13886</v>
      </c>
      <c r="TMU1" t="s">
        <v>13887</v>
      </c>
      <c r="TMV1" t="s">
        <v>13888</v>
      </c>
      <c r="TMW1" t="s">
        <v>13889</v>
      </c>
      <c r="TMX1" t="s">
        <v>13890</v>
      </c>
      <c r="TMY1" t="s">
        <v>13891</v>
      </c>
      <c r="TMZ1" t="s">
        <v>13892</v>
      </c>
      <c r="TNA1" t="s">
        <v>13893</v>
      </c>
      <c r="TNB1" t="s">
        <v>13894</v>
      </c>
      <c r="TNC1" t="s">
        <v>13895</v>
      </c>
      <c r="TND1" t="s">
        <v>13896</v>
      </c>
      <c r="TNE1" t="s">
        <v>13897</v>
      </c>
      <c r="TNF1" t="s">
        <v>13898</v>
      </c>
      <c r="TNG1" t="s">
        <v>13899</v>
      </c>
      <c r="TNH1" t="s">
        <v>13900</v>
      </c>
      <c r="TNI1" t="s">
        <v>13901</v>
      </c>
      <c r="TNJ1" t="s">
        <v>13902</v>
      </c>
      <c r="TNK1" t="s">
        <v>13903</v>
      </c>
      <c r="TNL1" t="s">
        <v>13904</v>
      </c>
      <c r="TNM1" t="s">
        <v>13905</v>
      </c>
      <c r="TNN1" t="s">
        <v>13906</v>
      </c>
      <c r="TNO1" t="s">
        <v>13907</v>
      </c>
      <c r="TNP1" t="s">
        <v>13908</v>
      </c>
      <c r="TNQ1" t="s">
        <v>13909</v>
      </c>
      <c r="TNR1" t="s">
        <v>13910</v>
      </c>
      <c r="TNS1" t="s">
        <v>13911</v>
      </c>
      <c r="TNT1" t="s">
        <v>13912</v>
      </c>
      <c r="TNU1" t="s">
        <v>13913</v>
      </c>
      <c r="TNV1" t="s">
        <v>13914</v>
      </c>
      <c r="TNW1" t="s">
        <v>13915</v>
      </c>
      <c r="TNX1" t="s">
        <v>13916</v>
      </c>
      <c r="TNY1" t="s">
        <v>13917</v>
      </c>
      <c r="TNZ1" t="s">
        <v>13918</v>
      </c>
      <c r="TOA1" t="s">
        <v>13919</v>
      </c>
      <c r="TOB1" t="s">
        <v>13920</v>
      </c>
      <c r="TOC1" t="s">
        <v>13921</v>
      </c>
      <c r="TOD1" t="s">
        <v>13922</v>
      </c>
      <c r="TOE1" t="s">
        <v>13923</v>
      </c>
      <c r="TOF1" t="s">
        <v>13924</v>
      </c>
      <c r="TOG1" t="s">
        <v>13925</v>
      </c>
      <c r="TOH1" t="s">
        <v>13926</v>
      </c>
      <c r="TOI1" t="s">
        <v>13927</v>
      </c>
      <c r="TOJ1" t="s">
        <v>13928</v>
      </c>
      <c r="TOK1" t="s">
        <v>13929</v>
      </c>
      <c r="TOL1" t="s">
        <v>13930</v>
      </c>
      <c r="TOM1" t="s">
        <v>13931</v>
      </c>
      <c r="TON1" t="s">
        <v>13932</v>
      </c>
      <c r="TOO1" t="s">
        <v>13933</v>
      </c>
      <c r="TOP1" t="s">
        <v>13934</v>
      </c>
      <c r="TOQ1" t="s">
        <v>13935</v>
      </c>
      <c r="TOR1" t="s">
        <v>13936</v>
      </c>
      <c r="TOS1" t="s">
        <v>13937</v>
      </c>
      <c r="TOT1" t="s">
        <v>13938</v>
      </c>
      <c r="TOU1" t="s">
        <v>13939</v>
      </c>
      <c r="TOV1" t="s">
        <v>13940</v>
      </c>
      <c r="TOW1" t="s">
        <v>13941</v>
      </c>
      <c r="TOX1" t="s">
        <v>13942</v>
      </c>
      <c r="TOY1" t="s">
        <v>13943</v>
      </c>
      <c r="TOZ1" t="s">
        <v>13944</v>
      </c>
      <c r="TPA1" t="s">
        <v>13945</v>
      </c>
      <c r="TPB1" t="s">
        <v>13946</v>
      </c>
      <c r="TPC1" t="s">
        <v>13947</v>
      </c>
      <c r="TPD1" t="s">
        <v>13948</v>
      </c>
      <c r="TPE1" t="s">
        <v>13949</v>
      </c>
      <c r="TPF1" t="s">
        <v>13950</v>
      </c>
      <c r="TPG1" t="s">
        <v>13951</v>
      </c>
      <c r="TPH1" t="s">
        <v>13952</v>
      </c>
      <c r="TPI1" t="s">
        <v>13953</v>
      </c>
      <c r="TPJ1" t="s">
        <v>13954</v>
      </c>
      <c r="TPK1" t="s">
        <v>13955</v>
      </c>
      <c r="TPL1" t="s">
        <v>13956</v>
      </c>
      <c r="TPM1" t="s">
        <v>13957</v>
      </c>
      <c r="TPN1" t="s">
        <v>13958</v>
      </c>
      <c r="TPO1" t="s">
        <v>13959</v>
      </c>
      <c r="TPP1" t="s">
        <v>13960</v>
      </c>
      <c r="TPQ1" t="s">
        <v>13961</v>
      </c>
      <c r="TPR1" t="s">
        <v>13962</v>
      </c>
      <c r="TPS1" t="s">
        <v>13963</v>
      </c>
      <c r="TPT1" t="s">
        <v>13964</v>
      </c>
      <c r="TPU1" t="s">
        <v>13965</v>
      </c>
      <c r="TPV1" t="s">
        <v>13966</v>
      </c>
      <c r="TPW1" t="s">
        <v>13967</v>
      </c>
      <c r="TPX1" t="s">
        <v>13968</v>
      </c>
      <c r="TPY1" t="s">
        <v>13969</v>
      </c>
      <c r="TPZ1" t="s">
        <v>13970</v>
      </c>
      <c r="TQA1" t="s">
        <v>13971</v>
      </c>
      <c r="TQB1" t="s">
        <v>13972</v>
      </c>
      <c r="TQC1" t="s">
        <v>13973</v>
      </c>
      <c r="TQD1" t="s">
        <v>13974</v>
      </c>
      <c r="TQE1" t="s">
        <v>13975</v>
      </c>
      <c r="TQF1" t="s">
        <v>13976</v>
      </c>
      <c r="TQG1" t="s">
        <v>13977</v>
      </c>
      <c r="TQH1" t="s">
        <v>13978</v>
      </c>
      <c r="TQI1" t="s">
        <v>13979</v>
      </c>
      <c r="TQJ1" t="s">
        <v>13980</v>
      </c>
      <c r="TQK1" t="s">
        <v>13981</v>
      </c>
      <c r="TQL1" t="s">
        <v>13982</v>
      </c>
      <c r="TQM1" t="s">
        <v>13983</v>
      </c>
      <c r="TQN1" t="s">
        <v>13984</v>
      </c>
      <c r="TQO1" t="s">
        <v>13985</v>
      </c>
      <c r="TQP1" t="s">
        <v>13986</v>
      </c>
      <c r="TQQ1" t="s">
        <v>13987</v>
      </c>
      <c r="TQR1" t="s">
        <v>13988</v>
      </c>
      <c r="TQS1" t="s">
        <v>13989</v>
      </c>
      <c r="TQT1" t="s">
        <v>13990</v>
      </c>
      <c r="TQU1" t="s">
        <v>13991</v>
      </c>
      <c r="TQV1" t="s">
        <v>13992</v>
      </c>
      <c r="TQW1" t="s">
        <v>13993</v>
      </c>
      <c r="TQX1" t="s">
        <v>13994</v>
      </c>
      <c r="TQY1" t="s">
        <v>13995</v>
      </c>
      <c r="TQZ1" t="s">
        <v>13996</v>
      </c>
      <c r="TRA1" t="s">
        <v>13997</v>
      </c>
      <c r="TRB1" t="s">
        <v>13998</v>
      </c>
      <c r="TRC1" t="s">
        <v>13999</v>
      </c>
      <c r="TRD1" t="s">
        <v>14000</v>
      </c>
      <c r="TRE1" t="s">
        <v>14001</v>
      </c>
      <c r="TRF1" t="s">
        <v>14002</v>
      </c>
      <c r="TRG1" t="s">
        <v>14003</v>
      </c>
      <c r="TRH1" t="s">
        <v>14004</v>
      </c>
      <c r="TRI1" t="s">
        <v>14005</v>
      </c>
      <c r="TRJ1" t="s">
        <v>14006</v>
      </c>
      <c r="TRK1" t="s">
        <v>14007</v>
      </c>
      <c r="TRL1" t="s">
        <v>14008</v>
      </c>
      <c r="TRM1" t="s">
        <v>14009</v>
      </c>
      <c r="TRN1" t="s">
        <v>14010</v>
      </c>
      <c r="TRO1" t="s">
        <v>14011</v>
      </c>
      <c r="TRP1" t="s">
        <v>14012</v>
      </c>
      <c r="TRQ1" t="s">
        <v>14013</v>
      </c>
      <c r="TRR1" t="s">
        <v>14014</v>
      </c>
      <c r="TRS1" t="s">
        <v>14015</v>
      </c>
      <c r="TRT1" t="s">
        <v>14016</v>
      </c>
      <c r="TRU1" t="s">
        <v>14017</v>
      </c>
      <c r="TRV1" t="s">
        <v>14018</v>
      </c>
      <c r="TRW1" t="s">
        <v>14019</v>
      </c>
      <c r="TRX1" t="s">
        <v>14020</v>
      </c>
      <c r="TRY1" t="s">
        <v>14021</v>
      </c>
      <c r="TRZ1" t="s">
        <v>14022</v>
      </c>
      <c r="TSA1" t="s">
        <v>14023</v>
      </c>
      <c r="TSB1" t="s">
        <v>14024</v>
      </c>
      <c r="TSC1" t="s">
        <v>14025</v>
      </c>
      <c r="TSD1" t="s">
        <v>14026</v>
      </c>
      <c r="TSE1" t="s">
        <v>14027</v>
      </c>
      <c r="TSF1" t="s">
        <v>14028</v>
      </c>
      <c r="TSG1" t="s">
        <v>14029</v>
      </c>
      <c r="TSH1" t="s">
        <v>14030</v>
      </c>
      <c r="TSI1" t="s">
        <v>14031</v>
      </c>
      <c r="TSJ1" t="s">
        <v>14032</v>
      </c>
      <c r="TSK1" t="s">
        <v>14033</v>
      </c>
      <c r="TSL1" t="s">
        <v>14034</v>
      </c>
      <c r="TSM1" t="s">
        <v>14035</v>
      </c>
      <c r="TSN1" t="s">
        <v>14036</v>
      </c>
      <c r="TSO1" t="s">
        <v>14037</v>
      </c>
      <c r="TSP1" t="s">
        <v>14038</v>
      </c>
      <c r="TSQ1" t="s">
        <v>14039</v>
      </c>
      <c r="TSR1" t="s">
        <v>14040</v>
      </c>
      <c r="TSS1" t="s">
        <v>14041</v>
      </c>
      <c r="TST1" t="s">
        <v>14042</v>
      </c>
      <c r="TSU1" t="s">
        <v>14043</v>
      </c>
      <c r="TSV1" t="s">
        <v>14044</v>
      </c>
      <c r="TSW1" t="s">
        <v>14045</v>
      </c>
      <c r="TSX1" t="s">
        <v>14046</v>
      </c>
      <c r="TSY1" t="s">
        <v>14047</v>
      </c>
      <c r="TSZ1" t="s">
        <v>14048</v>
      </c>
      <c r="TTA1" t="s">
        <v>14049</v>
      </c>
      <c r="TTB1" t="s">
        <v>14050</v>
      </c>
      <c r="TTC1" t="s">
        <v>14051</v>
      </c>
      <c r="TTD1" t="s">
        <v>14052</v>
      </c>
      <c r="TTE1" t="s">
        <v>14053</v>
      </c>
      <c r="TTF1" t="s">
        <v>14054</v>
      </c>
      <c r="TTG1" t="s">
        <v>14055</v>
      </c>
      <c r="TTH1" t="s">
        <v>14056</v>
      </c>
      <c r="TTI1" t="s">
        <v>14057</v>
      </c>
      <c r="TTJ1" t="s">
        <v>14058</v>
      </c>
      <c r="TTK1" t="s">
        <v>14059</v>
      </c>
      <c r="TTL1" t="s">
        <v>14060</v>
      </c>
      <c r="TTM1" t="s">
        <v>14061</v>
      </c>
      <c r="TTN1" t="s">
        <v>14062</v>
      </c>
      <c r="TTO1" t="s">
        <v>14063</v>
      </c>
      <c r="TTP1" t="s">
        <v>14064</v>
      </c>
      <c r="TTQ1" t="s">
        <v>14065</v>
      </c>
      <c r="TTR1" t="s">
        <v>14066</v>
      </c>
      <c r="TTS1" t="s">
        <v>14067</v>
      </c>
      <c r="TTT1" t="s">
        <v>14068</v>
      </c>
      <c r="TTU1" t="s">
        <v>14069</v>
      </c>
      <c r="TTV1" t="s">
        <v>14070</v>
      </c>
      <c r="TTW1" t="s">
        <v>14071</v>
      </c>
      <c r="TTX1" t="s">
        <v>14072</v>
      </c>
      <c r="TTY1" t="s">
        <v>14073</v>
      </c>
      <c r="TTZ1" t="s">
        <v>14074</v>
      </c>
      <c r="TUA1" t="s">
        <v>14075</v>
      </c>
      <c r="TUB1" t="s">
        <v>14076</v>
      </c>
      <c r="TUC1" t="s">
        <v>14077</v>
      </c>
      <c r="TUD1" t="s">
        <v>14078</v>
      </c>
      <c r="TUE1" t="s">
        <v>14079</v>
      </c>
      <c r="TUF1" t="s">
        <v>14080</v>
      </c>
      <c r="TUG1" t="s">
        <v>14081</v>
      </c>
      <c r="TUH1" t="s">
        <v>14082</v>
      </c>
      <c r="TUI1" t="s">
        <v>14083</v>
      </c>
      <c r="TUJ1" t="s">
        <v>14084</v>
      </c>
      <c r="TUK1" t="s">
        <v>14085</v>
      </c>
      <c r="TUL1" t="s">
        <v>14086</v>
      </c>
      <c r="TUM1" t="s">
        <v>14087</v>
      </c>
      <c r="TUN1" t="s">
        <v>14088</v>
      </c>
      <c r="TUO1" t="s">
        <v>14089</v>
      </c>
      <c r="TUP1" t="s">
        <v>14090</v>
      </c>
      <c r="TUQ1" t="s">
        <v>14091</v>
      </c>
      <c r="TUR1" t="s">
        <v>14092</v>
      </c>
      <c r="TUS1" t="s">
        <v>14093</v>
      </c>
      <c r="TUT1" t="s">
        <v>14094</v>
      </c>
      <c r="TUU1" t="s">
        <v>14095</v>
      </c>
      <c r="TUV1" t="s">
        <v>14096</v>
      </c>
      <c r="TUW1" t="s">
        <v>14097</v>
      </c>
      <c r="TUX1" t="s">
        <v>14098</v>
      </c>
      <c r="TUY1" t="s">
        <v>14099</v>
      </c>
      <c r="TUZ1" t="s">
        <v>14100</v>
      </c>
      <c r="TVA1" t="s">
        <v>14101</v>
      </c>
      <c r="TVB1" t="s">
        <v>14102</v>
      </c>
      <c r="TVC1" t="s">
        <v>14103</v>
      </c>
      <c r="TVD1" t="s">
        <v>14104</v>
      </c>
      <c r="TVE1" t="s">
        <v>14105</v>
      </c>
      <c r="TVF1" t="s">
        <v>14106</v>
      </c>
      <c r="TVG1" t="s">
        <v>14107</v>
      </c>
      <c r="TVH1" t="s">
        <v>14108</v>
      </c>
      <c r="TVI1" t="s">
        <v>14109</v>
      </c>
      <c r="TVJ1" t="s">
        <v>14110</v>
      </c>
      <c r="TVK1" t="s">
        <v>14111</v>
      </c>
      <c r="TVL1" t="s">
        <v>14112</v>
      </c>
      <c r="TVM1" t="s">
        <v>14113</v>
      </c>
      <c r="TVN1" t="s">
        <v>14114</v>
      </c>
      <c r="TVO1" t="s">
        <v>14115</v>
      </c>
      <c r="TVP1" t="s">
        <v>14116</v>
      </c>
      <c r="TVQ1" t="s">
        <v>14117</v>
      </c>
      <c r="TVR1" t="s">
        <v>14118</v>
      </c>
      <c r="TVS1" t="s">
        <v>14119</v>
      </c>
      <c r="TVT1" t="s">
        <v>14120</v>
      </c>
      <c r="TVU1" t="s">
        <v>14121</v>
      </c>
      <c r="TVV1" t="s">
        <v>14122</v>
      </c>
      <c r="TVW1" t="s">
        <v>14123</v>
      </c>
      <c r="TVX1" t="s">
        <v>14124</v>
      </c>
      <c r="TVY1" t="s">
        <v>14125</v>
      </c>
      <c r="TVZ1" t="s">
        <v>14126</v>
      </c>
      <c r="TWA1" t="s">
        <v>14127</v>
      </c>
      <c r="TWB1" t="s">
        <v>14128</v>
      </c>
      <c r="TWC1" t="s">
        <v>14129</v>
      </c>
      <c r="TWD1" t="s">
        <v>14130</v>
      </c>
      <c r="TWE1" t="s">
        <v>14131</v>
      </c>
      <c r="TWF1" t="s">
        <v>14132</v>
      </c>
      <c r="TWG1" t="s">
        <v>14133</v>
      </c>
      <c r="TWH1" t="s">
        <v>14134</v>
      </c>
      <c r="TWI1" t="s">
        <v>14135</v>
      </c>
      <c r="TWJ1" t="s">
        <v>14136</v>
      </c>
      <c r="TWK1" t="s">
        <v>14137</v>
      </c>
      <c r="TWL1" t="s">
        <v>14138</v>
      </c>
      <c r="TWM1" t="s">
        <v>14139</v>
      </c>
      <c r="TWN1" t="s">
        <v>14140</v>
      </c>
      <c r="TWO1" t="s">
        <v>14141</v>
      </c>
      <c r="TWP1" t="s">
        <v>14142</v>
      </c>
      <c r="TWQ1" t="s">
        <v>14143</v>
      </c>
      <c r="TWR1" t="s">
        <v>14144</v>
      </c>
      <c r="TWS1" t="s">
        <v>14145</v>
      </c>
      <c r="TWT1" t="s">
        <v>14146</v>
      </c>
      <c r="TWU1" t="s">
        <v>14147</v>
      </c>
      <c r="TWV1" t="s">
        <v>14148</v>
      </c>
      <c r="TWW1" t="s">
        <v>14149</v>
      </c>
      <c r="TWX1" t="s">
        <v>14150</v>
      </c>
      <c r="TWY1" t="s">
        <v>14151</v>
      </c>
      <c r="TWZ1" t="s">
        <v>14152</v>
      </c>
      <c r="TXA1" t="s">
        <v>14153</v>
      </c>
      <c r="TXB1" t="s">
        <v>14154</v>
      </c>
      <c r="TXC1" t="s">
        <v>14155</v>
      </c>
      <c r="TXD1" t="s">
        <v>14156</v>
      </c>
      <c r="TXE1" t="s">
        <v>14157</v>
      </c>
      <c r="TXF1" t="s">
        <v>14158</v>
      </c>
      <c r="TXG1" t="s">
        <v>14159</v>
      </c>
      <c r="TXH1" t="s">
        <v>14160</v>
      </c>
      <c r="TXI1" t="s">
        <v>14161</v>
      </c>
      <c r="TXJ1" t="s">
        <v>14162</v>
      </c>
      <c r="TXK1" t="s">
        <v>14163</v>
      </c>
      <c r="TXL1" t="s">
        <v>14164</v>
      </c>
      <c r="TXM1" t="s">
        <v>14165</v>
      </c>
      <c r="TXN1" t="s">
        <v>14166</v>
      </c>
      <c r="TXO1" t="s">
        <v>14167</v>
      </c>
      <c r="TXP1" t="s">
        <v>14168</v>
      </c>
      <c r="TXQ1" t="s">
        <v>14169</v>
      </c>
      <c r="TXR1" t="s">
        <v>14170</v>
      </c>
      <c r="TXS1" t="s">
        <v>14171</v>
      </c>
      <c r="TXT1" t="s">
        <v>14172</v>
      </c>
      <c r="TXU1" t="s">
        <v>14173</v>
      </c>
      <c r="TXV1" t="s">
        <v>14174</v>
      </c>
      <c r="TXW1" t="s">
        <v>14175</v>
      </c>
      <c r="TXX1" t="s">
        <v>14176</v>
      </c>
      <c r="TXY1" t="s">
        <v>14177</v>
      </c>
      <c r="TXZ1" t="s">
        <v>14178</v>
      </c>
      <c r="TYA1" t="s">
        <v>14179</v>
      </c>
      <c r="TYB1" t="s">
        <v>14180</v>
      </c>
      <c r="TYC1" t="s">
        <v>14181</v>
      </c>
      <c r="TYD1" t="s">
        <v>14182</v>
      </c>
      <c r="TYE1" t="s">
        <v>14183</v>
      </c>
      <c r="TYF1" t="s">
        <v>14184</v>
      </c>
      <c r="TYG1" t="s">
        <v>14185</v>
      </c>
      <c r="TYH1" t="s">
        <v>14186</v>
      </c>
      <c r="TYI1" t="s">
        <v>14187</v>
      </c>
      <c r="TYJ1" t="s">
        <v>14188</v>
      </c>
      <c r="TYK1" t="s">
        <v>14189</v>
      </c>
      <c r="TYL1" t="s">
        <v>14190</v>
      </c>
      <c r="TYM1" t="s">
        <v>14191</v>
      </c>
      <c r="TYN1" t="s">
        <v>14192</v>
      </c>
      <c r="TYO1" t="s">
        <v>14193</v>
      </c>
      <c r="TYP1" t="s">
        <v>14194</v>
      </c>
      <c r="TYQ1" t="s">
        <v>14195</v>
      </c>
      <c r="TYR1" t="s">
        <v>14196</v>
      </c>
      <c r="TYS1" t="s">
        <v>14197</v>
      </c>
      <c r="TYT1" t="s">
        <v>14198</v>
      </c>
      <c r="TYU1" t="s">
        <v>14199</v>
      </c>
      <c r="TYV1" t="s">
        <v>14200</v>
      </c>
      <c r="TYW1" t="s">
        <v>14201</v>
      </c>
      <c r="TYX1" t="s">
        <v>14202</v>
      </c>
      <c r="TYY1" t="s">
        <v>14203</v>
      </c>
      <c r="TYZ1" t="s">
        <v>14204</v>
      </c>
      <c r="TZA1" t="s">
        <v>14205</v>
      </c>
      <c r="TZB1" t="s">
        <v>14206</v>
      </c>
      <c r="TZC1" t="s">
        <v>14207</v>
      </c>
      <c r="TZD1" t="s">
        <v>14208</v>
      </c>
      <c r="TZE1" t="s">
        <v>14209</v>
      </c>
      <c r="TZF1" t="s">
        <v>14210</v>
      </c>
      <c r="TZG1" t="s">
        <v>14211</v>
      </c>
      <c r="TZH1" t="s">
        <v>14212</v>
      </c>
      <c r="TZI1" t="s">
        <v>14213</v>
      </c>
      <c r="TZJ1" t="s">
        <v>14214</v>
      </c>
      <c r="TZK1" t="s">
        <v>14215</v>
      </c>
      <c r="TZL1" t="s">
        <v>14216</v>
      </c>
      <c r="TZM1" t="s">
        <v>14217</v>
      </c>
      <c r="TZN1" t="s">
        <v>14218</v>
      </c>
      <c r="TZO1" t="s">
        <v>14219</v>
      </c>
      <c r="TZP1" t="s">
        <v>14220</v>
      </c>
      <c r="TZQ1" t="s">
        <v>14221</v>
      </c>
      <c r="TZR1" t="s">
        <v>14222</v>
      </c>
      <c r="TZS1" t="s">
        <v>14223</v>
      </c>
      <c r="TZT1" t="s">
        <v>14224</v>
      </c>
      <c r="TZU1" t="s">
        <v>14225</v>
      </c>
      <c r="TZV1" t="s">
        <v>14226</v>
      </c>
      <c r="TZW1" t="s">
        <v>14227</v>
      </c>
      <c r="TZX1" t="s">
        <v>14228</v>
      </c>
      <c r="TZY1" t="s">
        <v>14229</v>
      </c>
      <c r="TZZ1" t="s">
        <v>14230</v>
      </c>
      <c r="UAA1" t="s">
        <v>14231</v>
      </c>
      <c r="UAB1" t="s">
        <v>14232</v>
      </c>
      <c r="UAC1" t="s">
        <v>14233</v>
      </c>
      <c r="UAD1" t="s">
        <v>14234</v>
      </c>
      <c r="UAE1" t="s">
        <v>14235</v>
      </c>
      <c r="UAF1" t="s">
        <v>14236</v>
      </c>
      <c r="UAG1" t="s">
        <v>14237</v>
      </c>
      <c r="UAH1" t="s">
        <v>14238</v>
      </c>
      <c r="UAI1" t="s">
        <v>14239</v>
      </c>
      <c r="UAJ1" t="s">
        <v>14240</v>
      </c>
      <c r="UAK1" t="s">
        <v>14241</v>
      </c>
      <c r="UAL1" t="s">
        <v>14242</v>
      </c>
      <c r="UAM1" t="s">
        <v>14243</v>
      </c>
      <c r="UAN1" t="s">
        <v>14244</v>
      </c>
      <c r="UAO1" t="s">
        <v>14245</v>
      </c>
      <c r="UAP1" t="s">
        <v>14246</v>
      </c>
      <c r="UAQ1" t="s">
        <v>14247</v>
      </c>
      <c r="UAR1" t="s">
        <v>14248</v>
      </c>
      <c r="UAS1" t="s">
        <v>14249</v>
      </c>
      <c r="UAT1" t="s">
        <v>14250</v>
      </c>
      <c r="UAU1" t="s">
        <v>14251</v>
      </c>
      <c r="UAV1" t="s">
        <v>14252</v>
      </c>
      <c r="UAW1" t="s">
        <v>14253</v>
      </c>
      <c r="UAX1" t="s">
        <v>14254</v>
      </c>
      <c r="UAY1" t="s">
        <v>14255</v>
      </c>
      <c r="UAZ1" t="s">
        <v>14256</v>
      </c>
      <c r="UBA1" t="s">
        <v>14257</v>
      </c>
      <c r="UBB1" t="s">
        <v>14258</v>
      </c>
      <c r="UBC1" t="s">
        <v>14259</v>
      </c>
      <c r="UBD1" t="s">
        <v>14260</v>
      </c>
      <c r="UBE1" t="s">
        <v>14261</v>
      </c>
      <c r="UBF1" t="s">
        <v>14262</v>
      </c>
      <c r="UBG1" t="s">
        <v>14263</v>
      </c>
      <c r="UBH1" t="s">
        <v>14264</v>
      </c>
      <c r="UBI1" t="s">
        <v>14265</v>
      </c>
      <c r="UBJ1" t="s">
        <v>14266</v>
      </c>
      <c r="UBK1" t="s">
        <v>14267</v>
      </c>
      <c r="UBL1" t="s">
        <v>14268</v>
      </c>
      <c r="UBM1" t="s">
        <v>14269</v>
      </c>
      <c r="UBN1" t="s">
        <v>14270</v>
      </c>
      <c r="UBO1" t="s">
        <v>14271</v>
      </c>
      <c r="UBP1" t="s">
        <v>14272</v>
      </c>
      <c r="UBQ1" t="s">
        <v>14273</v>
      </c>
      <c r="UBR1" t="s">
        <v>14274</v>
      </c>
      <c r="UBS1" t="s">
        <v>14275</v>
      </c>
      <c r="UBT1" t="s">
        <v>14276</v>
      </c>
      <c r="UBU1" t="s">
        <v>14277</v>
      </c>
      <c r="UBV1" t="s">
        <v>14278</v>
      </c>
      <c r="UBW1" t="s">
        <v>14279</v>
      </c>
      <c r="UBX1" t="s">
        <v>14280</v>
      </c>
      <c r="UBY1" t="s">
        <v>14281</v>
      </c>
      <c r="UBZ1" t="s">
        <v>14282</v>
      </c>
      <c r="UCA1" t="s">
        <v>14283</v>
      </c>
      <c r="UCB1" t="s">
        <v>14284</v>
      </c>
      <c r="UCC1" t="s">
        <v>14285</v>
      </c>
      <c r="UCD1" t="s">
        <v>14286</v>
      </c>
      <c r="UCE1" t="s">
        <v>14287</v>
      </c>
      <c r="UCF1" t="s">
        <v>14288</v>
      </c>
      <c r="UCG1" t="s">
        <v>14289</v>
      </c>
      <c r="UCH1" t="s">
        <v>14290</v>
      </c>
      <c r="UCI1" t="s">
        <v>14291</v>
      </c>
      <c r="UCJ1" t="s">
        <v>14292</v>
      </c>
      <c r="UCK1" t="s">
        <v>14293</v>
      </c>
      <c r="UCL1" t="s">
        <v>14294</v>
      </c>
      <c r="UCM1" t="s">
        <v>14295</v>
      </c>
      <c r="UCN1" t="s">
        <v>14296</v>
      </c>
      <c r="UCO1" t="s">
        <v>14297</v>
      </c>
      <c r="UCP1" t="s">
        <v>14298</v>
      </c>
      <c r="UCQ1" t="s">
        <v>14299</v>
      </c>
      <c r="UCR1" t="s">
        <v>14300</v>
      </c>
      <c r="UCS1" t="s">
        <v>14301</v>
      </c>
      <c r="UCT1" t="s">
        <v>14302</v>
      </c>
      <c r="UCU1" t="s">
        <v>14303</v>
      </c>
      <c r="UCV1" t="s">
        <v>14304</v>
      </c>
      <c r="UCW1" t="s">
        <v>14305</v>
      </c>
      <c r="UCX1" t="s">
        <v>14306</v>
      </c>
      <c r="UCY1" t="s">
        <v>14307</v>
      </c>
      <c r="UCZ1" t="s">
        <v>14308</v>
      </c>
      <c r="UDA1" t="s">
        <v>14309</v>
      </c>
      <c r="UDB1" t="s">
        <v>14310</v>
      </c>
      <c r="UDC1" t="s">
        <v>14311</v>
      </c>
      <c r="UDD1" t="s">
        <v>14312</v>
      </c>
      <c r="UDE1" t="s">
        <v>14313</v>
      </c>
      <c r="UDF1" t="s">
        <v>14314</v>
      </c>
      <c r="UDG1" t="s">
        <v>14315</v>
      </c>
      <c r="UDH1" t="s">
        <v>14316</v>
      </c>
      <c r="UDI1" t="s">
        <v>14317</v>
      </c>
      <c r="UDJ1" t="s">
        <v>14318</v>
      </c>
      <c r="UDK1" t="s">
        <v>14319</v>
      </c>
      <c r="UDL1" t="s">
        <v>14320</v>
      </c>
      <c r="UDM1" t="s">
        <v>14321</v>
      </c>
      <c r="UDN1" t="s">
        <v>14322</v>
      </c>
      <c r="UDO1" t="s">
        <v>14323</v>
      </c>
      <c r="UDP1" t="s">
        <v>14324</v>
      </c>
      <c r="UDQ1" t="s">
        <v>14325</v>
      </c>
      <c r="UDR1" t="s">
        <v>14326</v>
      </c>
      <c r="UDS1" t="s">
        <v>14327</v>
      </c>
      <c r="UDT1" t="s">
        <v>14328</v>
      </c>
      <c r="UDU1" t="s">
        <v>14329</v>
      </c>
      <c r="UDV1" t="s">
        <v>14330</v>
      </c>
      <c r="UDW1" t="s">
        <v>14331</v>
      </c>
      <c r="UDX1" t="s">
        <v>14332</v>
      </c>
      <c r="UDY1" t="s">
        <v>14333</v>
      </c>
      <c r="UDZ1" t="s">
        <v>14334</v>
      </c>
      <c r="UEA1" t="s">
        <v>14335</v>
      </c>
      <c r="UEB1" t="s">
        <v>14336</v>
      </c>
      <c r="UEC1" t="s">
        <v>14337</v>
      </c>
      <c r="UED1" t="s">
        <v>14338</v>
      </c>
      <c r="UEE1" t="s">
        <v>14339</v>
      </c>
      <c r="UEF1" t="s">
        <v>14340</v>
      </c>
      <c r="UEG1" t="s">
        <v>14341</v>
      </c>
      <c r="UEH1" t="s">
        <v>14342</v>
      </c>
      <c r="UEI1" t="s">
        <v>14343</v>
      </c>
      <c r="UEJ1" t="s">
        <v>14344</v>
      </c>
      <c r="UEK1" t="s">
        <v>14345</v>
      </c>
      <c r="UEL1" t="s">
        <v>14346</v>
      </c>
      <c r="UEM1" t="s">
        <v>14347</v>
      </c>
      <c r="UEN1" t="s">
        <v>14348</v>
      </c>
      <c r="UEO1" t="s">
        <v>14349</v>
      </c>
      <c r="UEP1" t="s">
        <v>14350</v>
      </c>
      <c r="UEQ1" t="s">
        <v>14351</v>
      </c>
      <c r="UER1" t="s">
        <v>14352</v>
      </c>
      <c r="UES1" t="s">
        <v>14353</v>
      </c>
      <c r="UET1" t="s">
        <v>14354</v>
      </c>
      <c r="UEU1" t="s">
        <v>14355</v>
      </c>
      <c r="UEV1" t="s">
        <v>14356</v>
      </c>
      <c r="UEW1" t="s">
        <v>14357</v>
      </c>
      <c r="UEX1" t="s">
        <v>14358</v>
      </c>
      <c r="UEY1" t="s">
        <v>14359</v>
      </c>
      <c r="UEZ1" t="s">
        <v>14360</v>
      </c>
      <c r="UFA1" t="s">
        <v>14361</v>
      </c>
      <c r="UFB1" t="s">
        <v>14362</v>
      </c>
      <c r="UFC1" t="s">
        <v>14363</v>
      </c>
      <c r="UFD1" t="s">
        <v>14364</v>
      </c>
      <c r="UFE1" t="s">
        <v>14365</v>
      </c>
      <c r="UFF1" t="s">
        <v>14366</v>
      </c>
      <c r="UFG1" t="s">
        <v>14367</v>
      </c>
      <c r="UFH1" t="s">
        <v>14368</v>
      </c>
      <c r="UFI1" t="s">
        <v>14369</v>
      </c>
      <c r="UFJ1" t="s">
        <v>14370</v>
      </c>
      <c r="UFK1" t="s">
        <v>14371</v>
      </c>
      <c r="UFL1" t="s">
        <v>14372</v>
      </c>
      <c r="UFM1" t="s">
        <v>14373</v>
      </c>
      <c r="UFN1" t="s">
        <v>14374</v>
      </c>
      <c r="UFO1" t="s">
        <v>14375</v>
      </c>
      <c r="UFP1" t="s">
        <v>14376</v>
      </c>
      <c r="UFQ1" t="s">
        <v>14377</v>
      </c>
      <c r="UFR1" t="s">
        <v>14378</v>
      </c>
      <c r="UFS1" t="s">
        <v>14379</v>
      </c>
      <c r="UFT1" t="s">
        <v>14380</v>
      </c>
      <c r="UFU1" t="s">
        <v>14381</v>
      </c>
      <c r="UFV1" t="s">
        <v>14382</v>
      </c>
      <c r="UFW1" t="s">
        <v>14383</v>
      </c>
      <c r="UFX1" t="s">
        <v>14384</v>
      </c>
      <c r="UFY1" t="s">
        <v>14385</v>
      </c>
      <c r="UFZ1" t="s">
        <v>14386</v>
      </c>
      <c r="UGA1" t="s">
        <v>14387</v>
      </c>
      <c r="UGB1" t="s">
        <v>14388</v>
      </c>
      <c r="UGC1" t="s">
        <v>14389</v>
      </c>
      <c r="UGD1" t="s">
        <v>14390</v>
      </c>
      <c r="UGE1" t="s">
        <v>14391</v>
      </c>
      <c r="UGF1" t="s">
        <v>14392</v>
      </c>
      <c r="UGG1" t="s">
        <v>14393</v>
      </c>
      <c r="UGH1" t="s">
        <v>14394</v>
      </c>
      <c r="UGI1" t="s">
        <v>14395</v>
      </c>
      <c r="UGJ1" t="s">
        <v>14396</v>
      </c>
      <c r="UGK1" t="s">
        <v>14397</v>
      </c>
      <c r="UGL1" t="s">
        <v>14398</v>
      </c>
      <c r="UGM1" t="s">
        <v>14399</v>
      </c>
      <c r="UGN1" t="s">
        <v>14400</v>
      </c>
      <c r="UGO1" t="s">
        <v>14401</v>
      </c>
      <c r="UGP1" t="s">
        <v>14402</v>
      </c>
      <c r="UGQ1" t="s">
        <v>14403</v>
      </c>
      <c r="UGR1" t="s">
        <v>14404</v>
      </c>
      <c r="UGS1" t="s">
        <v>14405</v>
      </c>
      <c r="UGT1" t="s">
        <v>14406</v>
      </c>
      <c r="UGU1" t="s">
        <v>14407</v>
      </c>
      <c r="UGV1" t="s">
        <v>14408</v>
      </c>
      <c r="UGW1" t="s">
        <v>14409</v>
      </c>
      <c r="UGX1" t="s">
        <v>14410</v>
      </c>
      <c r="UGY1" t="s">
        <v>14411</v>
      </c>
      <c r="UGZ1" t="s">
        <v>14412</v>
      </c>
      <c r="UHA1" t="s">
        <v>14413</v>
      </c>
      <c r="UHB1" t="s">
        <v>14414</v>
      </c>
      <c r="UHC1" t="s">
        <v>14415</v>
      </c>
      <c r="UHD1" t="s">
        <v>14416</v>
      </c>
      <c r="UHE1" t="s">
        <v>14417</v>
      </c>
      <c r="UHF1" t="s">
        <v>14418</v>
      </c>
      <c r="UHG1" t="s">
        <v>14419</v>
      </c>
      <c r="UHH1" t="s">
        <v>14420</v>
      </c>
      <c r="UHI1" t="s">
        <v>14421</v>
      </c>
      <c r="UHJ1" t="s">
        <v>14422</v>
      </c>
      <c r="UHK1" t="s">
        <v>14423</v>
      </c>
      <c r="UHL1" t="s">
        <v>14424</v>
      </c>
      <c r="UHM1" t="s">
        <v>14425</v>
      </c>
      <c r="UHN1" t="s">
        <v>14426</v>
      </c>
      <c r="UHO1" t="s">
        <v>14427</v>
      </c>
      <c r="UHP1" t="s">
        <v>14428</v>
      </c>
      <c r="UHQ1" t="s">
        <v>14429</v>
      </c>
      <c r="UHR1" t="s">
        <v>14430</v>
      </c>
      <c r="UHS1" t="s">
        <v>14431</v>
      </c>
      <c r="UHT1" t="s">
        <v>14432</v>
      </c>
      <c r="UHU1" t="s">
        <v>14433</v>
      </c>
      <c r="UHV1" t="s">
        <v>14434</v>
      </c>
      <c r="UHW1" t="s">
        <v>14435</v>
      </c>
      <c r="UHX1" t="s">
        <v>14436</v>
      </c>
      <c r="UHY1" t="s">
        <v>14437</v>
      </c>
      <c r="UHZ1" t="s">
        <v>14438</v>
      </c>
      <c r="UIA1" t="s">
        <v>14439</v>
      </c>
      <c r="UIB1" t="s">
        <v>14440</v>
      </c>
      <c r="UIC1" t="s">
        <v>14441</v>
      </c>
      <c r="UID1" t="s">
        <v>14442</v>
      </c>
      <c r="UIE1" t="s">
        <v>14443</v>
      </c>
      <c r="UIF1" t="s">
        <v>14444</v>
      </c>
      <c r="UIG1" t="s">
        <v>14445</v>
      </c>
      <c r="UIH1" t="s">
        <v>14446</v>
      </c>
      <c r="UII1" t="s">
        <v>14447</v>
      </c>
      <c r="UIJ1" t="s">
        <v>14448</v>
      </c>
      <c r="UIK1" t="s">
        <v>14449</v>
      </c>
      <c r="UIL1" t="s">
        <v>14450</v>
      </c>
      <c r="UIM1" t="s">
        <v>14451</v>
      </c>
      <c r="UIN1" t="s">
        <v>14452</v>
      </c>
      <c r="UIO1" t="s">
        <v>14453</v>
      </c>
      <c r="UIP1" t="s">
        <v>14454</v>
      </c>
      <c r="UIQ1" t="s">
        <v>14455</v>
      </c>
      <c r="UIR1" t="s">
        <v>14456</v>
      </c>
      <c r="UIS1" t="s">
        <v>14457</v>
      </c>
      <c r="UIT1" t="s">
        <v>14458</v>
      </c>
      <c r="UIU1" t="s">
        <v>14459</v>
      </c>
      <c r="UIV1" t="s">
        <v>14460</v>
      </c>
      <c r="UIW1" t="s">
        <v>14461</v>
      </c>
      <c r="UIX1" t="s">
        <v>14462</v>
      </c>
      <c r="UIY1" t="s">
        <v>14463</v>
      </c>
      <c r="UIZ1" t="s">
        <v>14464</v>
      </c>
      <c r="UJA1" t="s">
        <v>14465</v>
      </c>
      <c r="UJB1" t="s">
        <v>14466</v>
      </c>
      <c r="UJC1" t="s">
        <v>14467</v>
      </c>
      <c r="UJD1" t="s">
        <v>14468</v>
      </c>
      <c r="UJE1" t="s">
        <v>14469</v>
      </c>
      <c r="UJF1" t="s">
        <v>14470</v>
      </c>
      <c r="UJG1" t="s">
        <v>14471</v>
      </c>
      <c r="UJH1" t="s">
        <v>14472</v>
      </c>
      <c r="UJI1" t="s">
        <v>14473</v>
      </c>
      <c r="UJJ1" t="s">
        <v>14474</v>
      </c>
      <c r="UJK1" t="s">
        <v>14475</v>
      </c>
      <c r="UJL1" t="s">
        <v>14476</v>
      </c>
      <c r="UJM1" t="s">
        <v>14477</v>
      </c>
      <c r="UJN1" t="s">
        <v>14478</v>
      </c>
      <c r="UJO1" t="s">
        <v>14479</v>
      </c>
      <c r="UJP1" t="s">
        <v>14480</v>
      </c>
      <c r="UJQ1" t="s">
        <v>14481</v>
      </c>
      <c r="UJR1" t="s">
        <v>14482</v>
      </c>
      <c r="UJS1" t="s">
        <v>14483</v>
      </c>
      <c r="UJT1" t="s">
        <v>14484</v>
      </c>
      <c r="UJU1" t="s">
        <v>14485</v>
      </c>
      <c r="UJV1" t="s">
        <v>14486</v>
      </c>
      <c r="UJW1" t="s">
        <v>14487</v>
      </c>
      <c r="UJX1" t="s">
        <v>14488</v>
      </c>
      <c r="UJY1" t="s">
        <v>14489</v>
      </c>
      <c r="UJZ1" t="s">
        <v>14490</v>
      </c>
      <c r="UKA1" t="s">
        <v>14491</v>
      </c>
      <c r="UKB1" t="s">
        <v>14492</v>
      </c>
      <c r="UKC1" t="s">
        <v>14493</v>
      </c>
      <c r="UKD1" t="s">
        <v>14494</v>
      </c>
      <c r="UKE1" t="s">
        <v>14495</v>
      </c>
      <c r="UKF1" t="s">
        <v>14496</v>
      </c>
      <c r="UKG1" t="s">
        <v>14497</v>
      </c>
      <c r="UKH1" t="s">
        <v>14498</v>
      </c>
      <c r="UKI1" t="s">
        <v>14499</v>
      </c>
      <c r="UKJ1" t="s">
        <v>14500</v>
      </c>
      <c r="UKK1" t="s">
        <v>14501</v>
      </c>
      <c r="UKL1" t="s">
        <v>14502</v>
      </c>
      <c r="UKM1" t="s">
        <v>14503</v>
      </c>
      <c r="UKN1" t="s">
        <v>14504</v>
      </c>
      <c r="UKO1" t="s">
        <v>14505</v>
      </c>
      <c r="UKP1" t="s">
        <v>14506</v>
      </c>
      <c r="UKQ1" t="s">
        <v>14507</v>
      </c>
      <c r="UKR1" t="s">
        <v>14508</v>
      </c>
      <c r="UKS1" t="s">
        <v>14509</v>
      </c>
      <c r="UKT1" t="s">
        <v>14510</v>
      </c>
      <c r="UKU1" t="s">
        <v>14511</v>
      </c>
      <c r="UKV1" t="s">
        <v>14512</v>
      </c>
      <c r="UKW1" t="s">
        <v>14513</v>
      </c>
      <c r="UKX1" t="s">
        <v>14514</v>
      </c>
      <c r="UKY1" t="s">
        <v>14515</v>
      </c>
      <c r="UKZ1" t="s">
        <v>14516</v>
      </c>
      <c r="ULA1" t="s">
        <v>14517</v>
      </c>
      <c r="ULB1" t="s">
        <v>14518</v>
      </c>
      <c r="ULC1" t="s">
        <v>14519</v>
      </c>
      <c r="ULD1" t="s">
        <v>14520</v>
      </c>
      <c r="ULE1" t="s">
        <v>14521</v>
      </c>
      <c r="ULF1" t="s">
        <v>14522</v>
      </c>
      <c r="ULG1" t="s">
        <v>14523</v>
      </c>
      <c r="ULH1" t="s">
        <v>14524</v>
      </c>
      <c r="ULI1" t="s">
        <v>14525</v>
      </c>
      <c r="ULJ1" t="s">
        <v>14526</v>
      </c>
      <c r="ULK1" t="s">
        <v>14527</v>
      </c>
      <c r="ULL1" t="s">
        <v>14528</v>
      </c>
      <c r="ULM1" t="s">
        <v>14529</v>
      </c>
      <c r="ULN1" t="s">
        <v>14530</v>
      </c>
      <c r="ULO1" t="s">
        <v>14531</v>
      </c>
      <c r="ULP1" t="s">
        <v>14532</v>
      </c>
      <c r="ULQ1" t="s">
        <v>14533</v>
      </c>
      <c r="ULR1" t="s">
        <v>14534</v>
      </c>
      <c r="ULS1" t="s">
        <v>14535</v>
      </c>
      <c r="ULT1" t="s">
        <v>14536</v>
      </c>
      <c r="ULU1" t="s">
        <v>14537</v>
      </c>
      <c r="ULV1" t="s">
        <v>14538</v>
      </c>
      <c r="ULW1" t="s">
        <v>14539</v>
      </c>
      <c r="ULX1" t="s">
        <v>14540</v>
      </c>
      <c r="ULY1" t="s">
        <v>14541</v>
      </c>
      <c r="ULZ1" t="s">
        <v>14542</v>
      </c>
      <c r="UMA1" t="s">
        <v>14543</v>
      </c>
      <c r="UMB1" t="s">
        <v>14544</v>
      </c>
      <c r="UMC1" t="s">
        <v>14545</v>
      </c>
      <c r="UMD1" t="s">
        <v>14546</v>
      </c>
      <c r="UME1" t="s">
        <v>14547</v>
      </c>
      <c r="UMF1" t="s">
        <v>14548</v>
      </c>
      <c r="UMG1" t="s">
        <v>14549</v>
      </c>
      <c r="UMH1" t="s">
        <v>14550</v>
      </c>
      <c r="UMI1" t="s">
        <v>14551</v>
      </c>
      <c r="UMJ1" t="s">
        <v>14552</v>
      </c>
      <c r="UMK1" t="s">
        <v>14553</v>
      </c>
      <c r="UML1" t="s">
        <v>14554</v>
      </c>
      <c r="UMM1" t="s">
        <v>14555</v>
      </c>
      <c r="UMN1" t="s">
        <v>14556</v>
      </c>
      <c r="UMO1" t="s">
        <v>14557</v>
      </c>
      <c r="UMP1" t="s">
        <v>14558</v>
      </c>
      <c r="UMQ1" t="s">
        <v>14559</v>
      </c>
      <c r="UMR1" t="s">
        <v>14560</v>
      </c>
      <c r="UMS1" t="s">
        <v>14561</v>
      </c>
      <c r="UMT1" t="s">
        <v>14562</v>
      </c>
      <c r="UMU1" t="s">
        <v>14563</v>
      </c>
      <c r="UMV1" t="s">
        <v>14564</v>
      </c>
      <c r="UMW1" t="s">
        <v>14565</v>
      </c>
      <c r="UMX1" t="s">
        <v>14566</v>
      </c>
      <c r="UMY1" t="s">
        <v>14567</v>
      </c>
      <c r="UMZ1" t="s">
        <v>14568</v>
      </c>
      <c r="UNA1" t="s">
        <v>14569</v>
      </c>
      <c r="UNB1" t="s">
        <v>14570</v>
      </c>
      <c r="UNC1" t="s">
        <v>14571</v>
      </c>
      <c r="UND1" t="s">
        <v>14572</v>
      </c>
      <c r="UNE1" t="s">
        <v>14573</v>
      </c>
      <c r="UNF1" t="s">
        <v>14574</v>
      </c>
      <c r="UNG1" t="s">
        <v>14575</v>
      </c>
      <c r="UNH1" t="s">
        <v>14576</v>
      </c>
      <c r="UNI1" t="s">
        <v>14577</v>
      </c>
      <c r="UNJ1" t="s">
        <v>14578</v>
      </c>
      <c r="UNK1" t="s">
        <v>14579</v>
      </c>
      <c r="UNL1" t="s">
        <v>14580</v>
      </c>
      <c r="UNM1" t="s">
        <v>14581</v>
      </c>
      <c r="UNN1" t="s">
        <v>14582</v>
      </c>
      <c r="UNO1" t="s">
        <v>14583</v>
      </c>
      <c r="UNP1" t="s">
        <v>14584</v>
      </c>
      <c r="UNQ1" t="s">
        <v>14585</v>
      </c>
      <c r="UNR1" t="s">
        <v>14586</v>
      </c>
      <c r="UNS1" t="s">
        <v>14587</v>
      </c>
      <c r="UNT1" t="s">
        <v>14588</v>
      </c>
      <c r="UNU1" t="s">
        <v>14589</v>
      </c>
      <c r="UNV1" t="s">
        <v>14590</v>
      </c>
      <c r="UNW1" t="s">
        <v>14591</v>
      </c>
      <c r="UNX1" t="s">
        <v>14592</v>
      </c>
      <c r="UNY1" t="s">
        <v>14593</v>
      </c>
      <c r="UNZ1" t="s">
        <v>14594</v>
      </c>
      <c r="UOA1" t="s">
        <v>14595</v>
      </c>
      <c r="UOB1" t="s">
        <v>14596</v>
      </c>
      <c r="UOC1" t="s">
        <v>14597</v>
      </c>
      <c r="UOD1" t="s">
        <v>14598</v>
      </c>
      <c r="UOE1" t="s">
        <v>14599</v>
      </c>
      <c r="UOF1" t="s">
        <v>14600</v>
      </c>
      <c r="UOG1" t="s">
        <v>14601</v>
      </c>
      <c r="UOH1" t="s">
        <v>14602</v>
      </c>
      <c r="UOI1" t="s">
        <v>14603</v>
      </c>
      <c r="UOJ1" t="s">
        <v>14604</v>
      </c>
      <c r="UOK1" t="s">
        <v>14605</v>
      </c>
      <c r="UOL1" t="s">
        <v>14606</v>
      </c>
      <c r="UOM1" t="s">
        <v>14607</v>
      </c>
      <c r="UON1" t="s">
        <v>14608</v>
      </c>
      <c r="UOO1" t="s">
        <v>14609</v>
      </c>
      <c r="UOP1" t="s">
        <v>14610</v>
      </c>
      <c r="UOQ1" t="s">
        <v>14611</v>
      </c>
      <c r="UOR1" t="s">
        <v>14612</v>
      </c>
      <c r="UOS1" t="s">
        <v>14613</v>
      </c>
      <c r="UOT1" t="s">
        <v>14614</v>
      </c>
      <c r="UOU1" t="s">
        <v>14615</v>
      </c>
      <c r="UOV1" t="s">
        <v>14616</v>
      </c>
      <c r="UOW1" t="s">
        <v>14617</v>
      </c>
      <c r="UOX1" t="s">
        <v>14618</v>
      </c>
      <c r="UOY1" t="s">
        <v>14619</v>
      </c>
      <c r="UOZ1" t="s">
        <v>14620</v>
      </c>
      <c r="UPA1" t="s">
        <v>14621</v>
      </c>
      <c r="UPB1" t="s">
        <v>14622</v>
      </c>
      <c r="UPC1" t="s">
        <v>14623</v>
      </c>
      <c r="UPD1" t="s">
        <v>14624</v>
      </c>
      <c r="UPE1" t="s">
        <v>14625</v>
      </c>
      <c r="UPF1" t="s">
        <v>14626</v>
      </c>
      <c r="UPG1" t="s">
        <v>14627</v>
      </c>
      <c r="UPH1" t="s">
        <v>14628</v>
      </c>
      <c r="UPI1" t="s">
        <v>14629</v>
      </c>
      <c r="UPJ1" t="s">
        <v>14630</v>
      </c>
      <c r="UPK1" t="s">
        <v>14631</v>
      </c>
      <c r="UPL1" t="s">
        <v>14632</v>
      </c>
      <c r="UPM1" t="s">
        <v>14633</v>
      </c>
      <c r="UPN1" t="s">
        <v>14634</v>
      </c>
      <c r="UPO1" t="s">
        <v>14635</v>
      </c>
      <c r="UPP1" t="s">
        <v>14636</v>
      </c>
      <c r="UPQ1" t="s">
        <v>14637</v>
      </c>
      <c r="UPR1" t="s">
        <v>14638</v>
      </c>
      <c r="UPS1" t="s">
        <v>14639</v>
      </c>
      <c r="UPT1" t="s">
        <v>14640</v>
      </c>
      <c r="UPU1" t="s">
        <v>14641</v>
      </c>
      <c r="UPV1" t="s">
        <v>14642</v>
      </c>
      <c r="UPW1" t="s">
        <v>14643</v>
      </c>
      <c r="UPX1" t="s">
        <v>14644</v>
      </c>
      <c r="UPY1" t="s">
        <v>14645</v>
      </c>
      <c r="UPZ1" t="s">
        <v>14646</v>
      </c>
      <c r="UQA1" t="s">
        <v>14647</v>
      </c>
      <c r="UQB1" t="s">
        <v>14648</v>
      </c>
      <c r="UQC1" t="s">
        <v>14649</v>
      </c>
      <c r="UQD1" t="s">
        <v>14650</v>
      </c>
      <c r="UQE1" t="s">
        <v>14651</v>
      </c>
      <c r="UQF1" t="s">
        <v>14652</v>
      </c>
      <c r="UQG1" t="s">
        <v>14653</v>
      </c>
      <c r="UQH1" t="s">
        <v>14654</v>
      </c>
      <c r="UQI1" t="s">
        <v>14655</v>
      </c>
      <c r="UQJ1" t="s">
        <v>14656</v>
      </c>
      <c r="UQK1" t="s">
        <v>14657</v>
      </c>
      <c r="UQL1" t="s">
        <v>14658</v>
      </c>
      <c r="UQM1" t="s">
        <v>14659</v>
      </c>
      <c r="UQN1" t="s">
        <v>14660</v>
      </c>
      <c r="UQO1" t="s">
        <v>14661</v>
      </c>
      <c r="UQP1" t="s">
        <v>14662</v>
      </c>
      <c r="UQQ1" t="s">
        <v>14663</v>
      </c>
      <c r="UQR1" t="s">
        <v>14664</v>
      </c>
      <c r="UQS1" t="s">
        <v>14665</v>
      </c>
      <c r="UQT1" t="s">
        <v>14666</v>
      </c>
      <c r="UQU1" t="s">
        <v>14667</v>
      </c>
      <c r="UQV1" t="s">
        <v>14668</v>
      </c>
      <c r="UQW1" t="s">
        <v>14669</v>
      </c>
      <c r="UQX1" t="s">
        <v>14670</v>
      </c>
      <c r="UQY1" t="s">
        <v>14671</v>
      </c>
      <c r="UQZ1" t="s">
        <v>14672</v>
      </c>
      <c r="URA1" t="s">
        <v>14673</v>
      </c>
      <c r="URB1" t="s">
        <v>14674</v>
      </c>
      <c r="URC1" t="s">
        <v>14675</v>
      </c>
      <c r="URD1" t="s">
        <v>14676</v>
      </c>
      <c r="URE1" t="s">
        <v>14677</v>
      </c>
      <c r="URF1" t="s">
        <v>14678</v>
      </c>
      <c r="URG1" t="s">
        <v>14679</v>
      </c>
      <c r="URH1" t="s">
        <v>14680</v>
      </c>
      <c r="URI1" t="s">
        <v>14681</v>
      </c>
      <c r="URJ1" t="s">
        <v>14682</v>
      </c>
      <c r="URK1" t="s">
        <v>14683</v>
      </c>
      <c r="URL1" t="s">
        <v>14684</v>
      </c>
      <c r="URM1" t="s">
        <v>14685</v>
      </c>
      <c r="URN1" t="s">
        <v>14686</v>
      </c>
      <c r="URO1" t="s">
        <v>14687</v>
      </c>
      <c r="URP1" t="s">
        <v>14688</v>
      </c>
      <c r="URQ1" t="s">
        <v>14689</v>
      </c>
      <c r="URR1" t="s">
        <v>14690</v>
      </c>
      <c r="URS1" t="s">
        <v>14691</v>
      </c>
      <c r="URT1" t="s">
        <v>14692</v>
      </c>
      <c r="URU1" t="s">
        <v>14693</v>
      </c>
      <c r="URV1" t="s">
        <v>14694</v>
      </c>
      <c r="URW1" t="s">
        <v>14695</v>
      </c>
      <c r="URX1" t="s">
        <v>14696</v>
      </c>
      <c r="URY1" t="s">
        <v>14697</v>
      </c>
      <c r="URZ1" t="s">
        <v>14698</v>
      </c>
      <c r="USA1" t="s">
        <v>14699</v>
      </c>
      <c r="USB1" t="s">
        <v>14700</v>
      </c>
      <c r="USC1" t="s">
        <v>14701</v>
      </c>
      <c r="USD1" t="s">
        <v>14702</v>
      </c>
      <c r="USE1" t="s">
        <v>14703</v>
      </c>
      <c r="USF1" t="s">
        <v>14704</v>
      </c>
      <c r="USG1" t="s">
        <v>14705</v>
      </c>
      <c r="USH1" t="s">
        <v>14706</v>
      </c>
      <c r="USI1" t="s">
        <v>14707</v>
      </c>
      <c r="USJ1" t="s">
        <v>14708</v>
      </c>
      <c r="USK1" t="s">
        <v>14709</v>
      </c>
      <c r="USL1" t="s">
        <v>14710</v>
      </c>
      <c r="USM1" t="s">
        <v>14711</v>
      </c>
      <c r="USN1" t="s">
        <v>14712</v>
      </c>
      <c r="USO1" t="s">
        <v>14713</v>
      </c>
      <c r="USP1" t="s">
        <v>14714</v>
      </c>
      <c r="USQ1" t="s">
        <v>14715</v>
      </c>
      <c r="USR1" t="s">
        <v>14716</v>
      </c>
      <c r="USS1" t="s">
        <v>14717</v>
      </c>
      <c r="UST1" t="s">
        <v>14718</v>
      </c>
      <c r="USU1" t="s">
        <v>14719</v>
      </c>
      <c r="USV1" t="s">
        <v>14720</v>
      </c>
      <c r="USW1" t="s">
        <v>14721</v>
      </c>
      <c r="USX1" t="s">
        <v>14722</v>
      </c>
      <c r="USY1" t="s">
        <v>14723</v>
      </c>
      <c r="USZ1" t="s">
        <v>14724</v>
      </c>
      <c r="UTA1" t="s">
        <v>14725</v>
      </c>
      <c r="UTB1" t="s">
        <v>14726</v>
      </c>
      <c r="UTC1" t="s">
        <v>14727</v>
      </c>
      <c r="UTD1" t="s">
        <v>14728</v>
      </c>
      <c r="UTE1" t="s">
        <v>14729</v>
      </c>
      <c r="UTF1" t="s">
        <v>14730</v>
      </c>
      <c r="UTG1" t="s">
        <v>14731</v>
      </c>
      <c r="UTH1" t="s">
        <v>14732</v>
      </c>
      <c r="UTI1" t="s">
        <v>14733</v>
      </c>
      <c r="UTJ1" t="s">
        <v>14734</v>
      </c>
      <c r="UTK1" t="s">
        <v>14735</v>
      </c>
      <c r="UTL1" t="s">
        <v>14736</v>
      </c>
      <c r="UTM1" t="s">
        <v>14737</v>
      </c>
      <c r="UTN1" t="s">
        <v>14738</v>
      </c>
      <c r="UTO1" t="s">
        <v>14739</v>
      </c>
      <c r="UTP1" t="s">
        <v>14740</v>
      </c>
      <c r="UTQ1" t="s">
        <v>14741</v>
      </c>
      <c r="UTR1" t="s">
        <v>14742</v>
      </c>
      <c r="UTS1" t="s">
        <v>14743</v>
      </c>
      <c r="UTT1" t="s">
        <v>14744</v>
      </c>
      <c r="UTU1" t="s">
        <v>14745</v>
      </c>
      <c r="UTV1" t="s">
        <v>14746</v>
      </c>
      <c r="UTW1" t="s">
        <v>14747</v>
      </c>
      <c r="UTX1" t="s">
        <v>14748</v>
      </c>
      <c r="UTY1" t="s">
        <v>14749</v>
      </c>
      <c r="UTZ1" t="s">
        <v>14750</v>
      </c>
      <c r="UUA1" t="s">
        <v>14751</v>
      </c>
      <c r="UUB1" t="s">
        <v>14752</v>
      </c>
      <c r="UUC1" t="s">
        <v>14753</v>
      </c>
      <c r="UUD1" t="s">
        <v>14754</v>
      </c>
      <c r="UUE1" t="s">
        <v>14755</v>
      </c>
      <c r="UUF1" t="s">
        <v>14756</v>
      </c>
      <c r="UUG1" t="s">
        <v>14757</v>
      </c>
      <c r="UUH1" t="s">
        <v>14758</v>
      </c>
      <c r="UUI1" t="s">
        <v>14759</v>
      </c>
      <c r="UUJ1" t="s">
        <v>14760</v>
      </c>
      <c r="UUK1" t="s">
        <v>14761</v>
      </c>
      <c r="UUL1" t="s">
        <v>14762</v>
      </c>
      <c r="UUM1" t="s">
        <v>14763</v>
      </c>
      <c r="UUN1" t="s">
        <v>14764</v>
      </c>
      <c r="UUO1" t="s">
        <v>14765</v>
      </c>
      <c r="UUP1" t="s">
        <v>14766</v>
      </c>
      <c r="UUQ1" t="s">
        <v>14767</v>
      </c>
      <c r="UUR1" t="s">
        <v>14768</v>
      </c>
      <c r="UUS1" t="s">
        <v>14769</v>
      </c>
      <c r="UUT1" t="s">
        <v>14770</v>
      </c>
      <c r="UUU1" t="s">
        <v>14771</v>
      </c>
      <c r="UUV1" t="s">
        <v>14772</v>
      </c>
      <c r="UUW1" t="s">
        <v>14773</v>
      </c>
      <c r="UUX1" t="s">
        <v>14774</v>
      </c>
      <c r="UUY1" t="s">
        <v>14775</v>
      </c>
      <c r="UUZ1" t="s">
        <v>14776</v>
      </c>
      <c r="UVA1" t="s">
        <v>14777</v>
      </c>
      <c r="UVB1" t="s">
        <v>14778</v>
      </c>
      <c r="UVC1" t="s">
        <v>14779</v>
      </c>
      <c r="UVD1" t="s">
        <v>14780</v>
      </c>
      <c r="UVE1" t="s">
        <v>14781</v>
      </c>
      <c r="UVF1" t="s">
        <v>14782</v>
      </c>
      <c r="UVG1" t="s">
        <v>14783</v>
      </c>
      <c r="UVH1" t="s">
        <v>14784</v>
      </c>
      <c r="UVI1" t="s">
        <v>14785</v>
      </c>
      <c r="UVJ1" t="s">
        <v>14786</v>
      </c>
      <c r="UVK1" t="s">
        <v>14787</v>
      </c>
      <c r="UVL1" t="s">
        <v>14788</v>
      </c>
      <c r="UVM1" t="s">
        <v>14789</v>
      </c>
      <c r="UVN1" t="s">
        <v>14790</v>
      </c>
      <c r="UVO1" t="s">
        <v>14791</v>
      </c>
      <c r="UVP1" t="s">
        <v>14792</v>
      </c>
      <c r="UVQ1" t="s">
        <v>14793</v>
      </c>
      <c r="UVR1" t="s">
        <v>14794</v>
      </c>
      <c r="UVS1" t="s">
        <v>14795</v>
      </c>
      <c r="UVT1" t="s">
        <v>14796</v>
      </c>
      <c r="UVU1" t="s">
        <v>14797</v>
      </c>
      <c r="UVV1" t="s">
        <v>14798</v>
      </c>
      <c r="UVW1" t="s">
        <v>14799</v>
      </c>
      <c r="UVX1" t="s">
        <v>14800</v>
      </c>
      <c r="UVY1" t="s">
        <v>14801</v>
      </c>
      <c r="UVZ1" t="s">
        <v>14802</v>
      </c>
      <c r="UWA1" t="s">
        <v>14803</v>
      </c>
      <c r="UWB1" t="s">
        <v>14804</v>
      </c>
      <c r="UWC1" t="s">
        <v>14805</v>
      </c>
      <c r="UWD1" t="s">
        <v>14806</v>
      </c>
      <c r="UWE1" t="s">
        <v>14807</v>
      </c>
      <c r="UWF1" t="s">
        <v>14808</v>
      </c>
      <c r="UWG1" t="s">
        <v>14809</v>
      </c>
      <c r="UWH1" t="s">
        <v>14810</v>
      </c>
      <c r="UWI1" t="s">
        <v>14811</v>
      </c>
      <c r="UWJ1" t="s">
        <v>14812</v>
      </c>
      <c r="UWK1" t="s">
        <v>14813</v>
      </c>
      <c r="UWL1" t="s">
        <v>14814</v>
      </c>
      <c r="UWM1" t="s">
        <v>14815</v>
      </c>
      <c r="UWN1" t="s">
        <v>14816</v>
      </c>
      <c r="UWO1" t="s">
        <v>14817</v>
      </c>
      <c r="UWP1" t="s">
        <v>14818</v>
      </c>
      <c r="UWQ1" t="s">
        <v>14819</v>
      </c>
      <c r="UWR1" t="s">
        <v>14820</v>
      </c>
      <c r="UWS1" t="s">
        <v>14821</v>
      </c>
      <c r="UWT1" t="s">
        <v>14822</v>
      </c>
      <c r="UWU1" t="s">
        <v>14823</v>
      </c>
      <c r="UWV1" t="s">
        <v>14824</v>
      </c>
      <c r="UWW1" t="s">
        <v>14825</v>
      </c>
      <c r="UWX1" t="s">
        <v>14826</v>
      </c>
      <c r="UWY1" t="s">
        <v>14827</v>
      </c>
      <c r="UWZ1" t="s">
        <v>14828</v>
      </c>
      <c r="UXA1" t="s">
        <v>14829</v>
      </c>
      <c r="UXB1" t="s">
        <v>14830</v>
      </c>
      <c r="UXC1" t="s">
        <v>14831</v>
      </c>
      <c r="UXD1" t="s">
        <v>14832</v>
      </c>
      <c r="UXE1" t="s">
        <v>14833</v>
      </c>
      <c r="UXF1" t="s">
        <v>14834</v>
      </c>
      <c r="UXG1" t="s">
        <v>14835</v>
      </c>
      <c r="UXH1" t="s">
        <v>14836</v>
      </c>
      <c r="UXI1" t="s">
        <v>14837</v>
      </c>
      <c r="UXJ1" t="s">
        <v>14838</v>
      </c>
      <c r="UXK1" t="s">
        <v>14839</v>
      </c>
      <c r="UXL1" t="s">
        <v>14840</v>
      </c>
      <c r="UXM1" t="s">
        <v>14841</v>
      </c>
      <c r="UXN1" t="s">
        <v>14842</v>
      </c>
      <c r="UXO1" t="s">
        <v>14843</v>
      </c>
      <c r="UXP1" t="s">
        <v>14844</v>
      </c>
      <c r="UXQ1" t="s">
        <v>14845</v>
      </c>
      <c r="UXR1" t="s">
        <v>14846</v>
      </c>
      <c r="UXS1" t="s">
        <v>14847</v>
      </c>
      <c r="UXT1" t="s">
        <v>14848</v>
      </c>
      <c r="UXU1" t="s">
        <v>14849</v>
      </c>
      <c r="UXV1" t="s">
        <v>14850</v>
      </c>
      <c r="UXW1" t="s">
        <v>14851</v>
      </c>
      <c r="UXX1" t="s">
        <v>14852</v>
      </c>
      <c r="UXY1" t="s">
        <v>14853</v>
      </c>
      <c r="UXZ1" t="s">
        <v>14854</v>
      </c>
      <c r="UYA1" t="s">
        <v>14855</v>
      </c>
      <c r="UYB1" t="s">
        <v>14856</v>
      </c>
      <c r="UYC1" t="s">
        <v>14857</v>
      </c>
      <c r="UYD1" t="s">
        <v>14858</v>
      </c>
      <c r="UYE1" t="s">
        <v>14859</v>
      </c>
      <c r="UYF1" t="s">
        <v>14860</v>
      </c>
      <c r="UYG1" t="s">
        <v>14861</v>
      </c>
      <c r="UYH1" t="s">
        <v>14862</v>
      </c>
      <c r="UYI1" t="s">
        <v>14863</v>
      </c>
      <c r="UYJ1" t="s">
        <v>14864</v>
      </c>
      <c r="UYK1" t="s">
        <v>14865</v>
      </c>
      <c r="UYL1" t="s">
        <v>14866</v>
      </c>
      <c r="UYM1" t="s">
        <v>14867</v>
      </c>
      <c r="UYN1" t="s">
        <v>14868</v>
      </c>
      <c r="UYO1" t="s">
        <v>14869</v>
      </c>
      <c r="UYP1" t="s">
        <v>14870</v>
      </c>
      <c r="UYQ1" t="s">
        <v>14871</v>
      </c>
      <c r="UYR1" t="s">
        <v>14872</v>
      </c>
      <c r="UYS1" t="s">
        <v>14873</v>
      </c>
      <c r="UYT1" t="s">
        <v>14874</v>
      </c>
      <c r="UYU1" t="s">
        <v>14875</v>
      </c>
      <c r="UYV1" t="s">
        <v>14876</v>
      </c>
      <c r="UYW1" t="s">
        <v>14877</v>
      </c>
      <c r="UYX1" t="s">
        <v>14878</v>
      </c>
      <c r="UYY1" t="s">
        <v>14879</v>
      </c>
      <c r="UYZ1" t="s">
        <v>14880</v>
      </c>
      <c r="UZA1" t="s">
        <v>14881</v>
      </c>
      <c r="UZB1" t="s">
        <v>14882</v>
      </c>
      <c r="UZC1" t="s">
        <v>14883</v>
      </c>
      <c r="UZD1" t="s">
        <v>14884</v>
      </c>
      <c r="UZE1" t="s">
        <v>14885</v>
      </c>
      <c r="UZF1" t="s">
        <v>14886</v>
      </c>
      <c r="UZG1" t="s">
        <v>14887</v>
      </c>
      <c r="UZH1" t="s">
        <v>14888</v>
      </c>
      <c r="UZI1" t="s">
        <v>14889</v>
      </c>
      <c r="UZJ1" t="s">
        <v>14890</v>
      </c>
      <c r="UZK1" t="s">
        <v>14891</v>
      </c>
      <c r="UZL1" t="s">
        <v>14892</v>
      </c>
      <c r="UZM1" t="s">
        <v>14893</v>
      </c>
      <c r="UZN1" t="s">
        <v>14894</v>
      </c>
      <c r="UZO1" t="s">
        <v>14895</v>
      </c>
      <c r="UZP1" t="s">
        <v>14896</v>
      </c>
      <c r="UZQ1" t="s">
        <v>14897</v>
      </c>
      <c r="UZR1" t="s">
        <v>14898</v>
      </c>
      <c r="UZS1" t="s">
        <v>14899</v>
      </c>
      <c r="UZT1" t="s">
        <v>14900</v>
      </c>
      <c r="UZU1" t="s">
        <v>14901</v>
      </c>
      <c r="UZV1" t="s">
        <v>14902</v>
      </c>
      <c r="UZW1" t="s">
        <v>14903</v>
      </c>
      <c r="UZX1" t="s">
        <v>14904</v>
      </c>
      <c r="UZY1" t="s">
        <v>14905</v>
      </c>
      <c r="UZZ1" t="s">
        <v>14906</v>
      </c>
      <c r="VAA1" t="s">
        <v>14907</v>
      </c>
      <c r="VAB1" t="s">
        <v>14908</v>
      </c>
      <c r="VAC1" t="s">
        <v>14909</v>
      </c>
      <c r="VAD1" t="s">
        <v>14910</v>
      </c>
      <c r="VAE1" t="s">
        <v>14911</v>
      </c>
      <c r="VAF1" t="s">
        <v>14912</v>
      </c>
      <c r="VAG1" t="s">
        <v>14913</v>
      </c>
      <c r="VAH1" t="s">
        <v>14914</v>
      </c>
      <c r="VAI1" t="s">
        <v>14915</v>
      </c>
      <c r="VAJ1" t="s">
        <v>14916</v>
      </c>
      <c r="VAK1" t="s">
        <v>14917</v>
      </c>
      <c r="VAL1" t="s">
        <v>14918</v>
      </c>
      <c r="VAM1" t="s">
        <v>14919</v>
      </c>
      <c r="VAN1" t="s">
        <v>14920</v>
      </c>
      <c r="VAO1" t="s">
        <v>14921</v>
      </c>
      <c r="VAP1" t="s">
        <v>14922</v>
      </c>
      <c r="VAQ1" t="s">
        <v>14923</v>
      </c>
      <c r="VAR1" t="s">
        <v>14924</v>
      </c>
      <c r="VAS1" t="s">
        <v>14925</v>
      </c>
      <c r="VAT1" t="s">
        <v>14926</v>
      </c>
      <c r="VAU1" t="s">
        <v>14927</v>
      </c>
      <c r="VAV1" t="s">
        <v>14928</v>
      </c>
      <c r="VAW1" t="s">
        <v>14929</v>
      </c>
      <c r="VAX1" t="s">
        <v>14930</v>
      </c>
      <c r="VAY1" t="s">
        <v>14931</v>
      </c>
      <c r="VAZ1" t="s">
        <v>14932</v>
      </c>
      <c r="VBA1" t="s">
        <v>14933</v>
      </c>
      <c r="VBB1" t="s">
        <v>14934</v>
      </c>
      <c r="VBC1" t="s">
        <v>14935</v>
      </c>
      <c r="VBD1" t="s">
        <v>14936</v>
      </c>
      <c r="VBE1" t="s">
        <v>14937</v>
      </c>
      <c r="VBF1" t="s">
        <v>14938</v>
      </c>
      <c r="VBG1" t="s">
        <v>14939</v>
      </c>
      <c r="VBH1" t="s">
        <v>14940</v>
      </c>
      <c r="VBI1" t="s">
        <v>14941</v>
      </c>
      <c r="VBJ1" t="s">
        <v>14942</v>
      </c>
      <c r="VBK1" t="s">
        <v>14943</v>
      </c>
      <c r="VBL1" t="s">
        <v>14944</v>
      </c>
      <c r="VBM1" t="s">
        <v>14945</v>
      </c>
      <c r="VBN1" t="s">
        <v>14946</v>
      </c>
      <c r="VBO1" t="s">
        <v>14947</v>
      </c>
      <c r="VBP1" t="s">
        <v>14948</v>
      </c>
      <c r="VBQ1" t="s">
        <v>14949</v>
      </c>
      <c r="VBR1" t="s">
        <v>14950</v>
      </c>
      <c r="VBS1" t="s">
        <v>14951</v>
      </c>
      <c r="VBT1" t="s">
        <v>14952</v>
      </c>
      <c r="VBU1" t="s">
        <v>14953</v>
      </c>
      <c r="VBV1" t="s">
        <v>14954</v>
      </c>
      <c r="VBW1" t="s">
        <v>14955</v>
      </c>
      <c r="VBX1" t="s">
        <v>14956</v>
      </c>
      <c r="VBY1" t="s">
        <v>14957</v>
      </c>
      <c r="VBZ1" t="s">
        <v>14958</v>
      </c>
      <c r="VCA1" t="s">
        <v>14959</v>
      </c>
      <c r="VCB1" t="s">
        <v>14960</v>
      </c>
      <c r="VCC1" t="s">
        <v>14961</v>
      </c>
      <c r="VCD1" t="s">
        <v>14962</v>
      </c>
      <c r="VCE1" t="s">
        <v>14963</v>
      </c>
      <c r="VCF1" t="s">
        <v>14964</v>
      </c>
      <c r="VCG1" t="s">
        <v>14965</v>
      </c>
      <c r="VCH1" t="s">
        <v>14966</v>
      </c>
      <c r="VCI1" t="s">
        <v>14967</v>
      </c>
      <c r="VCJ1" t="s">
        <v>14968</v>
      </c>
      <c r="VCK1" t="s">
        <v>14969</v>
      </c>
      <c r="VCL1" t="s">
        <v>14970</v>
      </c>
      <c r="VCM1" t="s">
        <v>14971</v>
      </c>
      <c r="VCN1" t="s">
        <v>14972</v>
      </c>
      <c r="VCO1" t="s">
        <v>14973</v>
      </c>
      <c r="VCP1" t="s">
        <v>14974</v>
      </c>
      <c r="VCQ1" t="s">
        <v>14975</v>
      </c>
      <c r="VCR1" t="s">
        <v>14976</v>
      </c>
      <c r="VCS1" t="s">
        <v>14977</v>
      </c>
      <c r="VCT1" t="s">
        <v>14978</v>
      </c>
      <c r="VCU1" t="s">
        <v>14979</v>
      </c>
      <c r="VCV1" t="s">
        <v>14980</v>
      </c>
      <c r="VCW1" t="s">
        <v>14981</v>
      </c>
      <c r="VCX1" t="s">
        <v>14982</v>
      </c>
      <c r="VCY1" t="s">
        <v>14983</v>
      </c>
      <c r="VCZ1" t="s">
        <v>14984</v>
      </c>
      <c r="VDA1" t="s">
        <v>14985</v>
      </c>
      <c r="VDB1" t="s">
        <v>14986</v>
      </c>
      <c r="VDC1" t="s">
        <v>14987</v>
      </c>
      <c r="VDD1" t="s">
        <v>14988</v>
      </c>
      <c r="VDE1" t="s">
        <v>14989</v>
      </c>
      <c r="VDF1" t="s">
        <v>14990</v>
      </c>
      <c r="VDG1" t="s">
        <v>14991</v>
      </c>
      <c r="VDH1" t="s">
        <v>14992</v>
      </c>
      <c r="VDI1" t="s">
        <v>14993</v>
      </c>
      <c r="VDJ1" t="s">
        <v>14994</v>
      </c>
      <c r="VDK1" t="s">
        <v>14995</v>
      </c>
      <c r="VDL1" t="s">
        <v>14996</v>
      </c>
      <c r="VDM1" t="s">
        <v>14997</v>
      </c>
      <c r="VDN1" t="s">
        <v>14998</v>
      </c>
      <c r="VDO1" t="s">
        <v>14999</v>
      </c>
      <c r="VDP1" t="s">
        <v>15000</v>
      </c>
      <c r="VDQ1" t="s">
        <v>15001</v>
      </c>
      <c r="VDR1" t="s">
        <v>15002</v>
      </c>
      <c r="VDS1" t="s">
        <v>15003</v>
      </c>
      <c r="VDT1" t="s">
        <v>15004</v>
      </c>
      <c r="VDU1" t="s">
        <v>15005</v>
      </c>
      <c r="VDV1" t="s">
        <v>15006</v>
      </c>
      <c r="VDW1" t="s">
        <v>15007</v>
      </c>
      <c r="VDX1" t="s">
        <v>15008</v>
      </c>
      <c r="VDY1" t="s">
        <v>15009</v>
      </c>
      <c r="VDZ1" t="s">
        <v>15010</v>
      </c>
      <c r="VEA1" t="s">
        <v>15011</v>
      </c>
      <c r="VEB1" t="s">
        <v>15012</v>
      </c>
      <c r="VEC1" t="s">
        <v>15013</v>
      </c>
      <c r="VED1" t="s">
        <v>15014</v>
      </c>
      <c r="VEE1" t="s">
        <v>15015</v>
      </c>
      <c r="VEF1" t="s">
        <v>15016</v>
      </c>
      <c r="VEG1" t="s">
        <v>15017</v>
      </c>
      <c r="VEH1" t="s">
        <v>15018</v>
      </c>
      <c r="VEI1" t="s">
        <v>15019</v>
      </c>
      <c r="VEJ1" t="s">
        <v>15020</v>
      </c>
      <c r="VEK1" t="s">
        <v>15021</v>
      </c>
      <c r="VEL1" t="s">
        <v>15022</v>
      </c>
      <c r="VEM1" t="s">
        <v>15023</v>
      </c>
      <c r="VEN1" t="s">
        <v>15024</v>
      </c>
      <c r="VEO1" t="s">
        <v>15025</v>
      </c>
      <c r="VEP1" t="s">
        <v>15026</v>
      </c>
      <c r="VEQ1" t="s">
        <v>15027</v>
      </c>
      <c r="VER1" t="s">
        <v>15028</v>
      </c>
      <c r="VES1" t="s">
        <v>15029</v>
      </c>
      <c r="VET1" t="s">
        <v>15030</v>
      </c>
      <c r="VEU1" t="s">
        <v>15031</v>
      </c>
      <c r="VEV1" t="s">
        <v>15032</v>
      </c>
      <c r="VEW1" t="s">
        <v>15033</v>
      </c>
      <c r="VEX1" t="s">
        <v>15034</v>
      </c>
      <c r="VEY1" t="s">
        <v>15035</v>
      </c>
      <c r="VEZ1" t="s">
        <v>15036</v>
      </c>
      <c r="VFA1" t="s">
        <v>15037</v>
      </c>
      <c r="VFB1" t="s">
        <v>15038</v>
      </c>
      <c r="VFC1" t="s">
        <v>15039</v>
      </c>
      <c r="VFD1" t="s">
        <v>15040</v>
      </c>
      <c r="VFE1" t="s">
        <v>15041</v>
      </c>
      <c r="VFF1" t="s">
        <v>15042</v>
      </c>
      <c r="VFG1" t="s">
        <v>15043</v>
      </c>
      <c r="VFH1" t="s">
        <v>15044</v>
      </c>
      <c r="VFI1" t="s">
        <v>15045</v>
      </c>
      <c r="VFJ1" t="s">
        <v>15046</v>
      </c>
      <c r="VFK1" t="s">
        <v>15047</v>
      </c>
      <c r="VFL1" t="s">
        <v>15048</v>
      </c>
      <c r="VFM1" t="s">
        <v>15049</v>
      </c>
      <c r="VFN1" t="s">
        <v>15050</v>
      </c>
      <c r="VFO1" t="s">
        <v>15051</v>
      </c>
      <c r="VFP1" t="s">
        <v>15052</v>
      </c>
      <c r="VFQ1" t="s">
        <v>15053</v>
      </c>
      <c r="VFR1" t="s">
        <v>15054</v>
      </c>
      <c r="VFS1" t="s">
        <v>15055</v>
      </c>
      <c r="VFT1" t="s">
        <v>15056</v>
      </c>
      <c r="VFU1" t="s">
        <v>15057</v>
      </c>
      <c r="VFV1" t="s">
        <v>15058</v>
      </c>
      <c r="VFW1" t="s">
        <v>15059</v>
      </c>
      <c r="VFX1" t="s">
        <v>15060</v>
      </c>
      <c r="VFY1" t="s">
        <v>15061</v>
      </c>
      <c r="VFZ1" t="s">
        <v>15062</v>
      </c>
      <c r="VGA1" t="s">
        <v>15063</v>
      </c>
      <c r="VGB1" t="s">
        <v>15064</v>
      </c>
      <c r="VGC1" t="s">
        <v>15065</v>
      </c>
      <c r="VGD1" t="s">
        <v>15066</v>
      </c>
      <c r="VGE1" t="s">
        <v>15067</v>
      </c>
      <c r="VGF1" t="s">
        <v>15068</v>
      </c>
      <c r="VGG1" t="s">
        <v>15069</v>
      </c>
      <c r="VGH1" t="s">
        <v>15070</v>
      </c>
      <c r="VGI1" t="s">
        <v>15071</v>
      </c>
      <c r="VGJ1" t="s">
        <v>15072</v>
      </c>
      <c r="VGK1" t="s">
        <v>15073</v>
      </c>
      <c r="VGL1" t="s">
        <v>15074</v>
      </c>
      <c r="VGM1" t="s">
        <v>15075</v>
      </c>
      <c r="VGN1" t="s">
        <v>15076</v>
      </c>
      <c r="VGO1" t="s">
        <v>15077</v>
      </c>
      <c r="VGP1" t="s">
        <v>15078</v>
      </c>
      <c r="VGQ1" t="s">
        <v>15079</v>
      </c>
      <c r="VGR1" t="s">
        <v>15080</v>
      </c>
      <c r="VGS1" t="s">
        <v>15081</v>
      </c>
      <c r="VGT1" t="s">
        <v>15082</v>
      </c>
      <c r="VGU1" t="s">
        <v>15083</v>
      </c>
      <c r="VGV1" t="s">
        <v>15084</v>
      </c>
      <c r="VGW1" t="s">
        <v>15085</v>
      </c>
      <c r="VGX1" t="s">
        <v>15086</v>
      </c>
      <c r="VGY1" t="s">
        <v>15087</v>
      </c>
      <c r="VGZ1" t="s">
        <v>15088</v>
      </c>
      <c r="VHA1" t="s">
        <v>15089</v>
      </c>
      <c r="VHB1" t="s">
        <v>15090</v>
      </c>
      <c r="VHC1" t="s">
        <v>15091</v>
      </c>
      <c r="VHD1" t="s">
        <v>15092</v>
      </c>
      <c r="VHE1" t="s">
        <v>15093</v>
      </c>
      <c r="VHF1" t="s">
        <v>15094</v>
      </c>
      <c r="VHG1" t="s">
        <v>15095</v>
      </c>
      <c r="VHH1" t="s">
        <v>15096</v>
      </c>
      <c r="VHI1" t="s">
        <v>15097</v>
      </c>
      <c r="VHJ1" t="s">
        <v>15098</v>
      </c>
      <c r="VHK1" t="s">
        <v>15099</v>
      </c>
      <c r="VHL1" t="s">
        <v>15100</v>
      </c>
      <c r="VHM1" t="s">
        <v>15101</v>
      </c>
      <c r="VHN1" t="s">
        <v>15102</v>
      </c>
      <c r="VHO1" t="s">
        <v>15103</v>
      </c>
      <c r="VHP1" t="s">
        <v>15104</v>
      </c>
      <c r="VHQ1" t="s">
        <v>15105</v>
      </c>
      <c r="VHR1" t="s">
        <v>15106</v>
      </c>
      <c r="VHS1" t="s">
        <v>15107</v>
      </c>
      <c r="VHT1" t="s">
        <v>15108</v>
      </c>
      <c r="VHU1" t="s">
        <v>15109</v>
      </c>
      <c r="VHV1" t="s">
        <v>15110</v>
      </c>
      <c r="VHW1" t="s">
        <v>15111</v>
      </c>
      <c r="VHX1" t="s">
        <v>15112</v>
      </c>
      <c r="VHY1" t="s">
        <v>15113</v>
      </c>
      <c r="VHZ1" t="s">
        <v>15114</v>
      </c>
      <c r="VIA1" t="s">
        <v>15115</v>
      </c>
      <c r="VIB1" t="s">
        <v>15116</v>
      </c>
      <c r="VIC1" t="s">
        <v>15117</v>
      </c>
      <c r="VID1" t="s">
        <v>15118</v>
      </c>
      <c r="VIE1" t="s">
        <v>15119</v>
      </c>
      <c r="VIF1" t="s">
        <v>15120</v>
      </c>
      <c r="VIG1" t="s">
        <v>15121</v>
      </c>
      <c r="VIH1" t="s">
        <v>15122</v>
      </c>
      <c r="VII1" t="s">
        <v>15123</v>
      </c>
      <c r="VIJ1" t="s">
        <v>15124</v>
      </c>
      <c r="VIK1" t="s">
        <v>15125</v>
      </c>
      <c r="VIL1" t="s">
        <v>15126</v>
      </c>
      <c r="VIM1" t="s">
        <v>15127</v>
      </c>
      <c r="VIN1" t="s">
        <v>15128</v>
      </c>
      <c r="VIO1" t="s">
        <v>15129</v>
      </c>
      <c r="VIP1" t="s">
        <v>15130</v>
      </c>
      <c r="VIQ1" t="s">
        <v>15131</v>
      </c>
      <c r="VIR1" t="s">
        <v>15132</v>
      </c>
      <c r="VIS1" t="s">
        <v>15133</v>
      </c>
      <c r="VIT1" t="s">
        <v>15134</v>
      </c>
      <c r="VIU1" t="s">
        <v>15135</v>
      </c>
      <c r="VIV1" t="s">
        <v>15136</v>
      </c>
      <c r="VIW1" t="s">
        <v>15137</v>
      </c>
      <c r="VIX1" t="s">
        <v>15138</v>
      </c>
      <c r="VIY1" t="s">
        <v>15139</v>
      </c>
      <c r="VIZ1" t="s">
        <v>15140</v>
      </c>
      <c r="VJA1" t="s">
        <v>15141</v>
      </c>
      <c r="VJB1" t="s">
        <v>15142</v>
      </c>
      <c r="VJC1" t="s">
        <v>15143</v>
      </c>
      <c r="VJD1" t="s">
        <v>15144</v>
      </c>
      <c r="VJE1" t="s">
        <v>15145</v>
      </c>
      <c r="VJF1" t="s">
        <v>15146</v>
      </c>
      <c r="VJG1" t="s">
        <v>15147</v>
      </c>
      <c r="VJH1" t="s">
        <v>15148</v>
      </c>
      <c r="VJI1" t="s">
        <v>15149</v>
      </c>
      <c r="VJJ1" t="s">
        <v>15150</v>
      </c>
      <c r="VJK1" t="s">
        <v>15151</v>
      </c>
      <c r="VJL1" t="s">
        <v>15152</v>
      </c>
      <c r="VJM1" t="s">
        <v>15153</v>
      </c>
      <c r="VJN1" t="s">
        <v>15154</v>
      </c>
      <c r="VJO1" t="s">
        <v>15155</v>
      </c>
      <c r="VJP1" t="s">
        <v>15156</v>
      </c>
      <c r="VJQ1" t="s">
        <v>15157</v>
      </c>
      <c r="VJR1" t="s">
        <v>15158</v>
      </c>
      <c r="VJS1" t="s">
        <v>15159</v>
      </c>
      <c r="VJT1" t="s">
        <v>15160</v>
      </c>
      <c r="VJU1" t="s">
        <v>15161</v>
      </c>
      <c r="VJV1" t="s">
        <v>15162</v>
      </c>
      <c r="VJW1" t="s">
        <v>15163</v>
      </c>
      <c r="VJX1" t="s">
        <v>15164</v>
      </c>
      <c r="VJY1" t="s">
        <v>15165</v>
      </c>
      <c r="VJZ1" t="s">
        <v>15166</v>
      </c>
      <c r="VKA1" t="s">
        <v>15167</v>
      </c>
      <c r="VKB1" t="s">
        <v>15168</v>
      </c>
      <c r="VKC1" t="s">
        <v>15169</v>
      </c>
      <c r="VKD1" t="s">
        <v>15170</v>
      </c>
      <c r="VKE1" t="s">
        <v>15171</v>
      </c>
      <c r="VKF1" t="s">
        <v>15172</v>
      </c>
      <c r="VKG1" t="s">
        <v>15173</v>
      </c>
      <c r="VKH1" t="s">
        <v>15174</v>
      </c>
      <c r="VKI1" t="s">
        <v>15175</v>
      </c>
      <c r="VKJ1" t="s">
        <v>15176</v>
      </c>
      <c r="VKK1" t="s">
        <v>15177</v>
      </c>
      <c r="VKL1" t="s">
        <v>15178</v>
      </c>
      <c r="VKM1" t="s">
        <v>15179</v>
      </c>
      <c r="VKN1" t="s">
        <v>15180</v>
      </c>
      <c r="VKO1" t="s">
        <v>15181</v>
      </c>
      <c r="VKP1" t="s">
        <v>15182</v>
      </c>
      <c r="VKQ1" t="s">
        <v>15183</v>
      </c>
      <c r="VKR1" t="s">
        <v>15184</v>
      </c>
      <c r="VKS1" t="s">
        <v>15185</v>
      </c>
      <c r="VKT1" t="s">
        <v>15186</v>
      </c>
      <c r="VKU1" t="s">
        <v>15187</v>
      </c>
      <c r="VKV1" t="s">
        <v>15188</v>
      </c>
      <c r="VKW1" t="s">
        <v>15189</v>
      </c>
      <c r="VKX1" t="s">
        <v>15190</v>
      </c>
      <c r="VKY1" t="s">
        <v>15191</v>
      </c>
      <c r="VKZ1" t="s">
        <v>15192</v>
      </c>
      <c r="VLA1" t="s">
        <v>15193</v>
      </c>
      <c r="VLB1" t="s">
        <v>15194</v>
      </c>
      <c r="VLC1" t="s">
        <v>15195</v>
      </c>
      <c r="VLD1" t="s">
        <v>15196</v>
      </c>
      <c r="VLE1" t="s">
        <v>15197</v>
      </c>
      <c r="VLF1" t="s">
        <v>15198</v>
      </c>
      <c r="VLG1" t="s">
        <v>15199</v>
      </c>
      <c r="VLH1" t="s">
        <v>15200</v>
      </c>
      <c r="VLI1" t="s">
        <v>15201</v>
      </c>
      <c r="VLJ1" t="s">
        <v>15202</v>
      </c>
      <c r="VLK1" t="s">
        <v>15203</v>
      </c>
      <c r="VLL1" t="s">
        <v>15204</v>
      </c>
      <c r="VLM1" t="s">
        <v>15205</v>
      </c>
      <c r="VLN1" t="s">
        <v>15206</v>
      </c>
      <c r="VLO1" t="s">
        <v>15207</v>
      </c>
      <c r="VLP1" t="s">
        <v>15208</v>
      </c>
      <c r="VLQ1" t="s">
        <v>15209</v>
      </c>
      <c r="VLR1" t="s">
        <v>15210</v>
      </c>
      <c r="VLS1" t="s">
        <v>15211</v>
      </c>
      <c r="VLT1" t="s">
        <v>15212</v>
      </c>
      <c r="VLU1" t="s">
        <v>15213</v>
      </c>
      <c r="VLV1" t="s">
        <v>15214</v>
      </c>
      <c r="VLW1" t="s">
        <v>15215</v>
      </c>
      <c r="VLX1" t="s">
        <v>15216</v>
      </c>
      <c r="VLY1" t="s">
        <v>15217</v>
      </c>
      <c r="VLZ1" t="s">
        <v>15218</v>
      </c>
      <c r="VMA1" t="s">
        <v>15219</v>
      </c>
      <c r="VMB1" t="s">
        <v>15220</v>
      </c>
      <c r="VMC1" t="s">
        <v>15221</v>
      </c>
      <c r="VMD1" t="s">
        <v>15222</v>
      </c>
      <c r="VME1" t="s">
        <v>15223</v>
      </c>
      <c r="VMF1" t="s">
        <v>15224</v>
      </c>
      <c r="VMG1" t="s">
        <v>15225</v>
      </c>
      <c r="VMH1" t="s">
        <v>15226</v>
      </c>
      <c r="VMI1" t="s">
        <v>15227</v>
      </c>
      <c r="VMJ1" t="s">
        <v>15228</v>
      </c>
      <c r="VMK1" t="s">
        <v>15229</v>
      </c>
      <c r="VML1" t="s">
        <v>15230</v>
      </c>
      <c r="VMM1" t="s">
        <v>15231</v>
      </c>
      <c r="VMN1" t="s">
        <v>15232</v>
      </c>
      <c r="VMO1" t="s">
        <v>15233</v>
      </c>
      <c r="VMP1" t="s">
        <v>15234</v>
      </c>
      <c r="VMQ1" t="s">
        <v>15235</v>
      </c>
      <c r="VMR1" t="s">
        <v>15236</v>
      </c>
      <c r="VMS1" t="s">
        <v>15237</v>
      </c>
      <c r="VMT1" t="s">
        <v>15238</v>
      </c>
      <c r="VMU1" t="s">
        <v>15239</v>
      </c>
      <c r="VMV1" t="s">
        <v>15240</v>
      </c>
      <c r="VMW1" t="s">
        <v>15241</v>
      </c>
      <c r="VMX1" t="s">
        <v>15242</v>
      </c>
      <c r="VMY1" t="s">
        <v>15243</v>
      </c>
      <c r="VMZ1" t="s">
        <v>15244</v>
      </c>
      <c r="VNA1" t="s">
        <v>15245</v>
      </c>
      <c r="VNB1" t="s">
        <v>15246</v>
      </c>
      <c r="VNC1" t="s">
        <v>15247</v>
      </c>
      <c r="VND1" t="s">
        <v>15248</v>
      </c>
      <c r="VNE1" t="s">
        <v>15249</v>
      </c>
      <c r="VNF1" t="s">
        <v>15250</v>
      </c>
      <c r="VNG1" t="s">
        <v>15251</v>
      </c>
      <c r="VNH1" t="s">
        <v>15252</v>
      </c>
      <c r="VNI1" t="s">
        <v>15253</v>
      </c>
      <c r="VNJ1" t="s">
        <v>15254</v>
      </c>
      <c r="VNK1" t="s">
        <v>15255</v>
      </c>
      <c r="VNL1" t="s">
        <v>15256</v>
      </c>
      <c r="VNM1" t="s">
        <v>15257</v>
      </c>
      <c r="VNN1" t="s">
        <v>15258</v>
      </c>
      <c r="VNO1" t="s">
        <v>15259</v>
      </c>
      <c r="VNP1" t="s">
        <v>15260</v>
      </c>
      <c r="VNQ1" t="s">
        <v>15261</v>
      </c>
      <c r="VNR1" t="s">
        <v>15262</v>
      </c>
      <c r="VNS1" t="s">
        <v>15263</v>
      </c>
      <c r="VNT1" t="s">
        <v>15264</v>
      </c>
      <c r="VNU1" t="s">
        <v>15265</v>
      </c>
      <c r="VNV1" t="s">
        <v>15266</v>
      </c>
      <c r="VNW1" t="s">
        <v>15267</v>
      </c>
      <c r="VNX1" t="s">
        <v>15268</v>
      </c>
      <c r="VNY1" t="s">
        <v>15269</v>
      </c>
      <c r="VNZ1" t="s">
        <v>15270</v>
      </c>
      <c r="VOA1" t="s">
        <v>15271</v>
      </c>
      <c r="VOB1" t="s">
        <v>15272</v>
      </c>
      <c r="VOC1" t="s">
        <v>15273</v>
      </c>
      <c r="VOD1" t="s">
        <v>15274</v>
      </c>
      <c r="VOE1" t="s">
        <v>15275</v>
      </c>
      <c r="VOF1" t="s">
        <v>15276</v>
      </c>
      <c r="VOG1" t="s">
        <v>15277</v>
      </c>
      <c r="VOH1" t="s">
        <v>15278</v>
      </c>
      <c r="VOI1" t="s">
        <v>15279</v>
      </c>
      <c r="VOJ1" t="s">
        <v>15280</v>
      </c>
      <c r="VOK1" t="s">
        <v>15281</v>
      </c>
      <c r="VOL1" t="s">
        <v>15282</v>
      </c>
      <c r="VOM1" t="s">
        <v>15283</v>
      </c>
      <c r="VON1" t="s">
        <v>15284</v>
      </c>
      <c r="VOO1" t="s">
        <v>15285</v>
      </c>
      <c r="VOP1" t="s">
        <v>15286</v>
      </c>
      <c r="VOQ1" t="s">
        <v>15287</v>
      </c>
      <c r="VOR1" t="s">
        <v>15288</v>
      </c>
      <c r="VOS1" t="s">
        <v>15289</v>
      </c>
      <c r="VOT1" t="s">
        <v>15290</v>
      </c>
      <c r="VOU1" t="s">
        <v>15291</v>
      </c>
      <c r="VOV1" t="s">
        <v>15292</v>
      </c>
      <c r="VOW1" t="s">
        <v>15293</v>
      </c>
      <c r="VOX1" t="s">
        <v>15294</v>
      </c>
      <c r="VOY1" t="s">
        <v>15295</v>
      </c>
      <c r="VOZ1" t="s">
        <v>15296</v>
      </c>
      <c r="VPA1" t="s">
        <v>15297</v>
      </c>
      <c r="VPB1" t="s">
        <v>15298</v>
      </c>
      <c r="VPC1" t="s">
        <v>15299</v>
      </c>
      <c r="VPD1" t="s">
        <v>15300</v>
      </c>
      <c r="VPE1" t="s">
        <v>15301</v>
      </c>
      <c r="VPF1" t="s">
        <v>15302</v>
      </c>
      <c r="VPG1" t="s">
        <v>15303</v>
      </c>
      <c r="VPH1" t="s">
        <v>15304</v>
      </c>
      <c r="VPI1" t="s">
        <v>15305</v>
      </c>
      <c r="VPJ1" t="s">
        <v>15306</v>
      </c>
      <c r="VPK1" t="s">
        <v>15307</v>
      </c>
      <c r="VPL1" t="s">
        <v>15308</v>
      </c>
      <c r="VPM1" t="s">
        <v>15309</v>
      </c>
      <c r="VPN1" t="s">
        <v>15310</v>
      </c>
      <c r="VPO1" t="s">
        <v>15311</v>
      </c>
      <c r="VPP1" t="s">
        <v>15312</v>
      </c>
      <c r="VPQ1" t="s">
        <v>15313</v>
      </c>
      <c r="VPR1" t="s">
        <v>15314</v>
      </c>
      <c r="VPS1" t="s">
        <v>15315</v>
      </c>
      <c r="VPT1" t="s">
        <v>15316</v>
      </c>
      <c r="VPU1" t="s">
        <v>15317</v>
      </c>
      <c r="VPV1" t="s">
        <v>15318</v>
      </c>
      <c r="VPW1" t="s">
        <v>15319</v>
      </c>
      <c r="VPX1" t="s">
        <v>15320</v>
      </c>
      <c r="VPY1" t="s">
        <v>15321</v>
      </c>
      <c r="VPZ1" t="s">
        <v>15322</v>
      </c>
      <c r="VQA1" t="s">
        <v>15323</v>
      </c>
      <c r="VQB1" t="s">
        <v>15324</v>
      </c>
      <c r="VQC1" t="s">
        <v>15325</v>
      </c>
      <c r="VQD1" t="s">
        <v>15326</v>
      </c>
      <c r="VQE1" t="s">
        <v>15327</v>
      </c>
      <c r="VQF1" t="s">
        <v>15328</v>
      </c>
      <c r="VQG1" t="s">
        <v>15329</v>
      </c>
      <c r="VQH1" t="s">
        <v>15330</v>
      </c>
      <c r="VQI1" t="s">
        <v>15331</v>
      </c>
      <c r="VQJ1" t="s">
        <v>15332</v>
      </c>
      <c r="VQK1" t="s">
        <v>15333</v>
      </c>
      <c r="VQL1" t="s">
        <v>15334</v>
      </c>
      <c r="VQM1" t="s">
        <v>15335</v>
      </c>
      <c r="VQN1" t="s">
        <v>15336</v>
      </c>
      <c r="VQO1" t="s">
        <v>15337</v>
      </c>
      <c r="VQP1" t="s">
        <v>15338</v>
      </c>
      <c r="VQQ1" t="s">
        <v>15339</v>
      </c>
      <c r="VQR1" t="s">
        <v>15340</v>
      </c>
      <c r="VQS1" t="s">
        <v>15341</v>
      </c>
      <c r="VQT1" t="s">
        <v>15342</v>
      </c>
      <c r="VQU1" t="s">
        <v>15343</v>
      </c>
      <c r="VQV1" t="s">
        <v>15344</v>
      </c>
      <c r="VQW1" t="s">
        <v>15345</v>
      </c>
      <c r="VQX1" t="s">
        <v>15346</v>
      </c>
      <c r="VQY1" t="s">
        <v>15347</v>
      </c>
      <c r="VQZ1" t="s">
        <v>15348</v>
      </c>
      <c r="VRA1" t="s">
        <v>15349</v>
      </c>
      <c r="VRB1" t="s">
        <v>15350</v>
      </c>
      <c r="VRC1" t="s">
        <v>15351</v>
      </c>
      <c r="VRD1" t="s">
        <v>15352</v>
      </c>
      <c r="VRE1" t="s">
        <v>15353</v>
      </c>
      <c r="VRF1" t="s">
        <v>15354</v>
      </c>
      <c r="VRG1" t="s">
        <v>15355</v>
      </c>
      <c r="VRH1" t="s">
        <v>15356</v>
      </c>
      <c r="VRI1" t="s">
        <v>15357</v>
      </c>
      <c r="VRJ1" t="s">
        <v>15358</v>
      </c>
      <c r="VRK1" t="s">
        <v>15359</v>
      </c>
      <c r="VRL1" t="s">
        <v>15360</v>
      </c>
      <c r="VRM1" t="s">
        <v>15361</v>
      </c>
      <c r="VRN1" t="s">
        <v>15362</v>
      </c>
      <c r="VRO1" t="s">
        <v>15363</v>
      </c>
      <c r="VRP1" t="s">
        <v>15364</v>
      </c>
      <c r="VRQ1" t="s">
        <v>15365</v>
      </c>
      <c r="VRR1" t="s">
        <v>15366</v>
      </c>
      <c r="VRS1" t="s">
        <v>15367</v>
      </c>
      <c r="VRT1" t="s">
        <v>15368</v>
      </c>
      <c r="VRU1" t="s">
        <v>15369</v>
      </c>
      <c r="VRV1" t="s">
        <v>15370</v>
      </c>
      <c r="VRW1" t="s">
        <v>15371</v>
      </c>
      <c r="VRX1" t="s">
        <v>15372</v>
      </c>
      <c r="VRY1" t="s">
        <v>15373</v>
      </c>
      <c r="VRZ1" t="s">
        <v>15374</v>
      </c>
      <c r="VSA1" t="s">
        <v>15375</v>
      </c>
      <c r="VSB1" t="s">
        <v>15376</v>
      </c>
      <c r="VSC1" t="s">
        <v>15377</v>
      </c>
      <c r="VSD1" t="s">
        <v>15378</v>
      </c>
      <c r="VSE1" t="s">
        <v>15379</v>
      </c>
      <c r="VSF1" t="s">
        <v>15380</v>
      </c>
      <c r="VSG1" t="s">
        <v>15381</v>
      </c>
      <c r="VSH1" t="s">
        <v>15382</v>
      </c>
      <c r="VSI1" t="s">
        <v>15383</v>
      </c>
      <c r="VSJ1" t="s">
        <v>15384</v>
      </c>
      <c r="VSK1" t="s">
        <v>15385</v>
      </c>
      <c r="VSL1" t="s">
        <v>15386</v>
      </c>
      <c r="VSM1" t="s">
        <v>15387</v>
      </c>
      <c r="VSN1" t="s">
        <v>15388</v>
      </c>
      <c r="VSO1" t="s">
        <v>15389</v>
      </c>
      <c r="VSP1" t="s">
        <v>15390</v>
      </c>
      <c r="VSQ1" t="s">
        <v>15391</v>
      </c>
      <c r="VSR1" t="s">
        <v>15392</v>
      </c>
      <c r="VSS1" t="s">
        <v>15393</v>
      </c>
      <c r="VST1" t="s">
        <v>15394</v>
      </c>
      <c r="VSU1" t="s">
        <v>15395</v>
      </c>
      <c r="VSV1" t="s">
        <v>15396</v>
      </c>
      <c r="VSW1" t="s">
        <v>15397</v>
      </c>
      <c r="VSX1" t="s">
        <v>15398</v>
      </c>
      <c r="VSY1" t="s">
        <v>15399</v>
      </c>
      <c r="VSZ1" t="s">
        <v>15400</v>
      </c>
      <c r="VTA1" t="s">
        <v>15401</v>
      </c>
      <c r="VTB1" t="s">
        <v>15402</v>
      </c>
      <c r="VTC1" t="s">
        <v>15403</v>
      </c>
      <c r="VTD1" t="s">
        <v>15404</v>
      </c>
      <c r="VTE1" t="s">
        <v>15405</v>
      </c>
      <c r="VTF1" t="s">
        <v>15406</v>
      </c>
      <c r="VTG1" t="s">
        <v>15407</v>
      </c>
      <c r="VTH1" t="s">
        <v>15408</v>
      </c>
      <c r="VTI1" t="s">
        <v>15409</v>
      </c>
      <c r="VTJ1" t="s">
        <v>15410</v>
      </c>
      <c r="VTK1" t="s">
        <v>15411</v>
      </c>
      <c r="VTL1" t="s">
        <v>15412</v>
      </c>
      <c r="VTM1" t="s">
        <v>15413</v>
      </c>
      <c r="VTN1" t="s">
        <v>15414</v>
      </c>
      <c r="VTO1" t="s">
        <v>15415</v>
      </c>
      <c r="VTP1" t="s">
        <v>15416</v>
      </c>
      <c r="VTQ1" t="s">
        <v>15417</v>
      </c>
      <c r="VTR1" t="s">
        <v>15418</v>
      </c>
      <c r="VTS1" t="s">
        <v>15419</v>
      </c>
      <c r="VTT1" t="s">
        <v>15420</v>
      </c>
      <c r="VTU1" t="s">
        <v>15421</v>
      </c>
      <c r="VTV1" t="s">
        <v>15422</v>
      </c>
      <c r="VTW1" t="s">
        <v>15423</v>
      </c>
      <c r="VTX1" t="s">
        <v>15424</v>
      </c>
      <c r="VTY1" t="s">
        <v>15425</v>
      </c>
      <c r="VTZ1" t="s">
        <v>15426</v>
      </c>
      <c r="VUA1" t="s">
        <v>15427</v>
      </c>
      <c r="VUB1" t="s">
        <v>15428</v>
      </c>
      <c r="VUC1" t="s">
        <v>15429</v>
      </c>
      <c r="VUD1" t="s">
        <v>15430</v>
      </c>
      <c r="VUE1" t="s">
        <v>15431</v>
      </c>
      <c r="VUF1" t="s">
        <v>15432</v>
      </c>
      <c r="VUG1" t="s">
        <v>15433</v>
      </c>
      <c r="VUH1" t="s">
        <v>15434</v>
      </c>
      <c r="VUI1" t="s">
        <v>15435</v>
      </c>
      <c r="VUJ1" t="s">
        <v>15436</v>
      </c>
      <c r="VUK1" t="s">
        <v>15437</v>
      </c>
      <c r="VUL1" t="s">
        <v>15438</v>
      </c>
      <c r="VUM1" t="s">
        <v>15439</v>
      </c>
      <c r="VUN1" t="s">
        <v>15440</v>
      </c>
      <c r="VUO1" t="s">
        <v>15441</v>
      </c>
      <c r="VUP1" t="s">
        <v>15442</v>
      </c>
      <c r="VUQ1" t="s">
        <v>15443</v>
      </c>
      <c r="VUR1" t="s">
        <v>15444</v>
      </c>
      <c r="VUS1" t="s">
        <v>15445</v>
      </c>
      <c r="VUT1" t="s">
        <v>15446</v>
      </c>
      <c r="VUU1" t="s">
        <v>15447</v>
      </c>
      <c r="VUV1" t="s">
        <v>15448</v>
      </c>
      <c r="VUW1" t="s">
        <v>15449</v>
      </c>
      <c r="VUX1" t="s">
        <v>15450</v>
      </c>
      <c r="VUY1" t="s">
        <v>15451</v>
      </c>
      <c r="VUZ1" t="s">
        <v>15452</v>
      </c>
      <c r="VVA1" t="s">
        <v>15453</v>
      </c>
      <c r="VVB1" t="s">
        <v>15454</v>
      </c>
      <c r="VVC1" t="s">
        <v>15455</v>
      </c>
      <c r="VVD1" t="s">
        <v>15456</v>
      </c>
      <c r="VVE1" t="s">
        <v>15457</v>
      </c>
      <c r="VVF1" t="s">
        <v>15458</v>
      </c>
      <c r="VVG1" t="s">
        <v>15459</v>
      </c>
      <c r="VVH1" t="s">
        <v>15460</v>
      </c>
      <c r="VVI1" t="s">
        <v>15461</v>
      </c>
      <c r="VVJ1" t="s">
        <v>15462</v>
      </c>
      <c r="VVK1" t="s">
        <v>15463</v>
      </c>
      <c r="VVL1" t="s">
        <v>15464</v>
      </c>
      <c r="VVM1" t="s">
        <v>15465</v>
      </c>
      <c r="VVN1" t="s">
        <v>15466</v>
      </c>
      <c r="VVO1" t="s">
        <v>15467</v>
      </c>
      <c r="VVP1" t="s">
        <v>15468</v>
      </c>
      <c r="VVQ1" t="s">
        <v>15469</v>
      </c>
      <c r="VVR1" t="s">
        <v>15470</v>
      </c>
      <c r="VVS1" t="s">
        <v>15471</v>
      </c>
      <c r="VVT1" t="s">
        <v>15472</v>
      </c>
      <c r="VVU1" t="s">
        <v>15473</v>
      </c>
      <c r="VVV1" t="s">
        <v>15474</v>
      </c>
      <c r="VVW1" t="s">
        <v>15475</v>
      </c>
      <c r="VVX1" t="s">
        <v>15476</v>
      </c>
      <c r="VVY1" t="s">
        <v>15477</v>
      </c>
      <c r="VVZ1" t="s">
        <v>15478</v>
      </c>
      <c r="VWA1" t="s">
        <v>15479</v>
      </c>
      <c r="VWB1" t="s">
        <v>15480</v>
      </c>
      <c r="VWC1" t="s">
        <v>15481</v>
      </c>
      <c r="VWD1" t="s">
        <v>15482</v>
      </c>
      <c r="VWE1" t="s">
        <v>15483</v>
      </c>
      <c r="VWF1" t="s">
        <v>15484</v>
      </c>
      <c r="VWG1" t="s">
        <v>15485</v>
      </c>
      <c r="VWH1" t="s">
        <v>15486</v>
      </c>
      <c r="VWI1" t="s">
        <v>15487</v>
      </c>
      <c r="VWJ1" t="s">
        <v>15488</v>
      </c>
      <c r="VWK1" t="s">
        <v>15489</v>
      </c>
      <c r="VWL1" t="s">
        <v>15490</v>
      </c>
      <c r="VWM1" t="s">
        <v>15491</v>
      </c>
      <c r="VWN1" t="s">
        <v>15492</v>
      </c>
      <c r="VWO1" t="s">
        <v>15493</v>
      </c>
      <c r="VWP1" t="s">
        <v>15494</v>
      </c>
      <c r="VWQ1" t="s">
        <v>15495</v>
      </c>
      <c r="VWR1" t="s">
        <v>15496</v>
      </c>
      <c r="VWS1" t="s">
        <v>15497</v>
      </c>
      <c r="VWT1" t="s">
        <v>15498</v>
      </c>
      <c r="VWU1" t="s">
        <v>15499</v>
      </c>
      <c r="VWV1" t="s">
        <v>15500</v>
      </c>
      <c r="VWW1" t="s">
        <v>15501</v>
      </c>
      <c r="VWX1" t="s">
        <v>15502</v>
      </c>
      <c r="VWY1" t="s">
        <v>15503</v>
      </c>
      <c r="VWZ1" t="s">
        <v>15504</v>
      </c>
      <c r="VXA1" t="s">
        <v>15505</v>
      </c>
      <c r="VXB1" t="s">
        <v>15506</v>
      </c>
      <c r="VXC1" t="s">
        <v>15507</v>
      </c>
      <c r="VXD1" t="s">
        <v>15508</v>
      </c>
      <c r="VXE1" t="s">
        <v>15509</v>
      </c>
      <c r="VXF1" t="s">
        <v>15510</v>
      </c>
      <c r="VXG1" t="s">
        <v>15511</v>
      </c>
      <c r="VXH1" t="s">
        <v>15512</v>
      </c>
      <c r="VXI1" t="s">
        <v>15513</v>
      </c>
      <c r="VXJ1" t="s">
        <v>15514</v>
      </c>
      <c r="VXK1" t="s">
        <v>15515</v>
      </c>
      <c r="VXL1" t="s">
        <v>15516</v>
      </c>
      <c r="VXM1" t="s">
        <v>15517</v>
      </c>
      <c r="VXN1" t="s">
        <v>15518</v>
      </c>
      <c r="VXO1" t="s">
        <v>15519</v>
      </c>
      <c r="VXP1" t="s">
        <v>15520</v>
      </c>
      <c r="VXQ1" t="s">
        <v>15521</v>
      </c>
      <c r="VXR1" t="s">
        <v>15522</v>
      </c>
      <c r="VXS1" t="s">
        <v>15523</v>
      </c>
      <c r="VXT1" t="s">
        <v>15524</v>
      </c>
      <c r="VXU1" t="s">
        <v>15525</v>
      </c>
      <c r="VXV1" t="s">
        <v>15526</v>
      </c>
      <c r="VXW1" t="s">
        <v>15527</v>
      </c>
      <c r="VXX1" t="s">
        <v>15528</v>
      </c>
      <c r="VXY1" t="s">
        <v>15529</v>
      </c>
      <c r="VXZ1" t="s">
        <v>15530</v>
      </c>
      <c r="VYA1" t="s">
        <v>15531</v>
      </c>
      <c r="VYB1" t="s">
        <v>15532</v>
      </c>
      <c r="VYC1" t="s">
        <v>15533</v>
      </c>
      <c r="VYD1" t="s">
        <v>15534</v>
      </c>
      <c r="VYE1" t="s">
        <v>15535</v>
      </c>
      <c r="VYF1" t="s">
        <v>15536</v>
      </c>
      <c r="VYG1" t="s">
        <v>15537</v>
      </c>
      <c r="VYH1" t="s">
        <v>15538</v>
      </c>
      <c r="VYI1" t="s">
        <v>15539</v>
      </c>
      <c r="VYJ1" t="s">
        <v>15540</v>
      </c>
      <c r="VYK1" t="s">
        <v>15541</v>
      </c>
      <c r="VYL1" t="s">
        <v>15542</v>
      </c>
      <c r="VYM1" t="s">
        <v>15543</v>
      </c>
      <c r="VYN1" t="s">
        <v>15544</v>
      </c>
      <c r="VYO1" t="s">
        <v>15545</v>
      </c>
      <c r="VYP1" t="s">
        <v>15546</v>
      </c>
      <c r="VYQ1" t="s">
        <v>15547</v>
      </c>
      <c r="VYR1" t="s">
        <v>15548</v>
      </c>
      <c r="VYS1" t="s">
        <v>15549</v>
      </c>
      <c r="VYT1" t="s">
        <v>15550</v>
      </c>
      <c r="VYU1" t="s">
        <v>15551</v>
      </c>
      <c r="VYV1" t="s">
        <v>15552</v>
      </c>
      <c r="VYW1" t="s">
        <v>15553</v>
      </c>
      <c r="VYX1" t="s">
        <v>15554</v>
      </c>
      <c r="VYY1" t="s">
        <v>15555</v>
      </c>
      <c r="VYZ1" t="s">
        <v>15556</v>
      </c>
      <c r="VZA1" t="s">
        <v>15557</v>
      </c>
      <c r="VZB1" t="s">
        <v>15558</v>
      </c>
      <c r="VZC1" t="s">
        <v>15559</v>
      </c>
      <c r="VZD1" t="s">
        <v>15560</v>
      </c>
      <c r="VZE1" t="s">
        <v>15561</v>
      </c>
      <c r="VZF1" t="s">
        <v>15562</v>
      </c>
      <c r="VZG1" t="s">
        <v>15563</v>
      </c>
      <c r="VZH1" t="s">
        <v>15564</v>
      </c>
      <c r="VZI1" t="s">
        <v>15565</v>
      </c>
      <c r="VZJ1" t="s">
        <v>15566</v>
      </c>
      <c r="VZK1" t="s">
        <v>15567</v>
      </c>
      <c r="VZL1" t="s">
        <v>15568</v>
      </c>
      <c r="VZM1" t="s">
        <v>15569</v>
      </c>
      <c r="VZN1" t="s">
        <v>15570</v>
      </c>
      <c r="VZO1" t="s">
        <v>15571</v>
      </c>
      <c r="VZP1" t="s">
        <v>15572</v>
      </c>
      <c r="VZQ1" t="s">
        <v>15573</v>
      </c>
      <c r="VZR1" t="s">
        <v>15574</v>
      </c>
      <c r="VZS1" t="s">
        <v>15575</v>
      </c>
      <c r="VZT1" t="s">
        <v>15576</v>
      </c>
      <c r="VZU1" t="s">
        <v>15577</v>
      </c>
      <c r="VZV1" t="s">
        <v>15578</v>
      </c>
      <c r="VZW1" t="s">
        <v>15579</v>
      </c>
      <c r="VZX1" t="s">
        <v>15580</v>
      </c>
      <c r="VZY1" t="s">
        <v>15581</v>
      </c>
      <c r="VZZ1" t="s">
        <v>15582</v>
      </c>
      <c r="WAA1" t="s">
        <v>15583</v>
      </c>
      <c r="WAB1" t="s">
        <v>15584</v>
      </c>
      <c r="WAC1" t="s">
        <v>15585</v>
      </c>
      <c r="WAD1" t="s">
        <v>15586</v>
      </c>
      <c r="WAE1" t="s">
        <v>15587</v>
      </c>
      <c r="WAF1" t="s">
        <v>15588</v>
      </c>
      <c r="WAG1" t="s">
        <v>15589</v>
      </c>
      <c r="WAH1" t="s">
        <v>15590</v>
      </c>
      <c r="WAI1" t="s">
        <v>15591</v>
      </c>
      <c r="WAJ1" t="s">
        <v>15592</v>
      </c>
      <c r="WAK1" t="s">
        <v>15593</v>
      </c>
      <c r="WAL1" t="s">
        <v>15594</v>
      </c>
      <c r="WAM1" t="s">
        <v>15595</v>
      </c>
      <c r="WAN1" t="s">
        <v>15596</v>
      </c>
      <c r="WAO1" t="s">
        <v>15597</v>
      </c>
      <c r="WAP1" t="s">
        <v>15598</v>
      </c>
      <c r="WAQ1" t="s">
        <v>15599</v>
      </c>
      <c r="WAR1" t="s">
        <v>15600</v>
      </c>
      <c r="WAS1" t="s">
        <v>15601</v>
      </c>
      <c r="WAT1" t="s">
        <v>15602</v>
      </c>
      <c r="WAU1" t="s">
        <v>15603</v>
      </c>
      <c r="WAV1" t="s">
        <v>15604</v>
      </c>
      <c r="WAW1" t="s">
        <v>15605</v>
      </c>
      <c r="WAX1" t="s">
        <v>15606</v>
      </c>
      <c r="WAY1" t="s">
        <v>15607</v>
      </c>
      <c r="WAZ1" t="s">
        <v>15608</v>
      </c>
      <c r="WBA1" t="s">
        <v>15609</v>
      </c>
      <c r="WBB1" t="s">
        <v>15610</v>
      </c>
      <c r="WBC1" t="s">
        <v>15611</v>
      </c>
      <c r="WBD1" t="s">
        <v>15612</v>
      </c>
      <c r="WBE1" t="s">
        <v>15613</v>
      </c>
      <c r="WBF1" t="s">
        <v>15614</v>
      </c>
      <c r="WBG1" t="s">
        <v>15615</v>
      </c>
      <c r="WBH1" t="s">
        <v>15616</v>
      </c>
      <c r="WBI1" t="s">
        <v>15617</v>
      </c>
      <c r="WBJ1" t="s">
        <v>15618</v>
      </c>
      <c r="WBK1" t="s">
        <v>15619</v>
      </c>
      <c r="WBL1" t="s">
        <v>15620</v>
      </c>
      <c r="WBM1" t="s">
        <v>15621</v>
      </c>
      <c r="WBN1" t="s">
        <v>15622</v>
      </c>
      <c r="WBO1" t="s">
        <v>15623</v>
      </c>
      <c r="WBP1" t="s">
        <v>15624</v>
      </c>
      <c r="WBQ1" t="s">
        <v>15625</v>
      </c>
      <c r="WBR1" t="s">
        <v>15626</v>
      </c>
      <c r="WBS1" t="s">
        <v>15627</v>
      </c>
      <c r="WBT1" t="s">
        <v>15628</v>
      </c>
      <c r="WBU1" t="s">
        <v>15629</v>
      </c>
      <c r="WBV1" t="s">
        <v>15630</v>
      </c>
      <c r="WBW1" t="s">
        <v>15631</v>
      </c>
      <c r="WBX1" t="s">
        <v>15632</v>
      </c>
      <c r="WBY1" t="s">
        <v>15633</v>
      </c>
      <c r="WBZ1" t="s">
        <v>15634</v>
      </c>
      <c r="WCA1" t="s">
        <v>15635</v>
      </c>
      <c r="WCB1" t="s">
        <v>15636</v>
      </c>
      <c r="WCC1" t="s">
        <v>15637</v>
      </c>
      <c r="WCD1" t="s">
        <v>15638</v>
      </c>
      <c r="WCE1" t="s">
        <v>15639</v>
      </c>
      <c r="WCF1" t="s">
        <v>15640</v>
      </c>
      <c r="WCG1" t="s">
        <v>15641</v>
      </c>
      <c r="WCH1" t="s">
        <v>15642</v>
      </c>
      <c r="WCI1" t="s">
        <v>15643</v>
      </c>
      <c r="WCJ1" t="s">
        <v>15644</v>
      </c>
      <c r="WCK1" t="s">
        <v>15645</v>
      </c>
      <c r="WCL1" t="s">
        <v>15646</v>
      </c>
      <c r="WCM1" t="s">
        <v>15647</v>
      </c>
      <c r="WCN1" t="s">
        <v>15648</v>
      </c>
      <c r="WCO1" t="s">
        <v>15649</v>
      </c>
      <c r="WCP1" t="s">
        <v>15650</v>
      </c>
      <c r="WCQ1" t="s">
        <v>15651</v>
      </c>
      <c r="WCR1" t="s">
        <v>15652</v>
      </c>
      <c r="WCS1" t="s">
        <v>15653</v>
      </c>
      <c r="WCT1" t="s">
        <v>15654</v>
      </c>
      <c r="WCU1" t="s">
        <v>15655</v>
      </c>
      <c r="WCV1" t="s">
        <v>15656</v>
      </c>
      <c r="WCW1" t="s">
        <v>15657</v>
      </c>
      <c r="WCX1" t="s">
        <v>15658</v>
      </c>
      <c r="WCY1" t="s">
        <v>15659</v>
      </c>
      <c r="WCZ1" t="s">
        <v>15660</v>
      </c>
      <c r="WDA1" t="s">
        <v>15661</v>
      </c>
      <c r="WDB1" t="s">
        <v>15662</v>
      </c>
      <c r="WDC1" t="s">
        <v>15663</v>
      </c>
      <c r="WDD1" t="s">
        <v>15664</v>
      </c>
      <c r="WDE1" t="s">
        <v>15665</v>
      </c>
      <c r="WDF1" t="s">
        <v>15666</v>
      </c>
      <c r="WDG1" t="s">
        <v>15667</v>
      </c>
      <c r="WDH1" t="s">
        <v>15668</v>
      </c>
      <c r="WDI1" t="s">
        <v>15669</v>
      </c>
      <c r="WDJ1" t="s">
        <v>15670</v>
      </c>
      <c r="WDK1" t="s">
        <v>15671</v>
      </c>
      <c r="WDL1" t="s">
        <v>15672</v>
      </c>
      <c r="WDM1" t="s">
        <v>15673</v>
      </c>
      <c r="WDN1" t="s">
        <v>15674</v>
      </c>
      <c r="WDO1" t="s">
        <v>15675</v>
      </c>
      <c r="WDP1" t="s">
        <v>15676</v>
      </c>
      <c r="WDQ1" t="s">
        <v>15677</v>
      </c>
      <c r="WDR1" t="s">
        <v>15678</v>
      </c>
      <c r="WDS1" t="s">
        <v>15679</v>
      </c>
      <c r="WDT1" t="s">
        <v>15680</v>
      </c>
      <c r="WDU1" t="s">
        <v>15681</v>
      </c>
      <c r="WDV1" t="s">
        <v>15682</v>
      </c>
      <c r="WDW1" t="s">
        <v>15683</v>
      </c>
      <c r="WDX1" t="s">
        <v>15684</v>
      </c>
      <c r="WDY1" t="s">
        <v>15685</v>
      </c>
      <c r="WDZ1" t="s">
        <v>15686</v>
      </c>
      <c r="WEA1" t="s">
        <v>15687</v>
      </c>
      <c r="WEB1" t="s">
        <v>15688</v>
      </c>
      <c r="WEC1" t="s">
        <v>15689</v>
      </c>
      <c r="WED1" t="s">
        <v>15690</v>
      </c>
      <c r="WEE1" t="s">
        <v>15691</v>
      </c>
      <c r="WEF1" t="s">
        <v>15692</v>
      </c>
      <c r="WEG1" t="s">
        <v>15693</v>
      </c>
      <c r="WEH1" t="s">
        <v>15694</v>
      </c>
      <c r="WEI1" t="s">
        <v>15695</v>
      </c>
      <c r="WEJ1" t="s">
        <v>15696</v>
      </c>
      <c r="WEK1" t="s">
        <v>15697</v>
      </c>
      <c r="WEL1" t="s">
        <v>15698</v>
      </c>
      <c r="WEM1" t="s">
        <v>15699</v>
      </c>
      <c r="WEN1" t="s">
        <v>15700</v>
      </c>
      <c r="WEO1" t="s">
        <v>15701</v>
      </c>
      <c r="WEP1" t="s">
        <v>15702</v>
      </c>
      <c r="WEQ1" t="s">
        <v>15703</v>
      </c>
      <c r="WER1" t="s">
        <v>15704</v>
      </c>
      <c r="WES1" t="s">
        <v>15705</v>
      </c>
      <c r="WET1" t="s">
        <v>15706</v>
      </c>
      <c r="WEU1" t="s">
        <v>15707</v>
      </c>
      <c r="WEV1" t="s">
        <v>15708</v>
      </c>
      <c r="WEW1" t="s">
        <v>15709</v>
      </c>
      <c r="WEX1" t="s">
        <v>15710</v>
      </c>
      <c r="WEY1" t="s">
        <v>15711</v>
      </c>
      <c r="WEZ1" t="s">
        <v>15712</v>
      </c>
      <c r="WFA1" t="s">
        <v>15713</v>
      </c>
      <c r="WFB1" t="s">
        <v>15714</v>
      </c>
      <c r="WFC1" t="s">
        <v>15715</v>
      </c>
      <c r="WFD1" t="s">
        <v>15716</v>
      </c>
      <c r="WFE1" t="s">
        <v>15717</v>
      </c>
      <c r="WFF1" t="s">
        <v>15718</v>
      </c>
      <c r="WFG1" t="s">
        <v>15719</v>
      </c>
      <c r="WFH1" t="s">
        <v>15720</v>
      </c>
      <c r="WFI1" t="s">
        <v>15721</v>
      </c>
      <c r="WFJ1" t="s">
        <v>15722</v>
      </c>
      <c r="WFK1" t="s">
        <v>15723</v>
      </c>
      <c r="WFL1" t="s">
        <v>15724</v>
      </c>
      <c r="WFM1" t="s">
        <v>15725</v>
      </c>
      <c r="WFN1" t="s">
        <v>15726</v>
      </c>
      <c r="WFO1" t="s">
        <v>15727</v>
      </c>
      <c r="WFP1" t="s">
        <v>15728</v>
      </c>
      <c r="WFQ1" t="s">
        <v>15729</v>
      </c>
      <c r="WFR1" t="s">
        <v>15730</v>
      </c>
      <c r="WFS1" t="s">
        <v>15731</v>
      </c>
      <c r="WFT1" t="s">
        <v>15732</v>
      </c>
      <c r="WFU1" t="s">
        <v>15733</v>
      </c>
      <c r="WFV1" t="s">
        <v>15734</v>
      </c>
      <c r="WFW1" t="s">
        <v>15735</v>
      </c>
      <c r="WFX1" t="s">
        <v>15736</v>
      </c>
      <c r="WFY1" t="s">
        <v>15737</v>
      </c>
      <c r="WFZ1" t="s">
        <v>15738</v>
      </c>
      <c r="WGA1" t="s">
        <v>15739</v>
      </c>
      <c r="WGB1" t="s">
        <v>15740</v>
      </c>
      <c r="WGC1" t="s">
        <v>15741</v>
      </c>
      <c r="WGD1" t="s">
        <v>15742</v>
      </c>
      <c r="WGE1" t="s">
        <v>15743</v>
      </c>
      <c r="WGF1" t="s">
        <v>15744</v>
      </c>
      <c r="WGG1" t="s">
        <v>15745</v>
      </c>
      <c r="WGH1" t="s">
        <v>15746</v>
      </c>
      <c r="WGI1" t="s">
        <v>15747</v>
      </c>
      <c r="WGJ1" t="s">
        <v>15748</v>
      </c>
      <c r="WGK1" t="s">
        <v>15749</v>
      </c>
      <c r="WGL1" t="s">
        <v>15750</v>
      </c>
      <c r="WGM1" t="s">
        <v>15751</v>
      </c>
      <c r="WGN1" t="s">
        <v>15752</v>
      </c>
      <c r="WGO1" t="s">
        <v>15753</v>
      </c>
      <c r="WGP1" t="s">
        <v>15754</v>
      </c>
      <c r="WGQ1" t="s">
        <v>15755</v>
      </c>
      <c r="WGR1" t="s">
        <v>15756</v>
      </c>
      <c r="WGS1" t="s">
        <v>15757</v>
      </c>
      <c r="WGT1" t="s">
        <v>15758</v>
      </c>
      <c r="WGU1" t="s">
        <v>15759</v>
      </c>
      <c r="WGV1" t="s">
        <v>15760</v>
      </c>
      <c r="WGW1" t="s">
        <v>15761</v>
      </c>
      <c r="WGX1" t="s">
        <v>15762</v>
      </c>
      <c r="WGY1" t="s">
        <v>15763</v>
      </c>
      <c r="WGZ1" t="s">
        <v>15764</v>
      </c>
      <c r="WHA1" t="s">
        <v>15765</v>
      </c>
      <c r="WHB1" t="s">
        <v>15766</v>
      </c>
      <c r="WHC1" t="s">
        <v>15767</v>
      </c>
      <c r="WHD1" t="s">
        <v>15768</v>
      </c>
      <c r="WHE1" t="s">
        <v>15769</v>
      </c>
      <c r="WHF1" t="s">
        <v>15770</v>
      </c>
      <c r="WHG1" t="s">
        <v>15771</v>
      </c>
      <c r="WHH1" t="s">
        <v>15772</v>
      </c>
      <c r="WHI1" t="s">
        <v>15773</v>
      </c>
      <c r="WHJ1" t="s">
        <v>15774</v>
      </c>
      <c r="WHK1" t="s">
        <v>15775</v>
      </c>
      <c r="WHL1" t="s">
        <v>15776</v>
      </c>
      <c r="WHM1" t="s">
        <v>15777</v>
      </c>
      <c r="WHN1" t="s">
        <v>15778</v>
      </c>
      <c r="WHO1" t="s">
        <v>15779</v>
      </c>
      <c r="WHP1" t="s">
        <v>15780</v>
      </c>
      <c r="WHQ1" t="s">
        <v>15781</v>
      </c>
      <c r="WHR1" t="s">
        <v>15782</v>
      </c>
      <c r="WHS1" t="s">
        <v>15783</v>
      </c>
      <c r="WHT1" t="s">
        <v>15784</v>
      </c>
      <c r="WHU1" t="s">
        <v>15785</v>
      </c>
      <c r="WHV1" t="s">
        <v>15786</v>
      </c>
      <c r="WHW1" t="s">
        <v>15787</v>
      </c>
      <c r="WHX1" t="s">
        <v>15788</v>
      </c>
      <c r="WHY1" t="s">
        <v>15789</v>
      </c>
      <c r="WHZ1" t="s">
        <v>15790</v>
      </c>
      <c r="WIA1" t="s">
        <v>15791</v>
      </c>
      <c r="WIB1" t="s">
        <v>15792</v>
      </c>
      <c r="WIC1" t="s">
        <v>15793</v>
      </c>
      <c r="WID1" t="s">
        <v>15794</v>
      </c>
      <c r="WIE1" t="s">
        <v>15795</v>
      </c>
      <c r="WIF1" t="s">
        <v>15796</v>
      </c>
      <c r="WIG1" t="s">
        <v>15797</v>
      </c>
      <c r="WIH1" t="s">
        <v>15798</v>
      </c>
      <c r="WII1" t="s">
        <v>15799</v>
      </c>
      <c r="WIJ1" t="s">
        <v>15800</v>
      </c>
      <c r="WIK1" t="s">
        <v>15801</v>
      </c>
      <c r="WIL1" t="s">
        <v>15802</v>
      </c>
      <c r="WIM1" t="s">
        <v>15803</v>
      </c>
      <c r="WIN1" t="s">
        <v>15804</v>
      </c>
      <c r="WIO1" t="s">
        <v>15805</v>
      </c>
      <c r="WIP1" t="s">
        <v>15806</v>
      </c>
      <c r="WIQ1" t="s">
        <v>15807</v>
      </c>
      <c r="WIR1" t="s">
        <v>15808</v>
      </c>
      <c r="WIS1" t="s">
        <v>15809</v>
      </c>
      <c r="WIT1" t="s">
        <v>15810</v>
      </c>
      <c r="WIU1" t="s">
        <v>15811</v>
      </c>
      <c r="WIV1" t="s">
        <v>15812</v>
      </c>
      <c r="WIW1" t="s">
        <v>15813</v>
      </c>
      <c r="WIX1" t="s">
        <v>15814</v>
      </c>
      <c r="WIY1" t="s">
        <v>15815</v>
      </c>
      <c r="WIZ1" t="s">
        <v>15816</v>
      </c>
      <c r="WJA1" t="s">
        <v>15817</v>
      </c>
      <c r="WJB1" t="s">
        <v>15818</v>
      </c>
      <c r="WJC1" t="s">
        <v>15819</v>
      </c>
      <c r="WJD1" t="s">
        <v>15820</v>
      </c>
      <c r="WJE1" t="s">
        <v>15821</v>
      </c>
      <c r="WJF1" t="s">
        <v>15822</v>
      </c>
      <c r="WJG1" t="s">
        <v>15823</v>
      </c>
      <c r="WJH1" t="s">
        <v>15824</v>
      </c>
      <c r="WJI1" t="s">
        <v>15825</v>
      </c>
      <c r="WJJ1" t="s">
        <v>15826</v>
      </c>
      <c r="WJK1" t="s">
        <v>15827</v>
      </c>
      <c r="WJL1" t="s">
        <v>15828</v>
      </c>
      <c r="WJM1" t="s">
        <v>15829</v>
      </c>
      <c r="WJN1" t="s">
        <v>15830</v>
      </c>
      <c r="WJO1" t="s">
        <v>15831</v>
      </c>
      <c r="WJP1" t="s">
        <v>15832</v>
      </c>
      <c r="WJQ1" t="s">
        <v>15833</v>
      </c>
      <c r="WJR1" t="s">
        <v>15834</v>
      </c>
      <c r="WJS1" t="s">
        <v>15835</v>
      </c>
      <c r="WJT1" t="s">
        <v>15836</v>
      </c>
      <c r="WJU1" t="s">
        <v>15837</v>
      </c>
      <c r="WJV1" t="s">
        <v>15838</v>
      </c>
      <c r="WJW1" t="s">
        <v>15839</v>
      </c>
      <c r="WJX1" t="s">
        <v>15840</v>
      </c>
      <c r="WJY1" t="s">
        <v>15841</v>
      </c>
      <c r="WJZ1" t="s">
        <v>15842</v>
      </c>
      <c r="WKA1" t="s">
        <v>15843</v>
      </c>
      <c r="WKB1" t="s">
        <v>15844</v>
      </c>
      <c r="WKC1" t="s">
        <v>15845</v>
      </c>
      <c r="WKD1" t="s">
        <v>15846</v>
      </c>
      <c r="WKE1" t="s">
        <v>15847</v>
      </c>
      <c r="WKF1" t="s">
        <v>15848</v>
      </c>
      <c r="WKG1" t="s">
        <v>15849</v>
      </c>
      <c r="WKH1" t="s">
        <v>15850</v>
      </c>
      <c r="WKI1" t="s">
        <v>15851</v>
      </c>
      <c r="WKJ1" t="s">
        <v>15852</v>
      </c>
      <c r="WKK1" t="s">
        <v>15853</v>
      </c>
      <c r="WKL1" t="s">
        <v>15854</v>
      </c>
      <c r="WKM1" t="s">
        <v>15855</v>
      </c>
      <c r="WKN1" t="s">
        <v>15856</v>
      </c>
      <c r="WKO1" t="s">
        <v>15857</v>
      </c>
      <c r="WKP1" t="s">
        <v>15858</v>
      </c>
      <c r="WKQ1" t="s">
        <v>15859</v>
      </c>
      <c r="WKR1" t="s">
        <v>15860</v>
      </c>
      <c r="WKS1" t="s">
        <v>15861</v>
      </c>
      <c r="WKT1" t="s">
        <v>15862</v>
      </c>
      <c r="WKU1" t="s">
        <v>15863</v>
      </c>
      <c r="WKV1" t="s">
        <v>15864</v>
      </c>
      <c r="WKW1" t="s">
        <v>15865</v>
      </c>
      <c r="WKX1" t="s">
        <v>15866</v>
      </c>
      <c r="WKY1" t="s">
        <v>15867</v>
      </c>
      <c r="WKZ1" t="s">
        <v>15868</v>
      </c>
      <c r="WLA1" t="s">
        <v>15869</v>
      </c>
      <c r="WLB1" t="s">
        <v>15870</v>
      </c>
      <c r="WLC1" t="s">
        <v>15871</v>
      </c>
      <c r="WLD1" t="s">
        <v>15872</v>
      </c>
      <c r="WLE1" t="s">
        <v>15873</v>
      </c>
      <c r="WLF1" t="s">
        <v>15874</v>
      </c>
      <c r="WLG1" t="s">
        <v>15875</v>
      </c>
      <c r="WLH1" t="s">
        <v>15876</v>
      </c>
      <c r="WLI1" t="s">
        <v>15877</v>
      </c>
      <c r="WLJ1" t="s">
        <v>15878</v>
      </c>
      <c r="WLK1" t="s">
        <v>15879</v>
      </c>
      <c r="WLL1" t="s">
        <v>15880</v>
      </c>
      <c r="WLM1" t="s">
        <v>15881</v>
      </c>
      <c r="WLN1" t="s">
        <v>15882</v>
      </c>
      <c r="WLO1" t="s">
        <v>15883</v>
      </c>
      <c r="WLP1" t="s">
        <v>15884</v>
      </c>
      <c r="WLQ1" t="s">
        <v>15885</v>
      </c>
      <c r="WLR1" t="s">
        <v>15886</v>
      </c>
      <c r="WLS1" t="s">
        <v>15887</v>
      </c>
      <c r="WLT1" t="s">
        <v>15888</v>
      </c>
      <c r="WLU1" t="s">
        <v>15889</v>
      </c>
      <c r="WLV1" t="s">
        <v>15890</v>
      </c>
      <c r="WLW1" t="s">
        <v>15891</v>
      </c>
      <c r="WLX1" t="s">
        <v>15892</v>
      </c>
      <c r="WLY1" t="s">
        <v>15893</v>
      </c>
      <c r="WLZ1" t="s">
        <v>15894</v>
      </c>
      <c r="WMA1" t="s">
        <v>15895</v>
      </c>
      <c r="WMB1" t="s">
        <v>15896</v>
      </c>
      <c r="WMC1" t="s">
        <v>15897</v>
      </c>
      <c r="WMD1" t="s">
        <v>15898</v>
      </c>
      <c r="WME1" t="s">
        <v>15899</v>
      </c>
      <c r="WMF1" t="s">
        <v>15900</v>
      </c>
      <c r="WMG1" t="s">
        <v>15901</v>
      </c>
      <c r="WMH1" t="s">
        <v>15902</v>
      </c>
      <c r="WMI1" t="s">
        <v>15903</v>
      </c>
      <c r="WMJ1" t="s">
        <v>15904</v>
      </c>
      <c r="WMK1" t="s">
        <v>15905</v>
      </c>
      <c r="WML1" t="s">
        <v>15906</v>
      </c>
      <c r="WMM1" t="s">
        <v>15907</v>
      </c>
      <c r="WMN1" t="s">
        <v>15908</v>
      </c>
      <c r="WMO1" t="s">
        <v>15909</v>
      </c>
      <c r="WMP1" t="s">
        <v>15910</v>
      </c>
      <c r="WMQ1" t="s">
        <v>15911</v>
      </c>
      <c r="WMR1" t="s">
        <v>15912</v>
      </c>
      <c r="WMS1" t="s">
        <v>15913</v>
      </c>
      <c r="WMT1" t="s">
        <v>15914</v>
      </c>
      <c r="WMU1" t="s">
        <v>15915</v>
      </c>
      <c r="WMV1" t="s">
        <v>15916</v>
      </c>
      <c r="WMW1" t="s">
        <v>15917</v>
      </c>
      <c r="WMX1" t="s">
        <v>15918</v>
      </c>
      <c r="WMY1" t="s">
        <v>15919</v>
      </c>
      <c r="WMZ1" t="s">
        <v>15920</v>
      </c>
      <c r="WNA1" t="s">
        <v>15921</v>
      </c>
      <c r="WNB1" t="s">
        <v>15922</v>
      </c>
      <c r="WNC1" t="s">
        <v>15923</v>
      </c>
      <c r="WND1" t="s">
        <v>15924</v>
      </c>
      <c r="WNE1" t="s">
        <v>15925</v>
      </c>
      <c r="WNF1" t="s">
        <v>15926</v>
      </c>
      <c r="WNG1" t="s">
        <v>15927</v>
      </c>
      <c r="WNH1" t="s">
        <v>15928</v>
      </c>
      <c r="WNI1" t="s">
        <v>15929</v>
      </c>
      <c r="WNJ1" t="s">
        <v>15930</v>
      </c>
      <c r="WNK1" t="s">
        <v>15931</v>
      </c>
      <c r="WNL1" t="s">
        <v>15932</v>
      </c>
      <c r="WNM1" t="s">
        <v>15933</v>
      </c>
      <c r="WNN1" t="s">
        <v>15934</v>
      </c>
      <c r="WNO1" t="s">
        <v>15935</v>
      </c>
      <c r="WNP1" t="s">
        <v>15936</v>
      </c>
      <c r="WNQ1" t="s">
        <v>15937</v>
      </c>
      <c r="WNR1" t="s">
        <v>15938</v>
      </c>
      <c r="WNS1" t="s">
        <v>15939</v>
      </c>
      <c r="WNT1" t="s">
        <v>15940</v>
      </c>
      <c r="WNU1" t="s">
        <v>15941</v>
      </c>
      <c r="WNV1" t="s">
        <v>15942</v>
      </c>
      <c r="WNW1" t="s">
        <v>15943</v>
      </c>
      <c r="WNX1" t="s">
        <v>15944</v>
      </c>
      <c r="WNY1" t="s">
        <v>15945</v>
      </c>
      <c r="WNZ1" t="s">
        <v>15946</v>
      </c>
      <c r="WOA1" t="s">
        <v>15947</v>
      </c>
      <c r="WOB1" t="s">
        <v>15948</v>
      </c>
      <c r="WOC1" t="s">
        <v>15949</v>
      </c>
      <c r="WOD1" t="s">
        <v>15950</v>
      </c>
      <c r="WOE1" t="s">
        <v>15951</v>
      </c>
      <c r="WOF1" t="s">
        <v>15952</v>
      </c>
      <c r="WOG1" t="s">
        <v>15953</v>
      </c>
      <c r="WOH1" t="s">
        <v>15954</v>
      </c>
      <c r="WOI1" t="s">
        <v>15955</v>
      </c>
      <c r="WOJ1" t="s">
        <v>15956</v>
      </c>
      <c r="WOK1" t="s">
        <v>15957</v>
      </c>
      <c r="WOL1" t="s">
        <v>15958</v>
      </c>
      <c r="WOM1" t="s">
        <v>15959</v>
      </c>
      <c r="WON1" t="s">
        <v>15960</v>
      </c>
      <c r="WOO1" t="s">
        <v>15961</v>
      </c>
      <c r="WOP1" t="s">
        <v>15962</v>
      </c>
      <c r="WOQ1" t="s">
        <v>15963</v>
      </c>
      <c r="WOR1" t="s">
        <v>15964</v>
      </c>
      <c r="WOS1" t="s">
        <v>15965</v>
      </c>
      <c r="WOT1" t="s">
        <v>15966</v>
      </c>
      <c r="WOU1" t="s">
        <v>15967</v>
      </c>
      <c r="WOV1" t="s">
        <v>15968</v>
      </c>
      <c r="WOW1" t="s">
        <v>15969</v>
      </c>
      <c r="WOX1" t="s">
        <v>15970</v>
      </c>
      <c r="WOY1" t="s">
        <v>15971</v>
      </c>
      <c r="WOZ1" t="s">
        <v>15972</v>
      </c>
      <c r="WPA1" t="s">
        <v>15973</v>
      </c>
      <c r="WPB1" t="s">
        <v>15974</v>
      </c>
      <c r="WPC1" t="s">
        <v>15975</v>
      </c>
      <c r="WPD1" t="s">
        <v>15976</v>
      </c>
      <c r="WPE1" t="s">
        <v>15977</v>
      </c>
      <c r="WPF1" t="s">
        <v>15978</v>
      </c>
      <c r="WPG1" t="s">
        <v>15979</v>
      </c>
      <c r="WPH1" t="s">
        <v>15980</v>
      </c>
      <c r="WPI1" t="s">
        <v>15981</v>
      </c>
      <c r="WPJ1" t="s">
        <v>15982</v>
      </c>
      <c r="WPK1" t="s">
        <v>15983</v>
      </c>
      <c r="WPL1" t="s">
        <v>15984</v>
      </c>
      <c r="WPM1" t="s">
        <v>15985</v>
      </c>
      <c r="WPN1" t="s">
        <v>15986</v>
      </c>
      <c r="WPO1" t="s">
        <v>15987</v>
      </c>
      <c r="WPP1" t="s">
        <v>15988</v>
      </c>
      <c r="WPQ1" t="s">
        <v>15989</v>
      </c>
      <c r="WPR1" t="s">
        <v>15990</v>
      </c>
      <c r="WPS1" t="s">
        <v>15991</v>
      </c>
      <c r="WPT1" t="s">
        <v>15992</v>
      </c>
      <c r="WPU1" t="s">
        <v>15993</v>
      </c>
      <c r="WPV1" t="s">
        <v>15994</v>
      </c>
      <c r="WPW1" t="s">
        <v>15995</v>
      </c>
      <c r="WPX1" t="s">
        <v>15996</v>
      </c>
      <c r="WPY1" t="s">
        <v>15997</v>
      </c>
      <c r="WPZ1" t="s">
        <v>15998</v>
      </c>
      <c r="WQA1" t="s">
        <v>15999</v>
      </c>
      <c r="WQB1" t="s">
        <v>16000</v>
      </c>
      <c r="WQC1" t="s">
        <v>16001</v>
      </c>
      <c r="WQD1" t="s">
        <v>16002</v>
      </c>
      <c r="WQE1" t="s">
        <v>16003</v>
      </c>
      <c r="WQF1" t="s">
        <v>16004</v>
      </c>
      <c r="WQG1" t="s">
        <v>16005</v>
      </c>
      <c r="WQH1" t="s">
        <v>16006</v>
      </c>
      <c r="WQI1" t="s">
        <v>16007</v>
      </c>
      <c r="WQJ1" t="s">
        <v>16008</v>
      </c>
      <c r="WQK1" t="s">
        <v>16009</v>
      </c>
      <c r="WQL1" t="s">
        <v>16010</v>
      </c>
      <c r="WQM1" t="s">
        <v>16011</v>
      </c>
      <c r="WQN1" t="s">
        <v>16012</v>
      </c>
      <c r="WQO1" t="s">
        <v>16013</v>
      </c>
      <c r="WQP1" t="s">
        <v>16014</v>
      </c>
      <c r="WQQ1" t="s">
        <v>16015</v>
      </c>
      <c r="WQR1" t="s">
        <v>16016</v>
      </c>
      <c r="WQS1" t="s">
        <v>16017</v>
      </c>
      <c r="WQT1" t="s">
        <v>16018</v>
      </c>
      <c r="WQU1" t="s">
        <v>16019</v>
      </c>
      <c r="WQV1" t="s">
        <v>16020</v>
      </c>
      <c r="WQW1" t="s">
        <v>16021</v>
      </c>
      <c r="WQX1" t="s">
        <v>16022</v>
      </c>
      <c r="WQY1" t="s">
        <v>16023</v>
      </c>
      <c r="WQZ1" t="s">
        <v>16024</v>
      </c>
      <c r="WRA1" t="s">
        <v>16025</v>
      </c>
      <c r="WRB1" t="s">
        <v>16026</v>
      </c>
      <c r="WRC1" t="s">
        <v>16027</v>
      </c>
      <c r="WRD1" t="s">
        <v>16028</v>
      </c>
      <c r="WRE1" t="s">
        <v>16029</v>
      </c>
      <c r="WRF1" t="s">
        <v>16030</v>
      </c>
      <c r="WRG1" t="s">
        <v>16031</v>
      </c>
      <c r="WRH1" t="s">
        <v>16032</v>
      </c>
      <c r="WRI1" t="s">
        <v>16033</v>
      </c>
      <c r="WRJ1" t="s">
        <v>16034</v>
      </c>
      <c r="WRK1" t="s">
        <v>16035</v>
      </c>
      <c r="WRL1" t="s">
        <v>16036</v>
      </c>
      <c r="WRM1" t="s">
        <v>16037</v>
      </c>
      <c r="WRN1" t="s">
        <v>16038</v>
      </c>
      <c r="WRO1" t="s">
        <v>16039</v>
      </c>
      <c r="WRP1" t="s">
        <v>16040</v>
      </c>
      <c r="WRQ1" t="s">
        <v>16041</v>
      </c>
      <c r="WRR1" t="s">
        <v>16042</v>
      </c>
      <c r="WRS1" t="s">
        <v>16043</v>
      </c>
      <c r="WRT1" t="s">
        <v>16044</v>
      </c>
      <c r="WRU1" t="s">
        <v>16045</v>
      </c>
      <c r="WRV1" t="s">
        <v>16046</v>
      </c>
      <c r="WRW1" t="s">
        <v>16047</v>
      </c>
      <c r="WRX1" t="s">
        <v>16048</v>
      </c>
      <c r="WRY1" t="s">
        <v>16049</v>
      </c>
      <c r="WRZ1" t="s">
        <v>16050</v>
      </c>
      <c r="WSA1" t="s">
        <v>16051</v>
      </c>
      <c r="WSB1" t="s">
        <v>16052</v>
      </c>
      <c r="WSC1" t="s">
        <v>16053</v>
      </c>
      <c r="WSD1" t="s">
        <v>16054</v>
      </c>
      <c r="WSE1" t="s">
        <v>16055</v>
      </c>
      <c r="WSF1" t="s">
        <v>16056</v>
      </c>
      <c r="WSG1" t="s">
        <v>16057</v>
      </c>
      <c r="WSH1" t="s">
        <v>16058</v>
      </c>
      <c r="WSI1" t="s">
        <v>16059</v>
      </c>
      <c r="WSJ1" t="s">
        <v>16060</v>
      </c>
      <c r="WSK1" t="s">
        <v>16061</v>
      </c>
      <c r="WSL1" t="s">
        <v>16062</v>
      </c>
      <c r="WSM1" t="s">
        <v>16063</v>
      </c>
      <c r="WSN1" t="s">
        <v>16064</v>
      </c>
      <c r="WSO1" t="s">
        <v>16065</v>
      </c>
      <c r="WSP1" t="s">
        <v>16066</v>
      </c>
      <c r="WSQ1" t="s">
        <v>16067</v>
      </c>
      <c r="WSR1" t="s">
        <v>16068</v>
      </c>
      <c r="WSS1" t="s">
        <v>16069</v>
      </c>
      <c r="WST1" t="s">
        <v>16070</v>
      </c>
      <c r="WSU1" t="s">
        <v>16071</v>
      </c>
      <c r="WSV1" t="s">
        <v>16072</v>
      </c>
      <c r="WSW1" t="s">
        <v>16073</v>
      </c>
      <c r="WSX1" t="s">
        <v>16074</v>
      </c>
      <c r="WSY1" t="s">
        <v>16075</v>
      </c>
      <c r="WSZ1" t="s">
        <v>16076</v>
      </c>
      <c r="WTA1" t="s">
        <v>16077</v>
      </c>
      <c r="WTB1" t="s">
        <v>16078</v>
      </c>
      <c r="WTC1" t="s">
        <v>16079</v>
      </c>
      <c r="WTD1" t="s">
        <v>16080</v>
      </c>
      <c r="WTE1" t="s">
        <v>16081</v>
      </c>
      <c r="WTF1" t="s">
        <v>16082</v>
      </c>
      <c r="WTG1" t="s">
        <v>16083</v>
      </c>
      <c r="WTH1" t="s">
        <v>16084</v>
      </c>
      <c r="WTI1" t="s">
        <v>16085</v>
      </c>
      <c r="WTJ1" t="s">
        <v>16086</v>
      </c>
      <c r="WTK1" t="s">
        <v>16087</v>
      </c>
      <c r="WTL1" t="s">
        <v>16088</v>
      </c>
      <c r="WTM1" t="s">
        <v>16089</v>
      </c>
      <c r="WTN1" t="s">
        <v>16090</v>
      </c>
      <c r="WTO1" t="s">
        <v>16091</v>
      </c>
      <c r="WTP1" t="s">
        <v>16092</v>
      </c>
      <c r="WTQ1" t="s">
        <v>16093</v>
      </c>
      <c r="WTR1" t="s">
        <v>16094</v>
      </c>
      <c r="WTS1" t="s">
        <v>16095</v>
      </c>
      <c r="WTT1" t="s">
        <v>16096</v>
      </c>
      <c r="WTU1" t="s">
        <v>16097</v>
      </c>
      <c r="WTV1" t="s">
        <v>16098</v>
      </c>
      <c r="WTW1" t="s">
        <v>16099</v>
      </c>
      <c r="WTX1" t="s">
        <v>16100</v>
      </c>
      <c r="WTY1" t="s">
        <v>16101</v>
      </c>
      <c r="WTZ1" t="s">
        <v>16102</v>
      </c>
      <c r="WUA1" t="s">
        <v>16103</v>
      </c>
      <c r="WUB1" t="s">
        <v>16104</v>
      </c>
      <c r="WUC1" t="s">
        <v>16105</v>
      </c>
      <c r="WUD1" t="s">
        <v>16106</v>
      </c>
      <c r="WUE1" t="s">
        <v>16107</v>
      </c>
      <c r="WUF1" t="s">
        <v>16108</v>
      </c>
      <c r="WUG1" t="s">
        <v>16109</v>
      </c>
      <c r="WUH1" t="s">
        <v>16110</v>
      </c>
      <c r="WUI1" t="s">
        <v>16111</v>
      </c>
      <c r="WUJ1" t="s">
        <v>16112</v>
      </c>
      <c r="WUK1" t="s">
        <v>16113</v>
      </c>
      <c r="WUL1" t="s">
        <v>16114</v>
      </c>
      <c r="WUM1" t="s">
        <v>16115</v>
      </c>
      <c r="WUN1" t="s">
        <v>16116</v>
      </c>
      <c r="WUO1" t="s">
        <v>16117</v>
      </c>
      <c r="WUP1" t="s">
        <v>16118</v>
      </c>
      <c r="WUQ1" t="s">
        <v>16119</v>
      </c>
      <c r="WUR1" t="s">
        <v>16120</v>
      </c>
      <c r="WUS1" t="s">
        <v>16121</v>
      </c>
      <c r="WUT1" t="s">
        <v>16122</v>
      </c>
      <c r="WUU1" t="s">
        <v>16123</v>
      </c>
      <c r="WUV1" t="s">
        <v>16124</v>
      </c>
      <c r="WUW1" t="s">
        <v>16125</v>
      </c>
      <c r="WUX1" t="s">
        <v>16126</v>
      </c>
      <c r="WUY1" t="s">
        <v>16127</v>
      </c>
      <c r="WUZ1" t="s">
        <v>16128</v>
      </c>
      <c r="WVA1" t="s">
        <v>16129</v>
      </c>
      <c r="WVB1" t="s">
        <v>16130</v>
      </c>
      <c r="WVC1" t="s">
        <v>16131</v>
      </c>
      <c r="WVD1" t="s">
        <v>16132</v>
      </c>
      <c r="WVE1" t="s">
        <v>16133</v>
      </c>
      <c r="WVF1" t="s">
        <v>16134</v>
      </c>
      <c r="WVG1" t="s">
        <v>16135</v>
      </c>
      <c r="WVH1" t="s">
        <v>16136</v>
      </c>
      <c r="WVI1" t="s">
        <v>16137</v>
      </c>
      <c r="WVJ1" t="s">
        <v>16138</v>
      </c>
      <c r="WVK1" t="s">
        <v>16139</v>
      </c>
      <c r="WVL1" t="s">
        <v>16140</v>
      </c>
      <c r="WVM1" t="s">
        <v>16141</v>
      </c>
      <c r="WVN1" t="s">
        <v>16142</v>
      </c>
      <c r="WVO1" t="s">
        <v>16143</v>
      </c>
      <c r="WVP1" t="s">
        <v>16144</v>
      </c>
      <c r="WVQ1" t="s">
        <v>16145</v>
      </c>
      <c r="WVR1" t="s">
        <v>16146</v>
      </c>
      <c r="WVS1" t="s">
        <v>16147</v>
      </c>
      <c r="WVT1" t="s">
        <v>16148</v>
      </c>
      <c r="WVU1" t="s">
        <v>16149</v>
      </c>
      <c r="WVV1" t="s">
        <v>16150</v>
      </c>
      <c r="WVW1" t="s">
        <v>16151</v>
      </c>
      <c r="WVX1" t="s">
        <v>16152</v>
      </c>
      <c r="WVY1" t="s">
        <v>16153</v>
      </c>
      <c r="WVZ1" t="s">
        <v>16154</v>
      </c>
      <c r="WWA1" t="s">
        <v>16155</v>
      </c>
      <c r="WWB1" t="s">
        <v>16156</v>
      </c>
      <c r="WWC1" t="s">
        <v>16157</v>
      </c>
      <c r="WWD1" t="s">
        <v>16158</v>
      </c>
      <c r="WWE1" t="s">
        <v>16159</v>
      </c>
      <c r="WWF1" t="s">
        <v>16160</v>
      </c>
      <c r="WWG1" t="s">
        <v>16161</v>
      </c>
      <c r="WWH1" t="s">
        <v>16162</v>
      </c>
      <c r="WWI1" t="s">
        <v>16163</v>
      </c>
      <c r="WWJ1" t="s">
        <v>16164</v>
      </c>
      <c r="WWK1" t="s">
        <v>16165</v>
      </c>
      <c r="WWL1" t="s">
        <v>16166</v>
      </c>
      <c r="WWM1" t="s">
        <v>16167</v>
      </c>
      <c r="WWN1" t="s">
        <v>16168</v>
      </c>
      <c r="WWO1" t="s">
        <v>16169</v>
      </c>
      <c r="WWP1" t="s">
        <v>16170</v>
      </c>
      <c r="WWQ1" t="s">
        <v>16171</v>
      </c>
      <c r="WWR1" t="s">
        <v>16172</v>
      </c>
      <c r="WWS1" t="s">
        <v>16173</v>
      </c>
      <c r="WWT1" t="s">
        <v>16174</v>
      </c>
      <c r="WWU1" t="s">
        <v>16175</v>
      </c>
      <c r="WWV1" t="s">
        <v>16176</v>
      </c>
      <c r="WWW1" t="s">
        <v>16177</v>
      </c>
      <c r="WWX1" t="s">
        <v>16178</v>
      </c>
      <c r="WWY1" t="s">
        <v>16179</v>
      </c>
      <c r="WWZ1" t="s">
        <v>16180</v>
      </c>
      <c r="WXA1" t="s">
        <v>16181</v>
      </c>
      <c r="WXB1" t="s">
        <v>16182</v>
      </c>
      <c r="WXC1" t="s">
        <v>16183</v>
      </c>
      <c r="WXD1" t="s">
        <v>16184</v>
      </c>
      <c r="WXE1" t="s">
        <v>16185</v>
      </c>
      <c r="WXF1" t="s">
        <v>16186</v>
      </c>
      <c r="WXG1" t="s">
        <v>16187</v>
      </c>
      <c r="WXH1" t="s">
        <v>16188</v>
      </c>
      <c r="WXI1" t="s">
        <v>16189</v>
      </c>
      <c r="WXJ1" t="s">
        <v>16190</v>
      </c>
      <c r="WXK1" t="s">
        <v>16191</v>
      </c>
      <c r="WXL1" t="s">
        <v>16192</v>
      </c>
      <c r="WXM1" t="s">
        <v>16193</v>
      </c>
      <c r="WXN1" t="s">
        <v>16194</v>
      </c>
      <c r="WXO1" t="s">
        <v>16195</v>
      </c>
      <c r="WXP1" t="s">
        <v>16196</v>
      </c>
      <c r="WXQ1" t="s">
        <v>16197</v>
      </c>
      <c r="WXR1" t="s">
        <v>16198</v>
      </c>
      <c r="WXS1" t="s">
        <v>16199</v>
      </c>
      <c r="WXT1" t="s">
        <v>16200</v>
      </c>
      <c r="WXU1" t="s">
        <v>16201</v>
      </c>
      <c r="WXV1" t="s">
        <v>16202</v>
      </c>
      <c r="WXW1" t="s">
        <v>16203</v>
      </c>
      <c r="WXX1" t="s">
        <v>16204</v>
      </c>
      <c r="WXY1" t="s">
        <v>16205</v>
      </c>
      <c r="WXZ1" t="s">
        <v>16206</v>
      </c>
      <c r="WYA1" t="s">
        <v>16207</v>
      </c>
      <c r="WYB1" t="s">
        <v>16208</v>
      </c>
      <c r="WYC1" t="s">
        <v>16209</v>
      </c>
      <c r="WYD1" t="s">
        <v>16210</v>
      </c>
      <c r="WYE1" t="s">
        <v>16211</v>
      </c>
      <c r="WYF1" t="s">
        <v>16212</v>
      </c>
      <c r="WYG1" t="s">
        <v>16213</v>
      </c>
      <c r="WYH1" t="s">
        <v>16214</v>
      </c>
      <c r="WYI1" t="s">
        <v>16215</v>
      </c>
      <c r="WYJ1" t="s">
        <v>16216</v>
      </c>
      <c r="WYK1" t="s">
        <v>16217</v>
      </c>
      <c r="WYL1" t="s">
        <v>16218</v>
      </c>
      <c r="WYM1" t="s">
        <v>16219</v>
      </c>
      <c r="WYN1" t="s">
        <v>16220</v>
      </c>
      <c r="WYO1" t="s">
        <v>16221</v>
      </c>
      <c r="WYP1" t="s">
        <v>16222</v>
      </c>
      <c r="WYQ1" t="s">
        <v>16223</v>
      </c>
      <c r="WYR1" t="s">
        <v>16224</v>
      </c>
      <c r="WYS1" t="s">
        <v>16225</v>
      </c>
      <c r="WYT1" t="s">
        <v>16226</v>
      </c>
      <c r="WYU1" t="s">
        <v>16227</v>
      </c>
      <c r="WYV1" t="s">
        <v>16228</v>
      </c>
      <c r="WYW1" t="s">
        <v>16229</v>
      </c>
      <c r="WYX1" t="s">
        <v>16230</v>
      </c>
      <c r="WYY1" t="s">
        <v>16231</v>
      </c>
      <c r="WYZ1" t="s">
        <v>16232</v>
      </c>
      <c r="WZA1" t="s">
        <v>16233</v>
      </c>
      <c r="WZB1" t="s">
        <v>16234</v>
      </c>
      <c r="WZC1" t="s">
        <v>16235</v>
      </c>
      <c r="WZD1" t="s">
        <v>16236</v>
      </c>
      <c r="WZE1" t="s">
        <v>16237</v>
      </c>
      <c r="WZF1" t="s">
        <v>16238</v>
      </c>
      <c r="WZG1" t="s">
        <v>16239</v>
      </c>
      <c r="WZH1" t="s">
        <v>16240</v>
      </c>
      <c r="WZI1" t="s">
        <v>16241</v>
      </c>
      <c r="WZJ1" t="s">
        <v>16242</v>
      </c>
      <c r="WZK1" t="s">
        <v>16243</v>
      </c>
      <c r="WZL1" t="s">
        <v>16244</v>
      </c>
      <c r="WZM1" t="s">
        <v>16245</v>
      </c>
      <c r="WZN1" t="s">
        <v>16246</v>
      </c>
      <c r="WZO1" t="s">
        <v>16247</v>
      </c>
      <c r="WZP1" t="s">
        <v>16248</v>
      </c>
      <c r="WZQ1" t="s">
        <v>16249</v>
      </c>
      <c r="WZR1" t="s">
        <v>16250</v>
      </c>
      <c r="WZS1" t="s">
        <v>16251</v>
      </c>
      <c r="WZT1" t="s">
        <v>16252</v>
      </c>
      <c r="WZU1" t="s">
        <v>16253</v>
      </c>
      <c r="WZV1" t="s">
        <v>16254</v>
      </c>
      <c r="WZW1" t="s">
        <v>16255</v>
      </c>
      <c r="WZX1" t="s">
        <v>16256</v>
      </c>
      <c r="WZY1" t="s">
        <v>16257</v>
      </c>
      <c r="WZZ1" t="s">
        <v>16258</v>
      </c>
      <c r="XAA1" t="s">
        <v>16259</v>
      </c>
      <c r="XAB1" t="s">
        <v>16260</v>
      </c>
      <c r="XAC1" t="s">
        <v>16261</v>
      </c>
      <c r="XAD1" t="s">
        <v>16262</v>
      </c>
      <c r="XAE1" t="s">
        <v>16263</v>
      </c>
      <c r="XAF1" t="s">
        <v>16264</v>
      </c>
      <c r="XAG1" t="s">
        <v>16265</v>
      </c>
      <c r="XAH1" t="s">
        <v>16266</v>
      </c>
      <c r="XAI1" t="s">
        <v>16267</v>
      </c>
      <c r="XAJ1" t="s">
        <v>16268</v>
      </c>
      <c r="XAK1" t="s">
        <v>16269</v>
      </c>
      <c r="XAL1" t="s">
        <v>16270</v>
      </c>
      <c r="XAM1" t="s">
        <v>16271</v>
      </c>
      <c r="XAN1" t="s">
        <v>16272</v>
      </c>
      <c r="XAO1" t="s">
        <v>16273</v>
      </c>
      <c r="XAP1" t="s">
        <v>16274</v>
      </c>
      <c r="XAQ1" t="s">
        <v>16275</v>
      </c>
      <c r="XAR1" t="s">
        <v>16276</v>
      </c>
      <c r="XAS1" t="s">
        <v>16277</v>
      </c>
      <c r="XAT1" t="s">
        <v>16278</v>
      </c>
      <c r="XAU1" t="s">
        <v>16279</v>
      </c>
      <c r="XAV1" t="s">
        <v>16280</v>
      </c>
      <c r="XAW1" t="s">
        <v>16281</v>
      </c>
      <c r="XAX1" t="s">
        <v>16282</v>
      </c>
      <c r="XAY1" t="s">
        <v>16283</v>
      </c>
      <c r="XAZ1" t="s">
        <v>16284</v>
      </c>
      <c r="XBA1" t="s">
        <v>16285</v>
      </c>
      <c r="XBB1" t="s">
        <v>16286</v>
      </c>
      <c r="XBC1" t="s">
        <v>16287</v>
      </c>
      <c r="XBD1" t="s">
        <v>16288</v>
      </c>
      <c r="XBE1" t="s">
        <v>16289</v>
      </c>
      <c r="XBF1" t="s">
        <v>16290</v>
      </c>
      <c r="XBG1" t="s">
        <v>16291</v>
      </c>
      <c r="XBH1" t="s">
        <v>16292</v>
      </c>
      <c r="XBI1" t="s">
        <v>16293</v>
      </c>
      <c r="XBJ1" t="s">
        <v>16294</v>
      </c>
      <c r="XBK1" t="s">
        <v>16295</v>
      </c>
      <c r="XBL1" t="s">
        <v>16296</v>
      </c>
      <c r="XBM1" t="s">
        <v>16297</v>
      </c>
      <c r="XBN1" t="s">
        <v>16298</v>
      </c>
      <c r="XBO1" t="s">
        <v>16299</v>
      </c>
      <c r="XBP1" t="s">
        <v>16300</v>
      </c>
      <c r="XBQ1" t="s">
        <v>16301</v>
      </c>
      <c r="XBR1" t="s">
        <v>16302</v>
      </c>
      <c r="XBS1" t="s">
        <v>16303</v>
      </c>
      <c r="XBT1" t="s">
        <v>16304</v>
      </c>
      <c r="XBU1" t="s">
        <v>16305</v>
      </c>
      <c r="XBV1" t="s">
        <v>16306</v>
      </c>
      <c r="XBW1" t="s">
        <v>16307</v>
      </c>
      <c r="XBX1" t="s">
        <v>16308</v>
      </c>
      <c r="XBY1" t="s">
        <v>16309</v>
      </c>
      <c r="XBZ1" t="s">
        <v>16310</v>
      </c>
      <c r="XCA1" t="s">
        <v>16311</v>
      </c>
      <c r="XCB1" t="s">
        <v>16312</v>
      </c>
      <c r="XCC1" t="s">
        <v>16313</v>
      </c>
      <c r="XCD1" t="s">
        <v>16314</v>
      </c>
      <c r="XCE1" t="s">
        <v>16315</v>
      </c>
      <c r="XCF1" t="s">
        <v>16316</v>
      </c>
      <c r="XCG1" t="s">
        <v>16317</v>
      </c>
      <c r="XCH1" t="s">
        <v>16318</v>
      </c>
      <c r="XCI1" t="s">
        <v>16319</v>
      </c>
      <c r="XCJ1" t="s">
        <v>16320</v>
      </c>
      <c r="XCK1" t="s">
        <v>16321</v>
      </c>
      <c r="XCL1" t="s">
        <v>16322</v>
      </c>
      <c r="XCM1" t="s">
        <v>16323</v>
      </c>
      <c r="XCN1" t="s">
        <v>16324</v>
      </c>
      <c r="XCO1" t="s">
        <v>16325</v>
      </c>
      <c r="XCP1" t="s">
        <v>16326</v>
      </c>
      <c r="XCQ1" t="s">
        <v>16327</v>
      </c>
      <c r="XCR1" t="s">
        <v>16328</v>
      </c>
      <c r="XCS1" t="s">
        <v>16329</v>
      </c>
      <c r="XCT1" t="s">
        <v>16330</v>
      </c>
      <c r="XCU1" t="s">
        <v>16331</v>
      </c>
      <c r="XCV1" t="s">
        <v>16332</v>
      </c>
      <c r="XCW1" t="s">
        <v>16333</v>
      </c>
      <c r="XCX1" t="s">
        <v>16334</v>
      </c>
      <c r="XCY1" t="s">
        <v>16335</v>
      </c>
      <c r="XCZ1" t="s">
        <v>16336</v>
      </c>
      <c r="XDA1" t="s">
        <v>16337</v>
      </c>
      <c r="XDB1" t="s">
        <v>16338</v>
      </c>
      <c r="XDC1" t="s">
        <v>16339</v>
      </c>
      <c r="XDD1" t="s">
        <v>16340</v>
      </c>
      <c r="XDE1" t="s">
        <v>16341</v>
      </c>
      <c r="XDF1" t="s">
        <v>16342</v>
      </c>
      <c r="XDG1" t="s">
        <v>16343</v>
      </c>
      <c r="XDH1" t="s">
        <v>16344</v>
      </c>
      <c r="XDI1" t="s">
        <v>16345</v>
      </c>
      <c r="XDJ1" t="s">
        <v>16346</v>
      </c>
      <c r="XDK1" t="s">
        <v>16347</v>
      </c>
      <c r="XDL1" t="s">
        <v>16348</v>
      </c>
      <c r="XDM1" t="s">
        <v>16349</v>
      </c>
      <c r="XDN1" t="s">
        <v>16350</v>
      </c>
      <c r="XDO1" t="s">
        <v>16351</v>
      </c>
      <c r="XDP1" t="s">
        <v>16352</v>
      </c>
      <c r="XDQ1" t="s">
        <v>16353</v>
      </c>
      <c r="XDR1" t="s">
        <v>16354</v>
      </c>
      <c r="XDS1" t="s">
        <v>16355</v>
      </c>
      <c r="XDT1" t="s">
        <v>16356</v>
      </c>
      <c r="XDU1" t="s">
        <v>16357</v>
      </c>
      <c r="XDV1" t="s">
        <v>16358</v>
      </c>
      <c r="XDW1" t="s">
        <v>16359</v>
      </c>
      <c r="XDX1" t="s">
        <v>16360</v>
      </c>
      <c r="XDY1" t="s">
        <v>16361</v>
      </c>
      <c r="XDZ1" t="s">
        <v>16362</v>
      </c>
      <c r="XEA1" t="s">
        <v>16363</v>
      </c>
      <c r="XEB1" t="s">
        <v>16364</v>
      </c>
      <c r="XEC1" t="s">
        <v>16365</v>
      </c>
      <c r="XED1" t="s">
        <v>16366</v>
      </c>
      <c r="XEE1" t="s">
        <v>16367</v>
      </c>
      <c r="XEF1" t="s">
        <v>16368</v>
      </c>
      <c r="XEG1" t="s">
        <v>16369</v>
      </c>
      <c r="XEH1" t="s">
        <v>16370</v>
      </c>
      <c r="XEI1" t="s">
        <v>16371</v>
      </c>
      <c r="XEJ1" t="s">
        <v>16372</v>
      </c>
      <c r="XEK1" t="s">
        <v>16373</v>
      </c>
      <c r="XEL1" t="s">
        <v>16374</v>
      </c>
      <c r="XEM1" t="s">
        <v>16375</v>
      </c>
      <c r="XEN1" t="s">
        <v>16376</v>
      </c>
      <c r="XEO1" t="s">
        <v>16377</v>
      </c>
      <c r="XEP1" t="s">
        <v>16378</v>
      </c>
      <c r="XEQ1" t="s">
        <v>16379</v>
      </c>
      <c r="XER1" t="s">
        <v>16380</v>
      </c>
      <c r="XES1" t="s">
        <v>16381</v>
      </c>
      <c r="XET1" t="s">
        <v>16382</v>
      </c>
      <c r="XEU1" t="s">
        <v>16383</v>
      </c>
      <c r="XEV1" t="s">
        <v>16384</v>
      </c>
      <c r="XEW1" t="s">
        <v>16385</v>
      </c>
      <c r="XEX1" t="s">
        <v>16386</v>
      </c>
      <c r="XEY1" t="s">
        <v>16387</v>
      </c>
      <c r="XEZ1" t="s">
        <v>16388</v>
      </c>
      <c r="XFA1" t="s">
        <v>16389</v>
      </c>
      <c r="XFB1" t="s">
        <v>16390</v>
      </c>
      <c r="XFC1" t="s">
        <v>16391</v>
      </c>
      <c r="XFD1" t="s">
        <v>16392</v>
      </c>
    </row>
    <row r="2" spans="1:16384" s="311" customFormat="1" ht="16.5" x14ac:dyDescent="0.45">
      <c r="B2" s="312"/>
      <c r="D2" s="312"/>
      <c r="F2" s="312"/>
      <c r="H2" s="312"/>
      <c r="I2" s="313"/>
    </row>
    <row r="3" spans="1:16384" x14ac:dyDescent="0.35">
      <c r="A3">
        <v>1960</v>
      </c>
      <c r="B3" s="5">
        <v>10000</v>
      </c>
      <c r="C3">
        <v>110</v>
      </c>
      <c r="D3" s="5">
        <v>1431.561931</v>
      </c>
    </row>
    <row r="4" spans="1:16384" x14ac:dyDescent="0.35">
      <c r="A4">
        <v>1980</v>
      </c>
      <c r="B4" s="5">
        <v>2000</v>
      </c>
      <c r="C4">
        <v>40</v>
      </c>
      <c r="D4" s="5">
        <v>464.01402999999999</v>
      </c>
    </row>
    <row r="5" spans="1:16384" x14ac:dyDescent="0.35">
      <c r="C5">
        <v>50</v>
      </c>
      <c r="D5" s="5">
        <v>242.59564</v>
      </c>
    </row>
    <row r="6" spans="1:16384" x14ac:dyDescent="0.35">
      <c r="C6">
        <v>60</v>
      </c>
      <c r="D6" s="5">
        <v>3.045445</v>
      </c>
    </row>
    <row r="7" spans="1:16384" x14ac:dyDescent="0.35">
      <c r="C7">
        <v>63</v>
      </c>
      <c r="D7" s="5">
        <v>2134.723653</v>
      </c>
    </row>
    <row r="8" spans="1:16384" x14ac:dyDescent="0.35">
      <c r="C8">
        <v>75</v>
      </c>
      <c r="D8" s="5">
        <v>7.8345570000000002</v>
      </c>
    </row>
    <row r="9" spans="1:16384" x14ac:dyDescent="0.35">
      <c r="C9">
        <v>90</v>
      </c>
      <c r="D9" s="5">
        <v>1625.539321</v>
      </c>
    </row>
  </sheetData>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C9DC-4320-44FA-AC47-554DAECAAD37}">
  <sheetPr>
    <tabColor theme="0" tint="-0.34998626667073579"/>
  </sheetPr>
  <dimension ref="A1:Z208"/>
  <sheetViews>
    <sheetView zoomScale="110" zoomScaleNormal="110" workbookViewId="0">
      <selection activeCell="F58" sqref="F58"/>
    </sheetView>
  </sheetViews>
  <sheetFormatPr defaultColWidth="9.1796875" defaultRowHeight="13" x14ac:dyDescent="0.3"/>
  <cols>
    <col min="1" max="1" width="11.7265625" style="23" customWidth="1"/>
    <col min="2" max="2" width="49.26953125" style="23" customWidth="1"/>
    <col min="3" max="3" width="12.1796875" style="23" customWidth="1"/>
    <col min="4" max="4" width="12.453125" style="23" customWidth="1"/>
    <col min="5" max="5" width="12.26953125" style="23" customWidth="1"/>
    <col min="6" max="6" width="12.81640625" style="23" customWidth="1"/>
    <col min="7" max="7" width="12.54296875" style="23" customWidth="1"/>
    <col min="8" max="8" width="12.81640625" style="23" customWidth="1"/>
    <col min="9" max="10" width="12.26953125" style="23" customWidth="1"/>
    <col min="11" max="11" width="16" style="23" customWidth="1"/>
    <col min="12" max="12" width="14.26953125" style="23" customWidth="1"/>
    <col min="13" max="13" width="12" style="23" customWidth="1"/>
    <col min="14" max="14" width="13.1796875" style="23" customWidth="1"/>
    <col min="15" max="16" width="11.7265625" style="23" customWidth="1"/>
    <col min="17" max="17" width="12.26953125" style="23" customWidth="1"/>
    <col min="18" max="18" width="12.7265625" style="23" customWidth="1"/>
    <col min="19" max="19" width="13.26953125" style="23" customWidth="1"/>
    <col min="20" max="20" width="31.453125" style="23" customWidth="1"/>
    <col min="21" max="21" width="27.81640625" style="23" customWidth="1"/>
    <col min="22" max="22" width="36.26953125" style="23" customWidth="1"/>
    <col min="23" max="24" width="28.81640625" style="23" customWidth="1"/>
    <col min="25" max="25" width="9.453125" style="23" bestFit="1" customWidth="1"/>
    <col min="26" max="16384" width="9.1796875" style="23"/>
  </cols>
  <sheetData>
    <row r="1" spans="1:26" x14ac:dyDescent="0.3">
      <c r="B1" s="21" t="s">
        <v>16403</v>
      </c>
      <c r="C1" s="27"/>
      <c r="D1" s="27"/>
      <c r="E1" s="27"/>
      <c r="G1" s="21"/>
      <c r="H1" s="24"/>
      <c r="J1" s="21"/>
      <c r="K1" s="24"/>
      <c r="L1" s="24"/>
      <c r="N1" s="24"/>
      <c r="O1" s="24"/>
      <c r="P1" s="24"/>
      <c r="Q1" s="24"/>
      <c r="R1" s="24"/>
      <c r="S1" s="24"/>
      <c r="T1" s="24"/>
      <c r="U1" s="24"/>
      <c r="V1" s="24"/>
      <c r="W1" s="24"/>
    </row>
    <row r="2" spans="1:26" x14ac:dyDescent="0.3">
      <c r="B2" s="26"/>
      <c r="J2" s="27"/>
      <c r="K2" s="21" t="s">
        <v>16473</v>
      </c>
      <c r="L2" s="27" t="s">
        <v>16474</v>
      </c>
      <c r="M2" s="27" t="s">
        <v>16475</v>
      </c>
      <c r="S2" s="21" t="s">
        <v>16476</v>
      </c>
    </row>
    <row r="3" spans="1:26" x14ac:dyDescent="0.3">
      <c r="B3" s="28"/>
      <c r="G3" s="29" t="s">
        <v>16411</v>
      </c>
      <c r="H3" s="38">
        <f>'Yhtiö VE 0 '!G3</f>
        <v>0.02</v>
      </c>
      <c r="J3" s="29" t="s">
        <v>16412</v>
      </c>
      <c r="K3" s="32">
        <f>'Yhtiö VE 0 '!K3</f>
        <v>4486000</v>
      </c>
      <c r="L3" s="320">
        <f>'Alue Vaihtoehto1'!V7</f>
        <v>3.0223657121467339E-3</v>
      </c>
      <c r="M3" s="32">
        <f t="shared" ref="M3:M9" si="0">K3*L3</f>
        <v>13558.332584690248</v>
      </c>
      <c r="N3" s="32" t="s">
        <v>16477</v>
      </c>
      <c r="T3" s="23" t="s">
        <v>16478</v>
      </c>
      <c r="U3" s="23" t="s">
        <v>16479</v>
      </c>
      <c r="V3" s="23" t="s">
        <v>16480</v>
      </c>
    </row>
    <row r="4" spans="1:26" x14ac:dyDescent="0.3">
      <c r="B4" s="29"/>
      <c r="G4" s="29" t="s">
        <v>16414</v>
      </c>
      <c r="H4" s="38">
        <f>'Yhtiö VE 0 '!G4</f>
        <v>0.03</v>
      </c>
      <c r="J4" s="29" t="s">
        <v>16415</v>
      </c>
      <c r="K4" s="32">
        <f>'Yhtiö VE 0 '!K4</f>
        <v>1402000</v>
      </c>
      <c r="L4" s="320">
        <f>'Alue Vaihtoehto1'!V7</f>
        <v>3.0223657121467339E-3</v>
      </c>
      <c r="M4" s="32">
        <f t="shared" si="0"/>
        <v>4237.3567284297205</v>
      </c>
      <c r="N4" s="32" t="s">
        <v>16477</v>
      </c>
      <c r="S4" s="23" t="s">
        <v>16481</v>
      </c>
      <c r="T4" s="26">
        <f>TALOUSTIEDOT!C86</f>
        <v>33000</v>
      </c>
      <c r="U4" s="26">
        <f>TALOUSTIEDOT!D86</f>
        <v>143</v>
      </c>
      <c r="V4" s="306">
        <f>U4/T4</f>
        <v>4.3333333333333331E-3</v>
      </c>
    </row>
    <row r="5" spans="1:26" x14ac:dyDescent="0.3">
      <c r="G5" s="29" t="s">
        <v>16417</v>
      </c>
      <c r="H5" s="55">
        <f>'Yhtiö VE 0 '!G5</f>
        <v>15</v>
      </c>
      <c r="J5" s="29" t="s">
        <v>16418</v>
      </c>
      <c r="K5" s="32">
        <f>'Yhtiö VE 0 '!K5</f>
        <v>113000</v>
      </c>
      <c r="L5" s="320">
        <f>'Alue Vaihtoehto1'!V7</f>
        <v>3.0223657121467339E-3</v>
      </c>
      <c r="M5" s="32">
        <f t="shared" si="0"/>
        <v>341.52732547258091</v>
      </c>
      <c r="N5" s="32" t="s">
        <v>16477</v>
      </c>
      <c r="S5" s="23" t="s">
        <v>16482</v>
      </c>
      <c r="T5" s="26">
        <f>TALOUSTIEDOT!C87</f>
        <v>1781000</v>
      </c>
      <c r="U5" s="26">
        <f>TALOUSTIEDOT!D87</f>
        <v>3048</v>
      </c>
      <c r="V5" s="306">
        <f>U5/T5</f>
        <v>1.7113980909601346E-3</v>
      </c>
    </row>
    <row r="6" spans="1:26" x14ac:dyDescent="0.3">
      <c r="B6" s="29"/>
      <c r="G6" s="29" t="s">
        <v>16419</v>
      </c>
      <c r="H6" s="38">
        <f>'Yhtiö VE 0 '!G6</f>
        <v>0.08</v>
      </c>
      <c r="J6" s="29" t="s">
        <v>16420</v>
      </c>
      <c r="K6" s="32">
        <f>'Yhtiö VE 0 '!C38</f>
        <v>55000</v>
      </c>
      <c r="L6" s="320">
        <f>'Alue Vaihtoehto1'!V7</f>
        <v>3.0223657121467339E-3</v>
      </c>
      <c r="M6" s="32">
        <f t="shared" si="0"/>
        <v>166.23011416807037</v>
      </c>
      <c r="N6" s="32" t="s">
        <v>16483</v>
      </c>
      <c r="V6" s="306"/>
    </row>
    <row r="7" spans="1:26" x14ac:dyDescent="0.3">
      <c r="B7" s="29"/>
      <c r="J7" s="29" t="s">
        <v>16422</v>
      </c>
      <c r="K7" s="32">
        <f>'Yhtiö VE 0 '!C39</f>
        <v>4000000</v>
      </c>
      <c r="L7" s="320">
        <f>'Alue Vaihtoehto1'!V7</f>
        <v>3.0223657121467339E-3</v>
      </c>
      <c r="M7" s="32">
        <f t="shared" si="0"/>
        <v>12089.462848586936</v>
      </c>
      <c r="N7" s="23" t="s">
        <v>16485</v>
      </c>
      <c r="V7" s="307">
        <f>TALOUSTIEDOT!E88</f>
        <v>3.0223657121467339E-3</v>
      </c>
    </row>
    <row r="8" spans="1:26" x14ac:dyDescent="0.3">
      <c r="J8" s="29" t="s">
        <v>16454</v>
      </c>
      <c r="K8" s="32">
        <f>'Yhtiö VE 0 '!C40</f>
        <v>0</v>
      </c>
      <c r="L8" s="320">
        <f>'Alue Vaihtoehto1'!V7</f>
        <v>3.0223657121467339E-3</v>
      </c>
      <c r="M8" s="32">
        <f t="shared" si="0"/>
        <v>0</v>
      </c>
      <c r="N8" s="23" t="s">
        <v>16483</v>
      </c>
    </row>
    <row r="9" spans="1:26" x14ac:dyDescent="0.3">
      <c r="J9" s="29" t="s">
        <v>16424</v>
      </c>
      <c r="K9" s="32">
        <f>'Yhtiö VE 0 '!C54</f>
        <v>2670000</v>
      </c>
      <c r="L9" s="320">
        <f>'Alue Vaihtoehto1'!V7</f>
        <v>3.0223657121467339E-3</v>
      </c>
      <c r="M9" s="32">
        <f t="shared" si="0"/>
        <v>8069.7164514317792</v>
      </c>
      <c r="N9" s="23" t="s">
        <v>16485</v>
      </c>
    </row>
    <row r="10" spans="1:26" s="29" customFormat="1" x14ac:dyDescent="0.3">
      <c r="L10" s="56"/>
    </row>
    <row r="11" spans="1:26" x14ac:dyDescent="0.3">
      <c r="F11" s="57">
        <f>TALOUSTIEDOT!G157</f>
        <v>0.06</v>
      </c>
      <c r="G11" s="57">
        <f>TALOUSTIEDOT!H157</f>
        <v>0.06</v>
      </c>
      <c r="H11" s="57">
        <f>TALOUSTIEDOT!I157</f>
        <v>0.06</v>
      </c>
      <c r="I11" s="57">
        <f>TALOUSTIEDOT!J157</f>
        <v>0.04</v>
      </c>
      <c r="J11" s="57">
        <f>TALOUSTIEDOT!K157</f>
        <v>0.02</v>
      </c>
      <c r="K11" s="57">
        <f>TALOUSTIEDOT!L157</f>
        <v>0.02</v>
      </c>
      <c r="L11" s="57">
        <f>TALOUSTIEDOT!M157</f>
        <v>0.02</v>
      </c>
      <c r="M11" s="57">
        <f>TALOUSTIEDOT!N157</f>
        <v>0.02</v>
      </c>
      <c r="N11" s="57">
        <f>TALOUSTIEDOT!O157</f>
        <v>0.02</v>
      </c>
      <c r="O11" s="57">
        <f>TALOUSTIEDOT!P157</f>
        <v>0.02</v>
      </c>
      <c r="P11" s="57">
        <f>TALOUSTIEDOT!Q157</f>
        <v>0.01</v>
      </c>
      <c r="Q11" s="57">
        <f>TALOUSTIEDOT!R157</f>
        <v>0.01</v>
      </c>
      <c r="R11" s="57">
        <f>TALOUSTIEDOT!S157</f>
        <v>0.01</v>
      </c>
      <c r="S11" s="57">
        <f>TALOUSTIEDOT!T157</f>
        <v>0.01</v>
      </c>
      <c r="T11" s="57">
        <f>TALOUSTIEDOT!U157</f>
        <v>0.01</v>
      </c>
      <c r="U11" s="57">
        <f>TALOUSTIEDOT!V157</f>
        <v>0.01</v>
      </c>
      <c r="V11" s="57">
        <f>TALOUSTIEDOT!W157</f>
        <v>0.01</v>
      </c>
      <c r="W11" s="57">
        <f>TALOUSTIEDOT!X157</f>
        <v>0.01</v>
      </c>
      <c r="X11" s="57">
        <f>TALOUSTIEDOT!Y157</f>
        <v>0.01</v>
      </c>
      <c r="Y11" s="29"/>
      <c r="Z11" s="29"/>
    </row>
    <row r="12" spans="1:26" x14ac:dyDescent="0.3">
      <c r="A12" s="21"/>
      <c r="B12" s="58" t="s">
        <v>16486</v>
      </c>
      <c r="C12" s="58">
        <f>TALOUSTIEDOT!C$69</f>
        <v>2023</v>
      </c>
      <c r="D12" s="58">
        <f>C$12+1</f>
        <v>2024</v>
      </c>
      <c r="E12" s="58">
        <f t="shared" ref="E12:X12" si="1">D$12+1</f>
        <v>2025</v>
      </c>
      <c r="F12" s="58">
        <f t="shared" si="1"/>
        <v>2026</v>
      </c>
      <c r="G12" s="58">
        <f t="shared" si="1"/>
        <v>2027</v>
      </c>
      <c r="H12" s="58">
        <f t="shared" si="1"/>
        <v>2028</v>
      </c>
      <c r="I12" s="58">
        <f t="shared" si="1"/>
        <v>2029</v>
      </c>
      <c r="J12" s="58">
        <f t="shared" si="1"/>
        <v>2030</v>
      </c>
      <c r="K12" s="58">
        <f t="shared" si="1"/>
        <v>2031</v>
      </c>
      <c r="L12" s="58">
        <f t="shared" si="1"/>
        <v>2032</v>
      </c>
      <c r="M12" s="58">
        <f t="shared" si="1"/>
        <v>2033</v>
      </c>
      <c r="N12" s="58">
        <f t="shared" si="1"/>
        <v>2034</v>
      </c>
      <c r="O12" s="58">
        <f t="shared" si="1"/>
        <v>2035</v>
      </c>
      <c r="P12" s="58">
        <f t="shared" si="1"/>
        <v>2036</v>
      </c>
      <c r="Q12" s="58">
        <f t="shared" si="1"/>
        <v>2037</v>
      </c>
      <c r="R12" s="58">
        <f t="shared" si="1"/>
        <v>2038</v>
      </c>
      <c r="S12" s="58">
        <f t="shared" si="1"/>
        <v>2039</v>
      </c>
      <c r="T12" s="58">
        <f t="shared" si="1"/>
        <v>2040</v>
      </c>
      <c r="U12" s="58">
        <f t="shared" si="1"/>
        <v>2041</v>
      </c>
      <c r="V12" s="58">
        <f t="shared" si="1"/>
        <v>2042</v>
      </c>
      <c r="W12" s="58">
        <f t="shared" si="1"/>
        <v>2043</v>
      </c>
      <c r="X12" s="58">
        <f t="shared" si="1"/>
        <v>2044</v>
      </c>
      <c r="Y12" s="29"/>
      <c r="Z12" s="29"/>
    </row>
    <row r="13" spans="1:26" x14ac:dyDescent="0.3">
      <c r="B13" s="59" t="s">
        <v>16616</v>
      </c>
      <c r="C13" s="23">
        <f>TALOUSTIEDOT!C105</f>
        <v>35</v>
      </c>
      <c r="D13" s="23">
        <f>TALOUSTIEDOT!F105</f>
        <v>35</v>
      </c>
      <c r="E13" s="28">
        <f>D13+D15</f>
        <v>35</v>
      </c>
      <c r="F13" s="28">
        <f>E13+E15</f>
        <v>35.5</v>
      </c>
      <c r="G13" s="28">
        <f t="shared" ref="F13:X14" si="2">F13+F15</f>
        <v>36</v>
      </c>
      <c r="H13" s="28">
        <f t="shared" si="2"/>
        <v>36.5</v>
      </c>
      <c r="I13" s="28">
        <f t="shared" si="2"/>
        <v>37</v>
      </c>
      <c r="J13" s="28">
        <f t="shared" si="2"/>
        <v>37.5</v>
      </c>
      <c r="K13" s="28">
        <f t="shared" si="2"/>
        <v>38</v>
      </c>
      <c r="L13" s="28">
        <f t="shared" si="2"/>
        <v>38.5</v>
      </c>
      <c r="M13" s="28">
        <f t="shared" si="2"/>
        <v>39</v>
      </c>
      <c r="N13" s="28">
        <f t="shared" si="2"/>
        <v>39.5</v>
      </c>
      <c r="O13" s="28">
        <f t="shared" si="2"/>
        <v>40</v>
      </c>
      <c r="P13" s="28">
        <f t="shared" si="2"/>
        <v>40.5</v>
      </c>
      <c r="Q13" s="28">
        <f t="shared" si="2"/>
        <v>41</v>
      </c>
      <c r="R13" s="28">
        <f t="shared" si="2"/>
        <v>41.5</v>
      </c>
      <c r="S13" s="28">
        <f t="shared" si="2"/>
        <v>42</v>
      </c>
      <c r="T13" s="28">
        <f t="shared" si="2"/>
        <v>42.5</v>
      </c>
      <c r="U13" s="28">
        <f t="shared" si="2"/>
        <v>43</v>
      </c>
      <c r="V13" s="28">
        <f t="shared" si="2"/>
        <v>43.5</v>
      </c>
      <c r="W13" s="28">
        <f t="shared" si="2"/>
        <v>44</v>
      </c>
      <c r="X13" s="28">
        <f t="shared" si="2"/>
        <v>44.5</v>
      </c>
    </row>
    <row r="14" spans="1:26" x14ac:dyDescent="0.3">
      <c r="B14" s="59" t="s">
        <v>16617</v>
      </c>
      <c r="C14" s="23">
        <f>TALOUSTIEDOT!C106</f>
        <v>35</v>
      </c>
      <c r="D14" s="23">
        <f>TALOUSTIEDOT!F106</f>
        <v>35</v>
      </c>
      <c r="E14" s="28">
        <f>D14+D16</f>
        <v>35</v>
      </c>
      <c r="F14" s="28">
        <f t="shared" si="2"/>
        <v>35.5</v>
      </c>
      <c r="G14" s="28">
        <f t="shared" si="2"/>
        <v>36</v>
      </c>
      <c r="H14" s="28">
        <f t="shared" si="2"/>
        <v>36.5</v>
      </c>
      <c r="I14" s="28">
        <f t="shared" si="2"/>
        <v>37</v>
      </c>
      <c r="J14" s="28">
        <f t="shared" si="2"/>
        <v>37.5</v>
      </c>
      <c r="K14" s="28">
        <f t="shared" si="2"/>
        <v>38</v>
      </c>
      <c r="L14" s="28">
        <f t="shared" si="2"/>
        <v>38.5</v>
      </c>
      <c r="M14" s="28">
        <f t="shared" si="2"/>
        <v>39</v>
      </c>
      <c r="N14" s="28">
        <f t="shared" si="2"/>
        <v>39.5</v>
      </c>
      <c r="O14" s="28">
        <f t="shared" si="2"/>
        <v>40</v>
      </c>
      <c r="P14" s="28">
        <f t="shared" si="2"/>
        <v>40.5</v>
      </c>
      <c r="Q14" s="28">
        <f t="shared" si="2"/>
        <v>41</v>
      </c>
      <c r="R14" s="28">
        <f t="shared" si="2"/>
        <v>41.5</v>
      </c>
      <c r="S14" s="28">
        <f t="shared" si="2"/>
        <v>42</v>
      </c>
      <c r="T14" s="28">
        <f t="shared" si="2"/>
        <v>42.5</v>
      </c>
      <c r="U14" s="28">
        <f t="shared" si="2"/>
        <v>43</v>
      </c>
      <c r="V14" s="28">
        <f t="shared" si="2"/>
        <v>43.5</v>
      </c>
      <c r="W14" s="28">
        <f t="shared" si="2"/>
        <v>44</v>
      </c>
      <c r="X14" s="28">
        <f t="shared" si="2"/>
        <v>44.5</v>
      </c>
    </row>
    <row r="15" spans="1:26" x14ac:dyDescent="0.3">
      <c r="B15" s="29" t="s">
        <v>16487</v>
      </c>
      <c r="C15" s="23">
        <f>TALOUSTIEDOT!C107</f>
        <v>0</v>
      </c>
      <c r="D15" s="23">
        <f>TALOUSTIEDOT!F107</f>
        <v>0</v>
      </c>
      <c r="E15" s="28">
        <f>TALOUSTIEDOT!$C129</f>
        <v>0.5</v>
      </c>
      <c r="F15" s="28">
        <f>TALOUSTIEDOT!$C129</f>
        <v>0.5</v>
      </c>
      <c r="G15" s="28">
        <f>TALOUSTIEDOT!$C129</f>
        <v>0.5</v>
      </c>
      <c r="H15" s="28">
        <f>TALOUSTIEDOT!$C129</f>
        <v>0.5</v>
      </c>
      <c r="I15" s="28">
        <f>TALOUSTIEDOT!$C129</f>
        <v>0.5</v>
      </c>
      <c r="J15" s="28">
        <f>TALOUSTIEDOT!$C129</f>
        <v>0.5</v>
      </c>
      <c r="K15" s="28">
        <f>TALOUSTIEDOT!$C129</f>
        <v>0.5</v>
      </c>
      <c r="L15" s="28">
        <f>TALOUSTIEDOT!$C129</f>
        <v>0.5</v>
      </c>
      <c r="M15" s="28">
        <f>TALOUSTIEDOT!$C129</f>
        <v>0.5</v>
      </c>
      <c r="N15" s="28">
        <f>TALOUSTIEDOT!$C129</f>
        <v>0.5</v>
      </c>
      <c r="O15" s="28">
        <f>TALOUSTIEDOT!$C129</f>
        <v>0.5</v>
      </c>
      <c r="P15" s="28">
        <f>TALOUSTIEDOT!$C129</f>
        <v>0.5</v>
      </c>
      <c r="Q15" s="28">
        <f>TALOUSTIEDOT!$C129</f>
        <v>0.5</v>
      </c>
      <c r="R15" s="28">
        <f>TALOUSTIEDOT!$C129</f>
        <v>0.5</v>
      </c>
      <c r="S15" s="28">
        <f>TALOUSTIEDOT!$C129</f>
        <v>0.5</v>
      </c>
      <c r="T15" s="28">
        <f>TALOUSTIEDOT!$C129</f>
        <v>0.5</v>
      </c>
      <c r="U15" s="28">
        <f>TALOUSTIEDOT!$C129</f>
        <v>0.5</v>
      </c>
      <c r="V15" s="28">
        <f>TALOUSTIEDOT!$C129</f>
        <v>0.5</v>
      </c>
      <c r="W15" s="28">
        <f>TALOUSTIEDOT!$C129</f>
        <v>0.5</v>
      </c>
      <c r="X15" s="28">
        <f>TALOUSTIEDOT!$C129</f>
        <v>0.5</v>
      </c>
    </row>
    <row r="16" spans="1:26" x14ac:dyDescent="0.3">
      <c r="B16" s="29" t="s">
        <v>16488</v>
      </c>
      <c r="C16" s="23">
        <f>TALOUSTIEDOT!C108</f>
        <v>0</v>
      </c>
      <c r="D16" s="23">
        <f>TALOUSTIEDOT!F108</f>
        <v>0</v>
      </c>
      <c r="E16" s="28">
        <f>E15</f>
        <v>0.5</v>
      </c>
      <c r="F16" s="28">
        <f t="shared" ref="F16:X16" si="3">F15</f>
        <v>0.5</v>
      </c>
      <c r="G16" s="28">
        <f t="shared" si="3"/>
        <v>0.5</v>
      </c>
      <c r="H16" s="28">
        <f t="shared" si="3"/>
        <v>0.5</v>
      </c>
      <c r="I16" s="28">
        <f t="shared" si="3"/>
        <v>0.5</v>
      </c>
      <c r="J16" s="28">
        <f t="shared" si="3"/>
        <v>0.5</v>
      </c>
      <c r="K16" s="28">
        <f t="shared" si="3"/>
        <v>0.5</v>
      </c>
      <c r="L16" s="28">
        <f t="shared" si="3"/>
        <v>0.5</v>
      </c>
      <c r="M16" s="28">
        <f t="shared" si="3"/>
        <v>0.5</v>
      </c>
      <c r="N16" s="28">
        <f t="shared" si="3"/>
        <v>0.5</v>
      </c>
      <c r="O16" s="28">
        <f t="shared" si="3"/>
        <v>0.5</v>
      </c>
      <c r="P16" s="28">
        <f t="shared" si="3"/>
        <v>0.5</v>
      </c>
      <c r="Q16" s="28">
        <f t="shared" si="3"/>
        <v>0.5</v>
      </c>
      <c r="R16" s="28">
        <f t="shared" si="3"/>
        <v>0.5</v>
      </c>
      <c r="S16" s="28">
        <f t="shared" si="3"/>
        <v>0.5</v>
      </c>
      <c r="T16" s="28">
        <f t="shared" si="3"/>
        <v>0.5</v>
      </c>
      <c r="U16" s="28">
        <f t="shared" si="3"/>
        <v>0.5</v>
      </c>
      <c r="V16" s="28">
        <f t="shared" si="3"/>
        <v>0.5</v>
      </c>
      <c r="W16" s="28">
        <f t="shared" si="3"/>
        <v>0.5</v>
      </c>
      <c r="X16" s="28">
        <f t="shared" si="3"/>
        <v>0.5</v>
      </c>
    </row>
    <row r="17" spans="2:24" x14ac:dyDescent="0.3">
      <c r="B17" s="29" t="s">
        <v>16489</v>
      </c>
      <c r="C17" s="23">
        <f>TALOUSTIEDOT!C109</f>
        <v>2160</v>
      </c>
      <c r="D17" s="23">
        <f>TALOUSTIEDOT!F109</f>
        <v>2160</v>
      </c>
      <c r="E17" s="28">
        <f>D17</f>
        <v>2160</v>
      </c>
      <c r="F17" s="34">
        <f>E17*(1+F11)</f>
        <v>2289.6</v>
      </c>
      <c r="G17" s="34">
        <f>F17*(1+G11)</f>
        <v>2426.9760000000001</v>
      </c>
      <c r="H17" s="34">
        <f t="shared" ref="H17:X17" si="4">G17*(1+H11)</f>
        <v>2572.5945600000005</v>
      </c>
      <c r="I17" s="34">
        <f t="shared" si="4"/>
        <v>2675.4983424000006</v>
      </c>
      <c r="J17" s="34">
        <f t="shared" si="4"/>
        <v>2729.0083092480008</v>
      </c>
      <c r="K17" s="34">
        <f t="shared" si="4"/>
        <v>2783.5884754329609</v>
      </c>
      <c r="L17" s="34">
        <f t="shared" si="4"/>
        <v>2839.2602449416199</v>
      </c>
      <c r="M17" s="34">
        <f>L17*(1+M11)</f>
        <v>2896.0454498404524</v>
      </c>
      <c r="N17" s="34">
        <f t="shared" si="4"/>
        <v>2953.9663588372614</v>
      </c>
      <c r="O17" s="34">
        <f t="shared" si="4"/>
        <v>3013.0456860140066</v>
      </c>
      <c r="P17" s="34">
        <f t="shared" si="4"/>
        <v>3043.1761428741465</v>
      </c>
      <c r="Q17" s="34">
        <f t="shared" si="4"/>
        <v>3073.6079043028881</v>
      </c>
      <c r="R17" s="34">
        <f t="shared" si="4"/>
        <v>3104.343983345917</v>
      </c>
      <c r="S17" s="34">
        <f t="shared" si="4"/>
        <v>3135.3874231793761</v>
      </c>
      <c r="T17" s="34">
        <f t="shared" si="4"/>
        <v>3166.7412974111699</v>
      </c>
      <c r="U17" s="34">
        <f t="shared" si="4"/>
        <v>3198.4087103852817</v>
      </c>
      <c r="V17" s="34">
        <f t="shared" si="4"/>
        <v>3230.3927974891344</v>
      </c>
      <c r="W17" s="34">
        <f t="shared" si="4"/>
        <v>3262.6967254640258</v>
      </c>
      <c r="X17" s="34">
        <f t="shared" si="4"/>
        <v>3295.3236927186663</v>
      </c>
    </row>
    <row r="18" spans="2:24" x14ac:dyDescent="0.3">
      <c r="B18" s="29" t="s">
        <v>16490</v>
      </c>
      <c r="C18" s="23">
        <f>TALOUSTIEDOT!C110</f>
        <v>3240</v>
      </c>
      <c r="D18" s="23">
        <f>TALOUSTIEDOT!F110</f>
        <v>3240</v>
      </c>
      <c r="E18" s="28">
        <f>D18</f>
        <v>3240</v>
      </c>
      <c r="F18" s="34">
        <f>E18*(1+F11)</f>
        <v>3434.4</v>
      </c>
      <c r="G18" s="34">
        <f t="shared" ref="G18:X18" si="5">F18*(1+G11)</f>
        <v>3640.4640000000004</v>
      </c>
      <c r="H18" s="34">
        <f t="shared" si="5"/>
        <v>3858.8918400000007</v>
      </c>
      <c r="I18" s="34">
        <f t="shared" si="5"/>
        <v>4013.2475136000007</v>
      </c>
      <c r="J18" s="34">
        <f t="shared" si="5"/>
        <v>4093.5124638720008</v>
      </c>
      <c r="K18" s="34">
        <f t="shared" si="5"/>
        <v>4175.3827131494409</v>
      </c>
      <c r="L18" s="34">
        <f t="shared" si="5"/>
        <v>4258.8903674124294</v>
      </c>
      <c r="M18" s="34">
        <f t="shared" si="5"/>
        <v>4344.0681747606777</v>
      </c>
      <c r="N18" s="34">
        <f t="shared" si="5"/>
        <v>4430.9495382558916</v>
      </c>
      <c r="O18" s="34">
        <f t="shared" si="5"/>
        <v>4519.5685290210095</v>
      </c>
      <c r="P18" s="34">
        <f t="shared" si="5"/>
        <v>4564.7642143112198</v>
      </c>
      <c r="Q18" s="34">
        <f t="shared" si="5"/>
        <v>4610.4118564543323</v>
      </c>
      <c r="R18" s="34">
        <f t="shared" si="5"/>
        <v>4656.5159750188759</v>
      </c>
      <c r="S18" s="34">
        <f t="shared" si="5"/>
        <v>4703.0811347690651</v>
      </c>
      <c r="T18" s="34">
        <f t="shared" si="5"/>
        <v>4750.1119461167555</v>
      </c>
      <c r="U18" s="34">
        <f t="shared" si="5"/>
        <v>4797.6130655779234</v>
      </c>
      <c r="V18" s="34">
        <f t="shared" si="5"/>
        <v>4845.5891962337028</v>
      </c>
      <c r="W18" s="34">
        <f t="shared" si="5"/>
        <v>4894.0450881960396</v>
      </c>
      <c r="X18" s="34">
        <f t="shared" si="5"/>
        <v>4942.9855390780003</v>
      </c>
    </row>
    <row r="19" spans="2:24" x14ac:dyDescent="0.3">
      <c r="B19" s="29" t="s">
        <v>16491</v>
      </c>
      <c r="C19" s="23">
        <f>TALOUSTIEDOT!C111</f>
        <v>74.400000000000006</v>
      </c>
      <c r="D19" s="23">
        <f>TALOUSTIEDOT!F111</f>
        <v>74.400000000000006</v>
      </c>
      <c r="E19" s="28">
        <f>'Alue Vaihtoehto1'!E19</f>
        <v>88.800000000000011</v>
      </c>
      <c r="F19" s="34">
        <f>E19*(1+F11)</f>
        <v>94.128000000000014</v>
      </c>
      <c r="G19" s="34">
        <f t="shared" ref="G19:X19" si="6">F19*(1+G11)</f>
        <v>99.775680000000023</v>
      </c>
      <c r="H19" s="34">
        <f t="shared" si="6"/>
        <v>105.76222080000002</v>
      </c>
      <c r="I19" s="34">
        <f t="shared" si="6"/>
        <v>109.99270963200003</v>
      </c>
      <c r="J19" s="34">
        <f t="shared" si="6"/>
        <v>112.19256382464003</v>
      </c>
      <c r="K19" s="34">
        <f t="shared" si="6"/>
        <v>114.43641510113284</v>
      </c>
      <c r="L19" s="34">
        <f t="shared" si="6"/>
        <v>116.7251434031555</v>
      </c>
      <c r="M19" s="34">
        <f t="shared" si="6"/>
        <v>119.05964627121861</v>
      </c>
      <c r="N19" s="34">
        <f t="shared" si="6"/>
        <v>121.44083919664298</v>
      </c>
      <c r="O19" s="34">
        <f t="shared" si="6"/>
        <v>123.86965598057584</v>
      </c>
      <c r="P19" s="34">
        <f t="shared" si="6"/>
        <v>125.1083525403816</v>
      </c>
      <c r="Q19" s="34">
        <f t="shared" si="6"/>
        <v>126.35943606578542</v>
      </c>
      <c r="R19" s="34">
        <f t="shared" si="6"/>
        <v>127.62303042644328</v>
      </c>
      <c r="S19" s="34">
        <f>R19*(1+S11)</f>
        <v>128.89926073070771</v>
      </c>
      <c r="T19" s="34">
        <f t="shared" si="6"/>
        <v>130.18825333801479</v>
      </c>
      <c r="U19" s="34">
        <f t="shared" si="6"/>
        <v>131.49013587139493</v>
      </c>
      <c r="V19" s="34">
        <f t="shared" si="6"/>
        <v>132.80503723010887</v>
      </c>
      <c r="W19" s="34">
        <f t="shared" si="6"/>
        <v>134.13308760240994</v>
      </c>
      <c r="X19" s="34">
        <f t="shared" si="6"/>
        <v>135.47441847843405</v>
      </c>
    </row>
    <row r="20" spans="2:24" x14ac:dyDescent="0.3">
      <c r="B20" s="29" t="s">
        <v>16492</v>
      </c>
      <c r="C20" s="23">
        <f>TALOUSTIEDOT!C112</f>
        <v>148.80000000000001</v>
      </c>
      <c r="D20" s="23">
        <f>TALOUSTIEDOT!F112</f>
        <v>148.80000000000001</v>
      </c>
      <c r="E20" s="28">
        <f>'Alue Vaihtoehto1'!E20</f>
        <v>177.60000000000002</v>
      </c>
      <c r="F20" s="34">
        <f>E20*(1+F11)</f>
        <v>188.25600000000003</v>
      </c>
      <c r="G20" s="34">
        <f t="shared" ref="G20:X20" si="7">F20*(1+G11)</f>
        <v>199.55136000000005</v>
      </c>
      <c r="H20" s="34">
        <f t="shared" si="7"/>
        <v>211.52444160000005</v>
      </c>
      <c r="I20" s="34">
        <f t="shared" si="7"/>
        <v>219.98541926400006</v>
      </c>
      <c r="J20" s="34">
        <f t="shared" si="7"/>
        <v>224.38512764928007</v>
      </c>
      <c r="K20" s="34">
        <f t="shared" si="7"/>
        <v>228.87283020226567</v>
      </c>
      <c r="L20" s="34">
        <f t="shared" si="7"/>
        <v>233.450286806311</v>
      </c>
      <c r="M20" s="34">
        <f t="shared" si="7"/>
        <v>238.11929254243722</v>
      </c>
      <c r="N20" s="34">
        <f t="shared" si="7"/>
        <v>242.88167839328597</v>
      </c>
      <c r="O20" s="34">
        <f t="shared" si="7"/>
        <v>247.73931196115169</v>
      </c>
      <c r="P20" s="34">
        <f t="shared" si="7"/>
        <v>250.21670508076321</v>
      </c>
      <c r="Q20" s="34">
        <f>P20*(1+Q11)</f>
        <v>252.71887213157083</v>
      </c>
      <c r="R20" s="34">
        <f t="shared" si="7"/>
        <v>255.24606085288656</v>
      </c>
      <c r="S20" s="34">
        <f t="shared" si="7"/>
        <v>257.79852146141542</v>
      </c>
      <c r="T20" s="34">
        <f t="shared" si="7"/>
        <v>260.37650667602958</v>
      </c>
      <c r="U20" s="34">
        <f t="shared" si="7"/>
        <v>262.98027174278985</v>
      </c>
      <c r="V20" s="34">
        <f t="shared" si="7"/>
        <v>265.61007446021773</v>
      </c>
      <c r="W20" s="34">
        <f t="shared" si="7"/>
        <v>268.26617520481989</v>
      </c>
      <c r="X20" s="34">
        <f t="shared" si="7"/>
        <v>270.94883695686809</v>
      </c>
    </row>
    <row r="21" spans="2:24" x14ac:dyDescent="0.3">
      <c r="B21" s="29" t="s">
        <v>16493</v>
      </c>
      <c r="C21" s="23">
        <f>TALOUSTIEDOT!C113</f>
        <v>1.51</v>
      </c>
      <c r="D21" s="23">
        <f>TALOUSTIEDOT!F113</f>
        <v>1.51</v>
      </c>
      <c r="E21" s="28">
        <f>'Alue Vaihtoehto1'!E21</f>
        <v>1.6</v>
      </c>
      <c r="F21" s="34">
        <f>E21*(1+F11)</f>
        <v>1.6960000000000002</v>
      </c>
      <c r="G21" s="34">
        <f t="shared" ref="G21:X21" si="8">F21*(1+G11)</f>
        <v>1.7977600000000002</v>
      </c>
      <c r="H21" s="34">
        <f t="shared" si="8"/>
        <v>1.9056256000000003</v>
      </c>
      <c r="I21" s="34">
        <f t="shared" si="8"/>
        <v>1.9818506240000002</v>
      </c>
      <c r="J21" s="34">
        <f t="shared" si="8"/>
        <v>2.0214876364800003</v>
      </c>
      <c r="K21" s="34">
        <f t="shared" si="8"/>
        <v>2.0619173892096003</v>
      </c>
      <c r="L21" s="34">
        <f t="shared" si="8"/>
        <v>2.1031557369937923</v>
      </c>
      <c r="M21" s="34">
        <f t="shared" si="8"/>
        <v>2.1452188517336683</v>
      </c>
      <c r="N21" s="34">
        <f t="shared" si="8"/>
        <v>2.1881232287683416</v>
      </c>
      <c r="O21" s="34">
        <f t="shared" si="8"/>
        <v>2.2318856933437083</v>
      </c>
      <c r="P21" s="34">
        <f t="shared" si="8"/>
        <v>2.2542045502771453</v>
      </c>
      <c r="Q21" s="34">
        <f t="shared" si="8"/>
        <v>2.2767465957799167</v>
      </c>
      <c r="R21" s="34">
        <f>Q21*(1+R11)</f>
        <v>2.2995140617377157</v>
      </c>
      <c r="S21" s="34">
        <f t="shared" si="8"/>
        <v>2.3225092023550928</v>
      </c>
      <c r="T21" s="34">
        <f t="shared" si="8"/>
        <v>2.3457342943786439</v>
      </c>
      <c r="U21" s="34">
        <f t="shared" si="8"/>
        <v>2.3691916373224302</v>
      </c>
      <c r="V21" s="34">
        <f t="shared" si="8"/>
        <v>2.3928835536956545</v>
      </c>
      <c r="W21" s="34">
        <f t="shared" si="8"/>
        <v>2.4168123892326112</v>
      </c>
      <c r="X21" s="34">
        <f t="shared" si="8"/>
        <v>2.4409805131249374</v>
      </c>
    </row>
    <row r="22" spans="2:24" x14ac:dyDescent="0.3">
      <c r="B22" s="29" t="s">
        <v>16494</v>
      </c>
      <c r="C22" s="23">
        <f>TALOUSTIEDOT!C114</f>
        <v>3.01</v>
      </c>
      <c r="D22" s="23">
        <f>TALOUSTIEDOT!F114</f>
        <v>3.01</v>
      </c>
      <c r="E22" s="28">
        <f>'Alue Vaihtoehto1'!E22</f>
        <v>3.37</v>
      </c>
      <c r="F22" s="34">
        <f>E22*(1+F11)</f>
        <v>3.5722000000000005</v>
      </c>
      <c r="G22" s="34">
        <f t="shared" ref="G22:X22" si="9">F22*(1+G11)</f>
        <v>3.7865320000000007</v>
      </c>
      <c r="H22" s="34">
        <f t="shared" si="9"/>
        <v>4.0137239200000012</v>
      </c>
      <c r="I22" s="34">
        <f t="shared" si="9"/>
        <v>4.1742728768000017</v>
      </c>
      <c r="J22" s="34">
        <f t="shared" si="9"/>
        <v>4.2577583343360015</v>
      </c>
      <c r="K22" s="34">
        <f t="shared" si="9"/>
        <v>4.3429135010227213</v>
      </c>
      <c r="L22" s="34">
        <f t="shared" si="9"/>
        <v>4.4297717710431757</v>
      </c>
      <c r="M22" s="34">
        <f t="shared" si="9"/>
        <v>4.5183672064640392</v>
      </c>
      <c r="N22" s="34">
        <f t="shared" si="9"/>
        <v>4.6087345505933204</v>
      </c>
      <c r="O22" s="34">
        <f t="shared" si="9"/>
        <v>4.7009092416051868</v>
      </c>
      <c r="P22" s="34">
        <f t="shared" si="9"/>
        <v>4.7479183340212385</v>
      </c>
      <c r="Q22" s="34">
        <f t="shared" si="9"/>
        <v>4.7953975173614509</v>
      </c>
      <c r="R22" s="34">
        <f t="shared" si="9"/>
        <v>4.8433514925350654</v>
      </c>
      <c r="S22" s="34">
        <f t="shared" si="9"/>
        <v>4.8917850074604159</v>
      </c>
      <c r="T22" s="34">
        <f t="shared" si="9"/>
        <v>4.9407028575350198</v>
      </c>
      <c r="U22" s="34">
        <f t="shared" si="9"/>
        <v>4.9901098861103703</v>
      </c>
      <c r="V22" s="34">
        <f t="shared" si="9"/>
        <v>5.0400109849714738</v>
      </c>
      <c r="W22" s="34">
        <f t="shared" si="9"/>
        <v>5.0904110948211887</v>
      </c>
      <c r="X22" s="34">
        <f t="shared" si="9"/>
        <v>5.1413152057694003</v>
      </c>
    </row>
    <row r="23" spans="2:24" x14ac:dyDescent="0.3">
      <c r="B23" s="59" t="s">
        <v>16495</v>
      </c>
      <c r="C23" s="23">
        <f>TALOUSTIEDOT!C115</f>
        <v>79</v>
      </c>
      <c r="D23" s="23">
        <f>TALOUSTIEDOT!F115</f>
        <v>79</v>
      </c>
      <c r="E23" s="28">
        <f t="shared" ref="E23" si="10">D23</f>
        <v>79</v>
      </c>
      <c r="F23" s="28">
        <f>E23</f>
        <v>79</v>
      </c>
      <c r="G23" s="28">
        <f t="shared" ref="G23:X23" si="11">F23</f>
        <v>79</v>
      </c>
      <c r="H23" s="28">
        <f t="shared" si="11"/>
        <v>79</v>
      </c>
      <c r="I23" s="28">
        <f t="shared" si="11"/>
        <v>79</v>
      </c>
      <c r="J23" s="28">
        <f t="shared" si="11"/>
        <v>79</v>
      </c>
      <c r="K23" s="28">
        <f t="shared" si="11"/>
        <v>79</v>
      </c>
      <c r="L23" s="28">
        <f t="shared" si="11"/>
        <v>79</v>
      </c>
      <c r="M23" s="28">
        <f t="shared" si="11"/>
        <v>79</v>
      </c>
      <c r="N23" s="28">
        <f t="shared" si="11"/>
        <v>79</v>
      </c>
      <c r="O23" s="28">
        <f t="shared" si="11"/>
        <v>79</v>
      </c>
      <c r="P23" s="28">
        <f t="shared" si="11"/>
        <v>79</v>
      </c>
      <c r="Q23" s="28">
        <f t="shared" si="11"/>
        <v>79</v>
      </c>
      <c r="R23" s="28">
        <f t="shared" si="11"/>
        <v>79</v>
      </c>
      <c r="S23" s="28">
        <f t="shared" si="11"/>
        <v>79</v>
      </c>
      <c r="T23" s="28">
        <f t="shared" si="11"/>
        <v>79</v>
      </c>
      <c r="U23" s="28">
        <f t="shared" si="11"/>
        <v>79</v>
      </c>
      <c r="V23" s="28">
        <f t="shared" si="11"/>
        <v>79</v>
      </c>
      <c r="W23" s="28">
        <f t="shared" si="11"/>
        <v>79</v>
      </c>
      <c r="X23" s="28">
        <f t="shared" si="11"/>
        <v>79</v>
      </c>
    </row>
    <row r="24" spans="2:24" x14ac:dyDescent="0.3">
      <c r="B24" s="58" t="s">
        <v>16496</v>
      </c>
      <c r="C24" s="58">
        <f>TALOUSTIEDOT!C$69</f>
        <v>2023</v>
      </c>
      <c r="D24" s="58">
        <f>C$12+1</f>
        <v>2024</v>
      </c>
      <c r="E24" s="58">
        <f t="shared" ref="E24:X24" si="12">D$12+1</f>
        <v>2025</v>
      </c>
      <c r="F24" s="58">
        <f t="shared" si="12"/>
        <v>2026</v>
      </c>
      <c r="G24" s="58">
        <f t="shared" si="12"/>
        <v>2027</v>
      </c>
      <c r="H24" s="58">
        <f t="shared" si="12"/>
        <v>2028</v>
      </c>
      <c r="I24" s="58">
        <f t="shared" si="12"/>
        <v>2029</v>
      </c>
      <c r="J24" s="58">
        <f t="shared" si="12"/>
        <v>2030</v>
      </c>
      <c r="K24" s="58">
        <f t="shared" si="12"/>
        <v>2031</v>
      </c>
      <c r="L24" s="58">
        <f t="shared" si="12"/>
        <v>2032</v>
      </c>
      <c r="M24" s="58">
        <f t="shared" si="12"/>
        <v>2033</v>
      </c>
      <c r="N24" s="58">
        <f t="shared" si="12"/>
        <v>2034</v>
      </c>
      <c r="O24" s="58">
        <f t="shared" si="12"/>
        <v>2035</v>
      </c>
      <c r="P24" s="58">
        <f t="shared" si="12"/>
        <v>2036</v>
      </c>
      <c r="Q24" s="58">
        <f t="shared" si="12"/>
        <v>2037</v>
      </c>
      <c r="R24" s="58">
        <f t="shared" si="12"/>
        <v>2038</v>
      </c>
      <c r="S24" s="58">
        <f t="shared" si="12"/>
        <v>2039</v>
      </c>
      <c r="T24" s="58">
        <f t="shared" si="12"/>
        <v>2040</v>
      </c>
      <c r="U24" s="58">
        <f t="shared" si="12"/>
        <v>2041</v>
      </c>
      <c r="V24" s="58">
        <f t="shared" si="12"/>
        <v>2042</v>
      </c>
      <c r="W24" s="58">
        <f t="shared" si="12"/>
        <v>2043</v>
      </c>
      <c r="X24" s="58">
        <f t="shared" si="12"/>
        <v>2044</v>
      </c>
    </row>
    <row r="25" spans="2:24" x14ac:dyDescent="0.3">
      <c r="B25" s="59" t="s">
        <v>16616</v>
      </c>
      <c r="C25" s="23">
        <f>TALOUSTIEDOT!D105</f>
        <v>22</v>
      </c>
      <c r="D25" s="23">
        <f>TALOUSTIEDOT!G105</f>
        <v>22</v>
      </c>
      <c r="E25" s="28">
        <f>D25+D27</f>
        <v>22</v>
      </c>
      <c r="F25" s="28">
        <f>IF(E25&lt;&gt;0,E25+TALOUSTIEDOT!$C$130,0)</f>
        <v>22.5</v>
      </c>
      <c r="G25" s="28">
        <f>IF(F25&lt;&gt;0,F25+TALOUSTIEDOT!$C$130,0)</f>
        <v>23</v>
      </c>
      <c r="H25" s="28">
        <f>IF(G25&lt;&gt;0,G25+TALOUSTIEDOT!$C$130,0)</f>
        <v>23.5</v>
      </c>
      <c r="I25" s="28">
        <f>IF(H25&lt;&gt;0,H25+TALOUSTIEDOT!$C$130,0)</f>
        <v>24</v>
      </c>
      <c r="J25" s="28">
        <f>IF(I25&lt;&gt;0,I25+TALOUSTIEDOT!$C$130,0)</f>
        <v>24.5</v>
      </c>
      <c r="K25" s="28">
        <f>IF(J25&lt;&gt;0,J25+TALOUSTIEDOT!$C$130,0)</f>
        <v>25</v>
      </c>
      <c r="L25" s="28">
        <f>IF(K25&lt;&gt;0,K25+TALOUSTIEDOT!$C$130,0)</f>
        <v>25.5</v>
      </c>
      <c r="M25" s="28">
        <f>IF(L25&lt;&gt;0,L25+TALOUSTIEDOT!$C$130,0)</f>
        <v>26</v>
      </c>
      <c r="N25" s="28">
        <f>IF(M25&lt;&gt;0,M25+TALOUSTIEDOT!$C$130,0)</f>
        <v>26.5</v>
      </c>
      <c r="O25" s="28">
        <f>IF(N25&lt;&gt;0,N25+TALOUSTIEDOT!$C$130,0)</f>
        <v>27</v>
      </c>
      <c r="P25" s="28">
        <f>IF(O25&lt;&gt;0,O25+TALOUSTIEDOT!$C$130,0)</f>
        <v>27.5</v>
      </c>
      <c r="Q25" s="28">
        <f>IF(P25&lt;&gt;0,P25+TALOUSTIEDOT!$C$130,0)</f>
        <v>28</v>
      </c>
      <c r="R25" s="28">
        <f>IF(Q25&lt;&gt;0,Q25+TALOUSTIEDOT!$C$130,0)</f>
        <v>28.5</v>
      </c>
      <c r="S25" s="28">
        <f>IF(R25&lt;&gt;0,R25+TALOUSTIEDOT!$C$130,0)</f>
        <v>29</v>
      </c>
      <c r="T25" s="28">
        <f>IF(S25&lt;&gt;0,S25+TALOUSTIEDOT!$C$130,0)</f>
        <v>29.5</v>
      </c>
      <c r="U25" s="28">
        <f>IF(T25&lt;&gt;0,T25+TALOUSTIEDOT!$C$130,0)</f>
        <v>30</v>
      </c>
      <c r="V25" s="28">
        <f>IF(U25&lt;&gt;0,U25+TALOUSTIEDOT!$C$130,0)</f>
        <v>30.5</v>
      </c>
      <c r="W25" s="28">
        <f>IF(V25&lt;&gt;0,V25+TALOUSTIEDOT!$C$130,0)</f>
        <v>31</v>
      </c>
      <c r="X25" s="28">
        <f>IF(W25&lt;&gt;0,W25+TALOUSTIEDOT!$C$130,0)</f>
        <v>31.5</v>
      </c>
    </row>
    <row r="26" spans="2:24" x14ac:dyDescent="0.3">
      <c r="B26" s="59" t="s">
        <v>16617</v>
      </c>
      <c r="C26" s="23">
        <f>TALOUSTIEDOT!D106</f>
        <v>22</v>
      </c>
      <c r="D26" s="23">
        <f>TALOUSTIEDOT!G106</f>
        <v>22</v>
      </c>
      <c r="E26" s="28">
        <f>D26+D28</f>
        <v>22</v>
      </c>
      <c r="F26" s="28">
        <f>IF(E26&lt;&gt;0,E26+TALOUSTIEDOT!$C$130,0)</f>
        <v>22.5</v>
      </c>
      <c r="G26" s="28">
        <f>IF(F26&lt;&gt;0,F26+TALOUSTIEDOT!$C$130,0)</f>
        <v>23</v>
      </c>
      <c r="H26" s="28">
        <f>IF(G26&lt;&gt;0,G26+TALOUSTIEDOT!$C$130,0)</f>
        <v>23.5</v>
      </c>
      <c r="I26" s="28">
        <f>IF(H26&lt;&gt;0,H26+TALOUSTIEDOT!$C$130,0)</f>
        <v>24</v>
      </c>
      <c r="J26" s="28">
        <f>IF(I26&lt;&gt;0,I26+TALOUSTIEDOT!$C$130,0)</f>
        <v>24.5</v>
      </c>
      <c r="K26" s="28">
        <f>IF(J26&lt;&gt;0,J26+TALOUSTIEDOT!$C$130,0)</f>
        <v>25</v>
      </c>
      <c r="L26" s="28">
        <f>IF(K26&lt;&gt;0,K26+TALOUSTIEDOT!$C$130,0)</f>
        <v>25.5</v>
      </c>
      <c r="M26" s="28">
        <f>IF(L26&lt;&gt;0,L26+TALOUSTIEDOT!$C$130,0)</f>
        <v>26</v>
      </c>
      <c r="N26" s="28">
        <f>IF(M26&lt;&gt;0,M26+TALOUSTIEDOT!$C$130,0)</f>
        <v>26.5</v>
      </c>
      <c r="O26" s="28">
        <f>IF(N26&lt;&gt;0,N26+TALOUSTIEDOT!$C$130,0)</f>
        <v>27</v>
      </c>
      <c r="P26" s="28">
        <f>IF(O26&lt;&gt;0,O26+TALOUSTIEDOT!$C$130,0)</f>
        <v>27.5</v>
      </c>
      <c r="Q26" s="28">
        <f>IF(P26&lt;&gt;0,P26+TALOUSTIEDOT!$C$130,0)</f>
        <v>28</v>
      </c>
      <c r="R26" s="28">
        <f>IF(Q26&lt;&gt;0,Q26+TALOUSTIEDOT!$C$130,0)</f>
        <v>28.5</v>
      </c>
      <c r="S26" s="28">
        <f>IF(R26&lt;&gt;0,R26+TALOUSTIEDOT!$C$130,0)</f>
        <v>29</v>
      </c>
      <c r="T26" s="28">
        <f>IF(S26&lt;&gt;0,S26+TALOUSTIEDOT!$C$130,0)</f>
        <v>29.5</v>
      </c>
      <c r="U26" s="28">
        <f>IF(T26&lt;&gt;0,T26+TALOUSTIEDOT!$C$130,0)</f>
        <v>30</v>
      </c>
      <c r="V26" s="28">
        <f>IF(U26&lt;&gt;0,U26+TALOUSTIEDOT!$C$130,0)</f>
        <v>30.5</v>
      </c>
      <c r="W26" s="28">
        <f>IF(V26&lt;&gt;0,V26+TALOUSTIEDOT!$C$130,0)</f>
        <v>31</v>
      </c>
      <c r="X26" s="28">
        <f>IF(W26&lt;&gt;0,W26+TALOUSTIEDOT!$C$130,0)</f>
        <v>31.5</v>
      </c>
    </row>
    <row r="27" spans="2:24" x14ac:dyDescent="0.3">
      <c r="B27" s="29" t="s">
        <v>16487</v>
      </c>
      <c r="C27" s="23">
        <f>TALOUSTIEDOT!D107</f>
        <v>0</v>
      </c>
      <c r="D27" s="23">
        <f>TALOUSTIEDOT!G107</f>
        <v>0</v>
      </c>
      <c r="E27" s="28">
        <f>TALOUSTIEDOT!$C130</f>
        <v>0.5</v>
      </c>
      <c r="F27" s="28">
        <f>TALOUSTIEDOT!$C130</f>
        <v>0.5</v>
      </c>
      <c r="G27" s="28">
        <f>TALOUSTIEDOT!$C130</f>
        <v>0.5</v>
      </c>
      <c r="H27" s="28">
        <f>TALOUSTIEDOT!$C130</f>
        <v>0.5</v>
      </c>
      <c r="I27" s="28">
        <f>TALOUSTIEDOT!$C130</f>
        <v>0.5</v>
      </c>
      <c r="J27" s="28">
        <f>TALOUSTIEDOT!$C130</f>
        <v>0.5</v>
      </c>
      <c r="K27" s="28">
        <f>TALOUSTIEDOT!$C130</f>
        <v>0.5</v>
      </c>
      <c r="L27" s="28">
        <f>TALOUSTIEDOT!$C130</f>
        <v>0.5</v>
      </c>
      <c r="M27" s="28">
        <f>TALOUSTIEDOT!$C130</f>
        <v>0.5</v>
      </c>
      <c r="N27" s="28">
        <f>TALOUSTIEDOT!$C130</f>
        <v>0.5</v>
      </c>
      <c r="O27" s="28">
        <f>TALOUSTIEDOT!$C130</f>
        <v>0.5</v>
      </c>
      <c r="P27" s="28">
        <f>TALOUSTIEDOT!$C130</f>
        <v>0.5</v>
      </c>
      <c r="Q27" s="28">
        <f>TALOUSTIEDOT!$C130</f>
        <v>0.5</v>
      </c>
      <c r="R27" s="28">
        <f>TALOUSTIEDOT!$C130</f>
        <v>0.5</v>
      </c>
      <c r="S27" s="28">
        <f>TALOUSTIEDOT!$C130</f>
        <v>0.5</v>
      </c>
      <c r="T27" s="28">
        <f>TALOUSTIEDOT!$C130</f>
        <v>0.5</v>
      </c>
      <c r="U27" s="28">
        <f>TALOUSTIEDOT!$C130</f>
        <v>0.5</v>
      </c>
      <c r="V27" s="28">
        <f>TALOUSTIEDOT!$C130</f>
        <v>0.5</v>
      </c>
      <c r="W27" s="28">
        <f>TALOUSTIEDOT!$C130</f>
        <v>0.5</v>
      </c>
      <c r="X27" s="28">
        <f>TALOUSTIEDOT!$C130</f>
        <v>0.5</v>
      </c>
    </row>
    <row r="28" spans="2:24" x14ac:dyDescent="0.3">
      <c r="B28" s="29" t="s">
        <v>16488</v>
      </c>
      <c r="C28" s="23">
        <f>TALOUSTIEDOT!D108</f>
        <v>0</v>
      </c>
      <c r="D28" s="23">
        <f>TALOUSTIEDOT!G108</f>
        <v>0</v>
      </c>
      <c r="E28" s="28">
        <f>E27</f>
        <v>0.5</v>
      </c>
      <c r="F28" s="28">
        <f t="shared" ref="F28:X28" si="13">F27</f>
        <v>0.5</v>
      </c>
      <c r="G28" s="28">
        <f t="shared" si="13"/>
        <v>0.5</v>
      </c>
      <c r="H28" s="28">
        <f t="shared" si="13"/>
        <v>0.5</v>
      </c>
      <c r="I28" s="28">
        <f t="shared" si="13"/>
        <v>0.5</v>
      </c>
      <c r="J28" s="28">
        <f t="shared" si="13"/>
        <v>0.5</v>
      </c>
      <c r="K28" s="28">
        <f t="shared" si="13"/>
        <v>0.5</v>
      </c>
      <c r="L28" s="28">
        <f t="shared" si="13"/>
        <v>0.5</v>
      </c>
      <c r="M28" s="28">
        <f t="shared" si="13"/>
        <v>0.5</v>
      </c>
      <c r="N28" s="28">
        <f t="shared" si="13"/>
        <v>0.5</v>
      </c>
      <c r="O28" s="28">
        <f t="shared" si="13"/>
        <v>0.5</v>
      </c>
      <c r="P28" s="28">
        <f t="shared" si="13"/>
        <v>0.5</v>
      </c>
      <c r="Q28" s="28">
        <f t="shared" si="13"/>
        <v>0.5</v>
      </c>
      <c r="R28" s="28">
        <f t="shared" si="13"/>
        <v>0.5</v>
      </c>
      <c r="S28" s="28">
        <f t="shared" si="13"/>
        <v>0.5</v>
      </c>
      <c r="T28" s="28">
        <f t="shared" si="13"/>
        <v>0.5</v>
      </c>
      <c r="U28" s="28">
        <f t="shared" si="13"/>
        <v>0.5</v>
      </c>
      <c r="V28" s="28">
        <f t="shared" si="13"/>
        <v>0.5</v>
      </c>
      <c r="W28" s="28">
        <f t="shared" si="13"/>
        <v>0.5</v>
      </c>
      <c r="X28" s="28">
        <f t="shared" si="13"/>
        <v>0.5</v>
      </c>
    </row>
    <row r="29" spans="2:24" x14ac:dyDescent="0.3">
      <c r="B29" s="29" t="s">
        <v>16489</v>
      </c>
      <c r="C29" s="23">
        <f>TALOUSTIEDOT!D109</f>
        <v>2160</v>
      </c>
      <c r="D29" s="23">
        <f>TALOUSTIEDOT!G109</f>
        <v>2160</v>
      </c>
      <c r="E29" s="28">
        <f>IF(D29&lt;&gt;0,D29+TALOUSTIEDOT!$C$130,0)</f>
        <v>2160.5</v>
      </c>
      <c r="F29" s="34">
        <f>E29*(1+F11)</f>
        <v>2290.13</v>
      </c>
      <c r="G29" s="34">
        <f t="shared" ref="G29:X29" si="14">F29*(1+G11)</f>
        <v>2427.5378000000001</v>
      </c>
      <c r="H29" s="34">
        <f>G29*(1+H11)</f>
        <v>2573.1900680000003</v>
      </c>
      <c r="I29" s="34">
        <f t="shared" si="14"/>
        <v>2676.1176707200007</v>
      </c>
      <c r="J29" s="34">
        <f t="shared" si="14"/>
        <v>2729.6400241344008</v>
      </c>
      <c r="K29" s="34">
        <f t="shared" si="14"/>
        <v>2784.2328246170891</v>
      </c>
      <c r="L29" s="34">
        <f t="shared" si="14"/>
        <v>2839.9174811094308</v>
      </c>
      <c r="M29" s="34">
        <f t="shared" si="14"/>
        <v>2896.7158307316195</v>
      </c>
      <c r="N29" s="34">
        <f t="shared" si="14"/>
        <v>2954.6501473462517</v>
      </c>
      <c r="O29" s="34">
        <f t="shared" si="14"/>
        <v>3013.7431502931768</v>
      </c>
      <c r="P29" s="34">
        <f t="shared" si="14"/>
        <v>3043.8805817961083</v>
      </c>
      <c r="Q29" s="34">
        <f t="shared" si="14"/>
        <v>3074.3193876140695</v>
      </c>
      <c r="R29" s="34">
        <f t="shared" si="14"/>
        <v>3105.0625814902101</v>
      </c>
      <c r="S29" s="34">
        <f t="shared" si="14"/>
        <v>3136.1132073051122</v>
      </c>
      <c r="T29" s="34">
        <f t="shared" si="14"/>
        <v>3167.4743393781632</v>
      </c>
      <c r="U29" s="34">
        <f t="shared" si="14"/>
        <v>3199.1490827719449</v>
      </c>
      <c r="V29" s="34">
        <f t="shared" si="14"/>
        <v>3231.1405735996645</v>
      </c>
      <c r="W29" s="34">
        <f t="shared" si="14"/>
        <v>3263.4519793356612</v>
      </c>
      <c r="X29" s="34">
        <f t="shared" si="14"/>
        <v>3296.0864991290177</v>
      </c>
    </row>
    <row r="30" spans="2:24" x14ac:dyDescent="0.3">
      <c r="B30" s="29" t="s">
        <v>16490</v>
      </c>
      <c r="C30" s="23">
        <f>TALOUSTIEDOT!D110</f>
        <v>3240</v>
      </c>
      <c r="D30" s="23">
        <f>TALOUSTIEDOT!G110</f>
        <v>3240</v>
      </c>
      <c r="E30" s="28">
        <f t="shared" ref="E30:E35" si="15">D30</f>
        <v>3240</v>
      </c>
      <c r="F30" s="34">
        <f>E30*(1+F11)</f>
        <v>3434.4</v>
      </c>
      <c r="G30" s="34">
        <f t="shared" ref="G30:X30" si="16">F30*(1+G11)</f>
        <v>3640.4640000000004</v>
      </c>
      <c r="H30" s="34">
        <f t="shared" si="16"/>
        <v>3858.8918400000007</v>
      </c>
      <c r="I30" s="34">
        <f t="shared" si="16"/>
        <v>4013.2475136000007</v>
      </c>
      <c r="J30" s="34">
        <f t="shared" si="16"/>
        <v>4093.5124638720008</v>
      </c>
      <c r="K30" s="34">
        <f t="shared" si="16"/>
        <v>4175.3827131494409</v>
      </c>
      <c r="L30" s="34">
        <f t="shared" si="16"/>
        <v>4258.8903674124294</v>
      </c>
      <c r="M30" s="34">
        <f t="shared" si="16"/>
        <v>4344.0681747606777</v>
      </c>
      <c r="N30" s="34">
        <f t="shared" si="16"/>
        <v>4430.9495382558916</v>
      </c>
      <c r="O30" s="34">
        <f t="shared" si="16"/>
        <v>4519.5685290210095</v>
      </c>
      <c r="P30" s="34">
        <f t="shared" si="16"/>
        <v>4564.7642143112198</v>
      </c>
      <c r="Q30" s="34">
        <f t="shared" si="16"/>
        <v>4610.4118564543323</v>
      </c>
      <c r="R30" s="34">
        <f t="shared" si="16"/>
        <v>4656.5159750188759</v>
      </c>
      <c r="S30" s="34">
        <f t="shared" si="16"/>
        <v>4703.0811347690651</v>
      </c>
      <c r="T30" s="34">
        <f t="shared" si="16"/>
        <v>4750.1119461167555</v>
      </c>
      <c r="U30" s="34">
        <f t="shared" si="16"/>
        <v>4797.6130655779234</v>
      </c>
      <c r="V30" s="34">
        <f t="shared" si="16"/>
        <v>4845.5891962337028</v>
      </c>
      <c r="W30" s="34">
        <f t="shared" si="16"/>
        <v>4894.0450881960396</v>
      </c>
      <c r="X30" s="34">
        <f t="shared" si="16"/>
        <v>4942.9855390780003</v>
      </c>
    </row>
    <row r="31" spans="2:24" x14ac:dyDescent="0.3">
      <c r="B31" s="29" t="s">
        <v>16491</v>
      </c>
      <c r="C31" s="23">
        <f>TALOUSTIEDOT!D111</f>
        <v>74.400000000000006</v>
      </c>
      <c r="D31" s="23">
        <f>TALOUSTIEDOT!G111</f>
        <v>74.400000000000006</v>
      </c>
      <c r="E31" s="28">
        <f>'Alue Vaihtoehto1'!E31</f>
        <v>88.800000000000011</v>
      </c>
      <c r="F31" s="34">
        <f>E31*(1+F11)</f>
        <v>94.128000000000014</v>
      </c>
      <c r="G31" s="34">
        <f t="shared" ref="G31:X31" si="17">F31*(1+G11)</f>
        <v>99.775680000000023</v>
      </c>
      <c r="H31" s="34">
        <f t="shared" si="17"/>
        <v>105.76222080000002</v>
      </c>
      <c r="I31" s="34">
        <f t="shared" si="17"/>
        <v>109.99270963200003</v>
      </c>
      <c r="J31" s="34">
        <f t="shared" si="17"/>
        <v>112.19256382464003</v>
      </c>
      <c r="K31" s="34">
        <f t="shared" si="17"/>
        <v>114.43641510113284</v>
      </c>
      <c r="L31" s="34">
        <f t="shared" si="17"/>
        <v>116.7251434031555</v>
      </c>
      <c r="M31" s="34">
        <f t="shared" si="17"/>
        <v>119.05964627121861</v>
      </c>
      <c r="N31" s="34">
        <f t="shared" si="17"/>
        <v>121.44083919664298</v>
      </c>
      <c r="O31" s="34">
        <f t="shared" si="17"/>
        <v>123.86965598057584</v>
      </c>
      <c r="P31" s="34">
        <f t="shared" si="17"/>
        <v>125.1083525403816</v>
      </c>
      <c r="Q31" s="34">
        <f t="shared" si="17"/>
        <v>126.35943606578542</v>
      </c>
      <c r="R31" s="34">
        <f t="shared" si="17"/>
        <v>127.62303042644328</v>
      </c>
      <c r="S31" s="34">
        <f t="shared" si="17"/>
        <v>128.89926073070771</v>
      </c>
      <c r="T31" s="34">
        <f t="shared" si="17"/>
        <v>130.18825333801479</v>
      </c>
      <c r="U31" s="34">
        <f t="shared" si="17"/>
        <v>131.49013587139493</v>
      </c>
      <c r="V31" s="34">
        <f t="shared" si="17"/>
        <v>132.80503723010887</v>
      </c>
      <c r="W31" s="34">
        <f t="shared" si="17"/>
        <v>134.13308760240994</v>
      </c>
      <c r="X31" s="34">
        <f t="shared" si="17"/>
        <v>135.47441847843405</v>
      </c>
    </row>
    <row r="32" spans="2:24" x14ac:dyDescent="0.3">
      <c r="B32" s="29" t="s">
        <v>16492</v>
      </c>
      <c r="C32" s="23">
        <f>TALOUSTIEDOT!D112</f>
        <v>148.80000000000001</v>
      </c>
      <c r="D32" s="23">
        <f>TALOUSTIEDOT!G112</f>
        <v>148.80000000000001</v>
      </c>
      <c r="E32" s="28">
        <f>'Alue Vaihtoehto1'!E32</f>
        <v>177.60000000000002</v>
      </c>
      <c r="F32" s="34">
        <f>E32*(1+F11)</f>
        <v>188.25600000000003</v>
      </c>
      <c r="G32" s="34">
        <f t="shared" ref="G32:X32" si="18">F32*(1+G11)</f>
        <v>199.55136000000005</v>
      </c>
      <c r="H32" s="34">
        <f t="shared" si="18"/>
        <v>211.52444160000005</v>
      </c>
      <c r="I32" s="34">
        <f t="shared" si="18"/>
        <v>219.98541926400006</v>
      </c>
      <c r="J32" s="34">
        <f t="shared" si="18"/>
        <v>224.38512764928007</v>
      </c>
      <c r="K32" s="34">
        <f t="shared" si="18"/>
        <v>228.87283020226567</v>
      </c>
      <c r="L32" s="34">
        <f t="shared" si="18"/>
        <v>233.450286806311</v>
      </c>
      <c r="M32" s="34">
        <f t="shared" si="18"/>
        <v>238.11929254243722</v>
      </c>
      <c r="N32" s="34">
        <f t="shared" si="18"/>
        <v>242.88167839328597</v>
      </c>
      <c r="O32" s="34">
        <f t="shared" si="18"/>
        <v>247.73931196115169</v>
      </c>
      <c r="P32" s="34">
        <f t="shared" si="18"/>
        <v>250.21670508076321</v>
      </c>
      <c r="Q32" s="34">
        <f t="shared" si="18"/>
        <v>252.71887213157083</v>
      </c>
      <c r="R32" s="34">
        <f t="shared" si="18"/>
        <v>255.24606085288656</v>
      </c>
      <c r="S32" s="34">
        <f t="shared" si="18"/>
        <v>257.79852146141542</v>
      </c>
      <c r="T32" s="34">
        <f t="shared" si="18"/>
        <v>260.37650667602958</v>
      </c>
      <c r="U32" s="34">
        <f t="shared" si="18"/>
        <v>262.98027174278985</v>
      </c>
      <c r="V32" s="34">
        <f t="shared" si="18"/>
        <v>265.61007446021773</v>
      </c>
      <c r="W32" s="34">
        <f t="shared" si="18"/>
        <v>268.26617520481989</v>
      </c>
      <c r="X32" s="34">
        <f t="shared" si="18"/>
        <v>270.94883695686809</v>
      </c>
    </row>
    <row r="33" spans="2:24" x14ac:dyDescent="0.3">
      <c r="B33" s="29" t="s">
        <v>16493</v>
      </c>
      <c r="C33" s="23">
        <f>TALOUSTIEDOT!D113</f>
        <v>1.51</v>
      </c>
      <c r="D33" s="23">
        <f>TALOUSTIEDOT!G113</f>
        <v>1.51</v>
      </c>
      <c r="E33" s="28">
        <f>'Alue Vaihtoehto1'!E33</f>
        <v>1.6</v>
      </c>
      <c r="F33" s="34">
        <f>E33*(1+F11)</f>
        <v>1.6960000000000002</v>
      </c>
      <c r="G33" s="34">
        <f t="shared" ref="G33:X33" si="19">F33*(1+G11)</f>
        <v>1.7977600000000002</v>
      </c>
      <c r="H33" s="34">
        <f t="shared" si="19"/>
        <v>1.9056256000000003</v>
      </c>
      <c r="I33" s="34">
        <f t="shared" si="19"/>
        <v>1.9818506240000002</v>
      </c>
      <c r="J33" s="34">
        <f t="shared" si="19"/>
        <v>2.0214876364800003</v>
      </c>
      <c r="K33" s="34">
        <f t="shared" si="19"/>
        <v>2.0619173892096003</v>
      </c>
      <c r="L33" s="34">
        <f t="shared" si="19"/>
        <v>2.1031557369937923</v>
      </c>
      <c r="M33" s="34">
        <f t="shared" si="19"/>
        <v>2.1452188517336683</v>
      </c>
      <c r="N33" s="34">
        <f t="shared" si="19"/>
        <v>2.1881232287683416</v>
      </c>
      <c r="O33" s="34">
        <f t="shared" si="19"/>
        <v>2.2318856933437083</v>
      </c>
      <c r="P33" s="34">
        <f t="shared" si="19"/>
        <v>2.2542045502771453</v>
      </c>
      <c r="Q33" s="34">
        <f t="shared" si="19"/>
        <v>2.2767465957799167</v>
      </c>
      <c r="R33" s="34">
        <f t="shared" si="19"/>
        <v>2.2995140617377157</v>
      </c>
      <c r="S33" s="34">
        <f t="shared" si="19"/>
        <v>2.3225092023550928</v>
      </c>
      <c r="T33" s="34">
        <f t="shared" si="19"/>
        <v>2.3457342943786439</v>
      </c>
      <c r="U33" s="34">
        <f t="shared" si="19"/>
        <v>2.3691916373224302</v>
      </c>
      <c r="V33" s="34">
        <f t="shared" si="19"/>
        <v>2.3928835536956545</v>
      </c>
      <c r="W33" s="34">
        <f t="shared" si="19"/>
        <v>2.4168123892326112</v>
      </c>
      <c r="X33" s="34">
        <f t="shared" si="19"/>
        <v>2.4409805131249374</v>
      </c>
    </row>
    <row r="34" spans="2:24" x14ac:dyDescent="0.3">
      <c r="B34" s="29" t="s">
        <v>16494</v>
      </c>
      <c r="C34" s="23">
        <f>TALOUSTIEDOT!D114</f>
        <v>3.01</v>
      </c>
      <c r="D34" s="23">
        <f>TALOUSTIEDOT!G114</f>
        <v>3.01</v>
      </c>
      <c r="E34" s="28">
        <f>'Alue Vaihtoehto1'!E34</f>
        <v>3.37</v>
      </c>
      <c r="F34" s="34">
        <f>E34*(1+F11)</f>
        <v>3.5722000000000005</v>
      </c>
      <c r="G34" s="34">
        <f t="shared" ref="G34:X34" si="20">F34*(1+G11)</f>
        <v>3.7865320000000007</v>
      </c>
      <c r="H34" s="34">
        <f t="shared" si="20"/>
        <v>4.0137239200000012</v>
      </c>
      <c r="I34" s="34">
        <f t="shared" si="20"/>
        <v>4.1742728768000017</v>
      </c>
      <c r="J34" s="34">
        <f t="shared" si="20"/>
        <v>4.2577583343360015</v>
      </c>
      <c r="K34" s="34">
        <f t="shared" si="20"/>
        <v>4.3429135010227213</v>
      </c>
      <c r="L34" s="34">
        <f t="shared" si="20"/>
        <v>4.4297717710431757</v>
      </c>
      <c r="M34" s="34">
        <f t="shared" si="20"/>
        <v>4.5183672064640392</v>
      </c>
      <c r="N34" s="34">
        <f t="shared" si="20"/>
        <v>4.6087345505933204</v>
      </c>
      <c r="O34" s="34">
        <f t="shared" si="20"/>
        <v>4.7009092416051868</v>
      </c>
      <c r="P34" s="34">
        <f t="shared" si="20"/>
        <v>4.7479183340212385</v>
      </c>
      <c r="Q34" s="34">
        <f t="shared" si="20"/>
        <v>4.7953975173614509</v>
      </c>
      <c r="R34" s="34">
        <f t="shared" si="20"/>
        <v>4.8433514925350654</v>
      </c>
      <c r="S34" s="34">
        <f t="shared" si="20"/>
        <v>4.8917850074604159</v>
      </c>
      <c r="T34" s="34">
        <f t="shared" si="20"/>
        <v>4.9407028575350198</v>
      </c>
      <c r="U34" s="34">
        <f t="shared" si="20"/>
        <v>4.9901098861103703</v>
      </c>
      <c r="V34" s="34">
        <f t="shared" si="20"/>
        <v>5.0400109849714738</v>
      </c>
      <c r="W34" s="34">
        <f t="shared" si="20"/>
        <v>5.0904110948211887</v>
      </c>
      <c r="X34" s="34">
        <f t="shared" si="20"/>
        <v>5.1413152057694003</v>
      </c>
    </row>
    <row r="35" spans="2:24" x14ac:dyDescent="0.3">
      <c r="B35" s="59" t="s">
        <v>16495</v>
      </c>
      <c r="C35" s="23">
        <f>TALOUSTIEDOT!D115</f>
        <v>13</v>
      </c>
      <c r="D35" s="23">
        <f>TALOUSTIEDOT!G115</f>
        <v>13</v>
      </c>
      <c r="E35" s="28">
        <f t="shared" si="15"/>
        <v>13</v>
      </c>
      <c r="F35" s="28">
        <f t="shared" ref="F35:X35" si="21">E35</f>
        <v>13</v>
      </c>
      <c r="G35" s="28">
        <f t="shared" si="21"/>
        <v>13</v>
      </c>
      <c r="H35" s="28">
        <f t="shared" si="21"/>
        <v>13</v>
      </c>
      <c r="I35" s="28">
        <f t="shared" si="21"/>
        <v>13</v>
      </c>
      <c r="J35" s="28">
        <f t="shared" si="21"/>
        <v>13</v>
      </c>
      <c r="K35" s="28">
        <f t="shared" si="21"/>
        <v>13</v>
      </c>
      <c r="L35" s="28">
        <f t="shared" si="21"/>
        <v>13</v>
      </c>
      <c r="M35" s="28">
        <f t="shared" si="21"/>
        <v>13</v>
      </c>
      <c r="N35" s="28">
        <f t="shared" si="21"/>
        <v>13</v>
      </c>
      <c r="O35" s="28">
        <f t="shared" si="21"/>
        <v>13</v>
      </c>
      <c r="P35" s="28">
        <f t="shared" si="21"/>
        <v>13</v>
      </c>
      <c r="Q35" s="28">
        <f t="shared" si="21"/>
        <v>13</v>
      </c>
      <c r="R35" s="28">
        <f t="shared" si="21"/>
        <v>13</v>
      </c>
      <c r="S35" s="28">
        <f t="shared" si="21"/>
        <v>13</v>
      </c>
      <c r="T35" s="28">
        <f t="shared" si="21"/>
        <v>13</v>
      </c>
      <c r="U35" s="28">
        <f t="shared" si="21"/>
        <v>13</v>
      </c>
      <c r="V35" s="28">
        <f t="shared" si="21"/>
        <v>13</v>
      </c>
      <c r="W35" s="28">
        <f t="shared" si="21"/>
        <v>13</v>
      </c>
      <c r="X35" s="28">
        <f t="shared" si="21"/>
        <v>13</v>
      </c>
    </row>
    <row r="36" spans="2:24" x14ac:dyDescent="0.3">
      <c r="B36" s="58" t="s">
        <v>16497</v>
      </c>
      <c r="C36" s="58">
        <f>TALOUSTIEDOT!C$69</f>
        <v>2023</v>
      </c>
      <c r="D36" s="58">
        <f>C$12+1</f>
        <v>2024</v>
      </c>
      <c r="E36" s="58">
        <f t="shared" ref="E36:X36" si="22">D$12+1</f>
        <v>2025</v>
      </c>
      <c r="F36" s="58">
        <f t="shared" si="22"/>
        <v>2026</v>
      </c>
      <c r="G36" s="58">
        <f t="shared" si="22"/>
        <v>2027</v>
      </c>
      <c r="H36" s="58">
        <f t="shared" si="22"/>
        <v>2028</v>
      </c>
      <c r="I36" s="58">
        <f t="shared" si="22"/>
        <v>2029</v>
      </c>
      <c r="J36" s="58">
        <f t="shared" si="22"/>
        <v>2030</v>
      </c>
      <c r="K36" s="58">
        <f t="shared" si="22"/>
        <v>2031</v>
      </c>
      <c r="L36" s="58">
        <f t="shared" si="22"/>
        <v>2032</v>
      </c>
      <c r="M36" s="58">
        <f t="shared" si="22"/>
        <v>2033</v>
      </c>
      <c r="N36" s="58">
        <f t="shared" si="22"/>
        <v>2034</v>
      </c>
      <c r="O36" s="58">
        <f t="shared" si="22"/>
        <v>2035</v>
      </c>
      <c r="P36" s="58">
        <f t="shared" si="22"/>
        <v>2036</v>
      </c>
      <c r="Q36" s="58">
        <f t="shared" si="22"/>
        <v>2037</v>
      </c>
      <c r="R36" s="58">
        <f t="shared" si="22"/>
        <v>2038</v>
      </c>
      <c r="S36" s="58">
        <f t="shared" si="22"/>
        <v>2039</v>
      </c>
      <c r="T36" s="58">
        <f t="shared" si="22"/>
        <v>2040</v>
      </c>
      <c r="U36" s="58">
        <f t="shared" si="22"/>
        <v>2041</v>
      </c>
      <c r="V36" s="58">
        <f t="shared" si="22"/>
        <v>2042</v>
      </c>
      <c r="W36" s="58">
        <f t="shared" si="22"/>
        <v>2043</v>
      </c>
      <c r="X36" s="58">
        <f t="shared" si="22"/>
        <v>2044</v>
      </c>
    </row>
    <row r="37" spans="2:24" x14ac:dyDescent="0.3">
      <c r="B37" s="59" t="s">
        <v>16616</v>
      </c>
      <c r="C37" s="23">
        <f>TALOUSTIEDOT!E105</f>
        <v>1</v>
      </c>
      <c r="D37" s="23">
        <f>TALOUSTIEDOT!H105</f>
        <v>1</v>
      </c>
      <c r="E37" s="153">
        <f>IF(D37&lt;&gt;0, D37+TALOUSTIEDOT!$C$131,0)</f>
        <v>1</v>
      </c>
      <c r="F37" s="153">
        <f>IF(E37&lt;&gt;0, E37+TALOUSTIEDOT!$C$131,0)</f>
        <v>1</v>
      </c>
      <c r="G37" s="153">
        <f>IF(F37&lt;&gt;0, F37+TALOUSTIEDOT!$C$131,0)</f>
        <v>1</v>
      </c>
      <c r="H37" s="153">
        <f>IF(G37&lt;&gt;0, G37+TALOUSTIEDOT!$C$131,0)</f>
        <v>1</v>
      </c>
      <c r="I37" s="153">
        <f>IF(H37&lt;&gt;0, H37+TALOUSTIEDOT!$C$131,0)</f>
        <v>1</v>
      </c>
      <c r="J37" s="153">
        <f>IF(I37&lt;&gt;0, I37+TALOUSTIEDOT!$C$131,0)</f>
        <v>1</v>
      </c>
      <c r="K37" s="153">
        <f>IF(J37&lt;&gt;0, J37+TALOUSTIEDOT!$C$131,0)</f>
        <v>1</v>
      </c>
      <c r="L37" s="153">
        <f>IF(K37&lt;&gt;0, K37+TALOUSTIEDOT!$C$131,0)</f>
        <v>1</v>
      </c>
      <c r="M37" s="153">
        <f>IF(L37&lt;&gt;0, L37+TALOUSTIEDOT!$C$131,0)</f>
        <v>1</v>
      </c>
      <c r="N37" s="153">
        <f>IF(M37&lt;&gt;0, M37+TALOUSTIEDOT!$C$131,0)</f>
        <v>1</v>
      </c>
      <c r="O37" s="153">
        <f>IF(N37&lt;&gt;0, N37+TALOUSTIEDOT!$C$131,0)</f>
        <v>1</v>
      </c>
      <c r="P37" s="153">
        <f>IF(O37&lt;&gt;0, O37+TALOUSTIEDOT!$C$131,0)</f>
        <v>1</v>
      </c>
      <c r="Q37" s="153">
        <f>IF(P37&lt;&gt;0, P37+TALOUSTIEDOT!$C$131,0)</f>
        <v>1</v>
      </c>
      <c r="R37" s="153">
        <f>IF(Q37&lt;&gt;0, Q37+TALOUSTIEDOT!$C$131,0)</f>
        <v>1</v>
      </c>
      <c r="S37" s="153">
        <f>IF(R37&lt;&gt;0, R37+TALOUSTIEDOT!$C$131,0)</f>
        <v>1</v>
      </c>
      <c r="T37" s="153">
        <f>IF(S37&lt;&gt;0, S37+TALOUSTIEDOT!$C$131,0)</f>
        <v>1</v>
      </c>
      <c r="U37" s="153">
        <f>IF(T37&lt;&gt;0, T37+TALOUSTIEDOT!$C$131,0)</f>
        <v>1</v>
      </c>
      <c r="V37" s="153">
        <f>IF(U37&lt;&gt;0, U37+TALOUSTIEDOT!$C$131,0)</f>
        <v>1</v>
      </c>
      <c r="W37" s="153">
        <f>IF(V37&lt;&gt;0, V37+TALOUSTIEDOT!$C$131,0)</f>
        <v>1</v>
      </c>
      <c r="X37" s="274">
        <f>IF(W37&lt;&gt;0, W37+TALOUSTIEDOT!$C$131,0)</f>
        <v>1</v>
      </c>
    </row>
    <row r="38" spans="2:24" x14ac:dyDescent="0.3">
      <c r="B38" s="59" t="s">
        <v>16617</v>
      </c>
      <c r="C38" s="23">
        <f>TALOUSTIEDOT!E106</f>
        <v>0</v>
      </c>
      <c r="D38" s="23">
        <f>TALOUSTIEDOT!H106</f>
        <v>0</v>
      </c>
      <c r="E38" s="153">
        <f>IF(D38&lt;&gt;0, D38+TALOUSTIEDOT!$C$131,0)</f>
        <v>0</v>
      </c>
      <c r="F38" s="153">
        <f>IF(E38&lt;&gt;0, E38+TALOUSTIEDOT!$C$131,0)</f>
        <v>0</v>
      </c>
      <c r="G38" s="153">
        <f>IF(F38&lt;&gt;0, F38+TALOUSTIEDOT!$C$131,0)</f>
        <v>0</v>
      </c>
      <c r="H38" s="153">
        <f>IF(G38&lt;&gt;0, G38+TALOUSTIEDOT!$C$131,0)</f>
        <v>0</v>
      </c>
      <c r="I38" s="153">
        <f>IF(H38&lt;&gt;0, H38+TALOUSTIEDOT!$C$131,0)</f>
        <v>0</v>
      </c>
      <c r="J38" s="153">
        <f>IF(I38&lt;&gt;0, I38+TALOUSTIEDOT!$C$131,0)</f>
        <v>0</v>
      </c>
      <c r="K38" s="153">
        <f>IF(J38&lt;&gt;0, J38+TALOUSTIEDOT!$C$131,0)</f>
        <v>0</v>
      </c>
      <c r="L38" s="153">
        <f>IF(K38&lt;&gt;0, K38+TALOUSTIEDOT!$C$131,0)</f>
        <v>0</v>
      </c>
      <c r="M38" s="153">
        <f>IF(L38&lt;&gt;0, L38+TALOUSTIEDOT!$C$131,0)</f>
        <v>0</v>
      </c>
      <c r="N38" s="153">
        <f>IF(M38&lt;&gt;0, M38+TALOUSTIEDOT!$C$131,0)</f>
        <v>0</v>
      </c>
      <c r="O38" s="153">
        <f>IF(N38&lt;&gt;0, N38+TALOUSTIEDOT!$C$131,0)</f>
        <v>0</v>
      </c>
      <c r="P38" s="153">
        <f>IF(O38&lt;&gt;0, O38+TALOUSTIEDOT!$C$131,0)</f>
        <v>0</v>
      </c>
      <c r="Q38" s="153">
        <f>IF(P38&lt;&gt;0, P38+TALOUSTIEDOT!$C$131,0)</f>
        <v>0</v>
      </c>
      <c r="R38" s="153">
        <f>IF(Q38&lt;&gt;0, Q38+TALOUSTIEDOT!$C$131,0)</f>
        <v>0</v>
      </c>
      <c r="S38" s="153">
        <f>IF(R38&lt;&gt;0, R38+TALOUSTIEDOT!$C$131,0)</f>
        <v>0</v>
      </c>
      <c r="T38" s="153">
        <f>IF(S38&lt;&gt;0, S38+TALOUSTIEDOT!$C$131,0)</f>
        <v>0</v>
      </c>
      <c r="U38" s="153">
        <f>IF(T38&lt;&gt;0, T38+TALOUSTIEDOT!$C$131,0)</f>
        <v>0</v>
      </c>
      <c r="V38" s="153">
        <f>IF(U38&lt;&gt;0, U38+TALOUSTIEDOT!$C$131,0)</f>
        <v>0</v>
      </c>
      <c r="W38" s="153">
        <f>IF(V38&lt;&gt;0, V38+TALOUSTIEDOT!$C$131,0)</f>
        <v>0</v>
      </c>
      <c r="X38" s="153">
        <f>IF(W38&lt;&gt;0, W38+TALOUSTIEDOT!$C$131,0)</f>
        <v>0</v>
      </c>
    </row>
    <row r="39" spans="2:24" x14ac:dyDescent="0.3">
      <c r="B39" s="29" t="s">
        <v>16487</v>
      </c>
      <c r="C39" s="23">
        <f>TALOUSTIEDOT!E107</f>
        <v>0</v>
      </c>
      <c r="D39" s="23">
        <f>TALOUSTIEDOT!H107</f>
        <v>0</v>
      </c>
      <c r="E39" s="153">
        <f>TALOUSTIEDOT!$C131</f>
        <v>0</v>
      </c>
      <c r="F39" s="153">
        <f>TALOUSTIEDOT!$C131</f>
        <v>0</v>
      </c>
      <c r="G39" s="153">
        <f>TALOUSTIEDOT!$C131</f>
        <v>0</v>
      </c>
      <c r="H39" s="153">
        <f>TALOUSTIEDOT!$C131</f>
        <v>0</v>
      </c>
      <c r="I39" s="153">
        <f>TALOUSTIEDOT!$C131</f>
        <v>0</v>
      </c>
      <c r="J39" s="153">
        <f>TALOUSTIEDOT!$C131</f>
        <v>0</v>
      </c>
      <c r="K39" s="153">
        <f>TALOUSTIEDOT!$C131</f>
        <v>0</v>
      </c>
      <c r="L39" s="153">
        <f>TALOUSTIEDOT!$C131</f>
        <v>0</v>
      </c>
      <c r="M39" s="153">
        <f>TALOUSTIEDOT!$C131</f>
        <v>0</v>
      </c>
      <c r="N39" s="153">
        <f>TALOUSTIEDOT!$C131</f>
        <v>0</v>
      </c>
      <c r="O39" s="153">
        <f>TALOUSTIEDOT!$C131</f>
        <v>0</v>
      </c>
      <c r="P39" s="153">
        <f>TALOUSTIEDOT!$C131</f>
        <v>0</v>
      </c>
      <c r="Q39" s="153">
        <f>TALOUSTIEDOT!$C131</f>
        <v>0</v>
      </c>
      <c r="R39" s="153">
        <f>TALOUSTIEDOT!$C131</f>
        <v>0</v>
      </c>
      <c r="S39" s="153">
        <f>TALOUSTIEDOT!$C131</f>
        <v>0</v>
      </c>
      <c r="T39" s="153">
        <f>TALOUSTIEDOT!$C131</f>
        <v>0</v>
      </c>
      <c r="U39" s="153">
        <f>TALOUSTIEDOT!$C131</f>
        <v>0</v>
      </c>
      <c r="V39" s="153">
        <f>TALOUSTIEDOT!$C131</f>
        <v>0</v>
      </c>
      <c r="W39" s="153">
        <f>TALOUSTIEDOT!$C131</f>
        <v>0</v>
      </c>
      <c r="X39" s="153">
        <f>TALOUSTIEDOT!$C131</f>
        <v>0</v>
      </c>
    </row>
    <row r="40" spans="2:24" x14ac:dyDescent="0.3">
      <c r="B40" s="29" t="s">
        <v>16488</v>
      </c>
      <c r="C40" s="23">
        <f>TALOUSTIEDOT!E108</f>
        <v>0</v>
      </c>
      <c r="D40" s="23">
        <f>TALOUSTIEDOT!H108</f>
        <v>0</v>
      </c>
      <c r="E40" s="153">
        <f>E39</f>
        <v>0</v>
      </c>
      <c r="F40" s="153">
        <f t="shared" ref="F40:X40" si="23">F39</f>
        <v>0</v>
      </c>
      <c r="G40" s="153">
        <f t="shared" si="23"/>
        <v>0</v>
      </c>
      <c r="H40" s="153">
        <f t="shared" si="23"/>
        <v>0</v>
      </c>
      <c r="I40" s="153">
        <f t="shared" si="23"/>
        <v>0</v>
      </c>
      <c r="J40" s="153">
        <f t="shared" si="23"/>
        <v>0</v>
      </c>
      <c r="K40" s="153">
        <f t="shared" si="23"/>
        <v>0</v>
      </c>
      <c r="L40" s="153">
        <f t="shared" si="23"/>
        <v>0</v>
      </c>
      <c r="M40" s="153">
        <f t="shared" si="23"/>
        <v>0</v>
      </c>
      <c r="N40" s="153">
        <f t="shared" si="23"/>
        <v>0</v>
      </c>
      <c r="O40" s="153">
        <f t="shared" si="23"/>
        <v>0</v>
      </c>
      <c r="P40" s="153">
        <f t="shared" si="23"/>
        <v>0</v>
      </c>
      <c r="Q40" s="153">
        <f t="shared" si="23"/>
        <v>0</v>
      </c>
      <c r="R40" s="153">
        <f t="shared" si="23"/>
        <v>0</v>
      </c>
      <c r="S40" s="153">
        <f t="shared" si="23"/>
        <v>0</v>
      </c>
      <c r="T40" s="153">
        <f t="shared" si="23"/>
        <v>0</v>
      </c>
      <c r="U40" s="153">
        <f t="shared" si="23"/>
        <v>0</v>
      </c>
      <c r="V40" s="153">
        <f t="shared" si="23"/>
        <v>0</v>
      </c>
      <c r="W40" s="153">
        <f t="shared" si="23"/>
        <v>0</v>
      </c>
      <c r="X40" s="153">
        <f t="shared" si="23"/>
        <v>0</v>
      </c>
    </row>
    <row r="41" spans="2:24" x14ac:dyDescent="0.3">
      <c r="B41" s="29" t="s">
        <v>16489</v>
      </c>
      <c r="C41" s="23">
        <f>TALOUSTIEDOT!E109</f>
        <v>2160</v>
      </c>
      <c r="D41" s="23">
        <f>TALOUSTIEDOT!H109</f>
        <v>2160</v>
      </c>
      <c r="E41" s="28">
        <f>D41</f>
        <v>2160</v>
      </c>
      <c r="F41" s="34">
        <f>E41*(1+F11)</f>
        <v>2289.6</v>
      </c>
      <c r="G41" s="34">
        <f t="shared" ref="G41:X41" si="24">F41*(1+G11)</f>
        <v>2426.9760000000001</v>
      </c>
      <c r="H41" s="34">
        <f t="shared" si="24"/>
        <v>2572.5945600000005</v>
      </c>
      <c r="I41" s="34">
        <f t="shared" si="24"/>
        <v>2675.4983424000006</v>
      </c>
      <c r="J41" s="34">
        <f t="shared" si="24"/>
        <v>2729.0083092480008</v>
      </c>
      <c r="K41" s="34">
        <f t="shared" si="24"/>
        <v>2783.5884754329609</v>
      </c>
      <c r="L41" s="34">
        <f t="shared" si="24"/>
        <v>2839.2602449416199</v>
      </c>
      <c r="M41" s="34">
        <f t="shared" si="24"/>
        <v>2896.0454498404524</v>
      </c>
      <c r="N41" s="34">
        <f t="shared" si="24"/>
        <v>2953.9663588372614</v>
      </c>
      <c r="O41" s="34">
        <f t="shared" si="24"/>
        <v>3013.0456860140066</v>
      </c>
      <c r="P41" s="34">
        <f t="shared" si="24"/>
        <v>3043.1761428741465</v>
      </c>
      <c r="Q41" s="34">
        <f t="shared" si="24"/>
        <v>3073.6079043028881</v>
      </c>
      <c r="R41" s="34">
        <f t="shared" si="24"/>
        <v>3104.343983345917</v>
      </c>
      <c r="S41" s="34">
        <f t="shared" si="24"/>
        <v>3135.3874231793761</v>
      </c>
      <c r="T41" s="34">
        <f t="shared" si="24"/>
        <v>3166.7412974111699</v>
      </c>
      <c r="U41" s="34">
        <f t="shared" si="24"/>
        <v>3198.4087103852817</v>
      </c>
      <c r="V41" s="34">
        <f t="shared" si="24"/>
        <v>3230.3927974891344</v>
      </c>
      <c r="W41" s="34">
        <f t="shared" si="24"/>
        <v>3262.6967254640258</v>
      </c>
      <c r="X41" s="34">
        <f t="shared" si="24"/>
        <v>3295.3236927186663</v>
      </c>
    </row>
    <row r="42" spans="2:24" x14ac:dyDescent="0.3">
      <c r="B42" s="29" t="s">
        <v>16490</v>
      </c>
      <c r="C42" s="23">
        <f>TALOUSTIEDOT!E110</f>
        <v>3240</v>
      </c>
      <c r="D42" s="23">
        <f>TALOUSTIEDOT!H110</f>
        <v>3240</v>
      </c>
      <c r="E42" s="28">
        <f t="shared" ref="E42" si="25">D42</f>
        <v>3240</v>
      </c>
      <c r="F42" s="34">
        <f>E42*(1+F11)</f>
        <v>3434.4</v>
      </c>
      <c r="G42" s="34">
        <f t="shared" ref="G42:X42" si="26">F42*(1+G11)</f>
        <v>3640.4640000000004</v>
      </c>
      <c r="H42" s="34">
        <f t="shared" si="26"/>
        <v>3858.8918400000007</v>
      </c>
      <c r="I42" s="34">
        <f>H42*(1+I11)</f>
        <v>4013.2475136000007</v>
      </c>
      <c r="J42" s="34">
        <f t="shared" si="26"/>
        <v>4093.5124638720008</v>
      </c>
      <c r="K42" s="34">
        <f t="shared" si="26"/>
        <v>4175.3827131494409</v>
      </c>
      <c r="L42" s="34">
        <f t="shared" si="26"/>
        <v>4258.8903674124294</v>
      </c>
      <c r="M42" s="34">
        <f t="shared" si="26"/>
        <v>4344.0681747606777</v>
      </c>
      <c r="N42" s="34">
        <f t="shared" si="26"/>
        <v>4430.9495382558916</v>
      </c>
      <c r="O42" s="34">
        <f t="shared" si="26"/>
        <v>4519.5685290210095</v>
      </c>
      <c r="P42" s="34">
        <f t="shared" si="26"/>
        <v>4564.7642143112198</v>
      </c>
      <c r="Q42" s="34">
        <f t="shared" si="26"/>
        <v>4610.4118564543323</v>
      </c>
      <c r="R42" s="34">
        <f t="shared" si="26"/>
        <v>4656.5159750188759</v>
      </c>
      <c r="S42" s="34">
        <f t="shared" si="26"/>
        <v>4703.0811347690651</v>
      </c>
      <c r="T42" s="34">
        <f t="shared" si="26"/>
        <v>4750.1119461167555</v>
      </c>
      <c r="U42" s="34">
        <f t="shared" si="26"/>
        <v>4797.6130655779234</v>
      </c>
      <c r="V42" s="34">
        <f t="shared" si="26"/>
        <v>4845.5891962337028</v>
      </c>
      <c r="W42" s="34">
        <f t="shared" si="26"/>
        <v>4894.0450881960396</v>
      </c>
      <c r="X42" s="34">
        <f t="shared" si="26"/>
        <v>4942.9855390780003</v>
      </c>
    </row>
    <row r="43" spans="2:24" x14ac:dyDescent="0.3">
      <c r="B43" s="29" t="s">
        <v>16491</v>
      </c>
      <c r="C43" s="23">
        <f>TALOUSTIEDOT!E111</f>
        <v>74.400000000000006</v>
      </c>
      <c r="D43" s="23">
        <f>TALOUSTIEDOT!H111</f>
        <v>74.400000000000006</v>
      </c>
      <c r="E43" s="28">
        <f>'Alue Vaihtoehto1'!E43</f>
        <v>88.800000000000011</v>
      </c>
      <c r="F43" s="34">
        <f>E43*(1+F11)</f>
        <v>94.128000000000014</v>
      </c>
      <c r="G43" s="34">
        <f t="shared" ref="G43:X43" si="27">F43*(1+G11)</f>
        <v>99.775680000000023</v>
      </c>
      <c r="H43" s="34">
        <f t="shared" si="27"/>
        <v>105.76222080000002</v>
      </c>
      <c r="I43" s="34">
        <f t="shared" si="27"/>
        <v>109.99270963200003</v>
      </c>
      <c r="J43" s="34">
        <f t="shared" si="27"/>
        <v>112.19256382464003</v>
      </c>
      <c r="K43" s="34">
        <f t="shared" si="27"/>
        <v>114.43641510113284</v>
      </c>
      <c r="L43" s="34">
        <f t="shared" si="27"/>
        <v>116.7251434031555</v>
      </c>
      <c r="M43" s="34">
        <f t="shared" si="27"/>
        <v>119.05964627121861</v>
      </c>
      <c r="N43" s="34">
        <f t="shared" si="27"/>
        <v>121.44083919664298</v>
      </c>
      <c r="O43" s="34">
        <f t="shared" si="27"/>
        <v>123.86965598057584</v>
      </c>
      <c r="P43" s="34">
        <f t="shared" si="27"/>
        <v>125.1083525403816</v>
      </c>
      <c r="Q43" s="34">
        <f t="shared" si="27"/>
        <v>126.35943606578542</v>
      </c>
      <c r="R43" s="34">
        <f t="shared" si="27"/>
        <v>127.62303042644328</v>
      </c>
      <c r="S43" s="34">
        <f t="shared" si="27"/>
        <v>128.89926073070771</v>
      </c>
      <c r="T43" s="34">
        <f t="shared" si="27"/>
        <v>130.18825333801479</v>
      </c>
      <c r="U43" s="34">
        <f t="shared" si="27"/>
        <v>131.49013587139493</v>
      </c>
      <c r="V43" s="34">
        <f t="shared" si="27"/>
        <v>132.80503723010887</v>
      </c>
      <c r="W43" s="34">
        <f t="shared" si="27"/>
        <v>134.13308760240994</v>
      </c>
      <c r="X43" s="34">
        <f t="shared" si="27"/>
        <v>135.47441847843405</v>
      </c>
    </row>
    <row r="44" spans="2:24" x14ac:dyDescent="0.3">
      <c r="B44" s="29" t="s">
        <v>16492</v>
      </c>
      <c r="C44" s="23">
        <f>TALOUSTIEDOT!E112</f>
        <v>148.80000000000001</v>
      </c>
      <c r="D44" s="23">
        <f>TALOUSTIEDOT!H112</f>
        <v>148.80000000000001</v>
      </c>
      <c r="E44" s="28">
        <f>'Alue Vaihtoehto1'!E44</f>
        <v>177.60000000000002</v>
      </c>
      <c r="F44" s="34">
        <f>E44*(1+F11)</f>
        <v>188.25600000000003</v>
      </c>
      <c r="G44" s="34">
        <f t="shared" ref="G44:X44" si="28">F44*(1+G11)</f>
        <v>199.55136000000005</v>
      </c>
      <c r="H44" s="34">
        <f t="shared" si="28"/>
        <v>211.52444160000005</v>
      </c>
      <c r="I44" s="34">
        <f t="shared" si="28"/>
        <v>219.98541926400006</v>
      </c>
      <c r="J44" s="34">
        <f t="shared" si="28"/>
        <v>224.38512764928007</v>
      </c>
      <c r="K44" s="34">
        <f t="shared" si="28"/>
        <v>228.87283020226567</v>
      </c>
      <c r="L44" s="34">
        <f t="shared" si="28"/>
        <v>233.450286806311</v>
      </c>
      <c r="M44" s="34">
        <f t="shared" si="28"/>
        <v>238.11929254243722</v>
      </c>
      <c r="N44" s="34">
        <f t="shared" si="28"/>
        <v>242.88167839328597</v>
      </c>
      <c r="O44" s="34">
        <f t="shared" si="28"/>
        <v>247.73931196115169</v>
      </c>
      <c r="P44" s="34">
        <f t="shared" si="28"/>
        <v>250.21670508076321</v>
      </c>
      <c r="Q44" s="34">
        <f t="shared" si="28"/>
        <v>252.71887213157083</v>
      </c>
      <c r="R44" s="34">
        <f t="shared" si="28"/>
        <v>255.24606085288656</v>
      </c>
      <c r="S44" s="34">
        <f t="shared" si="28"/>
        <v>257.79852146141542</v>
      </c>
      <c r="T44" s="34">
        <f t="shared" si="28"/>
        <v>260.37650667602958</v>
      </c>
      <c r="U44" s="34">
        <f t="shared" si="28"/>
        <v>262.98027174278985</v>
      </c>
      <c r="V44" s="34">
        <f t="shared" si="28"/>
        <v>265.61007446021773</v>
      </c>
      <c r="W44" s="34">
        <f t="shared" si="28"/>
        <v>268.26617520481989</v>
      </c>
      <c r="X44" s="34">
        <f t="shared" si="28"/>
        <v>270.94883695686809</v>
      </c>
    </row>
    <row r="45" spans="2:24" x14ac:dyDescent="0.3">
      <c r="B45" s="29" t="s">
        <v>16493</v>
      </c>
      <c r="C45" s="23">
        <f>TALOUSTIEDOT!E113</f>
        <v>1.51</v>
      </c>
      <c r="D45" s="23">
        <f>TALOUSTIEDOT!H113</f>
        <v>1.51</v>
      </c>
      <c r="E45" s="28">
        <f>'Alue Vaihtoehto1'!E45</f>
        <v>1.6</v>
      </c>
      <c r="F45" s="34">
        <f>E45*(1+F11)</f>
        <v>1.6960000000000002</v>
      </c>
      <c r="G45" s="34">
        <f t="shared" ref="G45:X45" si="29">F45*(1+G11)</f>
        <v>1.7977600000000002</v>
      </c>
      <c r="H45" s="34">
        <f t="shared" si="29"/>
        <v>1.9056256000000003</v>
      </c>
      <c r="I45" s="34">
        <f t="shared" si="29"/>
        <v>1.9818506240000002</v>
      </c>
      <c r="J45" s="34">
        <f t="shared" si="29"/>
        <v>2.0214876364800003</v>
      </c>
      <c r="K45" s="34">
        <f t="shared" si="29"/>
        <v>2.0619173892096003</v>
      </c>
      <c r="L45" s="34">
        <f t="shared" si="29"/>
        <v>2.1031557369937923</v>
      </c>
      <c r="M45" s="34">
        <f t="shared" si="29"/>
        <v>2.1452188517336683</v>
      </c>
      <c r="N45" s="34">
        <f t="shared" si="29"/>
        <v>2.1881232287683416</v>
      </c>
      <c r="O45" s="34">
        <f t="shared" si="29"/>
        <v>2.2318856933437083</v>
      </c>
      <c r="P45" s="34">
        <f t="shared" si="29"/>
        <v>2.2542045502771453</v>
      </c>
      <c r="Q45" s="34">
        <f t="shared" si="29"/>
        <v>2.2767465957799167</v>
      </c>
      <c r="R45" s="34">
        <f t="shared" si="29"/>
        <v>2.2995140617377157</v>
      </c>
      <c r="S45" s="34">
        <f t="shared" si="29"/>
        <v>2.3225092023550928</v>
      </c>
      <c r="T45" s="34">
        <f t="shared" si="29"/>
        <v>2.3457342943786439</v>
      </c>
      <c r="U45" s="34">
        <f t="shared" si="29"/>
        <v>2.3691916373224302</v>
      </c>
      <c r="V45" s="34">
        <f t="shared" si="29"/>
        <v>2.3928835536956545</v>
      </c>
      <c r="W45" s="34">
        <f t="shared" si="29"/>
        <v>2.4168123892326112</v>
      </c>
      <c r="X45" s="34">
        <f t="shared" si="29"/>
        <v>2.4409805131249374</v>
      </c>
    </row>
    <row r="46" spans="2:24" x14ac:dyDescent="0.3">
      <c r="B46" s="29" t="s">
        <v>16494</v>
      </c>
      <c r="C46" s="23">
        <f>TALOUSTIEDOT!E114</f>
        <v>3.01</v>
      </c>
      <c r="D46" s="23">
        <f>TALOUSTIEDOT!H114</f>
        <v>3.01</v>
      </c>
      <c r="E46" s="28">
        <f>'Alue Vaihtoehto1'!E46</f>
        <v>3.37</v>
      </c>
      <c r="F46" s="34">
        <f>E46*(1+F11)</f>
        <v>3.5722000000000005</v>
      </c>
      <c r="G46" s="34">
        <f t="shared" ref="G46:X46" si="30">F46*(1+G11)</f>
        <v>3.7865320000000007</v>
      </c>
      <c r="H46" s="34">
        <f t="shared" si="30"/>
        <v>4.0137239200000012</v>
      </c>
      <c r="I46" s="34">
        <f t="shared" si="30"/>
        <v>4.1742728768000017</v>
      </c>
      <c r="J46" s="34">
        <f t="shared" si="30"/>
        <v>4.2577583343360015</v>
      </c>
      <c r="K46" s="34">
        <f t="shared" si="30"/>
        <v>4.3429135010227213</v>
      </c>
      <c r="L46" s="34">
        <f t="shared" si="30"/>
        <v>4.4297717710431757</v>
      </c>
      <c r="M46" s="34">
        <f t="shared" si="30"/>
        <v>4.5183672064640392</v>
      </c>
      <c r="N46" s="34">
        <f t="shared" si="30"/>
        <v>4.6087345505933204</v>
      </c>
      <c r="O46" s="34">
        <f t="shared" si="30"/>
        <v>4.7009092416051868</v>
      </c>
      <c r="P46" s="34">
        <f t="shared" si="30"/>
        <v>4.7479183340212385</v>
      </c>
      <c r="Q46" s="34">
        <f t="shared" si="30"/>
        <v>4.7953975173614509</v>
      </c>
      <c r="R46" s="34">
        <f t="shared" si="30"/>
        <v>4.8433514925350654</v>
      </c>
      <c r="S46" s="34">
        <f t="shared" si="30"/>
        <v>4.8917850074604159</v>
      </c>
      <c r="T46" s="34">
        <f t="shared" si="30"/>
        <v>4.9407028575350198</v>
      </c>
      <c r="U46" s="34">
        <f t="shared" si="30"/>
        <v>4.9901098861103703</v>
      </c>
      <c r="V46" s="34">
        <f t="shared" si="30"/>
        <v>5.0400109849714738</v>
      </c>
      <c r="W46" s="34">
        <f t="shared" si="30"/>
        <v>5.0904110948211887</v>
      </c>
      <c r="X46" s="34">
        <f t="shared" si="30"/>
        <v>5.1413152057694003</v>
      </c>
    </row>
    <row r="47" spans="2:24" x14ac:dyDescent="0.3">
      <c r="B47" s="59" t="s">
        <v>16495</v>
      </c>
      <c r="C47" s="23">
        <f>TALOUSTIEDOT!E115</f>
        <v>2000</v>
      </c>
      <c r="D47" s="23">
        <f>TALOUSTIEDOT!H115</f>
        <v>2000</v>
      </c>
      <c r="E47" s="28">
        <f>$D$47</f>
        <v>2000</v>
      </c>
      <c r="F47" s="28">
        <f t="shared" ref="F47:X47" si="31">$D$47</f>
        <v>2000</v>
      </c>
      <c r="G47" s="28">
        <f t="shared" si="31"/>
        <v>2000</v>
      </c>
      <c r="H47" s="28">
        <f t="shared" si="31"/>
        <v>2000</v>
      </c>
      <c r="I47" s="28">
        <f t="shared" si="31"/>
        <v>2000</v>
      </c>
      <c r="J47" s="28">
        <f t="shared" si="31"/>
        <v>2000</v>
      </c>
      <c r="K47" s="28">
        <f t="shared" si="31"/>
        <v>2000</v>
      </c>
      <c r="L47" s="28">
        <f t="shared" si="31"/>
        <v>2000</v>
      </c>
      <c r="M47" s="28">
        <f t="shared" si="31"/>
        <v>2000</v>
      </c>
      <c r="N47" s="28">
        <f t="shared" si="31"/>
        <v>2000</v>
      </c>
      <c r="O47" s="28">
        <f t="shared" si="31"/>
        <v>2000</v>
      </c>
      <c r="P47" s="28">
        <f t="shared" si="31"/>
        <v>2000</v>
      </c>
      <c r="Q47" s="28">
        <f t="shared" si="31"/>
        <v>2000</v>
      </c>
      <c r="R47" s="28">
        <f t="shared" si="31"/>
        <v>2000</v>
      </c>
      <c r="S47" s="28">
        <f t="shared" si="31"/>
        <v>2000</v>
      </c>
      <c r="T47" s="28">
        <f t="shared" si="31"/>
        <v>2000</v>
      </c>
      <c r="U47" s="28">
        <f t="shared" si="31"/>
        <v>2000</v>
      </c>
      <c r="V47" s="28">
        <f t="shared" si="31"/>
        <v>2000</v>
      </c>
      <c r="W47" s="28">
        <f t="shared" si="31"/>
        <v>2000</v>
      </c>
      <c r="X47" s="28">
        <f t="shared" si="31"/>
        <v>2000</v>
      </c>
    </row>
    <row r="48" spans="2:24" s="183" customFormat="1" x14ac:dyDescent="0.3">
      <c r="B48" s="184" t="s">
        <v>16668</v>
      </c>
      <c r="C48" s="183">
        <f>C14*C23+C26*C35+C38*C47</f>
        <v>3051</v>
      </c>
      <c r="D48" s="183">
        <f t="shared" ref="D48" si="32">D14*D23+D26*D35+D38*D47</f>
        <v>3051</v>
      </c>
      <c r="E48" s="183">
        <f>IF(E14*E23+E26*E35+E38*E47&gt;0,E14*E23+E26*E35+E38*E47,0)</f>
        <v>3051</v>
      </c>
      <c r="F48" s="183">
        <f t="shared" ref="F48:X48" si="33">IF(F14*F23+F26*F35+F38*F47&gt;0,F14*F23+F26*F35+F38*F47,0)</f>
        <v>3097</v>
      </c>
      <c r="G48" s="183">
        <f t="shared" si="33"/>
        <v>3143</v>
      </c>
      <c r="H48" s="183">
        <f t="shared" si="33"/>
        <v>3189</v>
      </c>
      <c r="I48" s="183">
        <f t="shared" si="33"/>
        <v>3235</v>
      </c>
      <c r="J48" s="183">
        <f t="shared" si="33"/>
        <v>3281</v>
      </c>
      <c r="K48" s="183">
        <f t="shared" si="33"/>
        <v>3327</v>
      </c>
      <c r="L48" s="183">
        <f t="shared" si="33"/>
        <v>3373</v>
      </c>
      <c r="M48" s="183">
        <f t="shared" si="33"/>
        <v>3419</v>
      </c>
      <c r="N48" s="183">
        <f t="shared" si="33"/>
        <v>3465</v>
      </c>
      <c r="O48" s="183">
        <f t="shared" si="33"/>
        <v>3511</v>
      </c>
      <c r="P48" s="183">
        <f t="shared" si="33"/>
        <v>3557</v>
      </c>
      <c r="Q48" s="183">
        <f t="shared" si="33"/>
        <v>3603</v>
      </c>
      <c r="R48" s="183">
        <f t="shared" si="33"/>
        <v>3649</v>
      </c>
      <c r="S48" s="183">
        <f t="shared" si="33"/>
        <v>3695</v>
      </c>
      <c r="T48" s="183">
        <f t="shared" si="33"/>
        <v>3741</v>
      </c>
      <c r="U48" s="183">
        <f t="shared" si="33"/>
        <v>3787</v>
      </c>
      <c r="V48" s="183">
        <f t="shared" si="33"/>
        <v>3833</v>
      </c>
      <c r="W48" s="183">
        <f t="shared" si="33"/>
        <v>3879</v>
      </c>
      <c r="X48" s="183">
        <f t="shared" si="33"/>
        <v>3925</v>
      </c>
    </row>
    <row r="49" spans="1:24" s="26" customFormat="1" x14ac:dyDescent="0.3">
      <c r="B49" s="26" t="s">
        <v>16667</v>
      </c>
      <c r="C49" s="26">
        <f>C23*C13+C35*C25+C47*C37</f>
        <v>5051</v>
      </c>
      <c r="D49" s="26">
        <f>D23*D13+D35*D25+D47*D37</f>
        <v>5051</v>
      </c>
      <c r="E49" s="26">
        <f>IF(E23*E13+E35*E25+E47*E37&gt;0,E23*E13+E35*E25+E47*E37,0)</f>
        <v>5051</v>
      </c>
      <c r="F49" s="26">
        <f t="shared" ref="F49:X49" si="34">IF(F23*F13+F35*F25+F47*F37&gt;0,F23*F13+F35*F25+F47*F37,0)</f>
        <v>5097</v>
      </c>
      <c r="G49" s="26">
        <f t="shared" si="34"/>
        <v>5143</v>
      </c>
      <c r="H49" s="26">
        <f t="shared" si="34"/>
        <v>5189</v>
      </c>
      <c r="I49" s="26">
        <f t="shared" si="34"/>
        <v>5235</v>
      </c>
      <c r="J49" s="26">
        <f t="shared" si="34"/>
        <v>5281</v>
      </c>
      <c r="K49" s="26">
        <f t="shared" si="34"/>
        <v>5327</v>
      </c>
      <c r="L49" s="26">
        <f t="shared" si="34"/>
        <v>5373</v>
      </c>
      <c r="M49" s="26">
        <f t="shared" si="34"/>
        <v>5419</v>
      </c>
      <c r="N49" s="26">
        <f t="shared" si="34"/>
        <v>5465</v>
      </c>
      <c r="O49" s="26">
        <f t="shared" si="34"/>
        <v>5511</v>
      </c>
      <c r="P49" s="26">
        <f t="shared" si="34"/>
        <v>5557</v>
      </c>
      <c r="Q49" s="26">
        <f t="shared" si="34"/>
        <v>5603</v>
      </c>
      <c r="R49" s="26">
        <f t="shared" si="34"/>
        <v>5649</v>
      </c>
      <c r="S49" s="26">
        <f t="shared" si="34"/>
        <v>5695</v>
      </c>
      <c r="T49" s="26">
        <f t="shared" si="34"/>
        <v>5741</v>
      </c>
      <c r="U49" s="26">
        <f t="shared" si="34"/>
        <v>5787</v>
      </c>
      <c r="V49" s="26">
        <f t="shared" si="34"/>
        <v>5833</v>
      </c>
      <c r="W49" s="26">
        <f t="shared" si="34"/>
        <v>5879</v>
      </c>
      <c r="X49" s="26">
        <f t="shared" si="34"/>
        <v>5925</v>
      </c>
    </row>
    <row r="50" spans="1:24" hidden="1" x14ac:dyDescent="0.3">
      <c r="B50" s="58" t="s">
        <v>16498</v>
      </c>
      <c r="C50" s="41">
        <v>2023</v>
      </c>
      <c r="D50" s="41">
        <v>2024</v>
      </c>
      <c r="E50" s="41">
        <v>2025</v>
      </c>
      <c r="F50" s="41">
        <v>2026</v>
      </c>
      <c r="G50" s="41">
        <v>2027</v>
      </c>
      <c r="H50" s="41">
        <v>2028</v>
      </c>
      <c r="I50" s="41">
        <v>2029</v>
      </c>
      <c r="J50" s="41">
        <v>2030</v>
      </c>
      <c r="K50" s="41">
        <v>2031</v>
      </c>
      <c r="L50" s="41">
        <v>2032</v>
      </c>
      <c r="M50" s="41">
        <v>2033</v>
      </c>
      <c r="N50" s="41">
        <v>2034</v>
      </c>
      <c r="O50" s="41">
        <v>2035</v>
      </c>
      <c r="P50" s="41">
        <v>2036</v>
      </c>
      <c r="Q50" s="41">
        <v>2037</v>
      </c>
      <c r="R50" s="41">
        <v>2038</v>
      </c>
      <c r="S50" s="41">
        <v>2039</v>
      </c>
      <c r="T50" s="41">
        <v>2040</v>
      </c>
      <c r="U50" s="41">
        <v>2041</v>
      </c>
      <c r="V50" s="41">
        <v>2042</v>
      </c>
      <c r="W50" s="41">
        <v>2043</v>
      </c>
      <c r="X50" s="41">
        <v>2044</v>
      </c>
    </row>
    <row r="51" spans="1:24" hidden="1" x14ac:dyDescent="0.3">
      <c r="B51" s="23" t="s">
        <v>16499</v>
      </c>
    </row>
    <row r="52" spans="1:24" hidden="1" x14ac:dyDescent="0.3">
      <c r="B52" s="23" t="s">
        <v>16500</v>
      </c>
    </row>
    <row r="53" spans="1:24" hidden="1" x14ac:dyDescent="0.3">
      <c r="B53" s="23" t="s">
        <v>16501</v>
      </c>
    </row>
    <row r="54" spans="1:24" hidden="1" x14ac:dyDescent="0.3">
      <c r="B54" s="23" t="s">
        <v>16502</v>
      </c>
    </row>
    <row r="55" spans="1:24" hidden="1" x14ac:dyDescent="0.3">
      <c r="B55" s="58" t="s">
        <v>16503</v>
      </c>
      <c r="C55" s="41">
        <v>2023</v>
      </c>
      <c r="D55" s="41">
        <v>2024</v>
      </c>
      <c r="E55" s="41">
        <v>2025</v>
      </c>
      <c r="F55" s="41">
        <v>2026</v>
      </c>
      <c r="G55" s="41">
        <v>2027</v>
      </c>
      <c r="H55" s="41">
        <v>2028</v>
      </c>
      <c r="I55" s="41">
        <v>2029</v>
      </c>
      <c r="J55" s="41">
        <v>2030</v>
      </c>
      <c r="K55" s="41">
        <v>2031</v>
      </c>
      <c r="L55" s="41">
        <v>2032</v>
      </c>
      <c r="M55" s="41">
        <v>2033</v>
      </c>
      <c r="N55" s="41">
        <v>2034</v>
      </c>
      <c r="O55" s="41">
        <v>2035</v>
      </c>
      <c r="P55" s="41">
        <v>2036</v>
      </c>
      <c r="Q55" s="41">
        <v>2037</v>
      </c>
      <c r="R55" s="41">
        <v>2038</v>
      </c>
      <c r="S55" s="41">
        <v>2039</v>
      </c>
      <c r="T55" s="41">
        <v>2040</v>
      </c>
      <c r="U55" s="41">
        <v>2041</v>
      </c>
      <c r="V55" s="41">
        <v>2042</v>
      </c>
      <c r="W55" s="41">
        <v>2043</v>
      </c>
      <c r="X55" s="41">
        <v>2044</v>
      </c>
    </row>
    <row r="56" spans="1:24" hidden="1" x14ac:dyDescent="0.3">
      <c r="B56" s="23" t="s">
        <v>16504</v>
      </c>
    </row>
    <row r="57" spans="1:24" hidden="1" x14ac:dyDescent="0.3">
      <c r="B57" s="23" t="s">
        <v>16505</v>
      </c>
    </row>
    <row r="58" spans="1:24" hidden="1" x14ac:dyDescent="0.3">
      <c r="B58" s="23" t="s">
        <v>16506</v>
      </c>
    </row>
    <row r="59" spans="1:24" hidden="1" x14ac:dyDescent="0.3">
      <c r="B59" s="23" t="s">
        <v>16507</v>
      </c>
    </row>
    <row r="60" spans="1:24" hidden="1" x14ac:dyDescent="0.3">
      <c r="A60" s="60" t="s">
        <v>16508</v>
      </c>
      <c r="B60" s="58" t="s">
        <v>16509</v>
      </c>
      <c r="C60" s="41">
        <v>2023</v>
      </c>
      <c r="D60" s="41">
        <v>2024</v>
      </c>
      <c r="E60" s="41">
        <v>2025</v>
      </c>
      <c r="F60" s="41">
        <v>2026</v>
      </c>
      <c r="G60" s="41">
        <v>2027</v>
      </c>
      <c r="H60" s="41">
        <v>2028</v>
      </c>
      <c r="I60" s="41">
        <v>2029</v>
      </c>
      <c r="J60" s="41">
        <v>2030</v>
      </c>
      <c r="K60" s="41">
        <v>2031</v>
      </c>
      <c r="L60" s="41">
        <v>2032</v>
      </c>
      <c r="M60" s="41">
        <v>2033</v>
      </c>
      <c r="N60" s="41">
        <v>2034</v>
      </c>
      <c r="O60" s="41">
        <v>2035</v>
      </c>
      <c r="P60" s="41">
        <v>2036</v>
      </c>
      <c r="Q60" s="41">
        <v>2037</v>
      </c>
      <c r="R60" s="41">
        <v>2038</v>
      </c>
      <c r="S60" s="41">
        <v>2039</v>
      </c>
      <c r="T60" s="41">
        <v>2040</v>
      </c>
      <c r="U60" s="41">
        <v>2041</v>
      </c>
      <c r="V60" s="41">
        <v>2042</v>
      </c>
      <c r="W60" s="41">
        <v>2043</v>
      </c>
      <c r="X60" s="41">
        <v>2044</v>
      </c>
    </row>
    <row r="61" spans="1:24" hidden="1" x14ac:dyDescent="0.3">
      <c r="B61" s="23" t="s">
        <v>16510</v>
      </c>
      <c r="C61" s="29"/>
      <c r="D61" s="29"/>
      <c r="E61" s="29"/>
      <c r="F61" s="29"/>
      <c r="G61" s="29"/>
      <c r="H61" s="29"/>
      <c r="I61" s="29"/>
      <c r="J61" s="29"/>
      <c r="K61" s="29"/>
      <c r="L61" s="29"/>
      <c r="M61" s="29"/>
      <c r="N61" s="29"/>
      <c r="O61" s="29"/>
      <c r="P61" s="29"/>
      <c r="Q61" s="29"/>
      <c r="R61" s="29"/>
      <c r="S61" s="29"/>
      <c r="T61" s="29"/>
      <c r="U61" s="29"/>
      <c r="V61" s="29"/>
      <c r="W61" s="29"/>
      <c r="X61" s="29"/>
    </row>
    <row r="62" spans="1:24" hidden="1" x14ac:dyDescent="0.3">
      <c r="B62" s="23" t="s">
        <v>16511</v>
      </c>
      <c r="C62" s="29"/>
    </row>
    <row r="63" spans="1:24" hidden="1" x14ac:dyDescent="0.3">
      <c r="B63" s="23" t="s">
        <v>16512</v>
      </c>
      <c r="C63" s="29"/>
      <c r="D63" s="29"/>
      <c r="E63" s="29"/>
      <c r="F63" s="29"/>
      <c r="G63" s="29"/>
      <c r="H63" s="29"/>
      <c r="I63" s="29"/>
      <c r="J63" s="29"/>
      <c r="K63" s="29"/>
      <c r="L63" s="29"/>
      <c r="M63" s="29"/>
      <c r="N63" s="29"/>
      <c r="O63" s="29"/>
      <c r="P63" s="29"/>
      <c r="Q63" s="29"/>
      <c r="R63" s="29"/>
      <c r="S63" s="29"/>
      <c r="T63" s="29"/>
      <c r="U63" s="29"/>
      <c r="V63" s="29"/>
      <c r="W63" s="29"/>
      <c r="X63" s="29"/>
    </row>
    <row r="64" spans="1:24" hidden="1" x14ac:dyDescent="0.3">
      <c r="B64" s="23" t="s">
        <v>16513</v>
      </c>
      <c r="C64" s="29"/>
    </row>
    <row r="65" spans="1:24" hidden="1" x14ac:dyDescent="0.3"/>
    <row r="66" spans="1:24" x14ac:dyDescent="0.3">
      <c r="B66" s="39" t="s">
        <v>16425</v>
      </c>
      <c r="C66" s="40"/>
      <c r="D66" s="40"/>
      <c r="E66" s="40"/>
      <c r="F66" s="40"/>
      <c r="G66" s="40"/>
      <c r="H66" s="40"/>
      <c r="I66" s="40"/>
      <c r="J66" s="40"/>
      <c r="K66" s="40"/>
      <c r="L66" s="40"/>
      <c r="M66" s="40"/>
      <c r="N66" s="40"/>
      <c r="O66" s="40"/>
      <c r="P66" s="40"/>
      <c r="Q66" s="40"/>
      <c r="R66" s="40"/>
      <c r="S66" s="40"/>
      <c r="T66" s="40"/>
      <c r="U66" s="40"/>
      <c r="V66" s="40"/>
      <c r="W66" s="40"/>
      <c r="X66" s="40"/>
    </row>
    <row r="67" spans="1:24" x14ac:dyDescent="0.3">
      <c r="C67" s="58">
        <f>TALOUSTIEDOT!C$69</f>
        <v>2023</v>
      </c>
      <c r="D67" s="58">
        <f>C$12+1</f>
        <v>2024</v>
      </c>
      <c r="E67" s="58">
        <f t="shared" ref="E67:X67" si="35">D$12+1</f>
        <v>2025</v>
      </c>
      <c r="F67" s="58">
        <f t="shared" si="35"/>
        <v>2026</v>
      </c>
      <c r="G67" s="58">
        <f t="shared" si="35"/>
        <v>2027</v>
      </c>
      <c r="H67" s="58">
        <f t="shared" si="35"/>
        <v>2028</v>
      </c>
      <c r="I67" s="58">
        <f t="shared" si="35"/>
        <v>2029</v>
      </c>
      <c r="J67" s="58">
        <f t="shared" si="35"/>
        <v>2030</v>
      </c>
      <c r="K67" s="58">
        <f t="shared" si="35"/>
        <v>2031</v>
      </c>
      <c r="L67" s="58">
        <f t="shared" si="35"/>
        <v>2032</v>
      </c>
      <c r="M67" s="58">
        <f t="shared" si="35"/>
        <v>2033</v>
      </c>
      <c r="N67" s="58">
        <f t="shared" si="35"/>
        <v>2034</v>
      </c>
      <c r="O67" s="58">
        <f t="shared" si="35"/>
        <v>2035</v>
      </c>
      <c r="P67" s="58">
        <f t="shared" si="35"/>
        <v>2036</v>
      </c>
      <c r="Q67" s="58">
        <f t="shared" si="35"/>
        <v>2037</v>
      </c>
      <c r="R67" s="58">
        <f t="shared" si="35"/>
        <v>2038</v>
      </c>
      <c r="S67" s="58">
        <f t="shared" si="35"/>
        <v>2039</v>
      </c>
      <c r="T67" s="58">
        <f t="shared" si="35"/>
        <v>2040</v>
      </c>
      <c r="U67" s="58">
        <f t="shared" si="35"/>
        <v>2041</v>
      </c>
      <c r="V67" s="58">
        <f t="shared" si="35"/>
        <v>2042</v>
      </c>
      <c r="W67" s="58">
        <f t="shared" si="35"/>
        <v>2043</v>
      </c>
      <c r="X67" s="58">
        <f t="shared" si="35"/>
        <v>2044</v>
      </c>
    </row>
    <row r="68" spans="1:24" x14ac:dyDescent="0.3">
      <c r="B68" s="23" t="s">
        <v>16514</v>
      </c>
      <c r="C68" s="32">
        <f t="shared" ref="C68:X68" si="36">C15*C17+C27*C29+C39*C41</f>
        <v>0</v>
      </c>
      <c r="D68" s="32">
        <f t="shared" si="36"/>
        <v>0</v>
      </c>
      <c r="E68" s="32">
        <f t="shared" si="36"/>
        <v>2160.25</v>
      </c>
      <c r="F68" s="32">
        <f>F15*F17+F27*F29+F39*F41</f>
        <v>2289.8649999999998</v>
      </c>
      <c r="G68" s="32">
        <f t="shared" si="36"/>
        <v>2427.2569000000003</v>
      </c>
      <c r="H68" s="32">
        <f t="shared" si="36"/>
        <v>2572.8923140000006</v>
      </c>
      <c r="I68" s="32">
        <f t="shared" si="36"/>
        <v>2675.8080065600006</v>
      </c>
      <c r="J68" s="32">
        <f t="shared" si="36"/>
        <v>2729.3241666912008</v>
      </c>
      <c r="K68" s="32">
        <f t="shared" si="36"/>
        <v>2783.910650025025</v>
      </c>
      <c r="L68" s="32">
        <f t="shared" si="36"/>
        <v>2839.5888630255254</v>
      </c>
      <c r="M68" s="32">
        <f t="shared" si="36"/>
        <v>2896.3806402860359</v>
      </c>
      <c r="N68" s="32">
        <f t="shared" si="36"/>
        <v>2954.3082530917563</v>
      </c>
      <c r="O68" s="32">
        <f t="shared" si="36"/>
        <v>3013.3944181535917</v>
      </c>
      <c r="P68" s="32">
        <f t="shared" si="36"/>
        <v>3043.5283623351274</v>
      </c>
      <c r="Q68" s="32">
        <f t="shared" si="36"/>
        <v>3073.963645958479</v>
      </c>
      <c r="R68" s="32">
        <f t="shared" si="36"/>
        <v>3104.7032824180633</v>
      </c>
      <c r="S68" s="32">
        <f t="shared" si="36"/>
        <v>3135.7503152422441</v>
      </c>
      <c r="T68" s="32">
        <f t="shared" si="36"/>
        <v>3167.1078183946665</v>
      </c>
      <c r="U68" s="32">
        <f t="shared" si="36"/>
        <v>3198.7788965786131</v>
      </c>
      <c r="V68" s="32">
        <f t="shared" si="36"/>
        <v>3230.7666855443995</v>
      </c>
      <c r="W68" s="32">
        <f t="shared" si="36"/>
        <v>3263.0743523998435</v>
      </c>
      <c r="X68" s="32">
        <f t="shared" si="36"/>
        <v>3295.7050959238422</v>
      </c>
    </row>
    <row r="69" spans="1:24" s="61" customFormat="1" x14ac:dyDescent="0.3">
      <c r="A69" s="23"/>
      <c r="B69" s="23" t="s">
        <v>16515</v>
      </c>
      <c r="C69" s="32">
        <f t="shared" ref="C69:X69" si="37">C16*C18+C28*C30+C40*C42</f>
        <v>0</v>
      </c>
      <c r="D69" s="32">
        <f t="shared" si="37"/>
        <v>0</v>
      </c>
      <c r="E69" s="32">
        <f t="shared" si="37"/>
        <v>3240</v>
      </c>
      <c r="F69" s="32">
        <f>F16*F18+F28*F30+F40*F42</f>
        <v>3434.4</v>
      </c>
      <c r="G69" s="32">
        <f t="shared" si="37"/>
        <v>3640.4640000000004</v>
      </c>
      <c r="H69" s="32">
        <f t="shared" si="37"/>
        <v>3858.8918400000007</v>
      </c>
      <c r="I69" s="32">
        <f t="shared" si="37"/>
        <v>4013.2475136000007</v>
      </c>
      <c r="J69" s="32">
        <f t="shared" si="37"/>
        <v>4093.5124638720008</v>
      </c>
      <c r="K69" s="32">
        <f t="shared" si="37"/>
        <v>4175.3827131494409</v>
      </c>
      <c r="L69" s="32">
        <f t="shared" si="37"/>
        <v>4258.8903674124294</v>
      </c>
      <c r="M69" s="32">
        <f t="shared" si="37"/>
        <v>4344.0681747606777</v>
      </c>
      <c r="N69" s="32">
        <f t="shared" si="37"/>
        <v>4430.9495382558916</v>
      </c>
      <c r="O69" s="32">
        <f t="shared" si="37"/>
        <v>4519.5685290210095</v>
      </c>
      <c r="P69" s="32">
        <f t="shared" si="37"/>
        <v>4564.7642143112198</v>
      </c>
      <c r="Q69" s="32">
        <f t="shared" si="37"/>
        <v>4610.4118564543323</v>
      </c>
      <c r="R69" s="32">
        <f t="shared" si="37"/>
        <v>4656.5159750188759</v>
      </c>
      <c r="S69" s="32">
        <f t="shared" si="37"/>
        <v>4703.0811347690651</v>
      </c>
      <c r="T69" s="32">
        <f t="shared" si="37"/>
        <v>4750.1119461167555</v>
      </c>
      <c r="U69" s="32">
        <f t="shared" si="37"/>
        <v>4797.6130655779234</v>
      </c>
      <c r="V69" s="32">
        <f t="shared" si="37"/>
        <v>4845.5891962337028</v>
      </c>
      <c r="W69" s="32">
        <f t="shared" si="37"/>
        <v>4894.0450881960396</v>
      </c>
      <c r="X69" s="32">
        <f t="shared" si="37"/>
        <v>4942.9855390780003</v>
      </c>
    </row>
    <row r="70" spans="1:24" x14ac:dyDescent="0.3">
      <c r="B70" s="23" t="s">
        <v>16516</v>
      </c>
      <c r="C70" s="32">
        <f>C13*C19+C25*C31+C37*C43</f>
        <v>4315.2</v>
      </c>
      <c r="D70" s="32">
        <f t="shared" ref="D70:X70" si="38">D13*D19+D25*D31+D37*D43</f>
        <v>4315.2</v>
      </c>
      <c r="E70" s="32">
        <f>E13*E19+E25*E31+E37*E43</f>
        <v>5150.4000000000005</v>
      </c>
      <c r="F70" s="32">
        <f>F13*F19+F25*F31+F37*F43</f>
        <v>5553.5520000000006</v>
      </c>
      <c r="G70" s="32">
        <f t="shared" si="38"/>
        <v>5986.5408000000007</v>
      </c>
      <c r="H70" s="32">
        <f t="shared" si="38"/>
        <v>6451.4954688000016</v>
      </c>
      <c r="I70" s="32">
        <f t="shared" si="38"/>
        <v>6819.5479971840023</v>
      </c>
      <c r="J70" s="32">
        <f t="shared" si="38"/>
        <v>7068.1315209523227</v>
      </c>
      <c r="K70" s="32">
        <f t="shared" si="38"/>
        <v>7323.9305664725025</v>
      </c>
      <c r="L70" s="32">
        <f t="shared" si="38"/>
        <v>7587.1343212051079</v>
      </c>
      <c r="M70" s="32">
        <f t="shared" si="38"/>
        <v>7857.9366539004277</v>
      </c>
      <c r="N70" s="32">
        <f t="shared" si="38"/>
        <v>8136.5362261750797</v>
      </c>
      <c r="O70" s="32">
        <f t="shared" si="38"/>
        <v>8423.1366066791561</v>
      </c>
      <c r="P70" s="32">
        <f t="shared" si="38"/>
        <v>8632.4763252863304</v>
      </c>
      <c r="Q70" s="32">
        <f t="shared" si="38"/>
        <v>8845.1605246049803</v>
      </c>
      <c r="R70" s="32">
        <f t="shared" si="38"/>
        <v>9061.2351602774725</v>
      </c>
      <c r="S70" s="32">
        <f t="shared" si="38"/>
        <v>9280.7467726109553</v>
      </c>
      <c r="T70" s="32">
        <f t="shared" si="38"/>
        <v>9503.7424936750795</v>
      </c>
      <c r="U70" s="32">
        <f t="shared" si="38"/>
        <v>9730.2700544832242</v>
      </c>
      <c r="V70" s="32">
        <f t="shared" si="38"/>
        <v>9960.3777922581667</v>
      </c>
      <c r="W70" s="32">
        <f t="shared" si="38"/>
        <v>10194.114657783155</v>
      </c>
      <c r="X70" s="32">
        <f t="shared" si="38"/>
        <v>10431.530222839421</v>
      </c>
    </row>
    <row r="71" spans="1:24" x14ac:dyDescent="0.3">
      <c r="B71" s="23" t="s">
        <v>16517</v>
      </c>
      <c r="C71" s="32">
        <f>C14*C20+C26*C32+C38*C44</f>
        <v>8481.6</v>
      </c>
      <c r="D71" s="32">
        <f t="shared" ref="D71:X71" si="39">D14*D20+D26*D32+D38*D44</f>
        <v>8481.6</v>
      </c>
      <c r="E71" s="32">
        <f t="shared" si="39"/>
        <v>10123.200000000001</v>
      </c>
      <c r="F71" s="32">
        <f t="shared" si="39"/>
        <v>10918.848000000002</v>
      </c>
      <c r="G71" s="32">
        <f t="shared" si="39"/>
        <v>11773.530240000002</v>
      </c>
      <c r="H71" s="32">
        <f t="shared" si="39"/>
        <v>12691.466496000003</v>
      </c>
      <c r="I71" s="32">
        <f t="shared" si="39"/>
        <v>13419.110575104005</v>
      </c>
      <c r="J71" s="32">
        <f t="shared" si="39"/>
        <v>13911.877914255365</v>
      </c>
      <c r="K71" s="32">
        <f t="shared" si="39"/>
        <v>14418.988302742739</v>
      </c>
      <c r="L71" s="32">
        <f t="shared" si="39"/>
        <v>14940.818355603904</v>
      </c>
      <c r="M71" s="32">
        <f t="shared" si="39"/>
        <v>15477.754015258419</v>
      </c>
      <c r="N71" s="32">
        <f t="shared" si="39"/>
        <v>16030.190773956874</v>
      </c>
      <c r="O71" s="32">
        <f t="shared" si="39"/>
        <v>16598.533901397161</v>
      </c>
      <c r="P71" s="32">
        <f t="shared" si="39"/>
        <v>17014.735945491899</v>
      </c>
      <c r="Q71" s="32">
        <f t="shared" si="39"/>
        <v>17437.602177078388</v>
      </c>
      <c r="R71" s="32">
        <f t="shared" si="39"/>
        <v>17867.224259702059</v>
      </c>
      <c r="S71" s="32">
        <f t="shared" si="39"/>
        <v>18303.695023760494</v>
      </c>
      <c r="T71" s="32">
        <f t="shared" si="39"/>
        <v>18747.108480674131</v>
      </c>
      <c r="U71" s="32">
        <f t="shared" si="39"/>
        <v>19197.55983722366</v>
      </c>
      <c r="V71" s="32">
        <f t="shared" si="39"/>
        <v>19655.145510056114</v>
      </c>
      <c r="W71" s="32">
        <f t="shared" si="39"/>
        <v>20119.963140361491</v>
      </c>
      <c r="X71" s="32">
        <f t="shared" si="39"/>
        <v>20592.111608721974</v>
      </c>
    </row>
    <row r="72" spans="1:24" x14ac:dyDescent="0.3">
      <c r="B72" s="23" t="s">
        <v>16518</v>
      </c>
      <c r="C72" s="32">
        <f>C13*C21*C23+C25*C33*C35+C37*C45*C47</f>
        <v>7627.01</v>
      </c>
      <c r="D72" s="32">
        <f>D13*D21*D23+D25*D33*D35+D37*D45*D47</f>
        <v>7627.01</v>
      </c>
      <c r="E72" s="32">
        <f t="shared" ref="E72:X72" si="40">E13*E21*E23+E25*E33*E35+E37*E45*E47</f>
        <v>8081.6</v>
      </c>
      <c r="F72" s="32">
        <f t="shared" si="40"/>
        <v>8644.5120000000006</v>
      </c>
      <c r="G72" s="32">
        <f t="shared" si="40"/>
        <v>9245.8796800000018</v>
      </c>
      <c r="H72" s="32">
        <f t="shared" si="40"/>
        <v>9888.291238400001</v>
      </c>
      <c r="I72" s="32">
        <f t="shared" si="40"/>
        <v>10374.98801664</v>
      </c>
      <c r="J72" s="32">
        <f t="shared" si="40"/>
        <v>10675.476208250882</v>
      </c>
      <c r="K72" s="32">
        <f t="shared" si="40"/>
        <v>10983.833932319541</v>
      </c>
      <c r="L72" s="32">
        <f t="shared" si="40"/>
        <v>11300.255774867646</v>
      </c>
      <c r="M72" s="32">
        <f t="shared" si="40"/>
        <v>11624.94095754475</v>
      </c>
      <c r="N72" s="32">
        <f t="shared" si="40"/>
        <v>11958.093445218987</v>
      </c>
      <c r="O72" s="32">
        <f t="shared" si="40"/>
        <v>12299.922056017176</v>
      </c>
      <c r="P72" s="32">
        <f t="shared" si="40"/>
        <v>12526.614685890097</v>
      </c>
      <c r="Q72" s="32">
        <f t="shared" si="40"/>
        <v>12756.611176154873</v>
      </c>
      <c r="R72" s="32">
        <f t="shared" si="40"/>
        <v>12989.954934756357</v>
      </c>
      <c r="S72" s="32">
        <f t="shared" si="40"/>
        <v>13226.689907412252</v>
      </c>
      <c r="T72" s="32">
        <f t="shared" si="40"/>
        <v>13466.860584027796</v>
      </c>
      <c r="U72" s="32">
        <f t="shared" si="40"/>
        <v>13710.512005184904</v>
      </c>
      <c r="V72" s="32">
        <f t="shared" si="40"/>
        <v>13957.689768706754</v>
      </c>
      <c r="W72" s="32">
        <f t="shared" si="40"/>
        <v>14208.440036298522</v>
      </c>
      <c r="X72" s="32">
        <f t="shared" si="40"/>
        <v>14462.809540265254</v>
      </c>
    </row>
    <row r="73" spans="1:24" x14ac:dyDescent="0.3">
      <c r="B73" s="23" t="s">
        <v>16519</v>
      </c>
      <c r="C73" s="32">
        <f>C14*C22*C23+C26*C34*C35+C38*C46*C47</f>
        <v>9183.51</v>
      </c>
      <c r="D73" s="32">
        <f t="shared" ref="D73:X73" si="41">D14*D22*D23+D26*D34*D35+D38*D46*D47</f>
        <v>9183.51</v>
      </c>
      <c r="E73" s="32">
        <f t="shared" si="41"/>
        <v>10281.870000000001</v>
      </c>
      <c r="F73" s="32">
        <f t="shared" si="41"/>
        <v>11063.103400000002</v>
      </c>
      <c r="G73" s="32">
        <f t="shared" si="41"/>
        <v>11901.070076000002</v>
      </c>
      <c r="H73" s="32">
        <f t="shared" si="41"/>
        <v>12799.765580880005</v>
      </c>
      <c r="I73" s="32">
        <f t="shared" si="41"/>
        <v>13503.772756448005</v>
      </c>
      <c r="J73" s="32">
        <f t="shared" si="41"/>
        <v>13969.70509495642</v>
      </c>
      <c r="K73" s="32">
        <f t="shared" si="41"/>
        <v>14448.873217902594</v>
      </c>
      <c r="L73" s="32">
        <f t="shared" si="41"/>
        <v>14941.620183728632</v>
      </c>
      <c r="M73" s="32">
        <f t="shared" si="41"/>
        <v>15448.297478900549</v>
      </c>
      <c r="N73" s="32">
        <f t="shared" si="41"/>
        <v>15969.265217805856</v>
      </c>
      <c r="O73" s="32">
        <f t="shared" si="41"/>
        <v>16504.892347275811</v>
      </c>
      <c r="P73" s="32">
        <f t="shared" si="41"/>
        <v>16888.345514113546</v>
      </c>
      <c r="Q73" s="32">
        <f t="shared" si="41"/>
        <v>17277.817255053305</v>
      </c>
      <c r="R73" s="32">
        <f t="shared" si="41"/>
        <v>17673.389596260455</v>
      </c>
      <c r="S73" s="32">
        <f t="shared" si="41"/>
        <v>18075.145602566237</v>
      </c>
      <c r="T73" s="32">
        <f t="shared" si="41"/>
        <v>18483.169390038507</v>
      </c>
      <c r="U73" s="32">
        <f t="shared" si="41"/>
        <v>18897.546138699974</v>
      </c>
      <c r="V73" s="32">
        <f t="shared" si="41"/>
        <v>19318.362105395659</v>
      </c>
      <c r="W73" s="32">
        <f t="shared" si="41"/>
        <v>19745.704636811388</v>
      </c>
      <c r="X73" s="32">
        <f t="shared" si="41"/>
        <v>20179.662182644894</v>
      </c>
    </row>
    <row r="74" spans="1:24" x14ac:dyDescent="0.3">
      <c r="B74" s="47" t="s">
        <v>16520</v>
      </c>
      <c r="C74" s="32">
        <f>SUM(C68:C73)</f>
        <v>29607.32</v>
      </c>
      <c r="D74" s="32">
        <f t="shared" ref="D74:X74" si="42">SUM(D68:D73)</f>
        <v>29607.32</v>
      </c>
      <c r="E74" s="32">
        <f t="shared" si="42"/>
        <v>39037.320000000007</v>
      </c>
      <c r="F74" s="32">
        <f t="shared" si="42"/>
        <v>41904.280400000003</v>
      </c>
      <c r="G74" s="32">
        <f t="shared" si="42"/>
        <v>44974.741696000012</v>
      </c>
      <c r="H74" s="32">
        <f t="shared" si="42"/>
        <v>48262.802938080014</v>
      </c>
      <c r="I74" s="32">
        <f t="shared" si="42"/>
        <v>50806.474865536016</v>
      </c>
      <c r="J74" s="32">
        <f t="shared" si="42"/>
        <v>52448.027368978197</v>
      </c>
      <c r="K74" s="32">
        <f t="shared" si="42"/>
        <v>54134.919382611843</v>
      </c>
      <c r="L74" s="32">
        <f t="shared" si="42"/>
        <v>55868.30786584325</v>
      </c>
      <c r="M74" s="32">
        <f t="shared" si="42"/>
        <v>57649.377920650863</v>
      </c>
      <c r="N74" s="32">
        <f>SUM(N68:N73)</f>
        <v>59479.343454504444</v>
      </c>
      <c r="O74" s="32">
        <f t="shared" si="42"/>
        <v>61359.447858543906</v>
      </c>
      <c r="P74" s="32">
        <f t="shared" si="42"/>
        <v>62670.465047428224</v>
      </c>
      <c r="Q74" s="32">
        <f t="shared" si="42"/>
        <v>64001.566635304356</v>
      </c>
      <c r="R74" s="32">
        <f t="shared" si="42"/>
        <v>65353.023208433282</v>
      </c>
      <c r="S74" s="32">
        <f t="shared" si="42"/>
        <v>66725.108756361238</v>
      </c>
      <c r="T74" s="32">
        <f t="shared" si="42"/>
        <v>68118.100712926942</v>
      </c>
      <c r="U74" s="32">
        <f t="shared" si="42"/>
        <v>69532.279997748294</v>
      </c>
      <c r="V74" s="32">
        <f t="shared" si="42"/>
        <v>70967.931058194794</v>
      </c>
      <c r="W74" s="32">
        <f t="shared" si="42"/>
        <v>72425.341911850439</v>
      </c>
      <c r="X74" s="32">
        <f t="shared" si="42"/>
        <v>73904.804189473391</v>
      </c>
    </row>
    <row r="75" spans="1:24" x14ac:dyDescent="0.3">
      <c r="C75" s="32"/>
      <c r="D75" s="32"/>
      <c r="E75" s="32"/>
      <c r="F75" s="32"/>
      <c r="G75" s="32"/>
      <c r="H75" s="32"/>
      <c r="I75" s="32"/>
      <c r="J75" s="32"/>
      <c r="K75" s="32"/>
      <c r="L75" s="32"/>
      <c r="M75" s="32"/>
      <c r="N75" s="32"/>
      <c r="O75" s="32"/>
      <c r="P75" s="32"/>
      <c r="Q75" s="32"/>
      <c r="R75" s="32"/>
      <c r="S75" s="32"/>
      <c r="T75" s="32"/>
      <c r="U75" s="32"/>
      <c r="V75" s="32"/>
      <c r="W75" s="32"/>
    </row>
    <row r="76" spans="1:24" x14ac:dyDescent="0.3">
      <c r="B76" s="39" t="s">
        <v>16427</v>
      </c>
      <c r="C76" s="40"/>
      <c r="D76" s="40"/>
      <c r="E76" s="40"/>
      <c r="F76" s="40"/>
      <c r="G76" s="40"/>
      <c r="H76" s="40"/>
      <c r="I76" s="40"/>
      <c r="J76" s="40"/>
      <c r="K76" s="40"/>
      <c r="L76" s="40"/>
      <c r="M76" s="40"/>
      <c r="N76" s="40"/>
      <c r="O76" s="40"/>
      <c r="P76" s="40"/>
      <c r="Q76" s="40"/>
      <c r="R76" s="40"/>
      <c r="S76" s="40"/>
      <c r="T76" s="40"/>
      <c r="U76" s="40"/>
      <c r="V76" s="40"/>
      <c r="W76" s="40"/>
      <c r="X76" s="40"/>
    </row>
    <row r="77" spans="1:24" x14ac:dyDescent="0.3">
      <c r="C77" s="58">
        <f>TALOUSTIEDOT!C$69</f>
        <v>2023</v>
      </c>
      <c r="D77" s="58">
        <f>C$12+1</f>
        <v>2024</v>
      </c>
      <c r="E77" s="58">
        <f t="shared" ref="E77:X77" si="43">D$12+1</f>
        <v>2025</v>
      </c>
      <c r="F77" s="58">
        <f t="shared" si="43"/>
        <v>2026</v>
      </c>
      <c r="G77" s="58">
        <f t="shared" si="43"/>
        <v>2027</v>
      </c>
      <c r="H77" s="58">
        <f t="shared" si="43"/>
        <v>2028</v>
      </c>
      <c r="I77" s="58">
        <f t="shared" si="43"/>
        <v>2029</v>
      </c>
      <c r="J77" s="58">
        <f t="shared" si="43"/>
        <v>2030</v>
      </c>
      <c r="K77" s="58">
        <f t="shared" si="43"/>
        <v>2031</v>
      </c>
      <c r="L77" s="58">
        <f t="shared" si="43"/>
        <v>2032</v>
      </c>
      <c r="M77" s="58">
        <f t="shared" si="43"/>
        <v>2033</v>
      </c>
      <c r="N77" s="58">
        <f t="shared" si="43"/>
        <v>2034</v>
      </c>
      <c r="O77" s="58">
        <f t="shared" si="43"/>
        <v>2035</v>
      </c>
      <c r="P77" s="58">
        <f t="shared" si="43"/>
        <v>2036</v>
      </c>
      <c r="Q77" s="58">
        <f t="shared" si="43"/>
        <v>2037</v>
      </c>
      <c r="R77" s="58">
        <f t="shared" si="43"/>
        <v>2038</v>
      </c>
      <c r="S77" s="58">
        <f t="shared" si="43"/>
        <v>2039</v>
      </c>
      <c r="T77" s="58">
        <f t="shared" si="43"/>
        <v>2040</v>
      </c>
      <c r="U77" s="58">
        <f t="shared" si="43"/>
        <v>2041</v>
      </c>
      <c r="V77" s="58">
        <f t="shared" si="43"/>
        <v>2042</v>
      </c>
      <c r="W77" s="58">
        <f t="shared" si="43"/>
        <v>2043</v>
      </c>
      <c r="X77" s="58">
        <f t="shared" si="43"/>
        <v>2044</v>
      </c>
    </row>
    <row r="78" spans="1:24" x14ac:dyDescent="0.3">
      <c r="B78" s="21"/>
      <c r="C78" s="42"/>
      <c r="D78" s="42"/>
      <c r="E78" s="42"/>
      <c r="F78" s="42"/>
      <c r="G78" s="42"/>
      <c r="H78" s="42"/>
      <c r="I78" s="42"/>
      <c r="J78" s="42"/>
      <c r="K78" s="42"/>
      <c r="L78" s="42"/>
      <c r="M78" s="42"/>
      <c r="N78" s="42"/>
      <c r="O78" s="42"/>
      <c r="P78" s="42"/>
      <c r="Q78" s="42"/>
      <c r="R78" s="42"/>
      <c r="S78" s="42"/>
      <c r="T78" s="42"/>
      <c r="U78" s="42"/>
      <c r="V78" s="42"/>
      <c r="W78" s="42"/>
    </row>
    <row r="79" spans="1:24" x14ac:dyDescent="0.3">
      <c r="B79" s="21" t="s">
        <v>16428</v>
      </c>
      <c r="C79" s="43">
        <v>0</v>
      </c>
      <c r="D79" s="43">
        <f>C98</f>
        <v>-785.58960134755398</v>
      </c>
      <c r="E79" s="43">
        <f>D98</f>
        <v>-5414.6813806226237</v>
      </c>
      <c r="F79" s="43">
        <f t="shared" ref="F79:X79" si="44">E98</f>
        <v>7466.1772078815484</v>
      </c>
      <c r="G79" s="43">
        <f t="shared" si="44"/>
        <v>12557.235023915848</v>
      </c>
      <c r="H79" s="43">
        <f t="shared" si="44"/>
        <v>20181.672785237381</v>
      </c>
      <c r="I79" s="43">
        <f t="shared" si="44"/>
        <v>30710.047584154563</v>
      </c>
      <c r="J79" s="43">
        <f t="shared" si="44"/>
        <v>43490.697560765897</v>
      </c>
      <c r="K79" s="43">
        <f t="shared" si="44"/>
        <v>-550744.63653110457</v>
      </c>
      <c r="L79" s="43">
        <f t="shared" si="44"/>
        <v>-535762.35009304958</v>
      </c>
      <c r="M79" s="43">
        <f t="shared" si="44"/>
        <v>-519640.82513484638</v>
      </c>
      <c r="N79" s="43">
        <f t="shared" si="44"/>
        <v>-502356.8565972342</v>
      </c>
      <c r="O79" s="43">
        <f t="shared" si="44"/>
        <v>-483885.67547619203</v>
      </c>
      <c r="P79" s="43">
        <f t="shared" si="44"/>
        <v>-464200.96830969164</v>
      </c>
      <c r="Q79" s="43">
        <f t="shared" si="44"/>
        <v>-443895.39287259895</v>
      </c>
      <c r="R79" s="43">
        <f t="shared" si="44"/>
        <v>-422972.22413732461</v>
      </c>
      <c r="S79" s="43">
        <f t="shared" si="44"/>
        <v>-401434.29658457713</v>
      </c>
      <c r="T79" s="43">
        <f t="shared" si="44"/>
        <v>-379284.03987482697</v>
      </c>
      <c r="U79" s="43">
        <f t="shared" si="44"/>
        <v>-536390.17909540085</v>
      </c>
      <c r="V79" s="43">
        <f t="shared" si="44"/>
        <v>-516629.9886193836</v>
      </c>
      <c r="W79" s="43">
        <f t="shared" si="44"/>
        <v>-496022.06267694413</v>
      </c>
      <c r="X79" s="43">
        <f t="shared" si="44"/>
        <v>-474583.56819984771</v>
      </c>
    </row>
    <row r="80" spans="1:24" x14ac:dyDescent="0.3">
      <c r="B80" s="44" t="s">
        <v>16429</v>
      </c>
    </row>
    <row r="81" spans="2:24" x14ac:dyDescent="0.3">
      <c r="B81" s="29" t="s">
        <v>16430</v>
      </c>
      <c r="C81" s="32">
        <f>C74</f>
        <v>29607.32</v>
      </c>
      <c r="D81" s="32">
        <f t="shared" ref="D81:X81" si="45">D74</f>
        <v>29607.32</v>
      </c>
      <c r="E81" s="32">
        <f t="shared" si="45"/>
        <v>39037.320000000007</v>
      </c>
      <c r="F81" s="32">
        <f t="shared" si="45"/>
        <v>41904.280400000003</v>
      </c>
      <c r="G81" s="32">
        <f t="shared" si="45"/>
        <v>44974.741696000012</v>
      </c>
      <c r="H81" s="32">
        <f t="shared" si="45"/>
        <v>48262.802938080014</v>
      </c>
      <c r="I81" s="32">
        <f t="shared" si="45"/>
        <v>50806.474865536016</v>
      </c>
      <c r="J81" s="32">
        <f t="shared" si="45"/>
        <v>52448.027368978197</v>
      </c>
      <c r="K81" s="32">
        <f t="shared" si="45"/>
        <v>54134.919382611843</v>
      </c>
      <c r="L81" s="32">
        <f t="shared" si="45"/>
        <v>55868.30786584325</v>
      </c>
      <c r="M81" s="32">
        <f t="shared" si="45"/>
        <v>57649.377920650863</v>
      </c>
      <c r="N81" s="32">
        <f t="shared" si="45"/>
        <v>59479.343454504444</v>
      </c>
      <c r="O81" s="32">
        <f t="shared" si="45"/>
        <v>61359.447858543906</v>
      </c>
      <c r="P81" s="32">
        <f t="shared" si="45"/>
        <v>62670.465047428224</v>
      </c>
      <c r="Q81" s="32">
        <f t="shared" si="45"/>
        <v>64001.566635304356</v>
      </c>
      <c r="R81" s="32">
        <f t="shared" si="45"/>
        <v>65353.023208433282</v>
      </c>
      <c r="S81" s="32">
        <f t="shared" si="45"/>
        <v>66725.108756361238</v>
      </c>
      <c r="T81" s="32">
        <f t="shared" si="45"/>
        <v>68118.100712926942</v>
      </c>
      <c r="U81" s="32">
        <f t="shared" si="45"/>
        <v>69532.279997748294</v>
      </c>
      <c r="V81" s="32">
        <f t="shared" si="45"/>
        <v>70967.931058194794</v>
      </c>
      <c r="W81" s="32">
        <f t="shared" si="45"/>
        <v>72425.341911850439</v>
      </c>
      <c r="X81" s="32">
        <f t="shared" si="45"/>
        <v>73904.804189473391</v>
      </c>
    </row>
    <row r="82" spans="2:24" x14ac:dyDescent="0.3">
      <c r="B82" s="29" t="s">
        <v>16521</v>
      </c>
      <c r="C82" s="62"/>
      <c r="D82" s="62"/>
      <c r="E82" s="62">
        <f>TALOUSTIEDOT!F156</f>
        <v>10000</v>
      </c>
      <c r="F82" s="62">
        <f>TALOUSTIEDOT!G156</f>
        <v>0</v>
      </c>
      <c r="G82" s="62">
        <f>TALOUSTIEDOT!H156</f>
        <v>0</v>
      </c>
      <c r="H82" s="62">
        <f>TALOUSTIEDOT!I156</f>
        <v>0</v>
      </c>
      <c r="I82" s="62">
        <f>TALOUSTIEDOT!J156</f>
        <v>0</v>
      </c>
      <c r="J82" s="62">
        <f>TALOUSTIEDOT!K156</f>
        <v>0</v>
      </c>
      <c r="K82" s="62">
        <f>TALOUSTIEDOT!L156</f>
        <v>0</v>
      </c>
      <c r="L82" s="62">
        <f>TALOUSTIEDOT!M156</f>
        <v>0</v>
      </c>
      <c r="M82" s="62">
        <f>TALOUSTIEDOT!N156</f>
        <v>0</v>
      </c>
      <c r="N82" s="62">
        <f>TALOUSTIEDOT!O156</f>
        <v>0</v>
      </c>
      <c r="O82" s="62">
        <f>TALOUSTIEDOT!P156</f>
        <v>0</v>
      </c>
      <c r="P82" s="62">
        <f>TALOUSTIEDOT!Q156</f>
        <v>0</v>
      </c>
      <c r="Q82" s="62">
        <f>TALOUSTIEDOT!R156</f>
        <v>0</v>
      </c>
      <c r="R82" s="62">
        <f>TALOUSTIEDOT!S156</f>
        <v>0</v>
      </c>
      <c r="S82" s="62">
        <f>TALOUSTIEDOT!T156</f>
        <v>0</v>
      </c>
      <c r="T82" s="62">
        <f>TALOUSTIEDOT!U156</f>
        <v>40000</v>
      </c>
      <c r="U82" s="62">
        <f>TALOUSTIEDOT!V156</f>
        <v>0</v>
      </c>
      <c r="V82" s="62">
        <f>TALOUSTIEDOT!W156</f>
        <v>0</v>
      </c>
      <c r="W82" s="62">
        <f>TALOUSTIEDOT!X156</f>
        <v>0</v>
      </c>
      <c r="X82" s="62">
        <f>TALOUSTIEDOT!Y156</f>
        <v>0</v>
      </c>
    </row>
    <row r="83" spans="2:24" hidden="1" x14ac:dyDescent="0.3">
      <c r="B83" s="29" t="s">
        <v>16432</v>
      </c>
      <c r="C83" s="32">
        <v>0</v>
      </c>
      <c r="D83" s="32">
        <v>0</v>
      </c>
      <c r="E83" s="32">
        <v>0</v>
      </c>
      <c r="F83" s="32">
        <v>0</v>
      </c>
      <c r="G83" s="32">
        <v>0</v>
      </c>
      <c r="H83" s="32">
        <v>0</v>
      </c>
      <c r="I83" s="32">
        <v>0</v>
      </c>
      <c r="J83" s="32">
        <v>0</v>
      </c>
      <c r="K83" s="32">
        <v>0</v>
      </c>
      <c r="L83" s="32">
        <v>0</v>
      </c>
      <c r="M83" s="32">
        <v>0</v>
      </c>
      <c r="N83" s="32">
        <v>0</v>
      </c>
      <c r="O83" s="32">
        <v>0</v>
      </c>
      <c r="P83" s="32">
        <v>0</v>
      </c>
      <c r="Q83" s="32">
        <v>0</v>
      </c>
      <c r="R83" s="32">
        <v>0</v>
      </c>
      <c r="S83" s="32">
        <v>0</v>
      </c>
      <c r="T83" s="32">
        <v>0</v>
      </c>
      <c r="U83" s="32">
        <v>0</v>
      </c>
      <c r="V83" s="32">
        <v>0</v>
      </c>
      <c r="W83" s="32">
        <v>0</v>
      </c>
      <c r="X83" s="32">
        <v>0</v>
      </c>
    </row>
    <row r="84" spans="2:24" hidden="1" x14ac:dyDescent="0.3">
      <c r="B84" s="29" t="s">
        <v>16433</v>
      </c>
      <c r="C84" s="32">
        <v>0</v>
      </c>
      <c r="D84" s="32">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row>
    <row r="85" spans="2:24" x14ac:dyDescent="0.3">
      <c r="B85" s="45" t="s">
        <v>16426</v>
      </c>
      <c r="C85" s="46">
        <f t="shared" ref="C85:X85" si="46">SUM(C79:C84)</f>
        <v>29607.32</v>
      </c>
      <c r="D85" s="46">
        <f t="shared" si="46"/>
        <v>28821.730398652446</v>
      </c>
      <c r="E85" s="46">
        <f t="shared" si="46"/>
        <v>43622.63861937738</v>
      </c>
      <c r="F85" s="46">
        <f t="shared" si="46"/>
        <v>49370.457607881552</v>
      </c>
      <c r="G85" s="46">
        <f t="shared" si="46"/>
        <v>57531.97671991586</v>
      </c>
      <c r="H85" s="46">
        <f t="shared" si="46"/>
        <v>68444.475723317388</v>
      </c>
      <c r="I85" s="46">
        <f t="shared" si="46"/>
        <v>81516.522449690587</v>
      </c>
      <c r="J85" s="46">
        <f t="shared" si="46"/>
        <v>95938.724929744087</v>
      </c>
      <c r="K85" s="46">
        <f t="shared" si="46"/>
        <v>-496609.71714849269</v>
      </c>
      <c r="L85" s="46">
        <f t="shared" si="46"/>
        <v>-479894.04222720634</v>
      </c>
      <c r="M85" s="46">
        <f t="shared" si="46"/>
        <v>-461991.4472141955</v>
      </c>
      <c r="N85" s="46">
        <f t="shared" si="46"/>
        <v>-442877.51314272976</v>
      </c>
      <c r="O85" s="46">
        <f t="shared" si="46"/>
        <v>-422526.22761764814</v>
      </c>
      <c r="P85" s="46">
        <f t="shared" si="46"/>
        <v>-401530.50326226343</v>
      </c>
      <c r="Q85" s="46">
        <f t="shared" si="46"/>
        <v>-379893.82623729459</v>
      </c>
      <c r="R85" s="46">
        <f t="shared" si="46"/>
        <v>-357619.20092889131</v>
      </c>
      <c r="S85" s="46">
        <f t="shared" si="46"/>
        <v>-334709.18782821589</v>
      </c>
      <c r="T85" s="46">
        <f t="shared" si="46"/>
        <v>-271165.93916190002</v>
      </c>
      <c r="U85" s="46">
        <f t="shared" si="46"/>
        <v>-466857.89909765252</v>
      </c>
      <c r="V85" s="46">
        <f t="shared" si="46"/>
        <v>-445662.05756118882</v>
      </c>
      <c r="W85" s="46">
        <f t="shared" si="46"/>
        <v>-423596.72076509369</v>
      </c>
      <c r="X85" s="46">
        <f t="shared" si="46"/>
        <v>-400678.76401037432</v>
      </c>
    </row>
    <row r="86" spans="2:24" x14ac:dyDescent="0.3">
      <c r="B86" s="47"/>
    </row>
    <row r="87" spans="2:24" x14ac:dyDescent="0.3">
      <c r="B87" s="21" t="s">
        <v>16434</v>
      </c>
      <c r="E87" s="32"/>
    </row>
    <row r="88" spans="2:24" x14ac:dyDescent="0.3">
      <c r="B88" s="29" t="s">
        <v>16522</v>
      </c>
      <c r="C88" s="32">
        <f>M3</f>
        <v>13558.332584690248</v>
      </c>
      <c r="D88" s="32">
        <f t="shared" ref="D88:T88" si="47">(1+$H$3)*C88</f>
        <v>13829.499236384054</v>
      </c>
      <c r="E88" s="32">
        <f t="shared" si="47"/>
        <v>14106.089221111735</v>
      </c>
      <c r="F88" s="32">
        <f t="shared" si="47"/>
        <v>14388.211005533971</v>
      </c>
      <c r="G88" s="32">
        <f t="shared" si="47"/>
        <v>14675.97522564465</v>
      </c>
      <c r="H88" s="32">
        <f t="shared" si="47"/>
        <v>14969.494730157543</v>
      </c>
      <c r="I88" s="32">
        <f t="shared" si="47"/>
        <v>15268.884624760694</v>
      </c>
      <c r="J88" s="32">
        <f t="shared" si="47"/>
        <v>15574.262317255909</v>
      </c>
      <c r="K88" s="32">
        <f t="shared" si="47"/>
        <v>15885.747563601028</v>
      </c>
      <c r="L88" s="32">
        <f t="shared" si="47"/>
        <v>16203.462514873048</v>
      </c>
      <c r="M88" s="32">
        <f t="shared" si="47"/>
        <v>16527.531765170508</v>
      </c>
      <c r="N88" s="32">
        <f t="shared" si="47"/>
        <v>16858.082400473919</v>
      </c>
      <c r="O88" s="32">
        <f t="shared" si="47"/>
        <v>17195.244048483397</v>
      </c>
      <c r="P88" s="32">
        <f t="shared" si="47"/>
        <v>17539.148929453066</v>
      </c>
      <c r="Q88" s="32">
        <f t="shared" si="47"/>
        <v>17889.931908042126</v>
      </c>
      <c r="R88" s="32">
        <f t="shared" si="47"/>
        <v>18247.730546202969</v>
      </c>
      <c r="S88" s="32">
        <f t="shared" si="47"/>
        <v>18612.685157127027</v>
      </c>
      <c r="T88" s="32">
        <f t="shared" si="47"/>
        <v>18984.938860269569</v>
      </c>
      <c r="U88" s="32">
        <f t="shared" ref="U88:X90" si="48">(1+$H$3)*T88</f>
        <v>19364.63763747496</v>
      </c>
      <c r="V88" s="32">
        <f t="shared" si="48"/>
        <v>19751.930390224461</v>
      </c>
      <c r="W88" s="32">
        <f t="shared" si="48"/>
        <v>20146.968998028951</v>
      </c>
      <c r="X88" s="32">
        <f t="shared" si="48"/>
        <v>20549.90837798953</v>
      </c>
    </row>
    <row r="89" spans="2:24" x14ac:dyDescent="0.3">
      <c r="B89" s="29" t="s">
        <v>16523</v>
      </c>
      <c r="C89" s="32">
        <f>M4</f>
        <v>4237.3567284297205</v>
      </c>
      <c r="D89" s="32">
        <f t="shared" ref="D89:S90" si="49">(1+$H$3)*C89</f>
        <v>4322.103862998315</v>
      </c>
      <c r="E89" s="32">
        <f t="shared" si="49"/>
        <v>4408.545940258281</v>
      </c>
      <c r="F89" s="32">
        <f t="shared" si="49"/>
        <v>4496.7168590634465</v>
      </c>
      <c r="G89" s="32">
        <f t="shared" si="49"/>
        <v>4586.6511962447157</v>
      </c>
      <c r="H89" s="32">
        <f t="shared" si="49"/>
        <v>4678.3842201696098</v>
      </c>
      <c r="I89" s="32">
        <f t="shared" si="49"/>
        <v>4771.9519045730021</v>
      </c>
      <c r="J89" s="32">
        <f t="shared" si="49"/>
        <v>4867.3909426644623</v>
      </c>
      <c r="K89" s="32">
        <f t="shared" si="49"/>
        <v>4964.7387615177513</v>
      </c>
      <c r="L89" s="32">
        <f t="shared" si="49"/>
        <v>5064.0335367481066</v>
      </c>
      <c r="M89" s="32">
        <f t="shared" si="49"/>
        <v>5165.3142074830685</v>
      </c>
      <c r="N89" s="32">
        <f t="shared" si="49"/>
        <v>5268.6204916327297</v>
      </c>
      <c r="O89" s="32">
        <f t="shared" si="49"/>
        <v>5373.9929014653844</v>
      </c>
      <c r="P89" s="32">
        <f t="shared" si="49"/>
        <v>5481.4727594946926</v>
      </c>
      <c r="Q89" s="32">
        <f t="shared" si="49"/>
        <v>5591.1022146845862</v>
      </c>
      <c r="R89" s="32">
        <f t="shared" si="49"/>
        <v>5702.924258978278</v>
      </c>
      <c r="S89" s="32">
        <f t="shared" si="49"/>
        <v>5816.9827441578436</v>
      </c>
      <c r="T89" s="32">
        <f>(1+$H$3)*S89</f>
        <v>5933.3223990410006</v>
      </c>
      <c r="U89" s="32">
        <f t="shared" si="48"/>
        <v>6051.9888470218211</v>
      </c>
      <c r="V89" s="32">
        <f t="shared" si="48"/>
        <v>6173.0286239622574</v>
      </c>
      <c r="W89" s="32">
        <f t="shared" si="48"/>
        <v>6296.4891964415028</v>
      </c>
      <c r="X89" s="32">
        <f t="shared" si="48"/>
        <v>6422.418980370333</v>
      </c>
    </row>
    <row r="90" spans="2:24" x14ac:dyDescent="0.3">
      <c r="B90" s="29" t="s">
        <v>16524</v>
      </c>
      <c r="C90" s="32">
        <f>M5</f>
        <v>341.52732547258091</v>
      </c>
      <c r="D90" s="32">
        <f t="shared" si="49"/>
        <v>348.35787198203252</v>
      </c>
      <c r="E90" s="32">
        <f t="shared" si="49"/>
        <v>355.32502942167315</v>
      </c>
      <c r="F90" s="32">
        <f t="shared" si="49"/>
        <v>362.4315300101066</v>
      </c>
      <c r="G90" s="32">
        <f t="shared" si="49"/>
        <v>369.68016061030875</v>
      </c>
      <c r="H90" s="32">
        <f t="shared" si="49"/>
        <v>377.07376382251493</v>
      </c>
      <c r="I90" s="32">
        <f t="shared" si="49"/>
        <v>384.61523909896522</v>
      </c>
      <c r="J90" s="32">
        <f t="shared" si="49"/>
        <v>392.30754388094454</v>
      </c>
      <c r="K90" s="32">
        <f t="shared" si="49"/>
        <v>400.15369475856346</v>
      </c>
      <c r="L90" s="32">
        <f t="shared" si="49"/>
        <v>408.15676865373473</v>
      </c>
      <c r="M90" s="32">
        <f t="shared" si="49"/>
        <v>416.31990402680941</v>
      </c>
      <c r="N90" s="32">
        <f t="shared" si="49"/>
        <v>424.6463021073456</v>
      </c>
      <c r="O90" s="32">
        <f t="shared" si="49"/>
        <v>433.13922814949251</v>
      </c>
      <c r="P90" s="32">
        <f t="shared" si="49"/>
        <v>441.80201271248239</v>
      </c>
      <c r="Q90" s="32">
        <f t="shared" si="49"/>
        <v>450.63805296673206</v>
      </c>
      <c r="R90" s="32">
        <f t="shared" si="49"/>
        <v>459.65081402606671</v>
      </c>
      <c r="S90" s="32">
        <f t="shared" si="49"/>
        <v>468.84383030658807</v>
      </c>
      <c r="T90" s="32">
        <f>(1+$H$3)*S90</f>
        <v>478.22070691271983</v>
      </c>
      <c r="U90" s="32">
        <f t="shared" si="48"/>
        <v>487.78512105097423</v>
      </c>
      <c r="V90" s="32">
        <f t="shared" si="48"/>
        <v>497.54082347199375</v>
      </c>
      <c r="W90" s="32">
        <f t="shared" si="48"/>
        <v>507.49163994143362</v>
      </c>
      <c r="X90" s="32">
        <f t="shared" si="48"/>
        <v>517.64147274026232</v>
      </c>
    </row>
    <row r="91" spans="2:24" x14ac:dyDescent="0.3">
      <c r="B91" s="29" t="s">
        <v>16525</v>
      </c>
      <c r="C91" s="32">
        <f t="shared" ref="C91:W91" si="50">(C126+C127)*$H$4</f>
        <v>0</v>
      </c>
      <c r="D91" s="32">
        <f t="shared" si="50"/>
        <v>0</v>
      </c>
      <c r="E91" s="32">
        <f t="shared" si="50"/>
        <v>300</v>
      </c>
      <c r="F91" s="32">
        <f t="shared" si="50"/>
        <v>280</v>
      </c>
      <c r="G91" s="32">
        <f t="shared" si="50"/>
        <v>261.33333333333331</v>
      </c>
      <c r="H91" s="32">
        <f t="shared" si="50"/>
        <v>243.9111111111111</v>
      </c>
      <c r="I91" s="32">
        <f t="shared" si="50"/>
        <v>227.65037037037035</v>
      </c>
      <c r="J91" s="32">
        <f t="shared" si="50"/>
        <v>212.47367901234566</v>
      </c>
      <c r="K91" s="32">
        <f t="shared" si="50"/>
        <v>198.30876707818931</v>
      </c>
      <c r="L91" s="32">
        <f t="shared" si="50"/>
        <v>185.08818260631003</v>
      </c>
      <c r="M91" s="32">
        <f t="shared" si="50"/>
        <v>172.74897043255601</v>
      </c>
      <c r="N91" s="32">
        <f t="shared" si="50"/>
        <v>161.23237240371895</v>
      </c>
      <c r="O91" s="32">
        <f t="shared" si="50"/>
        <v>150.48354757680434</v>
      </c>
      <c r="P91" s="32">
        <f t="shared" si="50"/>
        <v>140.45131107168405</v>
      </c>
      <c r="Q91" s="32">
        <f t="shared" si="50"/>
        <v>131.08789033357178</v>
      </c>
      <c r="R91" s="32">
        <f t="shared" si="50"/>
        <v>122.348697644667</v>
      </c>
      <c r="S91" s="32">
        <f t="shared" si="50"/>
        <v>114.19211780168921</v>
      </c>
      <c r="T91" s="32">
        <f t="shared" si="50"/>
        <v>1306.5793099482432</v>
      </c>
      <c r="U91" s="32">
        <f t="shared" si="50"/>
        <v>1219.4740226183601</v>
      </c>
      <c r="V91" s="32">
        <f t="shared" si="50"/>
        <v>1138.1757544438028</v>
      </c>
      <c r="W91" s="32">
        <f t="shared" si="50"/>
        <v>1062.2973708142158</v>
      </c>
      <c r="X91" s="32">
        <f>(X126+X127)*$H$4</f>
        <v>991.47754609326819</v>
      </c>
    </row>
    <row r="92" spans="2:24" ht="14.5" x14ac:dyDescent="0.35">
      <c r="B92" s="29" t="s">
        <v>16526</v>
      </c>
      <c r="C92" s="191">
        <f>IFERROR(INDEX(MALLI_saneeraus_VJ2!$C$4:$C$1000, MATCH('Alue Vaihtoehto1'!C78,MALLI_saneeraus_VJ2!$A$4:$A$1000,0)),0)+ IFERROR(INDEX(MALLI_saneeraus_JV2!$C$4:$C$1000, MATCH('Alue Vaihtoehto1'!C78,MALLI_saneeraus_JV2!$A$4:$A$1000,0)),0)</f>
        <v>0</v>
      </c>
      <c r="D92" s="191">
        <f>IFERROR(INDEX(MALLI_saneeraus_VJ2!$C$4:$C$1000, MATCH('Alue Vaihtoehto1'!D78,MALLI_saneeraus_VJ2!$A$4:$A$1000,0)),0)+ IFERROR(INDEX(MALLI_saneeraus_JV2!$C$4:$C$1000, MATCH('Alue Vaihtoehto1'!D78,MALLI_saneeraus_JV2!$A$4:$A$1000,0)),0)</f>
        <v>0</v>
      </c>
      <c r="E92" s="191">
        <f>IFERROR(INDEX(MALLI_saneeraus_VJ2!$C$4:$C$1000, MATCH('Alue Vaihtoehto1'!E78,MALLI_saneeraus_VJ2!$A$4:$A$1000,0)),0)+ IFERROR(INDEX(MALLI_saneeraus_JV2!$C$4:$C$1000, MATCH('Alue Vaihtoehto1'!E78,MALLI_saneeraus_JV2!$A$4:$A$1000,0)),0)</f>
        <v>0</v>
      </c>
      <c r="F92" s="191">
        <f>IFERROR(INDEX(MALLI_saneeraus_VJ2!$C$4:$C$1000, MATCH('Alue Vaihtoehto1'!F78,MALLI_saneeraus_VJ2!$A$4:$A$1000,0)),0)+ IFERROR(INDEX(MALLI_saneeraus_JV2!$C$4:$C$1000, MATCH('Alue Vaihtoehto1'!F78,MALLI_saneeraus_JV2!$A$4:$A$1000,0)),0)</f>
        <v>0</v>
      </c>
      <c r="G92" s="191">
        <f>IFERROR(INDEX(MALLI_saneeraus_VJ2!$C$4:$C$1000, MATCH('Alue Vaihtoehto1'!G78,MALLI_saneeraus_VJ2!$A$4:$A$1000,0)),0)+ IFERROR(INDEX(MALLI_saneeraus_JV2!$C$4:$C$1000, MATCH('Alue Vaihtoehto1'!G78,MALLI_saneeraus_JV2!$A$4:$A$1000,0)),0)</f>
        <v>0</v>
      </c>
      <c r="H92" s="191">
        <f>IFERROR(INDEX(MALLI_saneeraus_VJ2!$C$4:$C$1000, MATCH('Alue Vaihtoehto1'!H78,MALLI_saneeraus_VJ2!$A$4:$A$1000,0)),0)+ IFERROR(INDEX(MALLI_saneeraus_JV2!$C$4:$C$1000, MATCH('Alue Vaihtoehto1'!H78,MALLI_saneeraus_JV2!$A$4:$A$1000,0)),0)</f>
        <v>0</v>
      </c>
      <c r="I92" s="191">
        <f>IFERROR(INDEX(MALLI_saneeraus_VJ2!$C$4:$C$1000, MATCH('Alue Vaihtoehto1'!I78,MALLI_saneeraus_VJ2!$A$4:$A$1000,0)),0)+ IFERROR(INDEX(MALLI_saneeraus_JV2!$C$4:$C$1000, MATCH('Alue Vaihtoehto1'!I78,MALLI_saneeraus_JV2!$A$4:$A$1000,0)),0)</f>
        <v>0</v>
      </c>
      <c r="J92" s="191">
        <f>IFERROR(INDEX(MALLI_saneeraus_VJ2!$C$4:$C$1000, MATCH('Alue Vaihtoehto1'!J78,MALLI_saneeraus_VJ2!$A$4:$A$1000,0)),0)+ IFERROR(INDEX(MALLI_saneeraus_JV2!$C$4:$C$1000, MATCH('Alue Vaihtoehto1'!J78,MALLI_saneeraus_JV2!$A$4:$A$1000,0)),0)</f>
        <v>608100</v>
      </c>
      <c r="K92" s="191">
        <f>IFERROR(INDEX(MALLI_saneeraus_VJ2!$C$4:$C$1000, MATCH('Alue Vaihtoehto1'!K78,MALLI_saneeraus_VJ2!$A$4:$A$1000,0)),0)+ IFERROR(INDEX(MALLI_saneeraus_JV2!$C$4:$C$1000, MATCH('Alue Vaihtoehto1'!K78,MALLI_saneeraus_JV2!$A$4:$A$1000,0)),0)</f>
        <v>0</v>
      </c>
      <c r="L92" s="191">
        <f>IFERROR(INDEX(MALLI_saneeraus_VJ2!$C$4:$C$1000, MATCH('Alue Vaihtoehto1'!L78,MALLI_saneeraus_VJ2!$A$4:$A$1000,0)),0)+ IFERROR(INDEX(MALLI_saneeraus_JV2!$C$4:$C$1000, MATCH('Alue Vaihtoehto1'!L78,MALLI_saneeraus_JV2!$A$4:$A$1000,0)),0)</f>
        <v>0</v>
      </c>
      <c r="M92" s="191">
        <f>IFERROR(INDEX(MALLI_saneeraus_VJ2!$C$4:$C$1000, MATCH('Alue Vaihtoehto1'!M78,MALLI_saneeraus_VJ2!$A$4:$A$1000,0)),0)+ IFERROR(INDEX(MALLI_saneeraus_JV2!$C$4:$C$1000, MATCH('Alue Vaihtoehto1'!M78,MALLI_saneeraus_JV2!$A$4:$A$1000,0)),0)</f>
        <v>0</v>
      </c>
      <c r="N92" s="191">
        <f>IFERROR(INDEX(MALLI_saneeraus_VJ2!$C$4:$C$1000, MATCH('Alue Vaihtoehto1'!N78,MALLI_saneeraus_VJ2!$A$4:$A$1000,0)),0)+ IFERROR(INDEX(MALLI_saneeraus_JV2!$C$4:$C$1000, MATCH('Alue Vaihtoehto1'!N78,MALLI_saneeraus_JV2!$A$4:$A$1000,0)),0)</f>
        <v>0</v>
      </c>
      <c r="O92" s="191">
        <f>IFERROR(INDEX(MALLI_saneeraus_VJ2!$C$4:$C$1000, MATCH('Alue Vaihtoehto1'!O78,MALLI_saneeraus_VJ2!$A$4:$A$1000,0)),0)+ IFERROR(INDEX(MALLI_saneeraus_JV2!$C$4:$C$1000, MATCH('Alue Vaihtoehto1'!O78,MALLI_saneeraus_JV2!$A$4:$A$1000,0)),0)</f>
        <v>0</v>
      </c>
      <c r="P92" s="191">
        <f>IFERROR(INDEX(MALLI_saneeraus_VJ2!$C$4:$C$1000, MATCH('Alue Vaihtoehto1'!P78,MALLI_saneeraus_VJ2!$A$4:$A$1000,0)),0)+ IFERROR(INDEX(MALLI_saneeraus_JV2!$C$4:$C$1000, MATCH('Alue Vaihtoehto1'!P78,MALLI_saneeraus_JV2!$A$4:$A$1000,0)),0)</f>
        <v>0</v>
      </c>
      <c r="Q92" s="191">
        <f>IFERROR(INDEX(MALLI_saneeraus_VJ2!$C$4:$C$1000, MATCH('Alue Vaihtoehto1'!Q78,MALLI_saneeraus_VJ2!$A$4:$A$1000,0)),0)+ IFERROR(INDEX(MALLI_saneeraus_JV2!$C$4:$C$1000, MATCH('Alue Vaihtoehto1'!Q78,MALLI_saneeraus_JV2!$A$4:$A$1000,0)),0)</f>
        <v>0</v>
      </c>
      <c r="R92" s="191">
        <f>IFERROR(INDEX(MALLI_saneeraus_VJ2!$C$4:$C$1000, MATCH('Alue Vaihtoehto1'!R78,MALLI_saneeraus_VJ2!$A$4:$A$1000,0)),0)+ IFERROR(INDEX(MALLI_saneeraus_JV2!$C$4:$C$1000, MATCH('Alue Vaihtoehto1'!R78,MALLI_saneeraus_JV2!$A$4:$A$1000,0)),0)</f>
        <v>0</v>
      </c>
      <c r="S92" s="191">
        <f>IFERROR(INDEX(MALLI_saneeraus_VJ2!$C$4:$C$1000, MATCH('Alue Vaihtoehto1'!S78,MALLI_saneeraus_VJ2!$A$4:$A$1000,0)),0)+ IFERROR(INDEX(MALLI_saneeraus_JV2!$C$4:$C$1000, MATCH('Alue Vaihtoehto1'!S78,MALLI_saneeraus_JV2!$A$4:$A$1000,0)),0)</f>
        <v>0</v>
      </c>
      <c r="T92" s="191">
        <f>IFERROR(INDEX(MALLI_saneeraus_VJ2!$C$4:$C$1000, MATCH('Alue Vaihtoehto1'!T78,MALLI_saneeraus_VJ2!$A$4:$A$1000,0)),0)+ IFERROR(INDEX(MALLI_saneeraus_JV2!$C$4:$C$1000, MATCH('Alue Vaihtoehto1'!T78,MALLI_saneeraus_JV2!$A$4:$A$1000,0)),0)</f>
        <v>216000</v>
      </c>
      <c r="U92" s="191">
        <f>IFERROR(INDEX(MALLI_saneeraus_VJ2!$C$4:$C$1000, MATCH('Alue Vaihtoehto1'!U78,MALLI_saneeraus_VJ2!$A$4:$A$1000,0)),0)+ IFERROR(INDEX(MALLI_saneeraus_JV2!$C$4:$C$1000, MATCH('Alue Vaihtoehto1'!U78,MALLI_saneeraus_JV2!$A$4:$A$1000,0)),0)</f>
        <v>0</v>
      </c>
      <c r="V92" s="191">
        <f>IFERROR(INDEX(MALLI_saneeraus_VJ2!$C$4:$C$1000, MATCH('Alue Vaihtoehto1'!V78,MALLI_saneeraus_VJ2!$A$4:$A$1000,0)),0)+ IFERROR(INDEX(MALLI_saneeraus_JV2!$C$4:$C$1000, MATCH('Alue Vaihtoehto1'!V78,MALLI_saneeraus_JV2!$A$4:$A$1000,0)),0)</f>
        <v>0</v>
      </c>
      <c r="W92" s="191">
        <f>IFERROR(INDEX(MALLI_saneeraus_VJ2!$C$4:$C$1000, MATCH('Alue Vaihtoehto1'!W78,MALLI_saneeraus_VJ2!$A$4:$A$1000,0)),0)+ IFERROR(INDEX(MALLI_saneeraus_JV2!$C$4:$C$1000, MATCH('Alue Vaihtoehto1'!W78,MALLI_saneeraus_JV2!$A$4:$A$1000,0)),0)</f>
        <v>0</v>
      </c>
      <c r="X92" s="191">
        <f>IFERROR(INDEX(MALLI_saneeraus_VJ2!$C$4:$C$1000, MATCH('Alue Vaihtoehto1'!X78,MALLI_saneeraus_VJ2!$A$4:$A$1000,0)),0)+ IFERROR(INDEX(MALLI_saneeraus_JV2!$C$4:$C$1000, MATCH('Alue Vaihtoehto1'!X78,MALLI_saneeraus_JV2!$A$4:$A$1000,0)),0)</f>
        <v>0</v>
      </c>
    </row>
    <row r="93" spans="2:24" x14ac:dyDescent="0.3">
      <c r="B93" s="29" t="s">
        <v>16527</v>
      </c>
      <c r="C93" s="32">
        <f>C128</f>
        <v>0</v>
      </c>
      <c r="D93" s="32">
        <f t="shared" ref="D93:X93" si="51">D128</f>
        <v>0</v>
      </c>
      <c r="E93" s="32">
        <f t="shared" si="51"/>
        <v>666.66666666666663</v>
      </c>
      <c r="F93" s="32">
        <f t="shared" si="51"/>
        <v>622.22222222222229</v>
      </c>
      <c r="G93" s="32">
        <f t="shared" si="51"/>
        <v>580.74074074074076</v>
      </c>
      <c r="H93" s="32">
        <f t="shared" si="51"/>
        <v>542.02469135802471</v>
      </c>
      <c r="I93" s="32">
        <f t="shared" si="51"/>
        <v>505.88971193415637</v>
      </c>
      <c r="J93" s="32">
        <f t="shared" si="51"/>
        <v>472.16373113854593</v>
      </c>
      <c r="K93" s="32">
        <f t="shared" si="51"/>
        <v>440.68614906264287</v>
      </c>
      <c r="L93" s="32">
        <f t="shared" si="51"/>
        <v>411.30707245846673</v>
      </c>
      <c r="M93" s="32">
        <f t="shared" si="51"/>
        <v>383.88660096123562</v>
      </c>
      <c r="N93" s="32">
        <f t="shared" si="51"/>
        <v>358.29416089715323</v>
      </c>
      <c r="O93" s="32">
        <f t="shared" si="51"/>
        <v>334.4078835040097</v>
      </c>
      <c r="P93" s="32">
        <f t="shared" si="51"/>
        <v>312.11402460374234</v>
      </c>
      <c r="Q93" s="32">
        <f t="shared" si="51"/>
        <v>291.30642296349288</v>
      </c>
      <c r="R93" s="32">
        <f t="shared" si="51"/>
        <v>271.88599476592668</v>
      </c>
      <c r="S93" s="32">
        <f t="shared" si="51"/>
        <v>253.76026178153157</v>
      </c>
      <c r="T93" s="32">
        <f t="shared" si="51"/>
        <v>2903.5095776627627</v>
      </c>
      <c r="U93" s="32">
        <f t="shared" si="51"/>
        <v>2709.9422724852452</v>
      </c>
      <c r="V93" s="32">
        <f t="shared" si="51"/>
        <v>2529.2794543195619</v>
      </c>
      <c r="W93" s="32">
        <f t="shared" si="51"/>
        <v>2360.6608240315909</v>
      </c>
      <c r="X93" s="32">
        <f t="shared" si="51"/>
        <v>2203.283435762818</v>
      </c>
    </row>
    <row r="94" spans="2:24" x14ac:dyDescent="0.3">
      <c r="B94" s="29" t="s">
        <v>16528</v>
      </c>
      <c r="C94" s="32">
        <f>'Yhtiö VE 0 '!C38*$L$6</f>
        <v>166.23011416807037</v>
      </c>
      <c r="D94" s="32">
        <f>'Yhtiö VE 0 '!D38*$L$6</f>
        <v>0</v>
      </c>
      <c r="E94" s="32">
        <f>'Yhtiö VE 0 '!E38*$L$6</f>
        <v>262.34134381433648</v>
      </c>
      <c r="F94" s="32">
        <f>'Yhtiö VE 0 '!F38*$L$6</f>
        <v>397.17915278557615</v>
      </c>
      <c r="G94" s="32">
        <f>'Yhtiö VE 0 '!G38*$L$6</f>
        <v>484.94596651901765</v>
      </c>
      <c r="H94" s="32">
        <f>'Yhtiö VE 0 '!H38*$L$6</f>
        <v>537.24247535785832</v>
      </c>
      <c r="I94" s="32">
        <f>'Yhtiö VE 0 '!I38*$L$6</f>
        <v>535.27680631004455</v>
      </c>
      <c r="J94" s="32">
        <f>'Yhtiö VE 0 '!J38*$L$6</f>
        <v>512.2856218803912</v>
      </c>
      <c r="K94" s="32">
        <f>'Yhtiö VE 0 '!K38*$L$6</f>
        <v>478.13324708836518</v>
      </c>
      <c r="L94" s="32">
        <f>'Yhtiö VE 0 '!L38*$L$6</f>
        <v>446.25769728247411</v>
      </c>
      <c r="M94" s="32">
        <f>'Yhtiö VE 0 '!M38*$L$6</f>
        <v>416.50718413030921</v>
      </c>
      <c r="N94" s="32">
        <f>'Yhtiö VE 0 '!N38*$L$6</f>
        <v>388.74003852162195</v>
      </c>
      <c r="O94" s="32">
        <f>'Yhtiö VE 0 '!O38*$L$6</f>
        <v>362.82403595351389</v>
      </c>
      <c r="P94" s="32">
        <f>'Yhtiö VE 0 '!P38*$L$6</f>
        <v>338.6357668899463</v>
      </c>
      <c r="Q94" s="32">
        <f>'Yhtiö VE 0 '!Q38*$L$6</f>
        <v>316.06004909728318</v>
      </c>
      <c r="R94" s="32">
        <f>'Yhtiö VE 0 '!R38*$L$6</f>
        <v>294.98937915746427</v>
      </c>
      <c r="S94" s="32">
        <f>'Yhtiö VE 0 '!S38*$L$6</f>
        <v>275.32342054696664</v>
      </c>
      <c r="T94" s="32">
        <f>'Yhtiö VE 0 '!T38*$L$6</f>
        <v>256.96852584383561</v>
      </c>
      <c r="U94" s="32">
        <f>'Yhtiö VE 0 '!U38*$L$6</f>
        <v>239.83729078757989</v>
      </c>
      <c r="V94" s="32">
        <f>'Yhtiö VE 0 '!V38*$L$6</f>
        <v>223.84813806840791</v>
      </c>
      <c r="W94" s="32">
        <f>'Yhtiö VE 0 '!W38*$L$6</f>
        <v>208.92492886384741</v>
      </c>
      <c r="X94" s="32">
        <f>'Yhtiö VE 0 '!X38*$L$6</f>
        <v>194.99660027292424</v>
      </c>
    </row>
    <row r="95" spans="2:24" x14ac:dyDescent="0.3">
      <c r="B95" s="29" t="s">
        <v>16529</v>
      </c>
      <c r="C95" s="32">
        <f>'Yhtiö VE 0 '!C39*$L$7</f>
        <v>12089.462848586936</v>
      </c>
      <c r="D95" s="32">
        <f>'Yhtiö VE 0 '!D39*$L$7</f>
        <v>15111.828560733669</v>
      </c>
      <c r="E95" s="32">
        <f>'Yhtiö VE 0 '!E39*$L$7</f>
        <v>15111.828560733669</v>
      </c>
      <c r="F95" s="32">
        <f>'Yhtiö VE 0 '!F39*$L$7</f>
        <v>15111.828560733669</v>
      </c>
      <c r="G95" s="32">
        <f>'Yhtiö VE 0 '!G39*$L$7</f>
        <v>15111.828560733669</v>
      </c>
      <c r="H95" s="32">
        <f>'Yhtiö VE 0 '!H39*$L$7</f>
        <v>15111.828560733669</v>
      </c>
      <c r="I95" s="32">
        <f>'Yhtiö VE 0 '!I39*$L$7</f>
        <v>15111.828560733669</v>
      </c>
      <c r="J95" s="32">
        <f>'Yhtiö VE 0 '!J39*$L$7</f>
        <v>15414.065131948342</v>
      </c>
      <c r="K95" s="32">
        <f>'Yhtiö VE 0 '!K39*$L$7</f>
        <v>15722.346434587309</v>
      </c>
      <c r="L95" s="32">
        <f>'Yhtiö VE 0 '!L39*$L$7</f>
        <v>16036.793363279055</v>
      </c>
      <c r="M95" s="32">
        <f>'Yhtiö VE 0 '!M39*$L$7</f>
        <v>16357.529230544636</v>
      </c>
      <c r="N95" s="32">
        <f>'Yhtiö VE 0 '!N39*$L$7</f>
        <v>16684.67981515553</v>
      </c>
      <c r="O95" s="32">
        <f>'Yhtiö VE 0 '!O39*$L$7</f>
        <v>17018.37341145864</v>
      </c>
      <c r="P95" s="32">
        <f>'Yhtiö VE 0 '!P39*$L$7</f>
        <v>17358.740879687812</v>
      </c>
      <c r="Q95" s="32">
        <f>'Yhtiö VE 0 '!Q39*$L$7</f>
        <v>17705.915697281569</v>
      </c>
      <c r="R95" s="32">
        <f>'Yhtiö VE 0 '!R39*$L$7</f>
        <v>18060.034011227199</v>
      </c>
      <c r="S95" s="32">
        <f>'Yhtiö VE 0 '!S39*$L$7</f>
        <v>18421.234691451744</v>
      </c>
      <c r="T95" s="32">
        <f>'Yhtiö VE 0 '!T39*$L$7</f>
        <v>18789.659385280778</v>
      </c>
      <c r="U95" s="32">
        <f>'Yhtiö VE 0 '!U39*$L$7</f>
        <v>19165.452572986393</v>
      </c>
      <c r="V95" s="32">
        <f>'Yhtiö VE 0 '!V39*$L$7</f>
        <v>19548.761624446121</v>
      </c>
      <c r="W95" s="32">
        <f>'Yhtiö VE 0 '!W39*$L$7</f>
        <v>19939.736856935044</v>
      </c>
      <c r="X95" s="32">
        <f>'Yhtiö VE 0 '!X39*$L$7</f>
        <v>20338.531594073742</v>
      </c>
    </row>
    <row r="96" spans="2:24" x14ac:dyDescent="0.3">
      <c r="B96" s="29" t="s">
        <v>16530</v>
      </c>
      <c r="C96" s="32">
        <f>'Yhtiö VE 0 '!C40*$L$8</f>
        <v>0</v>
      </c>
      <c r="D96" s="32">
        <f>'Yhtiö VE 0 '!D40*$L$8</f>
        <v>624.62224717699166</v>
      </c>
      <c r="E96" s="66">
        <f>'Yhtiö VE 0 '!E40*$L$8</f>
        <v>945.66464948946714</v>
      </c>
      <c r="F96" s="32">
        <f>'Yhtiö VE 0 '!F40*$L$8</f>
        <v>1154.6332536167085</v>
      </c>
      <c r="G96" s="32">
        <f>'Yhtiö VE 0 '!G40*$L$8</f>
        <v>1279.1487508520438</v>
      </c>
      <c r="H96" s="32">
        <f>'Yhtiö VE 0 '!H40*$L$8</f>
        <v>1274.468586452487</v>
      </c>
      <c r="I96" s="32">
        <f>'Yhtiö VE 0 '!I40*$L$8</f>
        <v>1219.7276711437885</v>
      </c>
      <c r="J96" s="32">
        <f>'Yhtiö VE 0 '!J40*$L$8</f>
        <v>1138.4124930675359</v>
      </c>
      <c r="K96" s="32">
        <f>'Yhtiö VE 0 '!K40*$L$8</f>
        <v>1062.5183268630337</v>
      </c>
      <c r="L96" s="32">
        <f>'Yhtiö VE 0 '!L40*$L$8</f>
        <v>991.68377173883141</v>
      </c>
      <c r="M96" s="32">
        <f>'Yhtiö VE 0 '!M40*$L$8</f>
        <v>925.57152028957591</v>
      </c>
      <c r="N96" s="32">
        <f>'Yhtiö VE 0 '!N40*$L$8</f>
        <v>863.86675227027104</v>
      </c>
      <c r="O96" s="32">
        <f>'Yhtiö VE 0 '!O40*$L$8</f>
        <v>806.27563545225303</v>
      </c>
      <c r="P96" s="32">
        <f>'Yhtiö VE 0 '!P40*$L$8</f>
        <v>752.52392642210293</v>
      </c>
      <c r="Q96" s="32">
        <f>'Yhtiö VE 0 '!Q40*$L$8</f>
        <v>702.35566466062937</v>
      </c>
      <c r="R96" s="32">
        <f>'Yhtiö VE 0 '!R40*$L$8</f>
        <v>655.53195368325407</v>
      </c>
      <c r="S96" s="32">
        <f>'Yhtiö VE 0 '!S40*$L$8</f>
        <v>611.82982343770368</v>
      </c>
      <c r="T96" s="32">
        <f>'Yhtiö VE 0 '!T40*$L$8</f>
        <v>571.04116854185679</v>
      </c>
      <c r="U96" s="32">
        <f>'Yhtiö VE 0 '!U40*$L$8</f>
        <v>532.97175730573304</v>
      </c>
      <c r="V96" s="32">
        <f>'Yhtiö VE 0 '!V40*$L$8</f>
        <v>497.44030681868423</v>
      </c>
      <c r="W96" s="32">
        <f>'Yhtiö VE 0 '!W40*$L$8</f>
        <v>464.27761969743869</v>
      </c>
      <c r="X96" s="32">
        <f>'Yhtiö VE 0 '!X40*$L$8</f>
        <v>433.32577838427608</v>
      </c>
    </row>
    <row r="97" spans="1:26" x14ac:dyDescent="0.3">
      <c r="B97" s="45" t="s">
        <v>16426</v>
      </c>
      <c r="C97" s="46">
        <f>SUM(C88:C96)</f>
        <v>30392.909601347554</v>
      </c>
      <c r="D97" s="46">
        <f t="shared" ref="D97:X97" si="52">SUM(D88:D96)</f>
        <v>34236.411779275069</v>
      </c>
      <c r="E97" s="46">
        <f t="shared" si="52"/>
        <v>36156.461411495831</v>
      </c>
      <c r="F97" s="46">
        <f t="shared" si="52"/>
        <v>36813.222583965704</v>
      </c>
      <c r="G97" s="46">
        <f t="shared" si="52"/>
        <v>37350.303934678479</v>
      </c>
      <c r="H97" s="46">
        <f t="shared" si="52"/>
        <v>37734.428139162825</v>
      </c>
      <c r="I97" s="46">
        <f t="shared" si="52"/>
        <v>38025.82488892469</v>
      </c>
      <c r="J97" s="46">
        <f t="shared" si="52"/>
        <v>646683.3614608486</v>
      </c>
      <c r="K97" s="46">
        <f t="shared" si="52"/>
        <v>39152.632944556884</v>
      </c>
      <c r="L97" s="46">
        <f t="shared" si="52"/>
        <v>39746.78290764003</v>
      </c>
      <c r="M97" s="46">
        <f>SUM(M88:M96)</f>
        <v>40365.409383038699</v>
      </c>
      <c r="N97" s="46">
        <f t="shared" si="52"/>
        <v>41008.162333462293</v>
      </c>
      <c r="O97" s="46">
        <f t="shared" si="52"/>
        <v>41674.740692043495</v>
      </c>
      <c r="P97" s="46">
        <f t="shared" si="52"/>
        <v>42364.889610335529</v>
      </c>
      <c r="Q97" s="46">
        <f t="shared" si="52"/>
        <v>43078.397900029988</v>
      </c>
      <c r="R97" s="46">
        <f t="shared" si="52"/>
        <v>43815.095655685822</v>
      </c>
      <c r="S97" s="46">
        <f t="shared" si="52"/>
        <v>44574.8520466111</v>
      </c>
      <c r="T97" s="46">
        <f t="shared" si="52"/>
        <v>265224.23993350082</v>
      </c>
      <c r="U97" s="46">
        <f t="shared" si="52"/>
        <v>49772.089521731068</v>
      </c>
      <c r="V97" s="46">
        <f t="shared" si="52"/>
        <v>50360.005115755295</v>
      </c>
      <c r="W97" s="46">
        <f>SUM(W88:W96)</f>
        <v>50986.847434754025</v>
      </c>
      <c r="X97" s="46">
        <f t="shared" si="52"/>
        <v>51651.583785687159</v>
      </c>
    </row>
    <row r="98" spans="1:26" x14ac:dyDescent="0.3">
      <c r="B98" s="21" t="s">
        <v>16531</v>
      </c>
      <c r="C98" s="32">
        <f>C85-C97</f>
        <v>-785.58960134755398</v>
      </c>
      <c r="D98" s="32">
        <f t="shared" ref="D98:V98" si="53">D85-D97</f>
        <v>-5414.6813806226237</v>
      </c>
      <c r="E98" s="32">
        <f>E85-E97</f>
        <v>7466.1772078815484</v>
      </c>
      <c r="F98" s="32">
        <f t="shared" si="53"/>
        <v>12557.235023915848</v>
      </c>
      <c r="G98" s="32">
        <f t="shared" si="53"/>
        <v>20181.672785237381</v>
      </c>
      <c r="H98" s="32">
        <f t="shared" si="53"/>
        <v>30710.047584154563</v>
      </c>
      <c r="I98" s="32">
        <f t="shared" si="53"/>
        <v>43490.697560765897</v>
      </c>
      <c r="J98" s="32">
        <f t="shared" si="53"/>
        <v>-550744.63653110457</v>
      </c>
      <c r="K98" s="32">
        <f t="shared" si="53"/>
        <v>-535762.35009304958</v>
      </c>
      <c r="L98" s="32">
        <f t="shared" si="53"/>
        <v>-519640.82513484638</v>
      </c>
      <c r="M98" s="32">
        <f>M85-M97</f>
        <v>-502356.8565972342</v>
      </c>
      <c r="N98" s="32">
        <f t="shared" si="53"/>
        <v>-483885.67547619203</v>
      </c>
      <c r="O98" s="32">
        <f t="shared" si="53"/>
        <v>-464200.96830969164</v>
      </c>
      <c r="P98" s="32">
        <f t="shared" si="53"/>
        <v>-443895.39287259895</v>
      </c>
      <c r="Q98" s="32">
        <f t="shared" si="53"/>
        <v>-422972.22413732461</v>
      </c>
      <c r="R98" s="32">
        <f t="shared" si="53"/>
        <v>-401434.29658457713</v>
      </c>
      <c r="S98" s="32">
        <f t="shared" si="53"/>
        <v>-379284.03987482697</v>
      </c>
      <c r="T98" s="32">
        <f t="shared" si="53"/>
        <v>-536390.17909540085</v>
      </c>
      <c r="U98" s="32">
        <f t="shared" si="53"/>
        <v>-516629.9886193836</v>
      </c>
      <c r="V98" s="32">
        <f t="shared" si="53"/>
        <v>-496022.06267694413</v>
      </c>
      <c r="W98" s="32">
        <f>W85-W97</f>
        <v>-474583.56819984771</v>
      </c>
      <c r="X98" s="32">
        <f>X85-X97</f>
        <v>-452330.34779606148</v>
      </c>
    </row>
    <row r="99" spans="1:26" hidden="1" x14ac:dyDescent="0.3">
      <c r="B99" s="44"/>
      <c r="C99" s="32"/>
      <c r="D99" s="32"/>
      <c r="E99" s="32"/>
      <c r="F99" s="32"/>
      <c r="G99" s="32"/>
      <c r="H99" s="32"/>
      <c r="I99" s="32"/>
      <c r="J99" s="32"/>
      <c r="K99" s="32"/>
      <c r="L99" s="32"/>
      <c r="M99" s="32"/>
      <c r="N99" s="32"/>
      <c r="O99" s="32"/>
      <c r="P99" s="32"/>
      <c r="Q99" s="32"/>
      <c r="R99" s="32"/>
      <c r="S99" s="32"/>
      <c r="T99" s="32"/>
      <c r="U99" s="32"/>
      <c r="V99" s="32"/>
      <c r="W99" s="32"/>
      <c r="X99" s="32"/>
      <c r="Z99" s="32"/>
    </row>
    <row r="100" spans="1:26" hidden="1" x14ac:dyDescent="0.3">
      <c r="B100" s="21"/>
      <c r="C100" s="32"/>
      <c r="D100" s="32"/>
      <c r="E100" s="32"/>
      <c r="F100" s="32"/>
      <c r="G100" s="32"/>
      <c r="H100" s="32"/>
      <c r="I100" s="32"/>
      <c r="J100" s="32"/>
      <c r="K100" s="32"/>
      <c r="L100" s="32"/>
      <c r="M100" s="32"/>
      <c r="N100" s="32"/>
      <c r="O100" s="32"/>
      <c r="P100" s="32"/>
      <c r="Q100" s="32"/>
      <c r="R100" s="32"/>
      <c r="S100" s="32"/>
      <c r="T100" s="32"/>
      <c r="U100" s="32"/>
      <c r="V100" s="32"/>
      <c r="W100" s="32"/>
      <c r="X100" s="32"/>
    </row>
    <row r="101" spans="1:26" hidden="1" x14ac:dyDescent="0.3">
      <c r="B101" s="21"/>
      <c r="C101" s="32"/>
      <c r="D101" s="32"/>
      <c r="E101" s="32"/>
      <c r="F101" s="32"/>
      <c r="G101" s="32"/>
      <c r="H101" s="32"/>
      <c r="I101" s="32"/>
      <c r="J101" s="32"/>
      <c r="K101" s="32"/>
      <c r="L101" s="32"/>
      <c r="M101" s="32"/>
      <c r="N101" s="32"/>
      <c r="O101" s="32"/>
      <c r="P101" s="32"/>
      <c r="Q101" s="32"/>
      <c r="R101" s="32"/>
      <c r="S101" s="32"/>
      <c r="T101" s="32"/>
      <c r="U101" s="32"/>
      <c r="V101" s="32"/>
      <c r="W101" s="32"/>
    </row>
    <row r="102" spans="1:26" hidden="1" x14ac:dyDescent="0.3">
      <c r="B102" s="21"/>
      <c r="C102" s="32"/>
      <c r="D102" s="32"/>
      <c r="E102" s="32"/>
      <c r="F102" s="32"/>
      <c r="G102" s="32"/>
      <c r="H102" s="32"/>
      <c r="I102" s="32"/>
      <c r="J102" s="32"/>
      <c r="K102" s="32"/>
      <c r="L102" s="32"/>
      <c r="M102" s="32"/>
      <c r="N102" s="32"/>
      <c r="O102" s="32"/>
      <c r="P102" s="32"/>
      <c r="Q102" s="32"/>
      <c r="R102" s="32"/>
      <c r="S102" s="32"/>
      <c r="T102" s="32"/>
      <c r="U102" s="32"/>
      <c r="V102" s="32"/>
      <c r="W102" s="32"/>
      <c r="X102" s="32"/>
    </row>
    <row r="103" spans="1:26" x14ac:dyDescent="0.3">
      <c r="B103" s="21"/>
      <c r="C103" s="32"/>
      <c r="D103" s="32"/>
      <c r="E103" s="32"/>
      <c r="F103" s="32"/>
      <c r="G103" s="32"/>
      <c r="H103" s="32"/>
      <c r="I103" s="32"/>
      <c r="J103" s="32"/>
      <c r="K103" s="32"/>
      <c r="L103" s="32"/>
      <c r="M103" s="32"/>
      <c r="N103" s="32"/>
      <c r="O103" s="32"/>
      <c r="P103" s="32"/>
      <c r="Q103" s="32"/>
      <c r="R103" s="32"/>
      <c r="S103" s="32"/>
      <c r="T103" s="32"/>
      <c r="U103" s="32"/>
      <c r="V103" s="32"/>
      <c r="W103" s="32"/>
      <c r="X103" s="32"/>
    </row>
    <row r="104" spans="1:26" ht="13.5" thickBot="1" x14ac:dyDescent="0.35"/>
    <row r="105" spans="1:26" ht="13.5" thickBot="1" x14ac:dyDescent="0.35">
      <c r="A105" s="48"/>
      <c r="B105" s="63" t="s">
        <v>16532</v>
      </c>
      <c r="C105" s="64">
        <f t="shared" ref="C105:W105" si="54">C98</f>
        <v>-785.58960134755398</v>
      </c>
      <c r="D105" s="64">
        <f t="shared" si="54"/>
        <v>-5414.6813806226237</v>
      </c>
      <c r="E105" s="64">
        <f t="shared" si="54"/>
        <v>7466.1772078815484</v>
      </c>
      <c r="F105" s="64">
        <f t="shared" si="54"/>
        <v>12557.235023915848</v>
      </c>
      <c r="G105" s="64">
        <f t="shared" si="54"/>
        <v>20181.672785237381</v>
      </c>
      <c r="H105" s="64">
        <f t="shared" si="54"/>
        <v>30710.047584154563</v>
      </c>
      <c r="I105" s="64">
        <f t="shared" si="54"/>
        <v>43490.697560765897</v>
      </c>
      <c r="J105" s="64">
        <f t="shared" si="54"/>
        <v>-550744.63653110457</v>
      </c>
      <c r="K105" s="64">
        <f t="shared" si="54"/>
        <v>-535762.35009304958</v>
      </c>
      <c r="L105" s="64">
        <f t="shared" si="54"/>
        <v>-519640.82513484638</v>
      </c>
      <c r="M105" s="64">
        <f t="shared" si="54"/>
        <v>-502356.8565972342</v>
      </c>
      <c r="N105" s="64">
        <f t="shared" si="54"/>
        <v>-483885.67547619203</v>
      </c>
      <c r="O105" s="64">
        <f t="shared" si="54"/>
        <v>-464200.96830969164</v>
      </c>
      <c r="P105" s="64">
        <f t="shared" si="54"/>
        <v>-443895.39287259895</v>
      </c>
      <c r="Q105" s="64">
        <f>Q98</f>
        <v>-422972.22413732461</v>
      </c>
      <c r="R105" s="64">
        <f t="shared" si="54"/>
        <v>-401434.29658457713</v>
      </c>
      <c r="S105" s="64">
        <f t="shared" si="54"/>
        <v>-379284.03987482697</v>
      </c>
      <c r="T105" s="64">
        <f t="shared" si="54"/>
        <v>-536390.17909540085</v>
      </c>
      <c r="U105" s="64">
        <f t="shared" si="54"/>
        <v>-516629.9886193836</v>
      </c>
      <c r="V105" s="64">
        <f t="shared" si="54"/>
        <v>-496022.06267694413</v>
      </c>
      <c r="W105" s="64">
        <f t="shared" si="54"/>
        <v>-474583.56819984771</v>
      </c>
      <c r="X105" s="64">
        <f>X98</f>
        <v>-452330.34779606148</v>
      </c>
    </row>
    <row r="107" spans="1:26" x14ac:dyDescent="0.3">
      <c r="B107" s="39" t="s">
        <v>16443</v>
      </c>
      <c r="C107" s="40"/>
      <c r="D107" s="40"/>
      <c r="E107" s="40"/>
      <c r="F107" s="40"/>
      <c r="G107" s="40"/>
      <c r="H107" s="40"/>
      <c r="I107" s="40"/>
      <c r="J107" s="40"/>
      <c r="K107" s="40"/>
      <c r="L107" s="40"/>
      <c r="M107" s="40"/>
      <c r="N107" s="40"/>
      <c r="O107" s="40"/>
      <c r="P107" s="40"/>
      <c r="Q107" s="40"/>
      <c r="R107" s="40"/>
      <c r="S107" s="40"/>
      <c r="T107" s="40"/>
      <c r="U107" s="40"/>
      <c r="V107" s="40"/>
      <c r="W107" s="40"/>
      <c r="X107" s="40"/>
    </row>
    <row r="108" spans="1:26" x14ac:dyDescent="0.3">
      <c r="B108" s="21"/>
      <c r="C108" s="58">
        <f>TALOUSTIEDOT!C$69</f>
        <v>2023</v>
      </c>
      <c r="D108" s="58">
        <f>C$12+1</f>
        <v>2024</v>
      </c>
      <c r="E108" s="58">
        <f t="shared" ref="E108:X108" si="55">D$12+1</f>
        <v>2025</v>
      </c>
      <c r="F108" s="58">
        <f t="shared" si="55"/>
        <v>2026</v>
      </c>
      <c r="G108" s="58">
        <f t="shared" si="55"/>
        <v>2027</v>
      </c>
      <c r="H108" s="58">
        <f t="shared" si="55"/>
        <v>2028</v>
      </c>
      <c r="I108" s="58">
        <f t="shared" si="55"/>
        <v>2029</v>
      </c>
      <c r="J108" s="58">
        <f t="shared" si="55"/>
        <v>2030</v>
      </c>
      <c r="K108" s="58">
        <f t="shared" si="55"/>
        <v>2031</v>
      </c>
      <c r="L108" s="58">
        <f t="shared" si="55"/>
        <v>2032</v>
      </c>
      <c r="M108" s="58">
        <f t="shared" si="55"/>
        <v>2033</v>
      </c>
      <c r="N108" s="58">
        <f t="shared" si="55"/>
        <v>2034</v>
      </c>
      <c r="O108" s="58">
        <f t="shared" si="55"/>
        <v>2035</v>
      </c>
      <c r="P108" s="58">
        <f t="shared" si="55"/>
        <v>2036</v>
      </c>
      <c r="Q108" s="58">
        <f t="shared" si="55"/>
        <v>2037</v>
      </c>
      <c r="R108" s="58">
        <f t="shared" si="55"/>
        <v>2038</v>
      </c>
      <c r="S108" s="58">
        <f t="shared" si="55"/>
        <v>2039</v>
      </c>
      <c r="T108" s="58">
        <f t="shared" si="55"/>
        <v>2040</v>
      </c>
      <c r="U108" s="58">
        <f t="shared" si="55"/>
        <v>2041</v>
      </c>
      <c r="V108" s="58">
        <f t="shared" si="55"/>
        <v>2042</v>
      </c>
      <c r="W108" s="58">
        <f t="shared" si="55"/>
        <v>2043</v>
      </c>
      <c r="X108" s="58">
        <f t="shared" si="55"/>
        <v>2044</v>
      </c>
    </row>
    <row r="109" spans="1:26" x14ac:dyDescent="0.3">
      <c r="B109" s="51" t="s">
        <v>16533</v>
      </c>
      <c r="C109" s="46">
        <f t="shared" ref="C109:X109" si="56">C81</f>
        <v>29607.32</v>
      </c>
      <c r="D109" s="46">
        <f t="shared" si="56"/>
        <v>29607.32</v>
      </c>
      <c r="E109" s="46">
        <f t="shared" si="56"/>
        <v>39037.320000000007</v>
      </c>
      <c r="F109" s="46">
        <f t="shared" si="56"/>
        <v>41904.280400000003</v>
      </c>
      <c r="G109" s="46">
        <f t="shared" si="56"/>
        <v>44974.741696000012</v>
      </c>
      <c r="H109" s="46">
        <f t="shared" si="56"/>
        <v>48262.802938080014</v>
      </c>
      <c r="I109" s="46">
        <f t="shared" si="56"/>
        <v>50806.474865536016</v>
      </c>
      <c r="J109" s="46">
        <f t="shared" si="56"/>
        <v>52448.027368978197</v>
      </c>
      <c r="K109" s="46">
        <f t="shared" si="56"/>
        <v>54134.919382611843</v>
      </c>
      <c r="L109" s="46">
        <f t="shared" si="56"/>
        <v>55868.30786584325</v>
      </c>
      <c r="M109" s="46">
        <f t="shared" si="56"/>
        <v>57649.377920650863</v>
      </c>
      <c r="N109" s="46">
        <f>N81</f>
        <v>59479.343454504444</v>
      </c>
      <c r="O109" s="46">
        <f t="shared" si="56"/>
        <v>61359.447858543906</v>
      </c>
      <c r="P109" s="46">
        <f t="shared" si="56"/>
        <v>62670.465047428224</v>
      </c>
      <c r="Q109" s="46">
        <f t="shared" si="56"/>
        <v>64001.566635304356</v>
      </c>
      <c r="R109" s="46">
        <f t="shared" si="56"/>
        <v>65353.023208433282</v>
      </c>
      <c r="S109" s="46">
        <f t="shared" si="56"/>
        <v>66725.108756361238</v>
      </c>
      <c r="T109" s="46">
        <f t="shared" si="56"/>
        <v>68118.100712926942</v>
      </c>
      <c r="U109" s="46">
        <f t="shared" si="56"/>
        <v>69532.279997748294</v>
      </c>
      <c r="V109" s="46">
        <f t="shared" si="56"/>
        <v>70967.931058194794</v>
      </c>
      <c r="W109" s="46">
        <f t="shared" si="56"/>
        <v>72425.341911850439</v>
      </c>
      <c r="X109" s="46">
        <f t="shared" si="56"/>
        <v>73904.804189473391</v>
      </c>
    </row>
    <row r="110" spans="1:26" x14ac:dyDescent="0.3">
      <c r="B110" s="23" t="str">
        <f t="shared" ref="B110:X112" si="57">B88</f>
        <v>Osuus yhtiön materiaali ja palvelu -kuluista</v>
      </c>
      <c r="C110" s="32">
        <f t="shared" si="57"/>
        <v>13558.332584690248</v>
      </c>
      <c r="D110" s="32">
        <f t="shared" si="57"/>
        <v>13829.499236384054</v>
      </c>
      <c r="E110" s="32">
        <f t="shared" si="57"/>
        <v>14106.089221111735</v>
      </c>
      <c r="F110" s="32">
        <f t="shared" si="57"/>
        <v>14388.211005533971</v>
      </c>
      <c r="G110" s="32">
        <f t="shared" si="57"/>
        <v>14675.97522564465</v>
      </c>
      <c r="H110" s="32">
        <f t="shared" si="57"/>
        <v>14969.494730157543</v>
      </c>
      <c r="I110" s="32">
        <f t="shared" si="57"/>
        <v>15268.884624760694</v>
      </c>
      <c r="J110" s="32">
        <f t="shared" si="57"/>
        <v>15574.262317255909</v>
      </c>
      <c r="K110" s="32">
        <f t="shared" si="57"/>
        <v>15885.747563601028</v>
      </c>
      <c r="L110" s="32">
        <f t="shared" si="57"/>
        <v>16203.462514873048</v>
      </c>
      <c r="M110" s="32">
        <f t="shared" si="57"/>
        <v>16527.531765170508</v>
      </c>
      <c r="N110" s="32">
        <f t="shared" si="57"/>
        <v>16858.082400473919</v>
      </c>
      <c r="O110" s="32">
        <f t="shared" si="57"/>
        <v>17195.244048483397</v>
      </c>
      <c r="P110" s="32">
        <f t="shared" si="57"/>
        <v>17539.148929453066</v>
      </c>
      <c r="Q110" s="32">
        <f t="shared" si="57"/>
        <v>17889.931908042126</v>
      </c>
      <c r="R110" s="32">
        <f t="shared" si="57"/>
        <v>18247.730546202969</v>
      </c>
      <c r="S110" s="32">
        <f t="shared" si="57"/>
        <v>18612.685157127027</v>
      </c>
      <c r="T110" s="32">
        <f t="shared" si="57"/>
        <v>18984.938860269569</v>
      </c>
      <c r="U110" s="32">
        <f t="shared" si="57"/>
        <v>19364.63763747496</v>
      </c>
      <c r="V110" s="32">
        <f t="shared" si="57"/>
        <v>19751.930390224461</v>
      </c>
      <c r="W110" s="32">
        <f t="shared" si="57"/>
        <v>20146.968998028951</v>
      </c>
      <c r="X110" s="32">
        <f t="shared" si="57"/>
        <v>20549.90837798953</v>
      </c>
    </row>
    <row r="111" spans="1:26" x14ac:dyDescent="0.3">
      <c r="B111" s="23" t="str">
        <f t="shared" si="57"/>
        <v>Osuus yhtiön henkilöstökuluista</v>
      </c>
      <c r="C111" s="32">
        <f t="shared" si="57"/>
        <v>4237.3567284297205</v>
      </c>
      <c r="D111" s="32">
        <f t="shared" si="57"/>
        <v>4322.103862998315</v>
      </c>
      <c r="E111" s="32">
        <f t="shared" si="57"/>
        <v>4408.545940258281</v>
      </c>
      <c r="F111" s="32">
        <f t="shared" si="57"/>
        <v>4496.7168590634465</v>
      </c>
      <c r="G111" s="32">
        <f t="shared" si="57"/>
        <v>4586.6511962447157</v>
      </c>
      <c r="H111" s="32">
        <f t="shared" si="57"/>
        <v>4678.3842201696098</v>
      </c>
      <c r="I111" s="32">
        <f t="shared" si="57"/>
        <v>4771.9519045730021</v>
      </c>
      <c r="J111" s="32">
        <f t="shared" si="57"/>
        <v>4867.3909426644623</v>
      </c>
      <c r="K111" s="32">
        <f t="shared" si="57"/>
        <v>4964.7387615177513</v>
      </c>
      <c r="L111" s="32">
        <f t="shared" si="57"/>
        <v>5064.0335367481066</v>
      </c>
      <c r="M111" s="32">
        <f t="shared" si="57"/>
        <v>5165.3142074830685</v>
      </c>
      <c r="N111" s="32">
        <f t="shared" si="57"/>
        <v>5268.6204916327297</v>
      </c>
      <c r="O111" s="32">
        <f t="shared" si="57"/>
        <v>5373.9929014653844</v>
      </c>
      <c r="P111" s="32">
        <f t="shared" si="57"/>
        <v>5481.4727594946926</v>
      </c>
      <c r="Q111" s="32">
        <f t="shared" si="57"/>
        <v>5591.1022146845862</v>
      </c>
      <c r="R111" s="32">
        <f t="shared" si="57"/>
        <v>5702.924258978278</v>
      </c>
      <c r="S111" s="32">
        <f t="shared" si="57"/>
        <v>5816.9827441578436</v>
      </c>
      <c r="T111" s="32">
        <f t="shared" si="57"/>
        <v>5933.3223990410006</v>
      </c>
      <c r="U111" s="32">
        <f t="shared" si="57"/>
        <v>6051.9888470218211</v>
      </c>
      <c r="V111" s="32">
        <f t="shared" si="57"/>
        <v>6173.0286239622574</v>
      </c>
      <c r="W111" s="32">
        <f t="shared" si="57"/>
        <v>6296.4891964415028</v>
      </c>
      <c r="X111" s="32">
        <f t="shared" si="57"/>
        <v>6422.418980370333</v>
      </c>
    </row>
    <row r="112" spans="1:26" x14ac:dyDescent="0.3">
      <c r="B112" s="23" t="str">
        <f t="shared" si="57"/>
        <v>Osuus yhtiön muista kuluista</v>
      </c>
      <c r="C112" s="32">
        <f t="shared" si="57"/>
        <v>341.52732547258091</v>
      </c>
      <c r="D112" s="32">
        <f t="shared" si="57"/>
        <v>348.35787198203252</v>
      </c>
      <c r="E112" s="32">
        <f t="shared" si="57"/>
        <v>355.32502942167315</v>
      </c>
      <c r="F112" s="32">
        <f t="shared" si="57"/>
        <v>362.4315300101066</v>
      </c>
      <c r="G112" s="32">
        <f t="shared" si="57"/>
        <v>369.68016061030875</v>
      </c>
      <c r="H112" s="32">
        <f t="shared" si="57"/>
        <v>377.07376382251493</v>
      </c>
      <c r="I112" s="32">
        <f t="shared" si="57"/>
        <v>384.61523909896522</v>
      </c>
      <c r="J112" s="32">
        <f t="shared" si="57"/>
        <v>392.30754388094454</v>
      </c>
      <c r="K112" s="32">
        <f t="shared" si="57"/>
        <v>400.15369475856346</v>
      </c>
      <c r="L112" s="32">
        <f t="shared" si="57"/>
        <v>408.15676865373473</v>
      </c>
      <c r="M112" s="32">
        <f t="shared" si="57"/>
        <v>416.31990402680941</v>
      </c>
      <c r="N112" s="32">
        <f t="shared" si="57"/>
        <v>424.6463021073456</v>
      </c>
      <c r="O112" s="32">
        <f t="shared" si="57"/>
        <v>433.13922814949251</v>
      </c>
      <c r="P112" s="32">
        <f t="shared" si="57"/>
        <v>441.80201271248239</v>
      </c>
      <c r="Q112" s="32">
        <f t="shared" si="57"/>
        <v>450.63805296673206</v>
      </c>
      <c r="R112" s="32">
        <f t="shared" si="57"/>
        <v>459.65081402606671</v>
      </c>
      <c r="S112" s="32">
        <f t="shared" si="57"/>
        <v>468.84383030658807</v>
      </c>
      <c r="T112" s="32">
        <f t="shared" si="57"/>
        <v>478.22070691271983</v>
      </c>
      <c r="U112" s="32">
        <f t="shared" si="57"/>
        <v>487.78512105097423</v>
      </c>
      <c r="V112" s="32">
        <f t="shared" si="57"/>
        <v>497.54082347199375</v>
      </c>
      <c r="W112" s="32">
        <f t="shared" si="57"/>
        <v>507.49163994143362</v>
      </c>
      <c r="X112" s="32">
        <f t="shared" si="57"/>
        <v>517.64147274026232</v>
      </c>
    </row>
    <row r="113" spans="2:26" x14ac:dyDescent="0.3">
      <c r="B113" s="23" t="s">
        <v>16534</v>
      </c>
      <c r="C113" s="32">
        <f>C122</f>
        <v>0</v>
      </c>
      <c r="D113" s="32">
        <f t="shared" ref="D113:X113" si="58">D122</f>
        <v>0</v>
      </c>
      <c r="E113" s="32">
        <f t="shared" si="58"/>
        <v>0</v>
      </c>
      <c r="F113" s="32">
        <f t="shared" si="58"/>
        <v>0</v>
      </c>
      <c r="G113" s="32">
        <f t="shared" si="58"/>
        <v>0</v>
      </c>
      <c r="H113" s="32">
        <f t="shared" si="58"/>
        <v>0</v>
      </c>
      <c r="I113" s="32">
        <f t="shared" si="58"/>
        <v>0</v>
      </c>
      <c r="J113" s="32">
        <f t="shared" si="58"/>
        <v>48648</v>
      </c>
      <c r="K113" s="32">
        <f t="shared" si="58"/>
        <v>44756.160000000003</v>
      </c>
      <c r="L113" s="32">
        <f t="shared" si="58"/>
        <v>41175.667199999996</v>
      </c>
      <c r="M113" s="32">
        <f t="shared" si="58"/>
        <v>37881.613823999993</v>
      </c>
      <c r="N113" s="32">
        <f t="shared" si="58"/>
        <v>34851.084718079997</v>
      </c>
      <c r="O113" s="32">
        <f t="shared" si="58"/>
        <v>32062.997940633595</v>
      </c>
      <c r="P113" s="32">
        <f t="shared" si="58"/>
        <v>29497.958105382906</v>
      </c>
      <c r="Q113" s="32">
        <f t="shared" si="58"/>
        <v>27138.121456952271</v>
      </c>
      <c r="R113" s="32">
        <f t="shared" si="58"/>
        <v>24967.071740396088</v>
      </c>
      <c r="S113" s="32">
        <f t="shared" si="58"/>
        <v>22969.706001164403</v>
      </c>
      <c r="T113" s="32">
        <f t="shared" si="58"/>
        <v>38412.129521071249</v>
      </c>
      <c r="U113" s="32">
        <f t="shared" si="58"/>
        <v>35339.159159385548</v>
      </c>
      <c r="V113" s="32">
        <f t="shared" si="58"/>
        <v>32512.026426634704</v>
      </c>
      <c r="W113" s="32">
        <f t="shared" si="58"/>
        <v>29911.064312503931</v>
      </c>
      <c r="X113" s="32">
        <f t="shared" si="58"/>
        <v>27518.179167503618</v>
      </c>
    </row>
    <row r="114" spans="2:26" x14ac:dyDescent="0.3">
      <c r="B114" s="23" t="str">
        <f>B91</f>
        <v>Korkokulut (alue)</v>
      </c>
      <c r="C114" s="32">
        <f t="shared" ref="C114:X114" si="59">(C126+C127)*$H$4</f>
        <v>0</v>
      </c>
      <c r="D114" s="32">
        <f t="shared" si="59"/>
        <v>0</v>
      </c>
      <c r="E114" s="32">
        <f t="shared" si="59"/>
        <v>300</v>
      </c>
      <c r="F114" s="32">
        <f t="shared" si="59"/>
        <v>280</v>
      </c>
      <c r="G114" s="32">
        <f t="shared" si="59"/>
        <v>261.33333333333331</v>
      </c>
      <c r="H114" s="32">
        <f t="shared" si="59"/>
        <v>243.9111111111111</v>
      </c>
      <c r="I114" s="32">
        <f t="shared" si="59"/>
        <v>227.65037037037035</v>
      </c>
      <c r="J114" s="32">
        <f t="shared" si="59"/>
        <v>212.47367901234566</v>
      </c>
      <c r="K114" s="32">
        <f t="shared" si="59"/>
        <v>198.30876707818931</v>
      </c>
      <c r="L114" s="32">
        <f t="shared" si="59"/>
        <v>185.08818260631003</v>
      </c>
      <c r="M114" s="32">
        <f t="shared" si="59"/>
        <v>172.74897043255601</v>
      </c>
      <c r="N114" s="32">
        <f t="shared" si="59"/>
        <v>161.23237240371895</v>
      </c>
      <c r="O114" s="32">
        <f t="shared" si="59"/>
        <v>150.48354757680434</v>
      </c>
      <c r="P114" s="32">
        <f t="shared" si="59"/>
        <v>140.45131107168405</v>
      </c>
      <c r="Q114" s="32">
        <f t="shared" si="59"/>
        <v>131.08789033357178</v>
      </c>
      <c r="R114" s="32">
        <f t="shared" si="59"/>
        <v>122.348697644667</v>
      </c>
      <c r="S114" s="32">
        <f t="shared" si="59"/>
        <v>114.19211780168921</v>
      </c>
      <c r="T114" s="32">
        <f t="shared" si="59"/>
        <v>1306.5793099482432</v>
      </c>
      <c r="U114" s="32">
        <f t="shared" si="59"/>
        <v>1219.4740226183601</v>
      </c>
      <c r="V114" s="32">
        <f t="shared" si="59"/>
        <v>1138.1757544438028</v>
      </c>
      <c r="W114" s="32">
        <f t="shared" si="59"/>
        <v>1062.2973708142158</v>
      </c>
      <c r="X114" s="32">
        <f t="shared" si="59"/>
        <v>991.47754609326819</v>
      </c>
    </row>
    <row r="115" spans="2:26" x14ac:dyDescent="0.3">
      <c r="B115" s="23" t="s">
        <v>16535</v>
      </c>
      <c r="C115" s="32">
        <f>'Yhtiö VE 0 '!C54*$L$9</f>
        <v>8069.7164514317792</v>
      </c>
      <c r="D115" s="32">
        <f>'Yhtiö VE 0 '!D54*$L$9</f>
        <v>2843.0839492893128</v>
      </c>
      <c r="E115" s="32">
        <f>'Yhtiö VE 0 '!E54*$L$9</f>
        <v>3824.5835182048613</v>
      </c>
      <c r="F115" s="32">
        <f>'Yhtiö VE 0 '!F54*$L$9</f>
        <v>4727.5631216071661</v>
      </c>
      <c r="G115" s="32">
        <f>'Yhtiö VE 0 '!G54*$L$9</f>
        <v>5558.3043567372861</v>
      </c>
      <c r="H115" s="32">
        <f>'Yhtiö VE 0 '!H54*$L$9</f>
        <v>6322.5862930569974</v>
      </c>
      <c r="I115" s="32">
        <f>'Yhtiö VE 0 '!I54*$L$9</f>
        <v>7025.7256744711303</v>
      </c>
      <c r="J115" s="32">
        <f>'Yhtiö VE 0 '!J54*$L$9</f>
        <v>7696.7928310693078</v>
      </c>
      <c r="K115" s="32">
        <f>'Yhtiö VE 0 '!K54*$L$9</f>
        <v>8338.8371193507483</v>
      </c>
      <c r="L115" s="32">
        <f>'Yhtiö VE 0 '!L54*$L$9</f>
        <v>8954.673618865012</v>
      </c>
      <c r="M115" s="32">
        <f>'Yhtiö VE 0 '!M54*$L$9</f>
        <v>9546.9020677993794</v>
      </c>
      <c r="N115" s="32">
        <f>'Yhtiö VE 0 '!N54*$L$9</f>
        <v>10117.924287587874</v>
      </c>
      <c r="O115" s="32">
        <f>'Yhtiö VE 0 '!O54*$L$9</f>
        <v>10669.960217497533</v>
      </c>
      <c r="P115" s="32">
        <f>'Yhtiö VE 0 '!P54*$L$9</f>
        <v>11205.062670472757</v>
      </c>
      <c r="Q115" s="32">
        <f>'Yhtiö VE 0 '!Q54*$L$9</f>
        <v>11725.13091261746</v>
      </c>
      <c r="R115" s="32">
        <f>'Yhtiö VE 0 '!R54*$L$9</f>
        <v>12231.923160506241</v>
      </c>
      <c r="S115" s="32">
        <f>'Yhtiö VE 0 '!S54*$L$9</f>
        <v>12727.068082981881</v>
      </c>
      <c r="T115" s="32">
        <f>'Yhtiö VE 0 '!T54*$L$9</f>
        <v>13212.075387165793</v>
      </c>
      <c r="U115" s="32">
        <f>'Yhtiö VE 0 '!U54*$L$9</f>
        <v>13688.345562031443</v>
      </c>
      <c r="V115" s="32">
        <f>'Yhtiö VE 0 '!V54*$L$9</f>
        <v>14157.178847024617</v>
      </c>
      <c r="W115" s="32">
        <f>'Yhtiö VE 0 '!W54*$L$9</f>
        <v>14619.783487817451</v>
      </c>
      <c r="X115" s="32">
        <f>'Yhtiö VE 0 '!X54*$L$9</f>
        <v>15077.283336317954</v>
      </c>
    </row>
    <row r="116" spans="2:26" ht="13.5" thickBot="1" x14ac:dyDescent="0.35">
      <c r="B116" s="23" t="s">
        <v>16536</v>
      </c>
      <c r="C116" s="32">
        <f>C94</f>
        <v>166.23011416807037</v>
      </c>
      <c r="D116" s="32">
        <f t="shared" ref="D116:W116" si="60">D94</f>
        <v>0</v>
      </c>
      <c r="E116" s="32">
        <f t="shared" si="60"/>
        <v>262.34134381433648</v>
      </c>
      <c r="F116" s="32">
        <f t="shared" si="60"/>
        <v>397.17915278557615</v>
      </c>
      <c r="G116" s="32">
        <f t="shared" si="60"/>
        <v>484.94596651901765</v>
      </c>
      <c r="H116" s="32">
        <f t="shared" si="60"/>
        <v>537.24247535785832</v>
      </c>
      <c r="I116" s="32">
        <f t="shared" si="60"/>
        <v>535.27680631004455</v>
      </c>
      <c r="J116" s="32">
        <f t="shared" si="60"/>
        <v>512.2856218803912</v>
      </c>
      <c r="K116" s="32">
        <f t="shared" si="60"/>
        <v>478.13324708836518</v>
      </c>
      <c r="L116" s="32">
        <f t="shared" si="60"/>
        <v>446.25769728247411</v>
      </c>
      <c r="M116" s="32">
        <f t="shared" si="60"/>
        <v>416.50718413030921</v>
      </c>
      <c r="N116" s="32">
        <f t="shared" si="60"/>
        <v>388.74003852162195</v>
      </c>
      <c r="O116" s="32">
        <f t="shared" si="60"/>
        <v>362.82403595351389</v>
      </c>
      <c r="P116" s="32">
        <f t="shared" si="60"/>
        <v>338.6357668899463</v>
      </c>
      <c r="Q116" s="32">
        <f t="shared" si="60"/>
        <v>316.06004909728318</v>
      </c>
      <c r="R116" s="32">
        <f t="shared" si="60"/>
        <v>294.98937915746427</v>
      </c>
      <c r="S116" s="32">
        <f t="shared" si="60"/>
        <v>275.32342054696664</v>
      </c>
      <c r="T116" s="32">
        <f t="shared" si="60"/>
        <v>256.96852584383561</v>
      </c>
      <c r="U116" s="32">
        <f t="shared" si="60"/>
        <v>239.83729078757989</v>
      </c>
      <c r="V116" s="32">
        <f t="shared" si="60"/>
        <v>223.84813806840791</v>
      </c>
      <c r="W116" s="32">
        <f t="shared" si="60"/>
        <v>208.92492886384741</v>
      </c>
      <c r="X116" s="32">
        <f>X94</f>
        <v>194.99660027292424</v>
      </c>
    </row>
    <row r="117" spans="2:26" ht="13.5" thickBot="1" x14ac:dyDescent="0.35">
      <c r="B117" s="63" t="s">
        <v>16446</v>
      </c>
      <c r="C117" s="64">
        <f>C109-SUM(C110:C116)</f>
        <v>3234.1567958076012</v>
      </c>
      <c r="D117" s="64">
        <f>D109-SUM(D110:D116)</f>
        <v>8264.2750793462837</v>
      </c>
      <c r="E117" s="64">
        <f t="shared" ref="E117:X117" si="61">E109-SUM(E110:E116)</f>
        <v>15780.434947189118</v>
      </c>
      <c r="F117" s="64">
        <f t="shared" si="61"/>
        <v>17252.178730999734</v>
      </c>
      <c r="G117" s="64">
        <f t="shared" si="61"/>
        <v>19037.851456910703</v>
      </c>
      <c r="H117" s="64">
        <f t="shared" si="61"/>
        <v>21134.110344404377</v>
      </c>
      <c r="I117" s="64">
        <f t="shared" si="61"/>
        <v>22592.370245951806</v>
      </c>
      <c r="J117" s="64">
        <f t="shared" si="61"/>
        <v>-25455.485566785159</v>
      </c>
      <c r="K117" s="64">
        <f t="shared" si="61"/>
        <v>-20887.159770782804</v>
      </c>
      <c r="L117" s="64">
        <f t="shared" si="61"/>
        <v>-16569.031653185433</v>
      </c>
      <c r="M117" s="64">
        <f t="shared" si="61"/>
        <v>-12477.560002391765</v>
      </c>
      <c r="N117" s="64">
        <f t="shared" si="61"/>
        <v>-8590.9871563027555</v>
      </c>
      <c r="O117" s="64">
        <f t="shared" si="61"/>
        <v>-4889.1940612158069</v>
      </c>
      <c r="P117" s="64">
        <f t="shared" si="61"/>
        <v>-1974.0665080493054</v>
      </c>
      <c r="Q117" s="64">
        <f t="shared" si="61"/>
        <v>759.49415061032778</v>
      </c>
      <c r="R117" s="64">
        <f t="shared" si="61"/>
        <v>3326.3846115215056</v>
      </c>
      <c r="S117" s="64">
        <f t="shared" si="61"/>
        <v>5740.3074022748406</v>
      </c>
      <c r="T117" s="64">
        <f t="shared" si="61"/>
        <v>-10466.133997325465</v>
      </c>
      <c r="U117" s="64">
        <f t="shared" si="61"/>
        <v>-6858.9476426223846</v>
      </c>
      <c r="V117" s="64">
        <f t="shared" si="61"/>
        <v>-3485.7979456354515</v>
      </c>
      <c r="W117" s="64">
        <f t="shared" si="61"/>
        <v>-327.67802256089635</v>
      </c>
      <c r="X117" s="64">
        <f t="shared" si="61"/>
        <v>2632.8987081855012</v>
      </c>
      <c r="Y117" s="32"/>
    </row>
    <row r="118" spans="2:26" x14ac:dyDescent="0.3">
      <c r="B118" s="21"/>
      <c r="C118" s="32"/>
      <c r="D118" s="32"/>
      <c r="E118" s="32"/>
      <c r="F118" s="32"/>
      <c r="G118" s="32"/>
      <c r="H118" s="32"/>
      <c r="I118" s="32"/>
      <c r="J118" s="32"/>
      <c r="K118" s="32"/>
      <c r="L118" s="32"/>
      <c r="M118" s="32"/>
      <c r="N118" s="32"/>
      <c r="O118" s="32"/>
      <c r="P118" s="32"/>
      <c r="Q118" s="32"/>
      <c r="R118" s="32"/>
      <c r="S118" s="32"/>
      <c r="T118" s="32"/>
      <c r="U118" s="32"/>
      <c r="V118" s="32"/>
      <c r="W118" s="32"/>
      <c r="X118" s="32"/>
      <c r="Y118" s="32"/>
    </row>
    <row r="119" spans="2:26" x14ac:dyDescent="0.3">
      <c r="B119" s="21" t="s">
        <v>16447</v>
      </c>
    </row>
    <row r="120" spans="2:26" x14ac:dyDescent="0.3">
      <c r="B120" s="23" t="s">
        <v>16448</v>
      </c>
      <c r="C120" s="32">
        <v>0</v>
      </c>
      <c r="D120" s="32">
        <f>C123</f>
        <v>0</v>
      </c>
      <c r="E120" s="32">
        <f t="shared" ref="E120:X120" si="62">D123</f>
        <v>0</v>
      </c>
      <c r="F120" s="32">
        <f t="shared" si="62"/>
        <v>0</v>
      </c>
      <c r="G120" s="32">
        <f t="shared" si="62"/>
        <v>0</v>
      </c>
      <c r="H120" s="32">
        <f t="shared" si="62"/>
        <v>0</v>
      </c>
      <c r="I120" s="32">
        <f t="shared" si="62"/>
        <v>0</v>
      </c>
      <c r="J120" s="32">
        <f t="shared" si="62"/>
        <v>0</v>
      </c>
      <c r="K120" s="32">
        <f t="shared" si="62"/>
        <v>559452</v>
      </c>
      <c r="L120" s="32">
        <f t="shared" si="62"/>
        <v>514695.83999999997</v>
      </c>
      <c r="M120" s="32">
        <f t="shared" si="62"/>
        <v>473520.17279999994</v>
      </c>
      <c r="N120" s="32">
        <f t="shared" si="62"/>
        <v>435638.55897599994</v>
      </c>
      <c r="O120" s="32">
        <f t="shared" si="62"/>
        <v>400787.47425791994</v>
      </c>
      <c r="P120" s="32">
        <f t="shared" si="62"/>
        <v>368724.47631728632</v>
      </c>
      <c r="Q120" s="32">
        <f t="shared" si="62"/>
        <v>339226.5182119034</v>
      </c>
      <c r="R120" s="32">
        <f t="shared" si="62"/>
        <v>312088.3967549511</v>
      </c>
      <c r="S120" s="32">
        <f t="shared" si="62"/>
        <v>287121.32501455501</v>
      </c>
      <c r="T120" s="32">
        <f t="shared" si="62"/>
        <v>264151.61901339062</v>
      </c>
      <c r="U120" s="32">
        <f t="shared" si="62"/>
        <v>441739.48949231935</v>
      </c>
      <c r="V120" s="32">
        <f t="shared" si="62"/>
        <v>406400.33033293381</v>
      </c>
      <c r="W120" s="32">
        <f t="shared" si="62"/>
        <v>373888.30390629912</v>
      </c>
      <c r="X120" s="32">
        <f t="shared" si="62"/>
        <v>343977.23959379521</v>
      </c>
    </row>
    <row r="121" spans="2:26" x14ac:dyDescent="0.3">
      <c r="B121" s="23" t="s">
        <v>16449</v>
      </c>
      <c r="C121" s="32">
        <f>C92</f>
        <v>0</v>
      </c>
      <c r="D121" s="32">
        <f t="shared" ref="D121:X121" si="63">D92</f>
        <v>0</v>
      </c>
      <c r="E121" s="32">
        <f t="shared" si="63"/>
        <v>0</v>
      </c>
      <c r="F121" s="32">
        <f t="shared" si="63"/>
        <v>0</v>
      </c>
      <c r="G121" s="32">
        <f t="shared" si="63"/>
        <v>0</v>
      </c>
      <c r="H121" s="32">
        <f t="shared" si="63"/>
        <v>0</v>
      </c>
      <c r="I121" s="32">
        <f t="shared" si="63"/>
        <v>0</v>
      </c>
      <c r="J121" s="32">
        <f t="shared" si="63"/>
        <v>608100</v>
      </c>
      <c r="K121" s="32">
        <f t="shared" si="63"/>
        <v>0</v>
      </c>
      <c r="L121" s="32">
        <f t="shared" si="63"/>
        <v>0</v>
      </c>
      <c r="M121" s="32">
        <f t="shared" si="63"/>
        <v>0</v>
      </c>
      <c r="N121" s="32">
        <f t="shared" si="63"/>
        <v>0</v>
      </c>
      <c r="O121" s="32">
        <f t="shared" si="63"/>
        <v>0</v>
      </c>
      <c r="P121" s="32">
        <f t="shared" si="63"/>
        <v>0</v>
      </c>
      <c r="Q121" s="32">
        <f t="shared" si="63"/>
        <v>0</v>
      </c>
      <c r="R121" s="32">
        <f t="shared" si="63"/>
        <v>0</v>
      </c>
      <c r="S121" s="32">
        <f t="shared" si="63"/>
        <v>0</v>
      </c>
      <c r="T121" s="32">
        <f t="shared" si="63"/>
        <v>216000</v>
      </c>
      <c r="U121" s="32">
        <f t="shared" si="63"/>
        <v>0</v>
      </c>
      <c r="V121" s="32">
        <f t="shared" si="63"/>
        <v>0</v>
      </c>
      <c r="W121" s="32">
        <f t="shared" si="63"/>
        <v>0</v>
      </c>
      <c r="X121" s="32">
        <f t="shared" si="63"/>
        <v>0</v>
      </c>
      <c r="Y121" s="32"/>
      <c r="Z121" s="32"/>
    </row>
    <row r="122" spans="2:26" x14ac:dyDescent="0.3">
      <c r="B122" s="23" t="s">
        <v>16450</v>
      </c>
      <c r="C122" s="52">
        <f>(C120+C121)*$H$6</f>
        <v>0</v>
      </c>
      <c r="D122" s="52">
        <f t="shared" ref="D122:X122" si="64">(D120+D121)*$H$6</f>
        <v>0</v>
      </c>
      <c r="E122" s="52">
        <f t="shared" si="64"/>
        <v>0</v>
      </c>
      <c r="F122" s="52">
        <f t="shared" si="64"/>
        <v>0</v>
      </c>
      <c r="G122" s="52">
        <f t="shared" si="64"/>
        <v>0</v>
      </c>
      <c r="H122" s="52">
        <f t="shared" si="64"/>
        <v>0</v>
      </c>
      <c r="I122" s="52">
        <f t="shared" si="64"/>
        <v>0</v>
      </c>
      <c r="J122" s="52">
        <f t="shared" si="64"/>
        <v>48648</v>
      </c>
      <c r="K122" s="52">
        <f t="shared" si="64"/>
        <v>44756.160000000003</v>
      </c>
      <c r="L122" s="52">
        <f t="shared" si="64"/>
        <v>41175.667199999996</v>
      </c>
      <c r="M122" s="52">
        <f t="shared" si="64"/>
        <v>37881.613823999993</v>
      </c>
      <c r="N122" s="52">
        <f t="shared" si="64"/>
        <v>34851.084718079997</v>
      </c>
      <c r="O122" s="52">
        <f t="shared" si="64"/>
        <v>32062.997940633595</v>
      </c>
      <c r="P122" s="52">
        <f t="shared" si="64"/>
        <v>29497.958105382906</v>
      </c>
      <c r="Q122" s="52">
        <f t="shared" si="64"/>
        <v>27138.121456952271</v>
      </c>
      <c r="R122" s="52">
        <f t="shared" si="64"/>
        <v>24967.071740396088</v>
      </c>
      <c r="S122" s="52">
        <f t="shared" si="64"/>
        <v>22969.706001164403</v>
      </c>
      <c r="T122" s="52">
        <f t="shared" si="64"/>
        <v>38412.129521071249</v>
      </c>
      <c r="U122" s="52">
        <f t="shared" si="64"/>
        <v>35339.159159385548</v>
      </c>
      <c r="V122" s="52">
        <f t="shared" si="64"/>
        <v>32512.026426634704</v>
      </c>
      <c r="W122" s="52">
        <f t="shared" si="64"/>
        <v>29911.064312503931</v>
      </c>
      <c r="X122" s="52">
        <f t="shared" si="64"/>
        <v>27518.179167503618</v>
      </c>
    </row>
    <row r="123" spans="2:26" x14ac:dyDescent="0.3">
      <c r="B123" s="23" t="s">
        <v>16451</v>
      </c>
      <c r="C123" s="32">
        <f>C120+C121-C122</f>
        <v>0</v>
      </c>
      <c r="D123" s="32">
        <f>D120+D121-D122</f>
        <v>0</v>
      </c>
      <c r="E123" s="32">
        <f t="shared" ref="E123:X123" si="65">E120+E121-E122</f>
        <v>0</v>
      </c>
      <c r="F123" s="32">
        <f t="shared" si="65"/>
        <v>0</v>
      </c>
      <c r="G123" s="32">
        <f t="shared" si="65"/>
        <v>0</v>
      </c>
      <c r="H123" s="32">
        <f t="shared" si="65"/>
        <v>0</v>
      </c>
      <c r="I123" s="32">
        <f t="shared" si="65"/>
        <v>0</v>
      </c>
      <c r="J123" s="32">
        <f t="shared" si="65"/>
        <v>559452</v>
      </c>
      <c r="K123" s="32">
        <f t="shared" si="65"/>
        <v>514695.83999999997</v>
      </c>
      <c r="L123" s="32">
        <f t="shared" si="65"/>
        <v>473520.17279999994</v>
      </c>
      <c r="M123" s="32">
        <f t="shared" si="65"/>
        <v>435638.55897599994</v>
      </c>
      <c r="N123" s="32">
        <f t="shared" si="65"/>
        <v>400787.47425791994</v>
      </c>
      <c r="O123" s="32">
        <f t="shared" si="65"/>
        <v>368724.47631728632</v>
      </c>
      <c r="P123" s="32">
        <f t="shared" si="65"/>
        <v>339226.5182119034</v>
      </c>
      <c r="Q123" s="32">
        <f t="shared" si="65"/>
        <v>312088.3967549511</v>
      </c>
      <c r="R123" s="32">
        <f t="shared" si="65"/>
        <v>287121.32501455501</v>
      </c>
      <c r="S123" s="32">
        <f t="shared" si="65"/>
        <v>264151.61901339062</v>
      </c>
      <c r="T123" s="32">
        <f t="shared" si="65"/>
        <v>441739.48949231935</v>
      </c>
      <c r="U123" s="32">
        <f t="shared" si="65"/>
        <v>406400.33033293381</v>
      </c>
      <c r="V123" s="32">
        <f t="shared" si="65"/>
        <v>373888.30390629912</v>
      </c>
      <c r="W123" s="32">
        <f t="shared" si="65"/>
        <v>343977.23959379521</v>
      </c>
      <c r="X123" s="32">
        <f t="shared" si="65"/>
        <v>316459.0604262916</v>
      </c>
    </row>
    <row r="124" spans="2:26" x14ac:dyDescent="0.3">
      <c r="E124" s="53"/>
      <c r="F124" s="53"/>
      <c r="G124" s="53"/>
      <c r="H124" s="53"/>
      <c r="I124" s="53"/>
      <c r="J124" s="53"/>
      <c r="K124" s="53"/>
      <c r="L124" s="53"/>
      <c r="M124" s="53"/>
      <c r="N124" s="53"/>
      <c r="O124" s="53"/>
      <c r="P124" s="53"/>
      <c r="Q124" s="53"/>
      <c r="R124" s="53"/>
      <c r="S124" s="53"/>
      <c r="T124" s="53"/>
      <c r="U124" s="53"/>
      <c r="V124" s="53"/>
      <c r="W124" s="53"/>
      <c r="X124" s="53"/>
      <c r="Z124" s="53"/>
    </row>
    <row r="125" spans="2:26" x14ac:dyDescent="0.3">
      <c r="B125" s="21" t="s">
        <v>16452</v>
      </c>
      <c r="E125" s="32"/>
    </row>
    <row r="126" spans="2:26" x14ac:dyDescent="0.3">
      <c r="B126" s="23" t="s">
        <v>16453</v>
      </c>
      <c r="C126" s="32">
        <v>0</v>
      </c>
      <c r="D126" s="32">
        <f>C129</f>
        <v>0</v>
      </c>
      <c r="E126" s="32">
        <f t="shared" ref="E126:V126" si="66">D129</f>
        <v>0</v>
      </c>
      <c r="F126" s="32">
        <f t="shared" si="66"/>
        <v>9333.3333333333339</v>
      </c>
      <c r="G126" s="32">
        <f t="shared" si="66"/>
        <v>8711.1111111111113</v>
      </c>
      <c r="H126" s="32">
        <f t="shared" si="66"/>
        <v>8130.3703703703704</v>
      </c>
      <c r="I126" s="32">
        <f t="shared" si="66"/>
        <v>7588.3456790123455</v>
      </c>
      <c r="J126" s="32">
        <f t="shared" si="66"/>
        <v>7082.4559670781891</v>
      </c>
      <c r="K126" s="32">
        <f t="shared" si="66"/>
        <v>6610.2922359396434</v>
      </c>
      <c r="L126" s="32">
        <f t="shared" si="66"/>
        <v>6169.606086877001</v>
      </c>
      <c r="M126" s="32">
        <f t="shared" si="66"/>
        <v>5758.2990144185342</v>
      </c>
      <c r="N126" s="32">
        <f t="shared" si="66"/>
        <v>5374.4124134572985</v>
      </c>
      <c r="O126" s="32">
        <f t="shared" si="66"/>
        <v>5016.1182525601453</v>
      </c>
      <c r="P126" s="32">
        <f t="shared" si="66"/>
        <v>4681.7103690561353</v>
      </c>
      <c r="Q126" s="32">
        <f t="shared" si="66"/>
        <v>4369.5963444523932</v>
      </c>
      <c r="R126" s="32">
        <f t="shared" si="66"/>
        <v>4078.2899214889003</v>
      </c>
      <c r="S126" s="32">
        <f t="shared" si="66"/>
        <v>3806.4039267229737</v>
      </c>
      <c r="T126" s="32">
        <f t="shared" si="66"/>
        <v>3552.6436649414422</v>
      </c>
      <c r="U126" s="32">
        <f t="shared" si="66"/>
        <v>40649.134087278675</v>
      </c>
      <c r="V126" s="32">
        <f t="shared" si="66"/>
        <v>37939.191814793427</v>
      </c>
      <c r="W126" s="32">
        <f>V129</f>
        <v>35409.912360473863</v>
      </c>
      <c r="X126" s="32">
        <f>W129</f>
        <v>33049.251536442272</v>
      </c>
    </row>
    <row r="127" spans="2:26" x14ac:dyDescent="0.3">
      <c r="B127" s="23" t="str">
        <f t="shared" ref="B127:X127" si="67">B82</f>
        <v>Korollisen lainan lisäys (alue)</v>
      </c>
      <c r="C127" s="32">
        <f t="shared" si="67"/>
        <v>0</v>
      </c>
      <c r="D127" s="32">
        <f t="shared" si="67"/>
        <v>0</v>
      </c>
      <c r="E127" s="32">
        <f t="shared" si="67"/>
        <v>10000</v>
      </c>
      <c r="F127" s="32">
        <f t="shared" si="67"/>
        <v>0</v>
      </c>
      <c r="G127" s="32">
        <f t="shared" si="67"/>
        <v>0</v>
      </c>
      <c r="H127" s="32">
        <f t="shared" si="67"/>
        <v>0</v>
      </c>
      <c r="I127" s="32">
        <f t="shared" si="67"/>
        <v>0</v>
      </c>
      <c r="J127" s="32">
        <f t="shared" si="67"/>
        <v>0</v>
      </c>
      <c r="K127" s="32">
        <f t="shared" si="67"/>
        <v>0</v>
      </c>
      <c r="L127" s="32">
        <f t="shared" si="67"/>
        <v>0</v>
      </c>
      <c r="M127" s="32">
        <f t="shared" si="67"/>
        <v>0</v>
      </c>
      <c r="N127" s="32">
        <f t="shared" si="67"/>
        <v>0</v>
      </c>
      <c r="O127" s="32">
        <f t="shared" si="67"/>
        <v>0</v>
      </c>
      <c r="P127" s="32">
        <f t="shared" si="67"/>
        <v>0</v>
      </c>
      <c r="Q127" s="32">
        <f t="shared" si="67"/>
        <v>0</v>
      </c>
      <c r="R127" s="32">
        <f t="shared" si="67"/>
        <v>0</v>
      </c>
      <c r="S127" s="32">
        <f t="shared" si="67"/>
        <v>0</v>
      </c>
      <c r="T127" s="32">
        <f t="shared" si="67"/>
        <v>40000</v>
      </c>
      <c r="U127" s="32">
        <f t="shared" si="67"/>
        <v>0</v>
      </c>
      <c r="V127" s="32">
        <f t="shared" si="67"/>
        <v>0</v>
      </c>
      <c r="W127" s="32">
        <f t="shared" si="67"/>
        <v>0</v>
      </c>
      <c r="X127" s="32">
        <f t="shared" si="67"/>
        <v>0</v>
      </c>
    </row>
    <row r="128" spans="2:26" x14ac:dyDescent="0.3">
      <c r="B128" s="23" t="s">
        <v>16454</v>
      </c>
      <c r="C128" s="32">
        <f>C83</f>
        <v>0</v>
      </c>
      <c r="D128" s="32">
        <f t="shared" ref="D128:X128" si="68">(D126+D127)/$H$5</f>
        <v>0</v>
      </c>
      <c r="E128" s="32">
        <f t="shared" si="68"/>
        <v>666.66666666666663</v>
      </c>
      <c r="F128" s="32">
        <f t="shared" si="68"/>
        <v>622.22222222222229</v>
      </c>
      <c r="G128" s="32">
        <f t="shared" si="68"/>
        <v>580.74074074074076</v>
      </c>
      <c r="H128" s="32">
        <f t="shared" si="68"/>
        <v>542.02469135802471</v>
      </c>
      <c r="I128" s="32">
        <f t="shared" si="68"/>
        <v>505.88971193415637</v>
      </c>
      <c r="J128" s="32">
        <f t="shared" si="68"/>
        <v>472.16373113854593</v>
      </c>
      <c r="K128" s="32">
        <f t="shared" si="68"/>
        <v>440.68614906264287</v>
      </c>
      <c r="L128" s="32">
        <f t="shared" si="68"/>
        <v>411.30707245846673</v>
      </c>
      <c r="M128" s="32">
        <f t="shared" si="68"/>
        <v>383.88660096123562</v>
      </c>
      <c r="N128" s="32">
        <f t="shared" si="68"/>
        <v>358.29416089715323</v>
      </c>
      <c r="O128" s="32">
        <f t="shared" si="68"/>
        <v>334.4078835040097</v>
      </c>
      <c r="P128" s="32">
        <f t="shared" si="68"/>
        <v>312.11402460374234</v>
      </c>
      <c r="Q128" s="32">
        <f t="shared" si="68"/>
        <v>291.30642296349288</v>
      </c>
      <c r="R128" s="32">
        <f t="shared" si="68"/>
        <v>271.88599476592668</v>
      </c>
      <c r="S128" s="32">
        <f t="shared" si="68"/>
        <v>253.76026178153157</v>
      </c>
      <c r="T128" s="32">
        <f t="shared" si="68"/>
        <v>2903.5095776627627</v>
      </c>
      <c r="U128" s="32">
        <f t="shared" si="68"/>
        <v>2709.9422724852452</v>
      </c>
      <c r="V128" s="32">
        <f t="shared" si="68"/>
        <v>2529.2794543195619</v>
      </c>
      <c r="W128" s="32">
        <f t="shared" si="68"/>
        <v>2360.6608240315909</v>
      </c>
      <c r="X128" s="32">
        <f t="shared" si="68"/>
        <v>2203.283435762818</v>
      </c>
      <c r="Y128" s="32"/>
    </row>
    <row r="129" spans="2:24" x14ac:dyDescent="0.3">
      <c r="B129" s="23" t="s">
        <v>16455</v>
      </c>
      <c r="C129" s="32">
        <f>C84</f>
        <v>0</v>
      </c>
      <c r="D129" s="32">
        <f t="shared" ref="D129:X129" si="69">D126+D127-D128</f>
        <v>0</v>
      </c>
      <c r="E129" s="32">
        <f t="shared" si="69"/>
        <v>9333.3333333333339</v>
      </c>
      <c r="F129" s="32">
        <f t="shared" si="69"/>
        <v>8711.1111111111113</v>
      </c>
      <c r="G129" s="32">
        <f t="shared" si="69"/>
        <v>8130.3703703703704</v>
      </c>
      <c r="H129" s="32">
        <f t="shared" si="69"/>
        <v>7588.3456790123455</v>
      </c>
      <c r="I129" s="32">
        <f t="shared" si="69"/>
        <v>7082.4559670781891</v>
      </c>
      <c r="J129" s="32">
        <f t="shared" si="69"/>
        <v>6610.2922359396434</v>
      </c>
      <c r="K129" s="32">
        <f t="shared" si="69"/>
        <v>6169.606086877001</v>
      </c>
      <c r="L129" s="32">
        <f t="shared" si="69"/>
        <v>5758.2990144185342</v>
      </c>
      <c r="M129" s="32">
        <f t="shared" si="69"/>
        <v>5374.4124134572985</v>
      </c>
      <c r="N129" s="32">
        <f t="shared" si="69"/>
        <v>5016.1182525601453</v>
      </c>
      <c r="O129" s="32">
        <f t="shared" si="69"/>
        <v>4681.7103690561353</v>
      </c>
      <c r="P129" s="32">
        <f t="shared" si="69"/>
        <v>4369.5963444523932</v>
      </c>
      <c r="Q129" s="32">
        <f t="shared" si="69"/>
        <v>4078.2899214889003</v>
      </c>
      <c r="R129" s="32">
        <f t="shared" si="69"/>
        <v>3806.4039267229737</v>
      </c>
      <c r="S129" s="32">
        <f t="shared" si="69"/>
        <v>3552.6436649414422</v>
      </c>
      <c r="T129" s="32">
        <f t="shared" si="69"/>
        <v>40649.134087278675</v>
      </c>
      <c r="U129" s="32">
        <f t="shared" si="69"/>
        <v>37939.191814793427</v>
      </c>
      <c r="V129" s="32">
        <f t="shared" si="69"/>
        <v>35409.912360473863</v>
      </c>
      <c r="W129" s="32">
        <f>W126+W127-W128</f>
        <v>33049.251536442272</v>
      </c>
      <c r="X129" s="32">
        <f t="shared" si="69"/>
        <v>30845.968100679456</v>
      </c>
    </row>
    <row r="130" spans="2:24" x14ac:dyDescent="0.3">
      <c r="E130" s="32"/>
    </row>
    <row r="131" spans="2:24" x14ac:dyDescent="0.3">
      <c r="E131" s="32"/>
    </row>
    <row r="132" spans="2:24" x14ac:dyDescent="0.3">
      <c r="B132" s="23" t="s">
        <v>16675</v>
      </c>
      <c r="C132" s="23" cm="1">
        <f t="array" ref="C132:X132">IF(C13:X13=0,C14:X14,C13:X13)</f>
        <v>35</v>
      </c>
      <c r="D132" s="23">
        <v>35</v>
      </c>
      <c r="E132" s="32">
        <v>35</v>
      </c>
      <c r="F132" s="23">
        <v>35.5</v>
      </c>
      <c r="G132" s="23">
        <v>36</v>
      </c>
      <c r="H132" s="23">
        <v>36.5</v>
      </c>
      <c r="I132" s="23">
        <v>37</v>
      </c>
      <c r="J132" s="23">
        <v>37.5</v>
      </c>
      <c r="K132" s="23">
        <v>38</v>
      </c>
      <c r="L132" s="23">
        <v>38.5</v>
      </c>
      <c r="M132" s="23">
        <v>39</v>
      </c>
      <c r="N132" s="23">
        <v>39.5</v>
      </c>
      <c r="O132" s="23">
        <v>40</v>
      </c>
      <c r="P132" s="23">
        <v>40.5</v>
      </c>
      <c r="Q132" s="23">
        <v>41</v>
      </c>
      <c r="R132" s="23">
        <v>41.5</v>
      </c>
      <c r="S132" s="23">
        <v>42</v>
      </c>
      <c r="T132" s="23">
        <v>42.5</v>
      </c>
      <c r="U132" s="23">
        <v>43</v>
      </c>
      <c r="V132" s="23">
        <v>43.5</v>
      </c>
      <c r="W132" s="23">
        <v>44</v>
      </c>
      <c r="X132" s="23">
        <v>44.5</v>
      </c>
    </row>
    <row r="133" spans="2:24" x14ac:dyDescent="0.3">
      <c r="B133" s="23" t="s">
        <v>16676</v>
      </c>
      <c r="C133" s="23" cm="1">
        <f t="array" ref="C133:X133">IF(C25:X25=0,C26:X26,C25:X25)</f>
        <v>22</v>
      </c>
      <c r="D133" s="23">
        <v>22</v>
      </c>
      <c r="E133" s="23">
        <v>22</v>
      </c>
      <c r="F133" s="23">
        <v>22.5</v>
      </c>
      <c r="G133" s="23">
        <v>23</v>
      </c>
      <c r="H133" s="23">
        <v>23.5</v>
      </c>
      <c r="I133" s="23">
        <v>24</v>
      </c>
      <c r="J133" s="23">
        <v>24.5</v>
      </c>
      <c r="K133" s="23">
        <v>25</v>
      </c>
      <c r="L133" s="23">
        <v>25.5</v>
      </c>
      <c r="M133" s="23">
        <v>26</v>
      </c>
      <c r="N133" s="23">
        <v>26.5</v>
      </c>
      <c r="O133" s="23">
        <v>27</v>
      </c>
      <c r="P133" s="23">
        <v>27.5</v>
      </c>
      <c r="Q133" s="23">
        <v>28</v>
      </c>
      <c r="R133" s="23">
        <v>28.5</v>
      </c>
      <c r="S133" s="23">
        <v>29</v>
      </c>
      <c r="T133" s="23">
        <v>29.5</v>
      </c>
      <c r="U133" s="23">
        <v>30</v>
      </c>
      <c r="V133" s="23">
        <v>30.5</v>
      </c>
      <c r="W133" s="23">
        <v>31</v>
      </c>
      <c r="X133" s="23">
        <v>31.5</v>
      </c>
    </row>
    <row r="134" spans="2:24" x14ac:dyDescent="0.3">
      <c r="B134" s="23" t="s">
        <v>16677</v>
      </c>
      <c r="C134" s="23" cm="1">
        <f t="array" ref="C134:X134">IF(C37:X37=0,C38:X38,C37:X37)</f>
        <v>1</v>
      </c>
      <c r="D134" s="23">
        <v>1</v>
      </c>
      <c r="E134" s="23">
        <v>1</v>
      </c>
      <c r="F134" s="23">
        <v>1</v>
      </c>
      <c r="G134" s="23">
        <v>1</v>
      </c>
      <c r="H134" s="23">
        <v>1</v>
      </c>
      <c r="I134" s="23">
        <v>1</v>
      </c>
      <c r="J134" s="23">
        <v>1</v>
      </c>
      <c r="K134" s="23">
        <v>1</v>
      </c>
      <c r="L134" s="23">
        <v>1</v>
      </c>
      <c r="M134" s="23">
        <v>1</v>
      </c>
      <c r="N134" s="23">
        <v>1</v>
      </c>
      <c r="O134" s="23">
        <v>1</v>
      </c>
      <c r="P134" s="23">
        <v>1</v>
      </c>
      <c r="Q134" s="23">
        <v>1</v>
      </c>
      <c r="R134" s="23">
        <v>1</v>
      </c>
      <c r="S134" s="23">
        <v>1</v>
      </c>
      <c r="T134" s="23">
        <v>1</v>
      </c>
      <c r="U134" s="23">
        <v>1</v>
      </c>
      <c r="V134" s="23">
        <v>1</v>
      </c>
      <c r="W134" s="23">
        <v>1</v>
      </c>
      <c r="X134" s="23">
        <v>1</v>
      </c>
    </row>
    <row r="135" spans="2:24" x14ac:dyDescent="0.3">
      <c r="B135" s="23" t="s">
        <v>16678</v>
      </c>
    </row>
    <row r="138" spans="2:24" x14ac:dyDescent="0.3">
      <c r="B138" s="23" t="s">
        <v>16537</v>
      </c>
    </row>
    <row r="140" spans="2:24" x14ac:dyDescent="0.3">
      <c r="B140" s="23" t="s">
        <v>16538</v>
      </c>
      <c r="C140" s="23" t="s">
        <v>16539</v>
      </c>
    </row>
    <row r="141" spans="2:24" x14ac:dyDescent="0.3">
      <c r="C141" s="65" t="s">
        <v>16540</v>
      </c>
    </row>
    <row r="143" spans="2:24" x14ac:dyDescent="0.3">
      <c r="C143" s="65" t="s">
        <v>16541</v>
      </c>
    </row>
    <row r="145" spans="2:11" x14ac:dyDescent="0.3">
      <c r="B145" s="29"/>
      <c r="C145" s="47" t="s">
        <v>16542</v>
      </c>
      <c r="D145" s="29"/>
      <c r="E145" s="29"/>
      <c r="F145" s="29"/>
      <c r="G145" s="29"/>
      <c r="H145" s="29"/>
      <c r="I145" s="29"/>
      <c r="J145" s="29"/>
      <c r="K145" s="29"/>
    </row>
    <row r="146" spans="2:11" x14ac:dyDescent="0.3">
      <c r="E146" s="32"/>
    </row>
    <row r="147" spans="2:11" x14ac:dyDescent="0.3">
      <c r="E147" s="32"/>
    </row>
    <row r="148" spans="2:11" x14ac:dyDescent="0.3">
      <c r="B148" s="54" t="s">
        <v>16543</v>
      </c>
      <c r="C148" s="54"/>
      <c r="D148" s="54"/>
      <c r="E148" s="66"/>
      <c r="F148" s="54"/>
      <c r="G148" s="54"/>
      <c r="H148" s="54"/>
    </row>
    <row r="149" spans="2:11" x14ac:dyDescent="0.3">
      <c r="E149" s="32"/>
    </row>
    <row r="150" spans="2:11" x14ac:dyDescent="0.3">
      <c r="B150" s="23" t="s">
        <v>16457</v>
      </c>
    </row>
    <row r="151" spans="2:11" x14ac:dyDescent="0.3">
      <c r="B151" s="23" t="s">
        <v>16458</v>
      </c>
    </row>
    <row r="152" spans="2:11" x14ac:dyDescent="0.3">
      <c r="B152" s="23" t="s">
        <v>16459</v>
      </c>
    </row>
    <row r="153" spans="2:11" x14ac:dyDescent="0.3">
      <c r="B153" s="23" t="s">
        <v>16460</v>
      </c>
    </row>
    <row r="154" spans="2:11" x14ac:dyDescent="0.3">
      <c r="B154" s="23" t="s">
        <v>16461</v>
      </c>
    </row>
    <row r="157" spans="2:11" x14ac:dyDescent="0.3">
      <c r="B157" s="23" t="s">
        <v>16462</v>
      </c>
    </row>
    <row r="158" spans="2:11" x14ac:dyDescent="0.3">
      <c r="B158" s="23" t="s">
        <v>16463</v>
      </c>
    </row>
    <row r="159" spans="2:11" x14ac:dyDescent="0.3">
      <c r="B159" s="23" t="s">
        <v>16464</v>
      </c>
    </row>
    <row r="160" spans="2:11" x14ac:dyDescent="0.3">
      <c r="B160" s="23" t="s">
        <v>16465</v>
      </c>
    </row>
    <row r="161" spans="2:9" x14ac:dyDescent="0.3">
      <c r="B161" s="23" t="s">
        <v>16466</v>
      </c>
    </row>
    <row r="162" spans="2:9" x14ac:dyDescent="0.3">
      <c r="B162" s="23" t="s">
        <v>16467</v>
      </c>
    </row>
    <row r="166" spans="2:9" x14ac:dyDescent="0.3">
      <c r="B166" s="67" t="s">
        <v>16544</v>
      </c>
      <c r="C166" s="54"/>
      <c r="D166" s="54"/>
      <c r="E166" s="54"/>
      <c r="F166" s="54"/>
    </row>
    <row r="167" spans="2:9" x14ac:dyDescent="0.3">
      <c r="B167" s="68" t="s">
        <v>16545</v>
      </c>
      <c r="C167" s="54"/>
      <c r="D167" s="54"/>
      <c r="E167" s="54"/>
      <c r="F167" s="65" t="s">
        <v>16546</v>
      </c>
    </row>
    <row r="168" spans="2:9" x14ac:dyDescent="0.3">
      <c r="B168" s="67" t="s">
        <v>16547</v>
      </c>
      <c r="C168" s="54"/>
      <c r="D168" s="54"/>
    </row>
    <row r="169" spans="2:9" x14ac:dyDescent="0.3">
      <c r="B169" s="67" t="s">
        <v>16548</v>
      </c>
      <c r="C169" s="54"/>
      <c r="D169" s="54"/>
      <c r="E169" s="54"/>
      <c r="F169" s="54"/>
      <c r="H169" s="23" t="s">
        <v>16549</v>
      </c>
    </row>
    <row r="170" spans="2:9" x14ac:dyDescent="0.3">
      <c r="B170" s="66"/>
      <c r="G170" s="54" t="s">
        <v>16550</v>
      </c>
    </row>
    <row r="171" spans="2:9" x14ac:dyDescent="0.3">
      <c r="B171" s="32"/>
      <c r="G171" s="54" t="s">
        <v>16551</v>
      </c>
    </row>
    <row r="172" spans="2:9" x14ac:dyDescent="0.3">
      <c r="B172" s="32"/>
      <c r="G172" s="54" t="s">
        <v>16552</v>
      </c>
      <c r="H172" s="54"/>
      <c r="I172" s="54"/>
    </row>
    <row r="175" spans="2:9" x14ac:dyDescent="0.3">
      <c r="F175" s="69" t="s">
        <v>16553</v>
      </c>
    </row>
    <row r="176" spans="2:9" x14ac:dyDescent="0.3">
      <c r="B176" s="23" t="s">
        <v>16554</v>
      </c>
      <c r="F176" s="70"/>
    </row>
    <row r="182" spans="5:26" ht="14.5" x14ac:dyDescent="0.35">
      <c r="E182" s="71">
        <v>0</v>
      </c>
      <c r="F182" s="71">
        <v>0</v>
      </c>
      <c r="G182" s="71">
        <v>0</v>
      </c>
      <c r="H182" s="71">
        <v>150250</v>
      </c>
      <c r="I182" s="71">
        <v>20000</v>
      </c>
      <c r="J182" s="71">
        <v>610000</v>
      </c>
      <c r="K182" s="71">
        <v>594250</v>
      </c>
      <c r="L182" s="71">
        <v>72000</v>
      </c>
      <c r="M182" s="71">
        <v>0</v>
      </c>
      <c r="N182" s="71">
        <v>23000</v>
      </c>
      <c r="O182" s="71">
        <v>1000</v>
      </c>
      <c r="P182" s="71">
        <v>47750</v>
      </c>
      <c r="Q182" s="71">
        <v>1370000</v>
      </c>
      <c r="R182" s="71">
        <v>9605500</v>
      </c>
      <c r="S182" s="71">
        <v>0</v>
      </c>
      <c r="T182" s="71">
        <v>0</v>
      </c>
      <c r="U182" s="71">
        <v>0</v>
      </c>
      <c r="V182" s="71">
        <v>55750</v>
      </c>
      <c r="W182" s="71">
        <v>0</v>
      </c>
      <c r="X182" s="71">
        <v>0</v>
      </c>
      <c r="Y182" s="71">
        <v>0</v>
      </c>
      <c r="Z182" s="71">
        <v>0</v>
      </c>
    </row>
    <row r="187" spans="5:26" ht="14.5" x14ac:dyDescent="0.35">
      <c r="E187" s="71"/>
    </row>
    <row r="188" spans="5:26" ht="14.5" x14ac:dyDescent="0.35">
      <c r="E188" s="71"/>
    </row>
    <row r="189" spans="5:26" ht="14.5" x14ac:dyDescent="0.35">
      <c r="E189" s="71"/>
    </row>
    <row r="190" spans="5:26" ht="14.5" x14ac:dyDescent="0.35">
      <c r="E190" s="71"/>
    </row>
    <row r="191" spans="5:26" ht="14.5" x14ac:dyDescent="0.35">
      <c r="E191" s="71"/>
    </row>
    <row r="192" spans="5:26" ht="14.5" x14ac:dyDescent="0.35">
      <c r="E192" s="71"/>
    </row>
    <row r="193" spans="5:5" ht="14.5" x14ac:dyDescent="0.35">
      <c r="E193" s="71"/>
    </row>
    <row r="194" spans="5:5" ht="14.5" x14ac:dyDescent="0.35">
      <c r="E194" s="71"/>
    </row>
    <row r="195" spans="5:5" ht="14.5" x14ac:dyDescent="0.35">
      <c r="E195" s="71"/>
    </row>
    <row r="196" spans="5:5" ht="14.5" x14ac:dyDescent="0.35">
      <c r="E196" s="71"/>
    </row>
    <row r="197" spans="5:5" ht="14.5" x14ac:dyDescent="0.35">
      <c r="E197" s="71"/>
    </row>
    <row r="198" spans="5:5" ht="14.5" x14ac:dyDescent="0.35">
      <c r="E198" s="71"/>
    </row>
    <row r="199" spans="5:5" ht="14.5" x14ac:dyDescent="0.35">
      <c r="E199" s="71"/>
    </row>
    <row r="200" spans="5:5" ht="14.5" x14ac:dyDescent="0.35">
      <c r="E200" s="71"/>
    </row>
    <row r="201" spans="5:5" ht="14.5" x14ac:dyDescent="0.35">
      <c r="E201" s="71"/>
    </row>
    <row r="202" spans="5:5" ht="14.5" x14ac:dyDescent="0.35">
      <c r="E202" s="71"/>
    </row>
    <row r="203" spans="5:5" ht="14.5" x14ac:dyDescent="0.35">
      <c r="E203" s="71"/>
    </row>
    <row r="204" spans="5:5" ht="14.5" x14ac:dyDescent="0.35">
      <c r="E204" s="71"/>
    </row>
    <row r="205" spans="5:5" ht="14.5" x14ac:dyDescent="0.35">
      <c r="E205" s="71"/>
    </row>
    <row r="206" spans="5:5" ht="14.5" x14ac:dyDescent="0.35">
      <c r="E206" s="71"/>
    </row>
    <row r="207" spans="5:5" ht="14.5" x14ac:dyDescent="0.35">
      <c r="E207" s="71"/>
    </row>
    <row r="208" spans="5:5" ht="14.5" x14ac:dyDescent="0.35">
      <c r="E208" s="71"/>
    </row>
  </sheetData>
  <pageMargins left="0.7" right="0.7" top="0.75" bottom="0.75" header="0.3" footer="0.3"/>
  <pageSetup paperSize="9" orientation="portrait" r:id="rId1"/>
  <headerFooter>
    <oddFooter>&amp;C_x000D_&amp;1#&amp;"Verdana"&amp;7&amp;K000000 Confidential</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C6A3C-A077-428D-BDF4-6F4833E62D84}">
  <sheetPr>
    <tabColor theme="0" tint="-0.34998626667073579"/>
  </sheetPr>
  <dimension ref="B2:Z115"/>
  <sheetViews>
    <sheetView zoomScaleNormal="100" workbookViewId="0">
      <selection activeCell="F58" sqref="F58"/>
    </sheetView>
  </sheetViews>
  <sheetFormatPr defaultRowHeight="14.5" x14ac:dyDescent="0.35"/>
  <cols>
    <col min="1" max="1" width="11" customWidth="1"/>
    <col min="2" max="2" width="73.81640625" customWidth="1"/>
    <col min="3" max="3" width="9.26953125" bestFit="1" customWidth="1"/>
    <col min="4" max="5" width="10.26953125" bestFit="1" customWidth="1"/>
    <col min="6" max="6" width="10.54296875" bestFit="1" customWidth="1"/>
    <col min="7" max="12" width="10.26953125" bestFit="1" customWidth="1"/>
    <col min="13" max="21" width="11.26953125" bestFit="1" customWidth="1"/>
    <col min="22" max="24" width="12.81640625" bestFit="1" customWidth="1"/>
  </cols>
  <sheetData>
    <row r="2" spans="2:26" x14ac:dyDescent="0.35">
      <c r="B2" t="s">
        <v>16555</v>
      </c>
      <c r="C2" s="282">
        <f>TALOUSTIEDOT!C138</f>
        <v>33000</v>
      </c>
      <c r="F2" s="314">
        <f>SUM(E13:X13)/SUM(E15:X15)</f>
        <v>3.3080821096254674E-2</v>
      </c>
      <c r="G2" t="s">
        <v>16681</v>
      </c>
      <c r="N2" s="319">
        <f>AVERAGE(E13:X13)</f>
        <v>1379.8117277043182</v>
      </c>
      <c r="O2" s="9" t="s">
        <v>16674</v>
      </c>
    </row>
    <row r="3" spans="2:26" x14ac:dyDescent="0.35">
      <c r="B3" t="s">
        <v>16556</v>
      </c>
      <c r="C3" s="73">
        <v>0.02</v>
      </c>
      <c r="F3" s="314">
        <f>SUM(E14:X14)/SUM(E15:X15)</f>
        <v>2.6553540707482941E-2</v>
      </c>
      <c r="G3" t="s">
        <v>16682</v>
      </c>
      <c r="N3" s="319">
        <f>AVERAGE(E14:X14)</f>
        <v>1107.55675542791</v>
      </c>
      <c r="O3" s="9" t="s">
        <v>16674</v>
      </c>
    </row>
    <row r="4" spans="2:26" x14ac:dyDescent="0.35">
      <c r="B4" t="s">
        <v>16557</v>
      </c>
      <c r="C4" s="72">
        <v>1.2549999999999999</v>
      </c>
    </row>
    <row r="6" spans="2:26" x14ac:dyDescent="0.35">
      <c r="B6" s="58" t="s">
        <v>16558</v>
      </c>
      <c r="C6" s="74">
        <v>2023</v>
      </c>
      <c r="D6" s="74">
        <v>2024</v>
      </c>
      <c r="E6" s="74">
        <v>2025</v>
      </c>
      <c r="F6" s="74">
        <v>2026</v>
      </c>
      <c r="G6" s="74">
        <v>2027</v>
      </c>
      <c r="H6" s="74">
        <v>2028</v>
      </c>
      <c r="I6" s="74">
        <v>2029</v>
      </c>
      <c r="J6" s="74">
        <v>2030</v>
      </c>
      <c r="K6" s="74">
        <v>2031</v>
      </c>
      <c r="L6" s="74">
        <v>2032</v>
      </c>
      <c r="M6" s="74">
        <v>2033</v>
      </c>
      <c r="N6" s="74">
        <v>2034</v>
      </c>
      <c r="O6" s="74">
        <v>2035</v>
      </c>
      <c r="P6" s="74">
        <v>2036</v>
      </c>
      <c r="Q6" s="74">
        <v>2037</v>
      </c>
      <c r="R6" s="74">
        <v>2038</v>
      </c>
      <c r="S6" s="74">
        <v>2039</v>
      </c>
      <c r="T6" s="74">
        <v>2040</v>
      </c>
      <c r="U6" s="74">
        <v>2041</v>
      </c>
      <c r="V6" s="74">
        <v>2042</v>
      </c>
      <c r="W6" s="74">
        <v>2043</v>
      </c>
      <c r="X6" s="74">
        <v>2044</v>
      </c>
    </row>
    <row r="7" spans="2:26" x14ac:dyDescent="0.35">
      <c r="B7" s="29" t="s">
        <v>16489</v>
      </c>
      <c r="C7" s="8">
        <f>'Alue Vaihtoehto2 '!C17*$C$4</f>
        <v>2710.7999999999997</v>
      </c>
      <c r="D7" s="8">
        <f>'Alue Vaihtoehto2 '!D17*$C$4</f>
        <v>2710.7999999999997</v>
      </c>
      <c r="E7" s="8">
        <f>'Alue Vaihtoehto2 '!E17*$C$4</f>
        <v>2710.7999999999997</v>
      </c>
      <c r="F7" s="8">
        <f>'Alue Vaihtoehto2 '!F17*$C$4</f>
        <v>2873.4479999999999</v>
      </c>
      <c r="G7" s="8">
        <f>'Alue Vaihtoehto2 '!G17*$C$4</f>
        <v>3045.8548799999999</v>
      </c>
      <c r="H7" s="8">
        <f>'Alue Vaihtoehto2 '!H17*$C$4</f>
        <v>3228.6061728000004</v>
      </c>
      <c r="I7" s="8">
        <f>'Alue Vaihtoehto2 '!I17*$C$4</f>
        <v>3357.7504197120006</v>
      </c>
      <c r="J7" s="8">
        <f>'Alue Vaihtoehto2 '!J17*$C$4</f>
        <v>3424.9054281062408</v>
      </c>
      <c r="K7" s="8">
        <f>'Alue Vaihtoehto2 '!K17*$C$4</f>
        <v>3493.4035366683656</v>
      </c>
      <c r="L7" s="8">
        <f>'Alue Vaihtoehto2 '!L17*$C$4</f>
        <v>3563.2716074017326</v>
      </c>
      <c r="M7" s="8">
        <f>'Alue Vaihtoehto2 '!M17*$C$4</f>
        <v>3634.5370395497675</v>
      </c>
      <c r="N7" s="8">
        <f>'Alue Vaihtoehto2 '!N17*$C$4</f>
        <v>3707.2277803407628</v>
      </c>
      <c r="O7" s="8">
        <f>'Alue Vaihtoehto2 '!O17*$C$4</f>
        <v>3781.372335947578</v>
      </c>
      <c r="P7" s="8">
        <f>'Alue Vaihtoehto2 '!P17*$C$4</f>
        <v>3819.1860593070537</v>
      </c>
      <c r="Q7" s="8">
        <f>'Alue Vaihtoehto2 '!Q17*$C$4</f>
        <v>3857.3779199001242</v>
      </c>
      <c r="R7" s="8">
        <f>'Alue Vaihtoehto2 '!R17*$C$4</f>
        <v>3895.9516990991256</v>
      </c>
      <c r="S7" s="8">
        <f>'Alue Vaihtoehto2 '!S17*$C$4</f>
        <v>3934.9112160901168</v>
      </c>
      <c r="T7" s="8">
        <f>'Alue Vaihtoehto2 '!T17*$C$4</f>
        <v>3974.2603282510177</v>
      </c>
      <c r="U7" s="8">
        <f>'Alue Vaihtoehto2 '!U17*$C$4</f>
        <v>4014.0029315335282</v>
      </c>
      <c r="V7" s="8">
        <f>'Alue Vaihtoehto2 '!V17*$C$4</f>
        <v>4054.1429608488634</v>
      </c>
      <c r="W7" s="8">
        <f>'Alue Vaihtoehto2 '!W17*$C$4</f>
        <v>4094.684390457352</v>
      </c>
      <c r="X7" s="8">
        <f>'Alue Vaihtoehto2 '!X17*$C$4</f>
        <v>4135.6312343619256</v>
      </c>
      <c r="Z7" s="75"/>
    </row>
    <row r="8" spans="2:26" x14ac:dyDescent="0.35">
      <c r="B8" s="29" t="s">
        <v>16490</v>
      </c>
      <c r="C8" s="8">
        <f>'Alue Vaihtoehto2 '!C18*$C$4</f>
        <v>4066.2</v>
      </c>
      <c r="D8" s="8">
        <f>'Alue Vaihtoehto2 '!D18*$C$4</f>
        <v>4066.2</v>
      </c>
      <c r="E8" s="8">
        <f>'Alue Vaihtoehto2 '!E18*$C$4</f>
        <v>4066.2</v>
      </c>
      <c r="F8" s="8">
        <f>'Alue Vaihtoehto2 '!F18*$C$4</f>
        <v>4310.1719999999996</v>
      </c>
      <c r="G8" s="8">
        <f>'Alue Vaihtoehto2 '!G18*$C$4</f>
        <v>4568.7823200000003</v>
      </c>
      <c r="H8" s="8">
        <f>'Alue Vaihtoehto2 '!H18*$C$4</f>
        <v>4842.9092592000006</v>
      </c>
      <c r="I8" s="8">
        <f>'Alue Vaihtoehto2 '!I18*$C$4</f>
        <v>5036.6256295680005</v>
      </c>
      <c r="J8" s="8">
        <f>'Alue Vaihtoehto2 '!J18*$C$4</f>
        <v>5137.3581421593608</v>
      </c>
      <c r="K8" s="8">
        <f>'Alue Vaihtoehto2 '!K18*$C$4</f>
        <v>5240.1053050025475</v>
      </c>
      <c r="L8" s="8">
        <f>'Alue Vaihtoehto2 '!L18*$C$4</f>
        <v>5344.9074111025984</v>
      </c>
      <c r="M8" s="8">
        <f>'Alue Vaihtoehto2 '!M18*$C$4</f>
        <v>5451.8055593246499</v>
      </c>
      <c r="N8" s="8">
        <f>'Alue Vaihtoehto2 '!N18*$C$4</f>
        <v>5560.8416705111431</v>
      </c>
      <c r="O8" s="8">
        <f>'Alue Vaihtoehto2 '!O18*$C$4</f>
        <v>5672.0585039213665</v>
      </c>
      <c r="P8" s="8">
        <f>'Alue Vaihtoehto2 '!P18*$C$4</f>
        <v>5728.7790889605803</v>
      </c>
      <c r="Q8" s="8">
        <f>'Alue Vaihtoehto2 '!Q18*$C$4</f>
        <v>5786.0668798501865</v>
      </c>
      <c r="R8" s="8">
        <f>'Alue Vaihtoehto2 '!R18*$C$4</f>
        <v>5843.9275486486886</v>
      </c>
      <c r="S8" s="8">
        <f>'Alue Vaihtoehto2 '!S18*$C$4</f>
        <v>5902.3668241351761</v>
      </c>
      <c r="T8" s="8">
        <f>'Alue Vaihtoehto2 '!T18*$C$4</f>
        <v>5961.3904923765276</v>
      </c>
      <c r="U8" s="8">
        <f>'Alue Vaihtoehto2 '!U18*$C$4</f>
        <v>6021.004397300293</v>
      </c>
      <c r="V8" s="8">
        <f>'Alue Vaihtoehto2 '!V18*$C$4</f>
        <v>6081.2144412732969</v>
      </c>
      <c r="W8" s="8">
        <f>'Alue Vaihtoehto2 '!W18*$C$4</f>
        <v>6142.0265856860296</v>
      </c>
      <c r="X8" s="8">
        <f>'Alue Vaihtoehto2 '!X18*$C$4</f>
        <v>6203.4468515428898</v>
      </c>
    </row>
    <row r="9" spans="2:26" x14ac:dyDescent="0.35">
      <c r="B9" s="29" t="s">
        <v>16491</v>
      </c>
      <c r="C9" s="8">
        <f>'Alue Vaihtoehto2 '!C19*$C$4</f>
        <v>93.372</v>
      </c>
      <c r="D9" s="8">
        <f>'Alue Vaihtoehto2 '!D19*$C$4</f>
        <v>93.372</v>
      </c>
      <c r="E9" s="8">
        <f>'Alue Vaihtoehto2 '!E19*$C$4</f>
        <v>111.444</v>
      </c>
      <c r="F9" s="8">
        <f>'Alue Vaihtoehto2 '!F19*$C$4</f>
        <v>118.13064000000001</v>
      </c>
      <c r="G9" s="8">
        <f>'Alue Vaihtoehto2 '!G19*$C$4</f>
        <v>125.21847840000002</v>
      </c>
      <c r="H9" s="8">
        <f>'Alue Vaihtoehto2 '!H19*$C$4</f>
        <v>132.73158710400003</v>
      </c>
      <c r="I9" s="8">
        <f>'Alue Vaihtoehto2 '!I19*$C$4</f>
        <v>138.04085058816003</v>
      </c>
      <c r="J9" s="8">
        <f>'Alue Vaihtoehto2 '!J19*$C$4</f>
        <v>140.80166759992323</v>
      </c>
      <c r="K9" s="8">
        <f>'Alue Vaihtoehto2 '!K19*$C$4</f>
        <v>143.61770095192171</v>
      </c>
      <c r="L9" s="8">
        <f>'Alue Vaihtoehto2 '!L19*$C$4</f>
        <v>146.49005497096013</v>
      </c>
      <c r="M9" s="8">
        <f>'Alue Vaihtoehto2 '!M19*$C$4</f>
        <v>149.41985607037935</v>
      </c>
      <c r="N9" s="8">
        <f>'Alue Vaihtoehto2 '!N19*$C$4</f>
        <v>152.40825319178694</v>
      </c>
      <c r="O9" s="8">
        <f>'Alue Vaihtoehto2 '!O19*$C$4</f>
        <v>155.45641825562268</v>
      </c>
      <c r="P9" s="8">
        <f>'Alue Vaihtoehto2 '!P19*$C$4</f>
        <v>157.0109824381789</v>
      </c>
      <c r="Q9" s="8">
        <f>'Alue Vaihtoehto2 '!Q19*$C$4</f>
        <v>158.58109226256067</v>
      </c>
      <c r="R9" s="8">
        <f>'Alue Vaihtoehto2 '!R19*$C$4</f>
        <v>160.1669031851863</v>
      </c>
      <c r="S9" s="8">
        <f>'Alue Vaihtoehto2 '!S19*$C$4</f>
        <v>161.76857221703816</v>
      </c>
      <c r="T9" s="8">
        <f>'Alue Vaihtoehto2 '!T19*$C$4</f>
        <v>163.38625793920855</v>
      </c>
      <c r="U9" s="8">
        <f>'Alue Vaihtoehto2 '!U19*$C$4</f>
        <v>165.02012051860061</v>
      </c>
      <c r="V9" s="8">
        <f>'Alue Vaihtoehto2 '!V19*$C$4</f>
        <v>166.6703217237866</v>
      </c>
      <c r="W9" s="8">
        <f>'Alue Vaihtoehto2 '!W19*$C$4</f>
        <v>168.33702494102445</v>
      </c>
      <c r="X9" s="8">
        <f>'Alue Vaihtoehto2 '!X19*$C$4</f>
        <v>170.02039519043473</v>
      </c>
    </row>
    <row r="10" spans="2:26" x14ac:dyDescent="0.35">
      <c r="B10" s="29" t="s">
        <v>16492</v>
      </c>
      <c r="C10" s="8">
        <f>'Alue Vaihtoehto2 '!C20*$C$4</f>
        <v>186.744</v>
      </c>
      <c r="D10" s="8">
        <f>'Alue Vaihtoehto2 '!D20*$C$4</f>
        <v>186.744</v>
      </c>
      <c r="E10" s="8">
        <f>'Alue Vaihtoehto2 '!E20*$C$4</f>
        <v>222.88800000000001</v>
      </c>
      <c r="F10" s="8">
        <f>'Alue Vaihtoehto2 '!F20*$C$4</f>
        <v>236.26128000000003</v>
      </c>
      <c r="G10" s="8">
        <f>'Alue Vaihtoehto2 '!G20*$C$4</f>
        <v>250.43695680000005</v>
      </c>
      <c r="H10" s="8">
        <f>'Alue Vaihtoehto2 '!H20*$C$4</f>
        <v>265.46317420800005</v>
      </c>
      <c r="I10" s="8">
        <f>'Alue Vaihtoehto2 '!I20*$C$4</f>
        <v>276.08170117632005</v>
      </c>
      <c r="J10" s="8">
        <f>'Alue Vaihtoehto2 '!J20*$C$4</f>
        <v>281.60333519984647</v>
      </c>
      <c r="K10" s="8">
        <f>'Alue Vaihtoehto2 '!K20*$C$4</f>
        <v>287.23540190384341</v>
      </c>
      <c r="L10" s="8">
        <f>'Alue Vaihtoehto2 '!L20*$C$4</f>
        <v>292.98010994192026</v>
      </c>
      <c r="M10" s="8">
        <f>'Alue Vaihtoehto2 '!M20*$C$4</f>
        <v>298.83971214075871</v>
      </c>
      <c r="N10" s="8">
        <f>'Alue Vaihtoehto2 '!N20*$C$4</f>
        <v>304.81650638357388</v>
      </c>
      <c r="O10" s="8">
        <f>'Alue Vaihtoehto2 '!O20*$C$4</f>
        <v>310.91283651124536</v>
      </c>
      <c r="P10" s="8">
        <f>'Alue Vaihtoehto2 '!P20*$C$4</f>
        <v>314.0219648763578</v>
      </c>
      <c r="Q10" s="8">
        <f>'Alue Vaihtoehto2 '!Q20*$C$4</f>
        <v>317.16218452512135</v>
      </c>
      <c r="R10" s="8">
        <f>'Alue Vaihtoehto2 '!R20*$C$4</f>
        <v>320.3338063703726</v>
      </c>
      <c r="S10" s="8">
        <f>'Alue Vaihtoehto2 '!S20*$C$4</f>
        <v>323.53714443407631</v>
      </c>
      <c r="T10" s="8">
        <f>'Alue Vaihtoehto2 '!T20*$C$4</f>
        <v>326.7725158784171</v>
      </c>
      <c r="U10" s="8">
        <f>'Alue Vaihtoehto2 '!U20*$C$4</f>
        <v>330.04024103720121</v>
      </c>
      <c r="V10" s="8">
        <f>'Alue Vaihtoehto2 '!V20*$C$4</f>
        <v>333.3406434475732</v>
      </c>
      <c r="W10" s="8">
        <f>'Alue Vaihtoehto2 '!W20*$C$4</f>
        <v>336.67404988204891</v>
      </c>
      <c r="X10" s="8">
        <f>'Alue Vaihtoehto2 '!X20*$C$4</f>
        <v>340.04079038086945</v>
      </c>
    </row>
    <row r="11" spans="2:26" x14ac:dyDescent="0.35">
      <c r="B11" s="29" t="s">
        <v>16559</v>
      </c>
      <c r="C11" s="8">
        <f>'Alue Vaihtoehto2 '!C21*'Alue Vaihtoehto2 '!C23*$C$4</f>
        <v>149.70894999999999</v>
      </c>
      <c r="D11" s="8">
        <f>'Alue Vaihtoehto2 '!D21*'Alue Vaihtoehto2 '!D23*$C$4</f>
        <v>149.70894999999999</v>
      </c>
      <c r="E11" s="8">
        <f>'Alue Vaihtoehto2 '!E21*'Alue Vaihtoehto2 '!E23*$C$4</f>
        <v>158.63200000000001</v>
      </c>
      <c r="F11" s="8">
        <f>'Alue Vaihtoehto2 '!F21*'Alue Vaihtoehto2 '!F23*$C$4</f>
        <v>168.14992000000001</v>
      </c>
      <c r="G11" s="8">
        <f>'Alue Vaihtoehto2 '!G21*'Alue Vaihtoehto2 '!G23*$C$4</f>
        <v>178.23891520000001</v>
      </c>
      <c r="H11" s="8">
        <f>'Alue Vaihtoehto2 '!H21*'Alue Vaihtoehto2 '!H23*$C$4</f>
        <v>188.93325011200002</v>
      </c>
      <c r="I11" s="8">
        <f>'Alue Vaihtoehto2 '!I21*'Alue Vaihtoehto2 '!I23*$C$4</f>
        <v>196.49058011648</v>
      </c>
      <c r="J11" s="8">
        <f>'Alue Vaihtoehto2 '!J21*'Alue Vaihtoehto2 '!J23*$C$4</f>
        <v>200.42039171880961</v>
      </c>
      <c r="K11" s="8">
        <f>'Alue Vaihtoehto2 '!K21*'Alue Vaihtoehto2 '!K23*$C$4</f>
        <v>204.4287995531858</v>
      </c>
      <c r="L11" s="8">
        <f>'Alue Vaihtoehto2 '!L21*'Alue Vaihtoehto2 '!L23*$C$4</f>
        <v>208.51737554424952</v>
      </c>
      <c r="M11" s="8">
        <f>'Alue Vaihtoehto2 '!M21*'Alue Vaihtoehto2 '!M23*$C$4</f>
        <v>212.68772305513454</v>
      </c>
      <c r="N11" s="8">
        <f>'Alue Vaihtoehto2 '!N21*'Alue Vaihtoehto2 '!N23*$C$4</f>
        <v>216.94147751623723</v>
      </c>
      <c r="O11" s="8">
        <f>'Alue Vaihtoehto2 '!O21*'Alue Vaihtoehto2 '!O23*$C$4</f>
        <v>221.28030706656193</v>
      </c>
      <c r="P11" s="8">
        <f>'Alue Vaihtoehto2 '!P21*'Alue Vaihtoehto2 '!P23*$C$4</f>
        <v>223.49311013722755</v>
      </c>
      <c r="Q11" s="8">
        <f>'Alue Vaihtoehto2 '!Q21*'Alue Vaihtoehto2 '!Q23*$C$4</f>
        <v>225.72804123859984</v>
      </c>
      <c r="R11" s="8">
        <f>'Alue Vaihtoehto2 '!R21*'Alue Vaihtoehto2 '!R23*$C$4</f>
        <v>227.98532165098581</v>
      </c>
      <c r="S11" s="8">
        <f>'Alue Vaihtoehto2 '!S21*'Alue Vaihtoehto2 '!S23*$C$4</f>
        <v>230.26517486749566</v>
      </c>
      <c r="T11" s="8">
        <f>'Alue Vaihtoehto2 '!T21*'Alue Vaihtoehto2 '!T23*$C$4</f>
        <v>232.56782661617063</v>
      </c>
      <c r="U11" s="8">
        <f>'Alue Vaihtoehto2 '!U21*'Alue Vaihtoehto2 '!U23*$C$4</f>
        <v>234.89350488233231</v>
      </c>
      <c r="V11" s="8">
        <f>'Alue Vaihtoehto2 '!V21*'Alue Vaihtoehto2 '!V23*$C$4</f>
        <v>237.24243993115564</v>
      </c>
      <c r="W11" s="8">
        <f>'Alue Vaihtoehto2 '!W21*'Alue Vaihtoehto2 '!W23*$C$4</f>
        <v>239.61486433046721</v>
      </c>
      <c r="X11" s="8">
        <f>'Alue Vaihtoehto2 '!X21*'Alue Vaihtoehto2 '!X23*$C$4</f>
        <v>242.0110129737719</v>
      </c>
    </row>
    <row r="12" spans="2:26" x14ac:dyDescent="0.35">
      <c r="B12" s="76" t="s">
        <v>16560</v>
      </c>
      <c r="C12" s="77">
        <f>'Alue Vaihtoehto2 '!C22*'Alue Vaihtoehto2 '!C23*$C$4</f>
        <v>298.42644999999999</v>
      </c>
      <c r="D12" s="77">
        <f>'Alue Vaihtoehto2 '!D22*'Alue Vaihtoehto2 '!D23*$C$4</f>
        <v>298.42644999999999</v>
      </c>
      <c r="E12" s="77">
        <f>'Alue Vaihtoehto2 '!E22*'Alue Vaihtoehto2 '!E23*$C$4</f>
        <v>334.11865</v>
      </c>
      <c r="F12" s="77">
        <f>'Alue Vaihtoehto2 '!F22*'Alue Vaihtoehto2 '!F23*$C$4</f>
        <v>354.16576900000007</v>
      </c>
      <c r="G12" s="77">
        <f>'Alue Vaihtoehto2 '!G22*'Alue Vaihtoehto2 '!G23*$C$4</f>
        <v>375.41571514000003</v>
      </c>
      <c r="H12" s="77">
        <f>'Alue Vaihtoehto2 '!H22*'Alue Vaihtoehto2 '!H23*$C$4</f>
        <v>397.94065804840011</v>
      </c>
      <c r="I12" s="77">
        <f>'Alue Vaihtoehto2 '!I22*'Alue Vaihtoehto2 '!I23*$C$4</f>
        <v>413.85828437033609</v>
      </c>
      <c r="J12" s="77">
        <f>'Alue Vaihtoehto2 '!J22*'Alue Vaihtoehto2 '!J23*$C$4</f>
        <v>422.13545005774284</v>
      </c>
      <c r="K12" s="77">
        <f>'Alue Vaihtoehto2 '!K22*'Alue Vaihtoehto2 '!K23*$C$4</f>
        <v>430.57815905889765</v>
      </c>
      <c r="L12" s="77">
        <f>'Alue Vaihtoehto2 '!L22*'Alue Vaihtoehto2 '!L23*$C$4</f>
        <v>439.18972224007564</v>
      </c>
      <c r="M12" s="77">
        <f>'Alue Vaihtoehto2 '!M22*'Alue Vaihtoehto2 '!M23*$C$4</f>
        <v>447.97351668487715</v>
      </c>
      <c r="N12" s="77">
        <f>'Alue Vaihtoehto2 '!N22*'Alue Vaihtoehto2 '!N23*$C$4</f>
        <v>456.93298701857475</v>
      </c>
      <c r="O12" s="77">
        <f>'Alue Vaihtoehto2 '!O22*'Alue Vaihtoehto2 '!O23*$C$4</f>
        <v>466.07164675894626</v>
      </c>
      <c r="P12" s="77">
        <f>'Alue Vaihtoehto2 '!P22*'Alue Vaihtoehto2 '!P23*$C$4</f>
        <v>470.7323632265356</v>
      </c>
      <c r="Q12" s="77">
        <f>'Alue Vaihtoehto2 '!Q22*'Alue Vaihtoehto2 '!Q23*$C$4</f>
        <v>475.43968685880105</v>
      </c>
      <c r="R12" s="77">
        <f>'Alue Vaihtoehto2 '!R22*'Alue Vaihtoehto2 '!R23*$C$4</f>
        <v>480.19408372738906</v>
      </c>
      <c r="S12" s="77">
        <f>'Alue Vaihtoehto2 '!S22*'Alue Vaihtoehto2 '!S23*$C$4</f>
        <v>484.99602456466289</v>
      </c>
      <c r="T12" s="77">
        <f>'Alue Vaihtoehto2 '!T22*'Alue Vaihtoehto2 '!T23*$C$4</f>
        <v>489.84598481030946</v>
      </c>
      <c r="U12" s="77">
        <f>'Alue Vaihtoehto2 '!U22*'Alue Vaihtoehto2 '!U23*$C$4</f>
        <v>494.74444465841265</v>
      </c>
      <c r="V12" s="77">
        <f>'Alue Vaihtoehto2 '!V22*'Alue Vaihtoehto2 '!V23*$C$4</f>
        <v>499.69188910499679</v>
      </c>
      <c r="W12" s="77">
        <f>'Alue Vaihtoehto2 '!W22*'Alue Vaihtoehto2 '!W23*$C$4</f>
        <v>504.68880799604671</v>
      </c>
      <c r="X12" s="77">
        <f>'Alue Vaihtoehto2 '!X22*'Alue Vaihtoehto2 '!X23*$C$4</f>
        <v>509.73569607600712</v>
      </c>
    </row>
    <row r="13" spans="2:26" x14ac:dyDescent="0.35">
      <c r="B13" s="78" t="s">
        <v>16580</v>
      </c>
      <c r="C13" s="8">
        <f t="shared" ref="C13:X13" si="0">C7*0.03+C8*0.03+SUM(C9:C12)</f>
        <v>931.56139999999982</v>
      </c>
      <c r="D13" s="8">
        <f t="shared" si="0"/>
        <v>931.56139999999982</v>
      </c>
      <c r="E13" s="8">
        <f t="shared" si="0"/>
        <v>1030.39265</v>
      </c>
      <c r="F13" s="8">
        <f t="shared" si="0"/>
        <v>1092.2162090000002</v>
      </c>
      <c r="G13" s="8">
        <f t="shared" si="0"/>
        <v>1157.7491815400001</v>
      </c>
      <c r="H13" s="8">
        <f t="shared" si="0"/>
        <v>1227.2141324324002</v>
      </c>
      <c r="I13" s="8">
        <f t="shared" si="0"/>
        <v>1276.3026977296963</v>
      </c>
      <c r="J13" s="8">
        <f t="shared" si="0"/>
        <v>1301.8287516842902</v>
      </c>
      <c r="K13" s="8">
        <f t="shared" si="0"/>
        <v>1327.8653267179759</v>
      </c>
      <c r="L13" s="8">
        <f t="shared" si="0"/>
        <v>1354.4226332523356</v>
      </c>
      <c r="M13" s="8">
        <f t="shared" si="0"/>
        <v>1381.5110859173824</v>
      </c>
      <c r="N13" s="8">
        <f t="shared" si="0"/>
        <v>1409.1413076357298</v>
      </c>
      <c r="O13" s="8">
        <f t="shared" si="0"/>
        <v>1437.3241337884444</v>
      </c>
      <c r="P13" s="8">
        <f t="shared" si="0"/>
        <v>1451.697375126329</v>
      </c>
      <c r="Q13" s="8">
        <f t="shared" si="0"/>
        <v>1466.2143488775923</v>
      </c>
      <c r="R13" s="8">
        <f t="shared" si="0"/>
        <v>1480.8764923663682</v>
      </c>
      <c r="S13" s="8">
        <f t="shared" si="0"/>
        <v>1495.6852572900318</v>
      </c>
      <c r="T13" s="8">
        <f t="shared" si="0"/>
        <v>1510.6421098629319</v>
      </c>
      <c r="U13" s="8">
        <f t="shared" si="0"/>
        <v>1525.7485309615615</v>
      </c>
      <c r="V13" s="8">
        <f t="shared" si="0"/>
        <v>1541.006016271177</v>
      </c>
      <c r="W13" s="8">
        <f t="shared" si="0"/>
        <v>1556.4160764338885</v>
      </c>
      <c r="X13" s="8">
        <f t="shared" si="0"/>
        <v>1571.9802371982275</v>
      </c>
    </row>
    <row r="14" spans="2:26" x14ac:dyDescent="0.35">
      <c r="B14" s="78" t="s">
        <v>16581</v>
      </c>
      <c r="C14" s="79">
        <f>SUM(C9:C12)</f>
        <v>728.25139999999988</v>
      </c>
      <c r="D14" s="79">
        <f>SUM(D9:D12)</f>
        <v>728.25139999999988</v>
      </c>
      <c r="E14" s="79">
        <f t="shared" ref="E14:X14" si="1">SUM(E9:E12)</f>
        <v>827.08265000000006</v>
      </c>
      <c r="F14" s="79">
        <f t="shared" si="1"/>
        <v>876.70760900000016</v>
      </c>
      <c r="G14" s="79">
        <f>SUM(G9:G12)</f>
        <v>929.3100655400001</v>
      </c>
      <c r="H14" s="79">
        <f t="shared" si="1"/>
        <v>985.06866947240019</v>
      </c>
      <c r="I14" s="79">
        <f t="shared" si="1"/>
        <v>1024.4714162512962</v>
      </c>
      <c r="J14" s="79">
        <f t="shared" si="1"/>
        <v>1044.9608445763222</v>
      </c>
      <c r="K14" s="79">
        <f t="shared" si="1"/>
        <v>1065.8600614678485</v>
      </c>
      <c r="L14" s="79">
        <f t="shared" si="1"/>
        <v>1087.1772626972056</v>
      </c>
      <c r="M14" s="79">
        <f t="shared" si="1"/>
        <v>1108.9208079511498</v>
      </c>
      <c r="N14" s="79">
        <f t="shared" si="1"/>
        <v>1131.0992241101728</v>
      </c>
      <c r="O14" s="79">
        <f t="shared" si="1"/>
        <v>1153.7212085923761</v>
      </c>
      <c r="P14" s="79">
        <f t="shared" si="1"/>
        <v>1165.2584206782999</v>
      </c>
      <c r="Q14" s="79">
        <f t="shared" si="1"/>
        <v>1176.911004885083</v>
      </c>
      <c r="R14" s="79">
        <f t="shared" si="1"/>
        <v>1188.6801149339337</v>
      </c>
      <c r="S14" s="79">
        <f t="shared" si="1"/>
        <v>1200.5669160832731</v>
      </c>
      <c r="T14" s="79">
        <f t="shared" si="1"/>
        <v>1212.5725852441055</v>
      </c>
      <c r="U14" s="79">
        <f t="shared" si="1"/>
        <v>1224.6983110965468</v>
      </c>
      <c r="V14" s="79">
        <f t="shared" si="1"/>
        <v>1236.9452942075122</v>
      </c>
      <c r="W14" s="79">
        <f t="shared" si="1"/>
        <v>1249.3147471495872</v>
      </c>
      <c r="X14" s="79">
        <f t="shared" si="1"/>
        <v>1261.8078946210831</v>
      </c>
    </row>
    <row r="15" spans="2:26" x14ac:dyDescent="0.35">
      <c r="B15" s="78" t="s">
        <v>16561</v>
      </c>
      <c r="C15" s="79">
        <f>C2</f>
        <v>33000</v>
      </c>
      <c r="D15" s="79">
        <f>C15*(1+$C$3)</f>
        <v>33660</v>
      </c>
      <c r="E15" s="79">
        <f>D15*(1+$C$3)</f>
        <v>34333.199999999997</v>
      </c>
      <c r="F15" s="79">
        <f t="shared" ref="F15:X15" si="2">E15*(1+$C$3)</f>
        <v>35019.863999999994</v>
      </c>
      <c r="G15" s="79">
        <f t="shared" si="2"/>
        <v>35720.261279999992</v>
      </c>
      <c r="H15" s="79">
        <f t="shared" si="2"/>
        <v>36434.666505599991</v>
      </c>
      <c r="I15" s="79">
        <f t="shared" si="2"/>
        <v>37163.359835711992</v>
      </c>
      <c r="J15" s="79">
        <f t="shared" si="2"/>
        <v>37906.62703242623</v>
      </c>
      <c r="K15" s="79">
        <f t="shared" si="2"/>
        <v>38664.759573074756</v>
      </c>
      <c r="L15" s="79">
        <f t="shared" si="2"/>
        <v>39438.054764536253</v>
      </c>
      <c r="M15" s="79">
        <f t="shared" si="2"/>
        <v>40226.81585982698</v>
      </c>
      <c r="N15" s="79">
        <f t="shared" si="2"/>
        <v>41031.352177023524</v>
      </c>
      <c r="O15" s="79">
        <f t="shared" si="2"/>
        <v>41851.979220563997</v>
      </c>
      <c r="P15" s="79">
        <f t="shared" si="2"/>
        <v>42689.018804975276</v>
      </c>
      <c r="Q15" s="79">
        <f t="shared" si="2"/>
        <v>43542.799181074784</v>
      </c>
      <c r="R15" s="79">
        <f t="shared" si="2"/>
        <v>44413.655164696283</v>
      </c>
      <c r="S15" s="79">
        <f t="shared" si="2"/>
        <v>45301.92826799021</v>
      </c>
      <c r="T15" s="79">
        <f t="shared" si="2"/>
        <v>46207.966833350016</v>
      </c>
      <c r="U15" s="79">
        <f t="shared" si="2"/>
        <v>47132.126170017014</v>
      </c>
      <c r="V15" s="79">
        <f t="shared" si="2"/>
        <v>48074.768693417354</v>
      </c>
      <c r="W15" s="79">
        <f t="shared" si="2"/>
        <v>49036.264067285701</v>
      </c>
      <c r="X15" s="79">
        <f t="shared" si="2"/>
        <v>50016.989348631418</v>
      </c>
    </row>
    <row r="16" spans="2:26" x14ac:dyDescent="0.35">
      <c r="B16" s="80" t="s">
        <v>16578</v>
      </c>
      <c r="C16" s="81">
        <f>C13/C15</f>
        <v>2.8229133333333326E-2</v>
      </c>
      <c r="D16" s="81">
        <f>D13/D15</f>
        <v>2.7675620915032676E-2</v>
      </c>
      <c r="E16" s="81">
        <f t="shared" ref="E16:X16" si="3">E13/E15</f>
        <v>3.0011552957487215E-2</v>
      </c>
      <c r="F16" s="81">
        <f t="shared" si="3"/>
        <v>3.1188476602878878E-2</v>
      </c>
      <c r="G16" s="81">
        <f t="shared" si="3"/>
        <v>3.241155411671727E-2</v>
      </c>
      <c r="H16" s="81">
        <f t="shared" si="3"/>
        <v>3.3682595454627748E-2</v>
      </c>
      <c r="I16" s="81">
        <f t="shared" si="3"/>
        <v>3.434303850275771E-2</v>
      </c>
      <c r="J16" s="81">
        <f t="shared" si="3"/>
        <v>3.434303850275771E-2</v>
      </c>
      <c r="K16" s="81">
        <f t="shared" si="3"/>
        <v>3.4343038502757703E-2</v>
      </c>
      <c r="L16" s="81">
        <f t="shared" si="3"/>
        <v>3.434303850275771E-2</v>
      </c>
      <c r="M16" s="81">
        <f t="shared" si="3"/>
        <v>3.434303850275771E-2</v>
      </c>
      <c r="N16" s="81">
        <f t="shared" si="3"/>
        <v>3.4343038502757703E-2</v>
      </c>
      <c r="O16" s="81">
        <f t="shared" si="3"/>
        <v>3.4343038502757696E-2</v>
      </c>
      <c r="P16" s="81">
        <f t="shared" si="3"/>
        <v>3.4006342046848312E-2</v>
      </c>
      <c r="Q16" s="81">
        <f t="shared" si="3"/>
        <v>3.3672946536585091E-2</v>
      </c>
      <c r="R16" s="81">
        <f t="shared" si="3"/>
        <v>3.3342819609755825E-2</v>
      </c>
      <c r="S16" s="81">
        <f t="shared" si="3"/>
        <v>3.3015929221424878E-2</v>
      </c>
      <c r="T16" s="81">
        <f t="shared" si="3"/>
        <v>3.2692243640822669E-2</v>
      </c>
      <c r="U16" s="81">
        <f t="shared" si="3"/>
        <v>3.2371731448265592E-2</v>
      </c>
      <c r="V16" s="81">
        <f t="shared" si="3"/>
        <v>3.2054361532106126E-2</v>
      </c>
      <c r="W16" s="81">
        <f t="shared" si="3"/>
        <v>3.1740103085712922E-2</v>
      </c>
      <c r="X16" s="81">
        <f t="shared" si="3"/>
        <v>3.1428925604480441E-2</v>
      </c>
    </row>
    <row r="17" spans="2:24" x14ac:dyDescent="0.35">
      <c r="B17" s="80" t="s">
        <v>16579</v>
      </c>
      <c r="C17" s="81">
        <f>C14/C15</f>
        <v>2.2068224242424238E-2</v>
      </c>
      <c r="D17" s="81">
        <f>D14/D15</f>
        <v>2.1635513963161018E-2</v>
      </c>
      <c r="E17" s="81">
        <f t="shared" ref="E17:X17" si="4">E14/E15</f>
        <v>2.40898794752601E-2</v>
      </c>
      <c r="F17" s="81">
        <f t="shared" si="4"/>
        <v>2.5034580631152659E-2</v>
      </c>
      <c r="G17" s="81">
        <f t="shared" si="4"/>
        <v>2.601632889119786E-2</v>
      </c>
      <c r="H17" s="81">
        <f>H14/H15</f>
        <v>2.7036577083009546E-2</v>
      </c>
      <c r="I17" s="81">
        <f t="shared" si="4"/>
        <v>2.7566706045421496E-2</v>
      </c>
      <c r="J17" s="81">
        <f t="shared" si="4"/>
        <v>2.75667060454215E-2</v>
      </c>
      <c r="K17" s="81">
        <f t="shared" si="4"/>
        <v>2.7566706045421493E-2</v>
      </c>
      <c r="L17" s="81">
        <f t="shared" si="4"/>
        <v>2.7566706045421496E-2</v>
      </c>
      <c r="M17" s="81">
        <f t="shared" si="4"/>
        <v>2.7566706045421496E-2</v>
      </c>
      <c r="N17" s="81">
        <f t="shared" si="4"/>
        <v>2.7566706045421496E-2</v>
      </c>
      <c r="O17" s="81">
        <f t="shared" si="4"/>
        <v>2.7566706045421489E-2</v>
      </c>
      <c r="P17" s="81">
        <f t="shared" si="4"/>
        <v>2.729644422144677E-2</v>
      </c>
      <c r="Q17" s="81">
        <f t="shared" si="4"/>
        <v>2.7028832023197294E-2</v>
      </c>
      <c r="R17" s="81">
        <f t="shared" si="4"/>
        <v>2.6763843473950256E-2</v>
      </c>
      <c r="S17" s="81">
        <f t="shared" si="4"/>
        <v>2.6501452851656625E-2</v>
      </c>
      <c r="T17" s="81">
        <f t="shared" si="4"/>
        <v>2.6241634686444301E-2</v>
      </c>
      <c r="U17" s="81">
        <f t="shared" si="4"/>
        <v>2.5984363758145831E-2</v>
      </c>
      <c r="V17" s="81">
        <f t="shared" si="4"/>
        <v>2.5729615093850283E-2</v>
      </c>
      <c r="W17" s="81">
        <f t="shared" si="4"/>
        <v>2.5477363965479199E-2</v>
      </c>
      <c r="X17" s="81">
        <f t="shared" si="4"/>
        <v>2.5227585887386265E-2</v>
      </c>
    </row>
    <row r="18" spans="2:24" x14ac:dyDescent="0.35">
      <c r="B18" s="78" t="s">
        <v>16582</v>
      </c>
      <c r="C18" s="86">
        <f>C15*0.05</f>
        <v>1650</v>
      </c>
      <c r="D18" s="86">
        <f>D15*0.05</f>
        <v>1683</v>
      </c>
      <c r="E18" s="86">
        <f t="shared" ref="E18:X18" si="5">E15*0.05</f>
        <v>1716.6599999999999</v>
      </c>
      <c r="F18" s="86">
        <f t="shared" si="5"/>
        <v>1750.9931999999999</v>
      </c>
      <c r="G18" s="86">
        <f t="shared" si="5"/>
        <v>1786.0130639999998</v>
      </c>
      <c r="H18" s="86">
        <f t="shared" si="5"/>
        <v>1821.7333252799997</v>
      </c>
      <c r="I18" s="86">
        <f t="shared" si="5"/>
        <v>1858.1679917855997</v>
      </c>
      <c r="J18" s="86">
        <f t="shared" si="5"/>
        <v>1895.3313516213116</v>
      </c>
      <c r="K18" s="86">
        <f t="shared" si="5"/>
        <v>1933.2379786537379</v>
      </c>
      <c r="L18" s="86">
        <f t="shared" si="5"/>
        <v>1971.9027382268127</v>
      </c>
      <c r="M18" s="86">
        <f t="shared" si="5"/>
        <v>2011.3407929913492</v>
      </c>
      <c r="N18" s="86">
        <f t="shared" si="5"/>
        <v>2051.5676088511764</v>
      </c>
      <c r="O18" s="86">
        <f t="shared" si="5"/>
        <v>2092.5989610281999</v>
      </c>
      <c r="P18" s="86">
        <f t="shared" si="5"/>
        <v>2134.4509402487638</v>
      </c>
      <c r="Q18" s="86">
        <f t="shared" si="5"/>
        <v>2177.1399590537394</v>
      </c>
      <c r="R18" s="86">
        <f t="shared" si="5"/>
        <v>2220.6827582348142</v>
      </c>
      <c r="S18" s="86">
        <f t="shared" si="5"/>
        <v>2265.0964133995108</v>
      </c>
      <c r="T18" s="86">
        <f t="shared" si="5"/>
        <v>2310.398341667501</v>
      </c>
      <c r="U18" s="86">
        <f t="shared" si="5"/>
        <v>2356.6063085008509</v>
      </c>
      <c r="V18" s="86">
        <f t="shared" si="5"/>
        <v>2403.7384346708677</v>
      </c>
      <c r="W18" s="86">
        <f t="shared" si="5"/>
        <v>2451.8132033642851</v>
      </c>
      <c r="X18" s="86">
        <f t="shared" si="5"/>
        <v>2500.8494674315712</v>
      </c>
    </row>
    <row r="19" spans="2:24" hidden="1" x14ac:dyDescent="0.35">
      <c r="B19" s="78" t="s">
        <v>16582</v>
      </c>
      <c r="C19" s="86">
        <f t="shared" ref="C19:C44" si="6">C16*0.05</f>
        <v>1.4114566666666665E-3</v>
      </c>
      <c r="D19" s="74">
        <v>2024</v>
      </c>
      <c r="E19" s="74">
        <v>2025</v>
      </c>
      <c r="F19" s="74">
        <v>2026</v>
      </c>
      <c r="G19" s="74">
        <v>2027</v>
      </c>
      <c r="H19" s="74">
        <v>2028</v>
      </c>
      <c r="I19" s="74">
        <v>2029</v>
      </c>
      <c r="J19" s="74">
        <v>2030</v>
      </c>
      <c r="K19" s="74">
        <v>2031</v>
      </c>
      <c r="L19" s="74">
        <v>2032</v>
      </c>
      <c r="M19" s="74">
        <v>2033</v>
      </c>
      <c r="N19" s="74">
        <v>2034</v>
      </c>
      <c r="O19" s="74">
        <v>2035</v>
      </c>
      <c r="P19" s="74">
        <v>2036</v>
      </c>
      <c r="Q19" s="74">
        <v>2037</v>
      </c>
      <c r="R19" s="74">
        <v>2038</v>
      </c>
      <c r="S19" s="74">
        <v>2039</v>
      </c>
      <c r="T19" s="74">
        <v>2040</v>
      </c>
      <c r="U19" s="74">
        <v>2041</v>
      </c>
      <c r="V19" s="74">
        <v>2042</v>
      </c>
      <c r="W19" s="74">
        <v>2043</v>
      </c>
      <c r="X19" s="74">
        <v>2044</v>
      </c>
    </row>
    <row r="20" spans="2:24" hidden="1" x14ac:dyDescent="0.35">
      <c r="B20" s="78" t="s">
        <v>16582</v>
      </c>
      <c r="C20" s="86">
        <f t="shared" si="6"/>
        <v>1.103411212121212E-3</v>
      </c>
      <c r="D20" s="8">
        <f>'Alue Vaihtoehto2 '!D29*$C$4</f>
        <v>2710.7999999999997</v>
      </c>
      <c r="E20" s="8">
        <f>'Alue Vaihtoehto2 '!E29*$C$4</f>
        <v>2711.4274999999998</v>
      </c>
      <c r="F20" s="8">
        <f>'Alue Vaihtoehto2 '!F29*$C$4</f>
        <v>2874.1131499999997</v>
      </c>
      <c r="G20" s="8">
        <f>'Alue Vaihtoehto2 '!G29*$C$4</f>
        <v>3046.5599389999998</v>
      </c>
      <c r="H20" s="8">
        <f>'Alue Vaihtoehto2 '!H29*$C$4</f>
        <v>3229.3535353400002</v>
      </c>
      <c r="I20" s="8">
        <f>'Alue Vaihtoehto2 '!I29*$C$4</f>
        <v>3358.5276767536006</v>
      </c>
      <c r="J20" s="8">
        <f>'Alue Vaihtoehto2 '!J29*$C$4</f>
        <v>3425.6982302886727</v>
      </c>
      <c r="K20" s="8">
        <f>'Alue Vaihtoehto2 '!K29*$C$4</f>
        <v>3494.2121948944464</v>
      </c>
      <c r="L20" s="8">
        <f>'Alue Vaihtoehto2 '!L29*$C$4</f>
        <v>3564.0964387923354</v>
      </c>
      <c r="M20" s="8">
        <f>'Alue Vaihtoehto2 '!M29*$C$4</f>
        <v>3635.3783675681821</v>
      </c>
      <c r="N20" s="8">
        <f>'Alue Vaihtoehto2 '!N29*$C$4</f>
        <v>3708.0859349195457</v>
      </c>
      <c r="O20" s="8">
        <f>'Alue Vaihtoehto2 '!O29*$C$4</f>
        <v>3782.2476536179365</v>
      </c>
      <c r="P20" s="8">
        <f>'Alue Vaihtoehto2 '!P29*$C$4</f>
        <v>3820.0701301541158</v>
      </c>
      <c r="Q20" s="8">
        <f>'Alue Vaihtoehto2 '!Q29*$C$4</f>
        <v>3858.2708314556567</v>
      </c>
      <c r="R20" s="8">
        <f>'Alue Vaihtoehto2 '!R29*$C$4</f>
        <v>3896.8535397702135</v>
      </c>
      <c r="S20" s="8">
        <f>'Alue Vaihtoehto2 '!S29*$C$4</f>
        <v>3935.8220751679155</v>
      </c>
      <c r="T20" s="8">
        <f>'Alue Vaihtoehto2 '!T29*$C$4</f>
        <v>3975.1802959195943</v>
      </c>
      <c r="U20" s="8">
        <f>'Alue Vaihtoehto2 '!U29*$C$4</f>
        <v>4014.9320988787904</v>
      </c>
      <c r="V20" s="8">
        <f>'Alue Vaihtoehto2 '!V29*$C$4</f>
        <v>4055.0814198675785</v>
      </c>
      <c r="W20" s="8">
        <f>'Alue Vaihtoehto2 '!W29*$C$4</f>
        <v>4095.6322340662546</v>
      </c>
      <c r="X20" s="8">
        <f>'Alue Vaihtoehto2 '!X29*$C$4</f>
        <v>4136.5885564069167</v>
      </c>
    </row>
    <row r="21" spans="2:24" hidden="1" x14ac:dyDescent="0.35">
      <c r="B21" s="78" t="s">
        <v>16582</v>
      </c>
      <c r="C21" s="86">
        <f t="shared" si="6"/>
        <v>82.5</v>
      </c>
      <c r="D21" s="8">
        <f>'Alue Vaihtoehto2 '!D30*$C$4</f>
        <v>4066.2</v>
      </c>
      <c r="E21" s="8">
        <f>'Alue Vaihtoehto2 '!E30*$C$4</f>
        <v>4066.2</v>
      </c>
      <c r="F21" s="8">
        <f>'Alue Vaihtoehto2 '!F30*$C$4</f>
        <v>4310.1719999999996</v>
      </c>
      <c r="G21" s="8">
        <f>'Alue Vaihtoehto2 '!G30*$C$4</f>
        <v>4568.7823200000003</v>
      </c>
      <c r="H21" s="8">
        <f>'Alue Vaihtoehto2 '!H30*$C$4</f>
        <v>4842.9092592000006</v>
      </c>
      <c r="I21" s="8">
        <f>'Alue Vaihtoehto2 '!I30*$C$4</f>
        <v>5036.6256295680005</v>
      </c>
      <c r="J21" s="8">
        <f>'Alue Vaihtoehto2 '!J30*$C$4</f>
        <v>5137.3581421593608</v>
      </c>
      <c r="K21" s="8">
        <f>'Alue Vaihtoehto2 '!K30*$C$4</f>
        <v>5240.1053050025475</v>
      </c>
      <c r="L21" s="8">
        <f>'Alue Vaihtoehto2 '!L30*$C$4</f>
        <v>5344.9074111025984</v>
      </c>
      <c r="M21" s="8">
        <f>'Alue Vaihtoehto2 '!M30*$C$4</f>
        <v>5451.8055593246499</v>
      </c>
      <c r="N21" s="8">
        <f>'Alue Vaihtoehto2 '!N30*$C$4</f>
        <v>5560.8416705111431</v>
      </c>
      <c r="O21" s="8">
        <f>'Alue Vaihtoehto2 '!O30*$C$4</f>
        <v>5672.0585039213665</v>
      </c>
      <c r="P21" s="8">
        <f>'Alue Vaihtoehto2 '!P30*$C$4</f>
        <v>5728.7790889605803</v>
      </c>
      <c r="Q21" s="8">
        <f>'Alue Vaihtoehto2 '!Q30*$C$4</f>
        <v>5786.0668798501865</v>
      </c>
      <c r="R21" s="8">
        <f>'Alue Vaihtoehto2 '!R30*$C$4</f>
        <v>5843.9275486486886</v>
      </c>
      <c r="S21" s="8">
        <f>'Alue Vaihtoehto2 '!S30*$C$4</f>
        <v>5902.3668241351761</v>
      </c>
      <c r="T21" s="8">
        <f>'Alue Vaihtoehto2 '!T30*$C$4</f>
        <v>5961.3904923765276</v>
      </c>
      <c r="U21" s="8">
        <f>'Alue Vaihtoehto2 '!U30*$C$4</f>
        <v>6021.004397300293</v>
      </c>
      <c r="V21" s="8">
        <f>'Alue Vaihtoehto2 '!V30*$C$4</f>
        <v>6081.2144412732969</v>
      </c>
      <c r="W21" s="8">
        <f>'Alue Vaihtoehto2 '!W30*$C$4</f>
        <v>6142.0265856860296</v>
      </c>
      <c r="X21" s="8">
        <f>'Alue Vaihtoehto2 '!X30*$C$4</f>
        <v>6203.4468515428898</v>
      </c>
    </row>
    <row r="22" spans="2:24" hidden="1" x14ac:dyDescent="0.35">
      <c r="B22" s="78" t="s">
        <v>16582</v>
      </c>
      <c r="C22" s="86">
        <f t="shared" si="6"/>
        <v>7.057283333333333E-5</v>
      </c>
      <c r="D22" s="8">
        <f>'Alue Vaihtoehto2 '!D31*$C$4</f>
        <v>93.372</v>
      </c>
      <c r="E22" s="8">
        <f>'Alue Vaihtoehto2 '!E31*$C$4</f>
        <v>111.444</v>
      </c>
      <c r="F22" s="8">
        <f>'Alue Vaihtoehto2 '!F31*$C$4</f>
        <v>118.13064000000001</v>
      </c>
      <c r="G22" s="8">
        <f>'Alue Vaihtoehto2 '!G31*$C$4</f>
        <v>125.21847840000002</v>
      </c>
      <c r="H22" s="8">
        <f>'Alue Vaihtoehto2 '!H31*$C$4</f>
        <v>132.73158710400003</v>
      </c>
      <c r="I22" s="8">
        <f>'Alue Vaihtoehto2 '!I31*$C$4</f>
        <v>138.04085058816003</v>
      </c>
      <c r="J22" s="8">
        <f>'Alue Vaihtoehto2 '!J31*$C$4</f>
        <v>140.80166759992323</v>
      </c>
      <c r="K22" s="8">
        <f>'Alue Vaihtoehto2 '!K31*$C$4</f>
        <v>143.61770095192171</v>
      </c>
      <c r="L22" s="8">
        <f>'Alue Vaihtoehto2 '!L31*$C$4</f>
        <v>146.49005497096013</v>
      </c>
      <c r="M22" s="8">
        <f>'Alue Vaihtoehto2 '!M31*$C$4</f>
        <v>149.41985607037935</v>
      </c>
      <c r="N22" s="8">
        <f>'Alue Vaihtoehto2 '!N31*$C$4</f>
        <v>152.40825319178694</v>
      </c>
      <c r="O22" s="8">
        <f>'Alue Vaihtoehto2 '!O31*$C$4</f>
        <v>155.45641825562268</v>
      </c>
      <c r="P22" s="8">
        <f>'Alue Vaihtoehto2 '!P31*$C$4</f>
        <v>157.0109824381789</v>
      </c>
      <c r="Q22" s="8">
        <f>'Alue Vaihtoehto2 '!Q31*$C$4</f>
        <v>158.58109226256067</v>
      </c>
      <c r="R22" s="8">
        <f>'Alue Vaihtoehto2 '!R31*$C$4</f>
        <v>160.1669031851863</v>
      </c>
      <c r="S22" s="8">
        <f>'Alue Vaihtoehto2 '!S31*$C$4</f>
        <v>161.76857221703816</v>
      </c>
      <c r="T22" s="8">
        <f>'Alue Vaihtoehto2 '!T31*$C$4</f>
        <v>163.38625793920855</v>
      </c>
      <c r="U22" s="8">
        <f>'Alue Vaihtoehto2 '!U31*$C$4</f>
        <v>165.02012051860061</v>
      </c>
      <c r="V22" s="8">
        <f>'Alue Vaihtoehto2 '!V31*$C$4</f>
        <v>166.6703217237866</v>
      </c>
      <c r="W22" s="8">
        <f>'Alue Vaihtoehto2 '!W31*$C$4</f>
        <v>168.33702494102445</v>
      </c>
      <c r="X22" s="8">
        <f>'Alue Vaihtoehto2 '!X31*$C$4</f>
        <v>170.02039519043473</v>
      </c>
    </row>
    <row r="23" spans="2:24" hidden="1" x14ac:dyDescent="0.35">
      <c r="B23" s="78" t="s">
        <v>16582</v>
      </c>
      <c r="C23" s="86">
        <f t="shared" si="6"/>
        <v>5.5170560606060599E-5</v>
      </c>
      <c r="D23" s="8">
        <f>'Alue Vaihtoehto2 '!D32*$C$4</f>
        <v>186.744</v>
      </c>
      <c r="E23" s="8">
        <f>'Alue Vaihtoehto2 '!E32*$C$4</f>
        <v>222.88800000000001</v>
      </c>
      <c r="F23" s="8">
        <f>'Alue Vaihtoehto2 '!F32*$C$4</f>
        <v>236.26128000000003</v>
      </c>
      <c r="G23" s="8">
        <f>'Alue Vaihtoehto2 '!G32*$C$4</f>
        <v>250.43695680000005</v>
      </c>
      <c r="H23" s="8">
        <f>'Alue Vaihtoehto2 '!H32*$C$4</f>
        <v>265.46317420800005</v>
      </c>
      <c r="I23" s="8">
        <f>'Alue Vaihtoehto2 '!I32*$C$4</f>
        <v>276.08170117632005</v>
      </c>
      <c r="J23" s="8">
        <f>'Alue Vaihtoehto2 '!J32*$C$4</f>
        <v>281.60333519984647</v>
      </c>
      <c r="K23" s="8">
        <f>'Alue Vaihtoehto2 '!K32*$C$4</f>
        <v>287.23540190384341</v>
      </c>
      <c r="L23" s="8">
        <f>'Alue Vaihtoehto2 '!L32*$C$4</f>
        <v>292.98010994192026</v>
      </c>
      <c r="M23" s="8">
        <f>'Alue Vaihtoehto2 '!M32*$C$4</f>
        <v>298.83971214075871</v>
      </c>
      <c r="N23" s="8">
        <f>'Alue Vaihtoehto2 '!N32*$C$4</f>
        <v>304.81650638357388</v>
      </c>
      <c r="O23" s="8">
        <f>'Alue Vaihtoehto2 '!O32*$C$4</f>
        <v>310.91283651124536</v>
      </c>
      <c r="P23" s="8">
        <f>'Alue Vaihtoehto2 '!P32*$C$4</f>
        <v>314.0219648763578</v>
      </c>
      <c r="Q23" s="8">
        <f>'Alue Vaihtoehto2 '!Q32*$C$4</f>
        <v>317.16218452512135</v>
      </c>
      <c r="R23" s="8">
        <f>'Alue Vaihtoehto2 '!R32*$C$4</f>
        <v>320.3338063703726</v>
      </c>
      <c r="S23" s="8">
        <f>'Alue Vaihtoehto2 '!S32*$C$4</f>
        <v>323.53714443407631</v>
      </c>
      <c r="T23" s="8">
        <f>'Alue Vaihtoehto2 '!T32*$C$4</f>
        <v>326.7725158784171</v>
      </c>
      <c r="U23" s="8">
        <f>'Alue Vaihtoehto2 '!U32*$C$4</f>
        <v>330.04024103720121</v>
      </c>
      <c r="V23" s="8">
        <f>'Alue Vaihtoehto2 '!V32*$C$4</f>
        <v>333.3406434475732</v>
      </c>
      <c r="W23" s="8">
        <f>'Alue Vaihtoehto2 '!W32*$C$4</f>
        <v>336.67404988204891</v>
      </c>
      <c r="X23" s="8">
        <f>'Alue Vaihtoehto2 '!X32*$C$4</f>
        <v>340.04079038086945</v>
      </c>
    </row>
    <row r="24" spans="2:24" hidden="1" x14ac:dyDescent="0.35">
      <c r="B24" s="78" t="s">
        <v>16582</v>
      </c>
      <c r="C24" s="86">
        <f t="shared" si="6"/>
        <v>4.125</v>
      </c>
      <c r="D24" s="8">
        <f>'Alue Vaihtoehto2 '!D33*'Alue Vaihtoehto2 '!D35*$C$4</f>
        <v>24.635649999999998</v>
      </c>
      <c r="E24" s="8">
        <f>'Alue Vaihtoehto2 '!E33*'Alue Vaihtoehto2 '!E35*$C$4</f>
        <v>26.103999999999999</v>
      </c>
      <c r="F24" s="8">
        <f>'Alue Vaihtoehto2 '!F33*'Alue Vaihtoehto2 '!F35*$C$4</f>
        <v>27.67024</v>
      </c>
      <c r="G24" s="8">
        <f>'Alue Vaihtoehto2 '!G33*'Alue Vaihtoehto2 '!G35*$C$4</f>
        <v>29.330454400000001</v>
      </c>
      <c r="H24" s="8">
        <f>'Alue Vaihtoehto2 '!H33*'Alue Vaihtoehto2 '!H35*$C$4</f>
        <v>31.090281663999999</v>
      </c>
      <c r="I24" s="8">
        <f>'Alue Vaihtoehto2 '!I33*'Alue Vaihtoehto2 '!I35*$C$4</f>
        <v>32.333892930560005</v>
      </c>
      <c r="J24" s="8">
        <f>'Alue Vaihtoehto2 '!J33*'Alue Vaihtoehto2 '!J35*$C$4</f>
        <v>32.980570789171203</v>
      </c>
      <c r="K24" s="8">
        <f>'Alue Vaihtoehto2 '!K33*'Alue Vaihtoehto2 '!K35*$C$4</f>
        <v>33.640182204954627</v>
      </c>
      <c r="L24" s="8">
        <f>'Alue Vaihtoehto2 '!L33*'Alue Vaihtoehto2 '!L35*$C$4</f>
        <v>34.312985849053717</v>
      </c>
      <c r="M24" s="8">
        <f>'Alue Vaihtoehto2 '!M33*'Alue Vaihtoehto2 '!M35*$C$4</f>
        <v>34.999245566034794</v>
      </c>
      <c r="N24" s="8">
        <f>'Alue Vaihtoehto2 '!N33*'Alue Vaihtoehto2 '!N35*$C$4</f>
        <v>35.699230477355492</v>
      </c>
      <c r="O24" s="8">
        <f>'Alue Vaihtoehto2 '!O33*'Alue Vaihtoehto2 '!O35*$C$4</f>
        <v>36.413215086902596</v>
      </c>
      <c r="P24" s="8">
        <f>'Alue Vaihtoehto2 '!P33*'Alue Vaihtoehto2 '!P35*$C$4</f>
        <v>36.777347237771622</v>
      </c>
      <c r="Q24" s="8">
        <f>'Alue Vaihtoehto2 '!Q33*'Alue Vaihtoehto2 '!Q35*$C$4</f>
        <v>37.145120710149335</v>
      </c>
      <c r="R24" s="8">
        <f>'Alue Vaihtoehto2 '!R33*'Alue Vaihtoehto2 '!R35*$C$4</f>
        <v>37.516571917250829</v>
      </c>
      <c r="S24" s="8">
        <f>'Alue Vaihtoehto2 '!S33*'Alue Vaihtoehto2 '!S35*$C$4</f>
        <v>37.891737636423336</v>
      </c>
      <c r="T24" s="8">
        <f>'Alue Vaihtoehto2 '!T33*'Alue Vaihtoehto2 '!T35*$C$4</f>
        <v>38.270655012787572</v>
      </c>
      <c r="U24" s="8">
        <f>'Alue Vaihtoehto2 '!U33*'Alue Vaihtoehto2 '!U35*$C$4</f>
        <v>38.653361562915443</v>
      </c>
      <c r="V24" s="8">
        <f>'Alue Vaihtoehto2 '!V33*'Alue Vaihtoehto2 '!V35*$C$4</f>
        <v>39.039895178544604</v>
      </c>
      <c r="W24" s="8">
        <f>'Alue Vaihtoehto2 '!W33*'Alue Vaihtoehto2 '!W35*$C$4</f>
        <v>39.430294130330047</v>
      </c>
      <c r="X24" s="8">
        <f>'Alue Vaihtoehto2 '!X33*'Alue Vaihtoehto2 '!X35*$C$4</f>
        <v>39.824597071633349</v>
      </c>
    </row>
    <row r="25" spans="2:24" hidden="1" x14ac:dyDescent="0.35">
      <c r="B25" s="78" t="s">
        <v>16582</v>
      </c>
      <c r="C25" s="86">
        <f t="shared" si="6"/>
        <v>3.5286416666666667E-6</v>
      </c>
      <c r="D25" s="77">
        <f>'Alue Vaihtoehto2 '!D34*'Alue Vaihtoehto2 '!D35*$C$4</f>
        <v>49.108149999999988</v>
      </c>
      <c r="E25" s="77">
        <f>'Alue Vaihtoehto2 '!E34*'Alue Vaihtoehto2 '!E35*$C$4</f>
        <v>54.981549999999999</v>
      </c>
      <c r="F25" s="77">
        <f>'Alue Vaihtoehto2 '!F34*'Alue Vaihtoehto2 '!F35*$C$4</f>
        <v>58.280443000000005</v>
      </c>
      <c r="G25" s="77">
        <f>'Alue Vaihtoehto2 '!G34*'Alue Vaihtoehto2 '!G35*$C$4</f>
        <v>61.777269580000002</v>
      </c>
      <c r="H25" s="77">
        <f>'Alue Vaihtoehto2 '!H34*'Alue Vaihtoehto2 '!H35*$C$4</f>
        <v>65.48390575480002</v>
      </c>
      <c r="I25" s="77">
        <f>'Alue Vaihtoehto2 '!I34*'Alue Vaihtoehto2 '!I35*$C$4</f>
        <v>68.103261984992031</v>
      </c>
      <c r="J25" s="77">
        <f>'Alue Vaihtoehto2 '!J34*'Alue Vaihtoehto2 '!J35*$C$4</f>
        <v>69.465327224691862</v>
      </c>
      <c r="K25" s="77">
        <f>'Alue Vaihtoehto2 '!K34*'Alue Vaihtoehto2 '!K35*$C$4</f>
        <v>70.854633769185696</v>
      </c>
      <c r="L25" s="77">
        <f>'Alue Vaihtoehto2 '!L34*'Alue Vaihtoehto2 '!L35*$C$4</f>
        <v>72.27172644456941</v>
      </c>
      <c r="M25" s="77">
        <f>'Alue Vaihtoehto2 '!M34*'Alue Vaihtoehto2 '!M35*$C$4</f>
        <v>73.717160973460793</v>
      </c>
      <c r="N25" s="77">
        <f>'Alue Vaihtoehto2 '!N34*'Alue Vaihtoehto2 '!N35*$C$4</f>
        <v>75.191504192930012</v>
      </c>
      <c r="O25" s="77">
        <f>'Alue Vaihtoehto2 '!O34*'Alue Vaihtoehto2 '!O35*$C$4</f>
        <v>76.695334276788614</v>
      </c>
      <c r="P25" s="77">
        <f>'Alue Vaihtoehto2 '!P34*'Alue Vaihtoehto2 '!P35*$C$4</f>
        <v>77.462287619556506</v>
      </c>
      <c r="Q25" s="77">
        <f>'Alue Vaihtoehto2 '!Q34*'Alue Vaihtoehto2 '!Q35*$C$4</f>
        <v>78.23691049575207</v>
      </c>
      <c r="R25" s="77">
        <f>'Alue Vaihtoehto2 '!R34*'Alue Vaihtoehto2 '!R35*$C$4</f>
        <v>79.019279600709581</v>
      </c>
      <c r="S25" s="77">
        <f>'Alue Vaihtoehto2 '!S34*'Alue Vaihtoehto2 '!S35*$C$4</f>
        <v>79.809472396716686</v>
      </c>
      <c r="T25" s="77">
        <f>'Alue Vaihtoehto2 '!T34*'Alue Vaihtoehto2 '!T35*$C$4</f>
        <v>80.607567120683839</v>
      </c>
      <c r="U25" s="77">
        <f>'Alue Vaihtoehto2 '!U34*'Alue Vaihtoehto2 '!U35*$C$4</f>
        <v>81.41364279189068</v>
      </c>
      <c r="V25" s="77">
        <f>'Alue Vaihtoehto2 '!V34*'Alue Vaihtoehto2 '!V35*$C$4</f>
        <v>82.227779219809591</v>
      </c>
      <c r="W25" s="77">
        <f>'Alue Vaihtoehto2 '!W34*'Alue Vaihtoehto2 '!W35*$C$4</f>
        <v>83.050057012007684</v>
      </c>
      <c r="X25" s="77">
        <f>'Alue Vaihtoehto2 '!X34*'Alue Vaihtoehto2 '!X35*$C$4</f>
        <v>83.88055758212775</v>
      </c>
    </row>
    <row r="26" spans="2:24" hidden="1" x14ac:dyDescent="0.35">
      <c r="B26" s="78" t="s">
        <v>16582</v>
      </c>
      <c r="C26" s="86">
        <f t="shared" si="6"/>
        <v>2.75852803030303E-6</v>
      </c>
      <c r="D26" s="8">
        <f t="shared" ref="D26:X26" si="7">SUM(D20:D25)</f>
        <v>7130.8598000000002</v>
      </c>
      <c r="E26" s="8">
        <f t="shared" si="7"/>
        <v>7193.0450500000006</v>
      </c>
      <c r="F26" s="8">
        <f t="shared" si="7"/>
        <v>7624.6277529999998</v>
      </c>
      <c r="G26" s="8">
        <f t="shared" si="7"/>
        <v>8082.1054181800009</v>
      </c>
      <c r="H26" s="8">
        <f t="shared" si="7"/>
        <v>8567.0317432707998</v>
      </c>
      <c r="I26" s="8">
        <f t="shared" si="7"/>
        <v>8909.7130130016321</v>
      </c>
      <c r="J26" s="8">
        <f t="shared" si="7"/>
        <v>9087.9072732616678</v>
      </c>
      <c r="K26" s="8">
        <f t="shared" si="7"/>
        <v>9269.6654187268978</v>
      </c>
      <c r="L26" s="8">
        <f t="shared" si="7"/>
        <v>9455.0587271014374</v>
      </c>
      <c r="M26" s="8">
        <f t="shared" si="7"/>
        <v>9644.1599016434648</v>
      </c>
      <c r="N26" s="8">
        <f t="shared" si="7"/>
        <v>9837.0430996763334</v>
      </c>
      <c r="O26" s="8">
        <f t="shared" si="7"/>
        <v>10033.783961669862</v>
      </c>
      <c r="P26" s="8">
        <f t="shared" si="7"/>
        <v>10134.121801286563</v>
      </c>
      <c r="Q26" s="8">
        <f t="shared" si="7"/>
        <v>10235.463019299426</v>
      </c>
      <c r="R26" s="8">
        <f t="shared" si="7"/>
        <v>10337.817649492423</v>
      </c>
      <c r="S26" s="8">
        <f t="shared" si="7"/>
        <v>10441.195825987346</v>
      </c>
      <c r="T26" s="8">
        <f t="shared" si="7"/>
        <v>10545.607784247219</v>
      </c>
      <c r="U26" s="8">
        <f t="shared" si="7"/>
        <v>10651.063862089692</v>
      </c>
      <c r="V26" s="8">
        <f t="shared" si="7"/>
        <v>10757.574500710589</v>
      </c>
      <c r="W26" s="8">
        <f t="shared" si="7"/>
        <v>10865.150245717694</v>
      </c>
      <c r="X26" s="8">
        <f t="shared" si="7"/>
        <v>10973.801748174872</v>
      </c>
    </row>
    <row r="27" spans="2:24" hidden="1" x14ac:dyDescent="0.35">
      <c r="B27" s="78" t="s">
        <v>16582</v>
      </c>
      <c r="C27" s="86">
        <f t="shared" si="6"/>
        <v>0.20625000000000002</v>
      </c>
      <c r="D27" s="8">
        <f t="shared" ref="D27:X27" si="8">SUM(D22:D25)</f>
        <v>353.85979999999995</v>
      </c>
      <c r="E27" s="8">
        <f t="shared" si="8"/>
        <v>415.41755000000001</v>
      </c>
      <c r="F27" s="8">
        <f t="shared" si="8"/>
        <v>440.342603</v>
      </c>
      <c r="G27" s="8">
        <f t="shared" si="8"/>
        <v>466.76315918000006</v>
      </c>
      <c r="H27" s="8">
        <f t="shared" si="8"/>
        <v>494.76894873080005</v>
      </c>
      <c r="I27" s="8">
        <f t="shared" si="8"/>
        <v>514.55970668003215</v>
      </c>
      <c r="J27" s="8">
        <f t="shared" si="8"/>
        <v>524.85090081363273</v>
      </c>
      <c r="K27" s="8">
        <f t="shared" si="8"/>
        <v>535.34791882990544</v>
      </c>
      <c r="L27" s="8">
        <f t="shared" si="8"/>
        <v>546.05487720650342</v>
      </c>
      <c r="M27" s="8">
        <f t="shared" si="8"/>
        <v>556.97597475063367</v>
      </c>
      <c r="N27" s="8">
        <f t="shared" si="8"/>
        <v>568.11549424564635</v>
      </c>
      <c r="O27" s="8">
        <f t="shared" si="8"/>
        <v>579.47780413055921</v>
      </c>
      <c r="P27" s="8">
        <f t="shared" si="8"/>
        <v>585.27258217186488</v>
      </c>
      <c r="Q27" s="8">
        <f t="shared" si="8"/>
        <v>591.12530799358342</v>
      </c>
      <c r="R27" s="8">
        <f t="shared" si="8"/>
        <v>597.03656107351935</v>
      </c>
      <c r="S27" s="8">
        <f t="shared" si="8"/>
        <v>603.00692668425461</v>
      </c>
      <c r="T27" s="8">
        <f t="shared" si="8"/>
        <v>609.03699595109697</v>
      </c>
      <c r="U27" s="8">
        <f t="shared" si="8"/>
        <v>615.12736591060786</v>
      </c>
      <c r="V27" s="8">
        <f t="shared" si="8"/>
        <v>621.27863956971396</v>
      </c>
      <c r="W27" s="8">
        <f t="shared" si="8"/>
        <v>627.49142596541105</v>
      </c>
      <c r="X27" s="8">
        <f t="shared" si="8"/>
        <v>633.76634022506528</v>
      </c>
    </row>
    <row r="28" spans="2:24" hidden="1" x14ac:dyDescent="0.35">
      <c r="B28" s="78" t="s">
        <v>16582</v>
      </c>
      <c r="C28" s="86">
        <f t="shared" si="6"/>
        <v>1.7643208333333334E-7</v>
      </c>
      <c r="D28" s="8">
        <f>'Alue Vaihtoehto1'!$C$6</f>
        <v>0</v>
      </c>
      <c r="E28" s="8">
        <f>'Alue Vaihtoehto1'!$C$6</f>
        <v>0</v>
      </c>
      <c r="F28" s="8">
        <f>'Alue Vaihtoehto1'!$C$6</f>
        <v>0</v>
      </c>
      <c r="G28" s="8">
        <f>'Alue Vaihtoehto1'!$C$6</f>
        <v>0</v>
      </c>
      <c r="H28" s="8">
        <f>'Alue Vaihtoehto1'!$C$6</f>
        <v>0</v>
      </c>
      <c r="I28" s="8">
        <f>'Alue Vaihtoehto1'!$C$6</f>
        <v>0</v>
      </c>
      <c r="J28" s="8">
        <f>'Alue Vaihtoehto1'!$C$6</f>
        <v>0</v>
      </c>
      <c r="K28" s="8">
        <f>'Alue Vaihtoehto1'!$C$6</f>
        <v>0</v>
      </c>
      <c r="L28" s="8">
        <f>'Alue Vaihtoehto1'!$C$6</f>
        <v>0</v>
      </c>
      <c r="M28" s="8">
        <f>'Alue Vaihtoehto1'!$C$6</f>
        <v>0</v>
      </c>
      <c r="N28" s="8">
        <f>'Alue Vaihtoehto1'!$C$6</f>
        <v>0</v>
      </c>
      <c r="O28" s="8">
        <f>'Alue Vaihtoehto1'!$C$6</f>
        <v>0</v>
      </c>
      <c r="P28" s="8">
        <f>'Alue Vaihtoehto1'!$C$6</f>
        <v>0</v>
      </c>
      <c r="Q28" s="8">
        <f>'Alue Vaihtoehto1'!$C$6</f>
        <v>0</v>
      </c>
      <c r="R28" s="8">
        <f>'Alue Vaihtoehto1'!$C$6</f>
        <v>0</v>
      </c>
      <c r="S28" s="8">
        <f>'Alue Vaihtoehto1'!$C$6</f>
        <v>0</v>
      </c>
      <c r="T28" s="8">
        <f>'Alue Vaihtoehto1'!$C$6</f>
        <v>0</v>
      </c>
      <c r="U28" s="8">
        <f>'Alue Vaihtoehto1'!$C$6</f>
        <v>0</v>
      </c>
      <c r="V28" s="8">
        <f>'Alue Vaihtoehto1'!$C$6</f>
        <v>0</v>
      </c>
      <c r="W28" s="8">
        <f>'Alue Vaihtoehto1'!$C$6</f>
        <v>0</v>
      </c>
      <c r="X28" s="8">
        <f>'Alue Vaihtoehto1'!$C$6</f>
        <v>0</v>
      </c>
    </row>
    <row r="29" spans="2:24" hidden="1" x14ac:dyDescent="0.35">
      <c r="B29" s="78" t="s">
        <v>16582</v>
      </c>
      <c r="C29" s="86">
        <f t="shared" si="6"/>
        <v>1.379264015151515E-7</v>
      </c>
      <c r="D29" s="82" t="e">
        <f t="shared" ref="D29:X29" si="9">D26/D28</f>
        <v>#DIV/0!</v>
      </c>
      <c r="E29" s="82" t="e">
        <f t="shared" si="9"/>
        <v>#DIV/0!</v>
      </c>
      <c r="F29" s="82" t="e">
        <f t="shared" si="9"/>
        <v>#DIV/0!</v>
      </c>
      <c r="G29" s="82" t="e">
        <f t="shared" si="9"/>
        <v>#DIV/0!</v>
      </c>
      <c r="H29" s="82" t="e">
        <f t="shared" si="9"/>
        <v>#DIV/0!</v>
      </c>
      <c r="I29" s="82" t="e">
        <f t="shared" si="9"/>
        <v>#DIV/0!</v>
      </c>
      <c r="J29" s="82" t="e">
        <f t="shared" si="9"/>
        <v>#DIV/0!</v>
      </c>
      <c r="K29" s="82" t="e">
        <f t="shared" si="9"/>
        <v>#DIV/0!</v>
      </c>
      <c r="L29" s="82" t="e">
        <f t="shared" si="9"/>
        <v>#DIV/0!</v>
      </c>
      <c r="M29" s="82" t="e">
        <f t="shared" si="9"/>
        <v>#DIV/0!</v>
      </c>
      <c r="N29" s="82" t="e">
        <f t="shared" si="9"/>
        <v>#DIV/0!</v>
      </c>
      <c r="O29" s="82" t="e">
        <f t="shared" si="9"/>
        <v>#DIV/0!</v>
      </c>
      <c r="P29" s="82" t="e">
        <f t="shared" si="9"/>
        <v>#DIV/0!</v>
      </c>
      <c r="Q29" s="82" t="e">
        <f t="shared" si="9"/>
        <v>#DIV/0!</v>
      </c>
      <c r="R29" s="82" t="e">
        <f t="shared" si="9"/>
        <v>#DIV/0!</v>
      </c>
      <c r="S29" s="82" t="e">
        <f t="shared" si="9"/>
        <v>#DIV/0!</v>
      </c>
      <c r="T29" s="82" t="e">
        <f t="shared" si="9"/>
        <v>#DIV/0!</v>
      </c>
      <c r="U29" s="82" t="e">
        <f t="shared" si="9"/>
        <v>#DIV/0!</v>
      </c>
      <c r="V29" s="82" t="e">
        <f t="shared" si="9"/>
        <v>#DIV/0!</v>
      </c>
      <c r="W29" s="82" t="e">
        <f t="shared" si="9"/>
        <v>#DIV/0!</v>
      </c>
      <c r="X29" s="82" t="e">
        <f t="shared" si="9"/>
        <v>#DIV/0!</v>
      </c>
    </row>
    <row r="30" spans="2:24" hidden="1" x14ac:dyDescent="0.35">
      <c r="B30" s="78" t="s">
        <v>16582</v>
      </c>
      <c r="C30" s="86">
        <f t="shared" si="6"/>
        <v>1.0312500000000002E-2</v>
      </c>
      <c r="D30" s="82" t="e">
        <f t="shared" ref="D30:X30" si="10">D27/D28</f>
        <v>#DIV/0!</v>
      </c>
      <c r="E30" s="82" t="e">
        <f t="shared" si="10"/>
        <v>#DIV/0!</v>
      </c>
      <c r="F30" s="82" t="e">
        <f t="shared" si="10"/>
        <v>#DIV/0!</v>
      </c>
      <c r="G30" s="82" t="e">
        <f t="shared" si="10"/>
        <v>#DIV/0!</v>
      </c>
      <c r="H30" s="82" t="e">
        <f t="shared" si="10"/>
        <v>#DIV/0!</v>
      </c>
      <c r="I30" s="82" t="e">
        <f t="shared" si="10"/>
        <v>#DIV/0!</v>
      </c>
      <c r="J30" s="82" t="e">
        <f t="shared" si="10"/>
        <v>#DIV/0!</v>
      </c>
      <c r="K30" s="82" t="e">
        <f t="shared" si="10"/>
        <v>#DIV/0!</v>
      </c>
      <c r="L30" s="82" t="e">
        <f t="shared" si="10"/>
        <v>#DIV/0!</v>
      </c>
      <c r="M30" s="82" t="e">
        <f t="shared" si="10"/>
        <v>#DIV/0!</v>
      </c>
      <c r="N30" s="82" t="e">
        <f t="shared" si="10"/>
        <v>#DIV/0!</v>
      </c>
      <c r="O30" s="82" t="e">
        <f t="shared" si="10"/>
        <v>#DIV/0!</v>
      </c>
      <c r="P30" s="82" t="e">
        <f t="shared" si="10"/>
        <v>#DIV/0!</v>
      </c>
      <c r="Q30" s="82" t="e">
        <f t="shared" si="10"/>
        <v>#DIV/0!</v>
      </c>
      <c r="R30" s="82" t="e">
        <f t="shared" si="10"/>
        <v>#DIV/0!</v>
      </c>
      <c r="S30" s="82" t="e">
        <f t="shared" si="10"/>
        <v>#DIV/0!</v>
      </c>
      <c r="T30" s="82" t="e">
        <f t="shared" si="10"/>
        <v>#DIV/0!</v>
      </c>
      <c r="U30" s="82" t="e">
        <f t="shared" si="10"/>
        <v>#DIV/0!</v>
      </c>
      <c r="V30" s="82" t="e">
        <f t="shared" si="10"/>
        <v>#DIV/0!</v>
      </c>
      <c r="W30" s="82" t="e">
        <f t="shared" si="10"/>
        <v>#DIV/0!</v>
      </c>
      <c r="X30" s="82" t="e">
        <f t="shared" si="10"/>
        <v>#DIV/0!</v>
      </c>
    </row>
    <row r="31" spans="2:24" hidden="1" x14ac:dyDescent="0.35">
      <c r="B31" s="78" t="s">
        <v>16582</v>
      </c>
      <c r="C31" s="86">
        <f t="shared" si="6"/>
        <v>8.8216041666666668E-9</v>
      </c>
    </row>
    <row r="32" spans="2:24" hidden="1" x14ac:dyDescent="0.35">
      <c r="B32" s="78" t="s">
        <v>16582</v>
      </c>
      <c r="C32" s="86">
        <f t="shared" si="6"/>
        <v>6.8963200757575751E-9</v>
      </c>
      <c r="D32" s="74">
        <v>2024</v>
      </c>
      <c r="E32" s="74">
        <v>2025</v>
      </c>
      <c r="F32" s="74">
        <v>2026</v>
      </c>
      <c r="G32" s="74">
        <v>2027</v>
      </c>
      <c r="H32" s="74">
        <v>2028</v>
      </c>
      <c r="I32" s="74">
        <v>2029</v>
      </c>
      <c r="J32" s="74">
        <v>2030</v>
      </c>
      <c r="K32" s="74">
        <v>2031</v>
      </c>
      <c r="L32" s="74">
        <v>2032</v>
      </c>
      <c r="M32" s="74">
        <v>2033</v>
      </c>
      <c r="N32" s="74">
        <v>2034</v>
      </c>
      <c r="O32" s="74">
        <v>2035</v>
      </c>
      <c r="P32" s="74">
        <v>2036</v>
      </c>
      <c r="Q32" s="74">
        <v>2037</v>
      </c>
      <c r="R32" s="74">
        <v>2038</v>
      </c>
      <c r="S32" s="74">
        <v>2039</v>
      </c>
      <c r="T32" s="74">
        <v>2040</v>
      </c>
      <c r="U32" s="74">
        <v>2041</v>
      </c>
      <c r="V32" s="74">
        <v>2042</v>
      </c>
      <c r="W32" s="74">
        <v>2043</v>
      </c>
      <c r="X32" s="74">
        <v>2044</v>
      </c>
    </row>
    <row r="33" spans="2:24" hidden="1" x14ac:dyDescent="0.35">
      <c r="B33" s="78" t="s">
        <v>16582</v>
      </c>
      <c r="C33" s="86">
        <f t="shared" si="6"/>
        <v>5.1562500000000013E-4</v>
      </c>
      <c r="D33" s="8">
        <f>'Alue Vaihtoehto2 '!D41*$C$4</f>
        <v>2710.7999999999997</v>
      </c>
      <c r="E33" s="8">
        <f>'Alue Vaihtoehto2 '!E41*$C$4</f>
        <v>2710.7999999999997</v>
      </c>
      <c r="F33" s="8">
        <f>'Alue Vaihtoehto2 '!F41*$C$4</f>
        <v>2873.4479999999999</v>
      </c>
      <c r="G33" s="8">
        <f>'Alue Vaihtoehto2 '!G41*$C$4</f>
        <v>3045.8548799999999</v>
      </c>
      <c r="H33" s="8">
        <f>'Alue Vaihtoehto2 '!H41*$C$4</f>
        <v>3228.6061728000004</v>
      </c>
      <c r="I33" s="8">
        <f>'Alue Vaihtoehto2 '!I41*$C$4</f>
        <v>3357.7504197120006</v>
      </c>
      <c r="J33" s="8">
        <f>'Alue Vaihtoehto2 '!J41*$C$4</f>
        <v>3424.9054281062408</v>
      </c>
      <c r="K33" s="8">
        <f>'Alue Vaihtoehto2 '!K41*$C$4</f>
        <v>3493.4035366683656</v>
      </c>
      <c r="L33" s="8">
        <f>'Alue Vaihtoehto2 '!L41*$C$4</f>
        <v>3563.2716074017326</v>
      </c>
      <c r="M33" s="8">
        <f>'Alue Vaihtoehto2 '!M41*$C$4</f>
        <v>3634.5370395497675</v>
      </c>
      <c r="N33" s="8">
        <f>'Alue Vaihtoehto2 '!N41*$C$4</f>
        <v>3707.2277803407628</v>
      </c>
      <c r="O33" s="8">
        <f>'Alue Vaihtoehto2 '!O41*$C$4</f>
        <v>3781.372335947578</v>
      </c>
      <c r="P33" s="8">
        <f>'Alue Vaihtoehto2 '!P41*$C$4</f>
        <v>3819.1860593070537</v>
      </c>
      <c r="Q33" s="8">
        <f>'Alue Vaihtoehto2 '!Q41*$C$4</f>
        <v>3857.3779199001242</v>
      </c>
      <c r="R33" s="8">
        <f>'Alue Vaihtoehto2 '!R41*$C$4</f>
        <v>3895.9516990991256</v>
      </c>
      <c r="S33" s="8">
        <f>'Alue Vaihtoehto2 '!S41*$C$4</f>
        <v>3934.9112160901168</v>
      </c>
      <c r="T33" s="8">
        <f>'Alue Vaihtoehto2 '!T41*$C$4</f>
        <v>3974.2603282510177</v>
      </c>
      <c r="U33" s="8">
        <f>'Alue Vaihtoehto2 '!U41*$C$4</f>
        <v>4014.0029315335282</v>
      </c>
      <c r="V33" s="8">
        <f>'Alue Vaihtoehto2 '!V41*$C$4</f>
        <v>4054.1429608488634</v>
      </c>
      <c r="W33" s="8">
        <f>'Alue Vaihtoehto2 '!W41*$C$4</f>
        <v>4094.684390457352</v>
      </c>
      <c r="X33" s="8">
        <f>'Alue Vaihtoehto2 '!X41*$C$4</f>
        <v>4135.6312343619256</v>
      </c>
    </row>
    <row r="34" spans="2:24" hidden="1" x14ac:dyDescent="0.35">
      <c r="B34" s="78" t="s">
        <v>16582</v>
      </c>
      <c r="C34" s="86">
        <f t="shared" si="6"/>
        <v>4.4108020833333337E-10</v>
      </c>
      <c r="D34" s="8">
        <f>'Alue Vaihtoehto2 '!D42*$C$4</f>
        <v>4066.2</v>
      </c>
      <c r="E34" s="8">
        <f>'Alue Vaihtoehto2 '!E42*$C$4</f>
        <v>4066.2</v>
      </c>
      <c r="F34" s="8">
        <f>'Alue Vaihtoehto2 '!F42*$C$4</f>
        <v>4310.1719999999996</v>
      </c>
      <c r="G34" s="8">
        <f>'Alue Vaihtoehto2 '!G42*$C$4</f>
        <v>4568.7823200000003</v>
      </c>
      <c r="H34" s="8">
        <f>'Alue Vaihtoehto2 '!H42*$C$4</f>
        <v>4842.9092592000006</v>
      </c>
      <c r="I34" s="8">
        <f>'Alue Vaihtoehto2 '!I42*$C$4</f>
        <v>5036.6256295680005</v>
      </c>
      <c r="J34" s="8">
        <f>'Alue Vaihtoehto2 '!J42*$C$4</f>
        <v>5137.3581421593608</v>
      </c>
      <c r="K34" s="8">
        <f>'Alue Vaihtoehto2 '!K42*$C$4</f>
        <v>5240.1053050025475</v>
      </c>
      <c r="L34" s="8">
        <f>'Alue Vaihtoehto2 '!L42*$C$4</f>
        <v>5344.9074111025984</v>
      </c>
      <c r="M34" s="8">
        <f>'Alue Vaihtoehto2 '!M42*$C$4</f>
        <v>5451.8055593246499</v>
      </c>
      <c r="N34" s="8">
        <f>'Alue Vaihtoehto2 '!N42*$C$4</f>
        <v>5560.8416705111431</v>
      </c>
      <c r="O34" s="8">
        <f>'Alue Vaihtoehto2 '!O42*$C$4</f>
        <v>5672.0585039213665</v>
      </c>
      <c r="P34" s="8">
        <f>'Alue Vaihtoehto2 '!P42*$C$4</f>
        <v>5728.7790889605803</v>
      </c>
      <c r="Q34" s="8">
        <f>'Alue Vaihtoehto2 '!Q42*$C$4</f>
        <v>5786.0668798501865</v>
      </c>
      <c r="R34" s="8">
        <f>'Alue Vaihtoehto2 '!R42*$C$4</f>
        <v>5843.9275486486886</v>
      </c>
      <c r="S34" s="8">
        <f>'Alue Vaihtoehto2 '!S42*$C$4</f>
        <v>5902.3668241351761</v>
      </c>
      <c r="T34" s="8">
        <f>'Alue Vaihtoehto2 '!T42*$C$4</f>
        <v>5961.3904923765276</v>
      </c>
      <c r="U34" s="8">
        <f>'Alue Vaihtoehto2 '!U42*$C$4</f>
        <v>6021.004397300293</v>
      </c>
      <c r="V34" s="8">
        <f>'Alue Vaihtoehto2 '!V42*$C$4</f>
        <v>6081.2144412732969</v>
      </c>
      <c r="W34" s="8">
        <f>'Alue Vaihtoehto2 '!W42*$C$4</f>
        <v>6142.0265856860296</v>
      </c>
      <c r="X34" s="8">
        <f>'Alue Vaihtoehto2 '!X42*$C$4</f>
        <v>6203.4468515428898</v>
      </c>
    </row>
    <row r="35" spans="2:24" hidden="1" x14ac:dyDescent="0.35">
      <c r="B35" s="78" t="s">
        <v>16582</v>
      </c>
      <c r="C35" s="86">
        <f t="shared" si="6"/>
        <v>3.4481600378787878E-10</v>
      </c>
      <c r="D35" s="8">
        <f>'Alue Vaihtoehto2 '!D43*$C$4</f>
        <v>93.372</v>
      </c>
      <c r="E35" s="8">
        <f>'Alue Vaihtoehto2 '!E43*$C$4</f>
        <v>111.444</v>
      </c>
      <c r="F35" s="8">
        <f>'Alue Vaihtoehto2 '!F43*$C$4</f>
        <v>118.13064000000001</v>
      </c>
      <c r="G35" s="8">
        <f>'Alue Vaihtoehto2 '!G43*$C$4</f>
        <v>125.21847840000002</v>
      </c>
      <c r="H35" s="8">
        <f>'Alue Vaihtoehto2 '!H43*$C$4</f>
        <v>132.73158710400003</v>
      </c>
      <c r="I35" s="8">
        <f>'Alue Vaihtoehto2 '!I43*$C$4</f>
        <v>138.04085058816003</v>
      </c>
      <c r="J35" s="8">
        <f>'Alue Vaihtoehto2 '!J43*$C$4</f>
        <v>140.80166759992323</v>
      </c>
      <c r="K35" s="8">
        <f>'Alue Vaihtoehto2 '!K43*$C$4</f>
        <v>143.61770095192171</v>
      </c>
      <c r="L35" s="8">
        <f>'Alue Vaihtoehto2 '!L43*$C$4</f>
        <v>146.49005497096013</v>
      </c>
      <c r="M35" s="8">
        <f>'Alue Vaihtoehto2 '!M43*$C$4</f>
        <v>149.41985607037935</v>
      </c>
      <c r="N35" s="8">
        <f>'Alue Vaihtoehto2 '!N43*$C$4</f>
        <v>152.40825319178694</v>
      </c>
      <c r="O35" s="8">
        <f>'Alue Vaihtoehto2 '!O43*$C$4</f>
        <v>155.45641825562268</v>
      </c>
      <c r="P35" s="8">
        <f>'Alue Vaihtoehto2 '!P43*$C$4</f>
        <v>157.0109824381789</v>
      </c>
      <c r="Q35" s="8">
        <f>'Alue Vaihtoehto2 '!Q43*$C$4</f>
        <v>158.58109226256067</v>
      </c>
      <c r="R35" s="8">
        <f>'Alue Vaihtoehto2 '!R43*$C$4</f>
        <v>160.1669031851863</v>
      </c>
      <c r="S35" s="8">
        <f>'Alue Vaihtoehto2 '!S43*$C$4</f>
        <v>161.76857221703816</v>
      </c>
      <c r="T35" s="8">
        <f>'Alue Vaihtoehto2 '!T43*$C$4</f>
        <v>163.38625793920855</v>
      </c>
      <c r="U35" s="8">
        <f>'Alue Vaihtoehto2 '!U43*$C$4</f>
        <v>165.02012051860061</v>
      </c>
      <c r="V35" s="8">
        <f>'Alue Vaihtoehto2 '!V43*$C$4</f>
        <v>166.6703217237866</v>
      </c>
      <c r="W35" s="8">
        <f>'Alue Vaihtoehto2 '!W43*$C$4</f>
        <v>168.33702494102445</v>
      </c>
      <c r="X35" s="8">
        <f>'Alue Vaihtoehto2 '!X43*$C$4</f>
        <v>170.02039519043473</v>
      </c>
    </row>
    <row r="36" spans="2:24" hidden="1" x14ac:dyDescent="0.35">
      <c r="B36" s="78" t="s">
        <v>16582</v>
      </c>
      <c r="C36" s="86">
        <f t="shared" si="6"/>
        <v>2.5781250000000007E-5</v>
      </c>
      <c r="D36" s="8">
        <f>'Alue Vaihtoehto2 '!D44*$C$4</f>
        <v>186.744</v>
      </c>
      <c r="E36" s="8">
        <f>'Alue Vaihtoehto2 '!E44*$C$4</f>
        <v>222.88800000000001</v>
      </c>
      <c r="F36" s="8">
        <f>'Alue Vaihtoehto2 '!F44*$C$4</f>
        <v>236.26128000000003</v>
      </c>
      <c r="G36" s="8">
        <f>'Alue Vaihtoehto2 '!G44*$C$4</f>
        <v>250.43695680000005</v>
      </c>
      <c r="H36" s="8">
        <f>'Alue Vaihtoehto2 '!H44*$C$4</f>
        <v>265.46317420800005</v>
      </c>
      <c r="I36" s="8">
        <f>'Alue Vaihtoehto2 '!I44*$C$4</f>
        <v>276.08170117632005</v>
      </c>
      <c r="J36" s="8">
        <f>'Alue Vaihtoehto2 '!J44*$C$4</f>
        <v>281.60333519984647</v>
      </c>
      <c r="K36" s="8">
        <f>'Alue Vaihtoehto2 '!K44*$C$4</f>
        <v>287.23540190384341</v>
      </c>
      <c r="L36" s="8">
        <f>'Alue Vaihtoehto2 '!L44*$C$4</f>
        <v>292.98010994192026</v>
      </c>
      <c r="M36" s="8">
        <f>'Alue Vaihtoehto2 '!M44*$C$4</f>
        <v>298.83971214075871</v>
      </c>
      <c r="N36" s="8">
        <f>'Alue Vaihtoehto2 '!N44*$C$4</f>
        <v>304.81650638357388</v>
      </c>
      <c r="O36" s="8">
        <f>'Alue Vaihtoehto2 '!O44*$C$4</f>
        <v>310.91283651124536</v>
      </c>
      <c r="P36" s="8">
        <f>'Alue Vaihtoehto2 '!P44*$C$4</f>
        <v>314.0219648763578</v>
      </c>
      <c r="Q36" s="8">
        <f>'Alue Vaihtoehto2 '!Q44*$C$4</f>
        <v>317.16218452512135</v>
      </c>
      <c r="R36" s="8">
        <f>'Alue Vaihtoehto2 '!R44*$C$4</f>
        <v>320.3338063703726</v>
      </c>
      <c r="S36" s="8">
        <f>'Alue Vaihtoehto2 '!S44*$C$4</f>
        <v>323.53714443407631</v>
      </c>
      <c r="T36" s="8">
        <f>'Alue Vaihtoehto2 '!T44*$C$4</f>
        <v>326.7725158784171</v>
      </c>
      <c r="U36" s="8">
        <f>'Alue Vaihtoehto2 '!U44*$C$4</f>
        <v>330.04024103720121</v>
      </c>
      <c r="V36" s="8">
        <f>'Alue Vaihtoehto2 '!V44*$C$4</f>
        <v>333.3406434475732</v>
      </c>
      <c r="W36" s="8">
        <f>'Alue Vaihtoehto2 '!W44*$C$4</f>
        <v>336.67404988204891</v>
      </c>
      <c r="X36" s="8">
        <f>'Alue Vaihtoehto2 '!X44*$C$4</f>
        <v>340.04079038086945</v>
      </c>
    </row>
    <row r="37" spans="2:24" hidden="1" x14ac:dyDescent="0.35">
      <c r="B37" s="78" t="s">
        <v>16582</v>
      </c>
      <c r="C37" s="86">
        <f t="shared" si="6"/>
        <v>2.2054010416666671E-11</v>
      </c>
      <c r="D37" s="8">
        <f>'Alue Vaihtoehto2 '!D45*'Alue Vaihtoehto2 '!D47*$C$4</f>
        <v>3790.0999999999995</v>
      </c>
      <c r="E37" s="8">
        <f>'Alue Vaihtoehto2 '!E45*'Alue Vaihtoehto2 '!E47*$C$4</f>
        <v>4015.9999999999995</v>
      </c>
      <c r="F37" s="8">
        <f>'Alue Vaihtoehto2 '!F45*'Alue Vaihtoehto2 '!F47*$C$4</f>
        <v>4256.96</v>
      </c>
      <c r="G37" s="8">
        <f>'Alue Vaihtoehto2 '!G45*'Alue Vaihtoehto2 '!G47*$C$4</f>
        <v>4512.3775999999998</v>
      </c>
      <c r="H37" s="8">
        <f>'Alue Vaihtoehto2 '!H45*'Alue Vaihtoehto2 '!H47*$C$4</f>
        <v>4783.1202560000002</v>
      </c>
      <c r="I37" s="8">
        <f>'Alue Vaihtoehto2 '!I45*'Alue Vaihtoehto2 '!I47*$C$4</f>
        <v>4974.4450662400004</v>
      </c>
      <c r="J37" s="8">
        <f>'Alue Vaihtoehto2 '!J45*'Alue Vaihtoehto2 '!J47*$C$4</f>
        <v>5073.9339675647998</v>
      </c>
      <c r="K37" s="8">
        <f>'Alue Vaihtoehto2 '!K45*'Alue Vaihtoehto2 '!K47*$C$4</f>
        <v>5175.4126469160965</v>
      </c>
      <c r="L37" s="8">
        <f>'Alue Vaihtoehto2 '!L45*'Alue Vaihtoehto2 '!L47*$C$4</f>
        <v>5278.9208998544182</v>
      </c>
      <c r="M37" s="8">
        <f>'Alue Vaihtoehto2 '!M45*'Alue Vaihtoehto2 '!M47*$C$4</f>
        <v>5384.4993178515078</v>
      </c>
      <c r="N37" s="8">
        <f>'Alue Vaihtoehto2 '!N45*'Alue Vaihtoehto2 '!N47*$C$4</f>
        <v>5492.1893042085367</v>
      </c>
      <c r="O37" s="8">
        <f>'Alue Vaihtoehto2 '!O45*'Alue Vaihtoehto2 '!O47*$C$4</f>
        <v>5602.0330902927071</v>
      </c>
      <c r="P37" s="8">
        <f>'Alue Vaihtoehto2 '!P45*'Alue Vaihtoehto2 '!P47*$C$4</f>
        <v>5658.0534211956337</v>
      </c>
      <c r="Q37" s="8">
        <f>'Alue Vaihtoehto2 '!Q45*'Alue Vaihtoehto2 '!Q47*$C$4</f>
        <v>5714.6339554075903</v>
      </c>
      <c r="R37" s="8">
        <f>'Alue Vaihtoehto2 '!R45*'Alue Vaihtoehto2 '!R47*$C$4</f>
        <v>5771.7802949616653</v>
      </c>
      <c r="S37" s="8">
        <f>'Alue Vaihtoehto2 '!S45*'Alue Vaihtoehto2 '!S47*$C$4</f>
        <v>5829.4980979112825</v>
      </c>
      <c r="T37" s="8">
        <f>'Alue Vaihtoehto2 '!T45*'Alue Vaihtoehto2 '!T47*$C$4</f>
        <v>5887.7930788903959</v>
      </c>
      <c r="U37" s="8">
        <f>'Alue Vaihtoehto2 '!U45*'Alue Vaihtoehto2 '!U47*$C$4</f>
        <v>5946.6710096792995</v>
      </c>
      <c r="V37" s="8">
        <f>'Alue Vaihtoehto2 '!V45*'Alue Vaihtoehto2 '!V47*$C$4</f>
        <v>6006.1377197760921</v>
      </c>
      <c r="W37" s="8">
        <f>'Alue Vaihtoehto2 '!W45*'Alue Vaihtoehto2 '!W47*$C$4</f>
        <v>6066.1990969738536</v>
      </c>
      <c r="X37" s="8">
        <f>'Alue Vaihtoehto2 '!X45*'Alue Vaihtoehto2 '!X47*$C$4</f>
        <v>6126.8610879435919</v>
      </c>
    </row>
    <row r="38" spans="2:24" hidden="1" x14ac:dyDescent="0.35">
      <c r="B38" s="78" t="s">
        <v>16582</v>
      </c>
      <c r="C38" s="86">
        <f t="shared" si="6"/>
        <v>1.7240800189393939E-11</v>
      </c>
      <c r="D38" s="77">
        <f>'Alue Vaihtoehto2 '!D46*'Alue Vaihtoehto2 '!D47*$C$4</f>
        <v>7555.0999999999995</v>
      </c>
      <c r="E38" s="77">
        <f>'Alue Vaihtoehto2 '!E46*'Alue Vaihtoehto2 '!E47*$C$4</f>
        <v>8458.6999999999989</v>
      </c>
      <c r="F38" s="77">
        <f>'Alue Vaihtoehto2 '!F46*'Alue Vaihtoehto2 '!F47*$C$4</f>
        <v>8966.2219999999998</v>
      </c>
      <c r="G38" s="77">
        <f>'Alue Vaihtoehto2 '!G46*'Alue Vaihtoehto2 '!G47*$C$4</f>
        <v>9504.1953200000007</v>
      </c>
      <c r="H38" s="77">
        <f>'Alue Vaihtoehto2 '!H46*'Alue Vaihtoehto2 '!H47*$C$4</f>
        <v>10074.447039200002</v>
      </c>
      <c r="I38" s="77">
        <f>'Alue Vaihtoehto2 '!I46*'Alue Vaihtoehto2 '!I47*$C$4</f>
        <v>10477.424920768002</v>
      </c>
      <c r="J38" s="77">
        <f>'Alue Vaihtoehto2 '!J46*'Alue Vaihtoehto2 '!J47*$C$4</f>
        <v>10686.973419183361</v>
      </c>
      <c r="K38" s="77">
        <f>'Alue Vaihtoehto2 '!K46*'Alue Vaihtoehto2 '!K47*$C$4</f>
        <v>10900.71288756703</v>
      </c>
      <c r="L38" s="77">
        <f>'Alue Vaihtoehto2 '!L46*'Alue Vaihtoehto2 '!L47*$C$4</f>
        <v>11118.727145318369</v>
      </c>
      <c r="M38" s="77">
        <f>'Alue Vaihtoehto2 '!M46*'Alue Vaihtoehto2 '!M47*$C$4</f>
        <v>11341.101688224739</v>
      </c>
      <c r="N38" s="77">
        <f>'Alue Vaihtoehto2 '!N46*'Alue Vaihtoehto2 '!N47*$C$4</f>
        <v>11567.923721989235</v>
      </c>
      <c r="O38" s="77">
        <f>'Alue Vaihtoehto2 '!O46*'Alue Vaihtoehto2 '!O47*$C$4</f>
        <v>11799.28219642902</v>
      </c>
      <c r="P38" s="77">
        <f>'Alue Vaihtoehto2 '!P46*'Alue Vaihtoehto2 '!P47*$C$4</f>
        <v>11917.275018393308</v>
      </c>
      <c r="Q38" s="77">
        <f>'Alue Vaihtoehto2 '!Q46*'Alue Vaihtoehto2 '!Q47*$C$4</f>
        <v>12036.44776857724</v>
      </c>
      <c r="R38" s="77">
        <f>'Alue Vaihtoehto2 '!R46*'Alue Vaihtoehto2 '!R47*$C$4</f>
        <v>12156.812246263013</v>
      </c>
      <c r="S38" s="77">
        <f>'Alue Vaihtoehto2 '!S46*'Alue Vaihtoehto2 '!S47*$C$4</f>
        <v>12278.380368725642</v>
      </c>
      <c r="T38" s="77">
        <f>'Alue Vaihtoehto2 '!T46*'Alue Vaihtoehto2 '!T47*$C$4</f>
        <v>12401.164172412899</v>
      </c>
      <c r="U38" s="77">
        <f>'Alue Vaihtoehto2 '!U46*'Alue Vaihtoehto2 '!U47*$C$4</f>
        <v>12525.175814137028</v>
      </c>
      <c r="V38" s="77">
        <f>'Alue Vaihtoehto2 '!V46*'Alue Vaihtoehto2 '!V47*$C$4</f>
        <v>12650.427572278397</v>
      </c>
      <c r="W38" s="77">
        <f>'Alue Vaihtoehto2 '!W46*'Alue Vaihtoehto2 '!W47*$C$4</f>
        <v>12776.931848001181</v>
      </c>
      <c r="X38" s="77">
        <f>'Alue Vaihtoehto2 '!X46*'Alue Vaihtoehto2 '!X47*$C$4</f>
        <v>12904.701166481194</v>
      </c>
    </row>
    <row r="39" spans="2:24" hidden="1" x14ac:dyDescent="0.35">
      <c r="B39" s="78" t="s">
        <v>16582</v>
      </c>
      <c r="C39" s="86">
        <f t="shared" si="6"/>
        <v>1.2890625000000004E-6</v>
      </c>
      <c r="D39" s="8">
        <f t="shared" ref="D39:X39" si="11">SUM(D33:D38)</f>
        <v>18402.315999999999</v>
      </c>
      <c r="E39" s="8">
        <f t="shared" si="11"/>
        <v>19586.031999999999</v>
      </c>
      <c r="F39" s="8">
        <f t="shared" si="11"/>
        <v>20761.193919999998</v>
      </c>
      <c r="G39" s="8">
        <f t="shared" si="11"/>
        <v>22006.865555199998</v>
      </c>
      <c r="H39" s="8">
        <f t="shared" si="11"/>
        <v>23327.277488512002</v>
      </c>
      <c r="I39" s="8">
        <f t="shared" si="11"/>
        <v>24260.368588052486</v>
      </c>
      <c r="J39" s="8">
        <f t="shared" si="11"/>
        <v>24745.575959813534</v>
      </c>
      <c r="K39" s="8">
        <f t="shared" si="11"/>
        <v>25240.487479009804</v>
      </c>
      <c r="L39" s="8">
        <f t="shared" si="11"/>
        <v>25745.29722859</v>
      </c>
      <c r="M39" s="8">
        <f t="shared" si="11"/>
        <v>26260.203173161801</v>
      </c>
      <c r="N39" s="8">
        <f t="shared" si="11"/>
        <v>26785.407236625037</v>
      </c>
      <c r="O39" s="8">
        <f t="shared" si="11"/>
        <v>27321.115381357537</v>
      </c>
      <c r="P39" s="8">
        <f t="shared" si="11"/>
        <v>27594.326535171116</v>
      </c>
      <c r="Q39" s="8">
        <f t="shared" si="11"/>
        <v>27870.269800522823</v>
      </c>
      <c r="R39" s="8">
        <f t="shared" si="11"/>
        <v>28148.972498528052</v>
      </c>
      <c r="S39" s="8">
        <f t="shared" si="11"/>
        <v>28430.462223513336</v>
      </c>
      <c r="T39" s="8">
        <f t="shared" si="11"/>
        <v>28714.766845748465</v>
      </c>
      <c r="U39" s="8">
        <f t="shared" si="11"/>
        <v>29001.91451420595</v>
      </c>
      <c r="V39" s="8">
        <f t="shared" si="11"/>
        <v>29291.933659348007</v>
      </c>
      <c r="W39" s="8">
        <f t="shared" si="11"/>
        <v>29584.852995941488</v>
      </c>
      <c r="X39" s="8">
        <f t="shared" si="11"/>
        <v>29880.701525900906</v>
      </c>
    </row>
    <row r="40" spans="2:24" hidden="1" x14ac:dyDescent="0.35">
      <c r="B40" s="78" t="s">
        <v>16582</v>
      </c>
      <c r="C40" s="86">
        <f t="shared" si="6"/>
        <v>1.1027005208333336E-12</v>
      </c>
      <c r="D40" s="8">
        <f t="shared" ref="D40:X40" si="12">SUM(D35:D38)</f>
        <v>11625.315999999999</v>
      </c>
      <c r="E40" s="8">
        <f t="shared" si="12"/>
        <v>12809.031999999999</v>
      </c>
      <c r="F40" s="8">
        <f t="shared" si="12"/>
        <v>13577.573919999999</v>
      </c>
      <c r="G40" s="8">
        <f t="shared" si="12"/>
        <v>14392.228355200001</v>
      </c>
      <c r="H40" s="8">
        <f t="shared" si="12"/>
        <v>15255.762056512001</v>
      </c>
      <c r="I40" s="8">
        <f t="shared" si="12"/>
        <v>15865.992538772483</v>
      </c>
      <c r="J40" s="8">
        <f t="shared" si="12"/>
        <v>16183.312389547931</v>
      </c>
      <c r="K40" s="8">
        <f t="shared" si="12"/>
        <v>16506.978637338892</v>
      </c>
      <c r="L40" s="8">
        <f t="shared" si="12"/>
        <v>16837.118210085668</v>
      </c>
      <c r="M40" s="8">
        <f t="shared" si="12"/>
        <v>17173.860574287384</v>
      </c>
      <c r="N40" s="8">
        <f t="shared" si="12"/>
        <v>17517.337785773132</v>
      </c>
      <c r="O40" s="8">
        <f t="shared" si="12"/>
        <v>17867.684541488594</v>
      </c>
      <c r="P40" s="8">
        <f t="shared" si="12"/>
        <v>18046.361386903478</v>
      </c>
      <c r="Q40" s="8">
        <f t="shared" si="12"/>
        <v>18226.825000772511</v>
      </c>
      <c r="R40" s="8">
        <f t="shared" si="12"/>
        <v>18409.093250780235</v>
      </c>
      <c r="S40" s="8">
        <f t="shared" si="12"/>
        <v>18593.184183288038</v>
      </c>
      <c r="T40" s="8">
        <f t="shared" si="12"/>
        <v>18779.116025120922</v>
      </c>
      <c r="U40" s="8">
        <f t="shared" si="12"/>
        <v>18966.907185372129</v>
      </c>
      <c r="V40" s="8">
        <f t="shared" si="12"/>
        <v>19156.57625722585</v>
      </c>
      <c r="W40" s="8">
        <f t="shared" si="12"/>
        <v>19348.142019798106</v>
      </c>
      <c r="X40" s="8">
        <f t="shared" si="12"/>
        <v>19541.623439996089</v>
      </c>
    </row>
    <row r="41" spans="2:24" hidden="1" x14ac:dyDescent="0.35">
      <c r="B41" s="78" t="s">
        <v>16582</v>
      </c>
      <c r="C41" s="86">
        <f t="shared" si="6"/>
        <v>8.6204000946969697E-13</v>
      </c>
      <c r="D41" s="8">
        <f>'Alue Vaihtoehto1'!$C$6</f>
        <v>0</v>
      </c>
      <c r="E41" s="8">
        <f>'Alue Vaihtoehto1'!$C$6</f>
        <v>0</v>
      </c>
      <c r="F41" s="8">
        <f>'Alue Vaihtoehto1'!$C$6</f>
        <v>0</v>
      </c>
      <c r="G41" s="8">
        <f>'Alue Vaihtoehto1'!$C$6</f>
        <v>0</v>
      </c>
      <c r="H41" s="8">
        <f>'Alue Vaihtoehto1'!$C$6</f>
        <v>0</v>
      </c>
      <c r="I41" s="8">
        <f>'Alue Vaihtoehto1'!$C$6</f>
        <v>0</v>
      </c>
      <c r="J41" s="8">
        <f>'Alue Vaihtoehto1'!$C$6</f>
        <v>0</v>
      </c>
      <c r="K41" s="8">
        <f>'Alue Vaihtoehto1'!$C$6</f>
        <v>0</v>
      </c>
      <c r="L41" s="8">
        <f>'Alue Vaihtoehto1'!$C$6</f>
        <v>0</v>
      </c>
      <c r="M41" s="8">
        <f>'Alue Vaihtoehto1'!$C$6</f>
        <v>0</v>
      </c>
      <c r="N41" s="8">
        <f>'Alue Vaihtoehto1'!$C$6</f>
        <v>0</v>
      </c>
      <c r="O41" s="8">
        <f>'Alue Vaihtoehto1'!$C$6</f>
        <v>0</v>
      </c>
      <c r="P41" s="8">
        <f>'Alue Vaihtoehto1'!$C$6</f>
        <v>0</v>
      </c>
      <c r="Q41" s="8">
        <f>'Alue Vaihtoehto1'!$C$6</f>
        <v>0</v>
      </c>
      <c r="R41" s="8">
        <f>'Alue Vaihtoehto1'!$C$6</f>
        <v>0</v>
      </c>
      <c r="S41" s="8">
        <f>'Alue Vaihtoehto1'!$C$6</f>
        <v>0</v>
      </c>
      <c r="T41" s="8">
        <f>'Alue Vaihtoehto1'!$C$6</f>
        <v>0</v>
      </c>
      <c r="U41" s="8">
        <f>'Alue Vaihtoehto1'!$C$6</f>
        <v>0</v>
      </c>
      <c r="V41" s="8">
        <f>'Alue Vaihtoehto1'!$C$6</f>
        <v>0</v>
      </c>
      <c r="W41" s="8">
        <f>'Alue Vaihtoehto1'!$C$6</f>
        <v>0</v>
      </c>
      <c r="X41" s="8">
        <f>'Alue Vaihtoehto1'!$C$6</f>
        <v>0</v>
      </c>
    </row>
    <row r="42" spans="2:24" hidden="1" x14ac:dyDescent="0.35">
      <c r="B42" s="78" t="s">
        <v>16582</v>
      </c>
      <c r="C42" s="86">
        <f t="shared" si="6"/>
        <v>6.4453125000000018E-8</v>
      </c>
      <c r="D42" s="82" t="e">
        <f t="shared" ref="D42:X42" si="13">D39/D41</f>
        <v>#DIV/0!</v>
      </c>
      <c r="E42" s="82" t="e">
        <f t="shared" si="13"/>
        <v>#DIV/0!</v>
      </c>
      <c r="F42" s="82" t="e">
        <f t="shared" si="13"/>
        <v>#DIV/0!</v>
      </c>
      <c r="G42" s="82" t="e">
        <f t="shared" si="13"/>
        <v>#DIV/0!</v>
      </c>
      <c r="H42" s="82" t="e">
        <f t="shared" si="13"/>
        <v>#DIV/0!</v>
      </c>
      <c r="I42" s="82" t="e">
        <f t="shared" si="13"/>
        <v>#DIV/0!</v>
      </c>
      <c r="J42" s="82" t="e">
        <f t="shared" si="13"/>
        <v>#DIV/0!</v>
      </c>
      <c r="K42" s="82" t="e">
        <f t="shared" si="13"/>
        <v>#DIV/0!</v>
      </c>
      <c r="L42" s="82" t="e">
        <f t="shared" si="13"/>
        <v>#DIV/0!</v>
      </c>
      <c r="M42" s="82" t="e">
        <f t="shared" si="13"/>
        <v>#DIV/0!</v>
      </c>
      <c r="N42" s="82" t="e">
        <f t="shared" si="13"/>
        <v>#DIV/0!</v>
      </c>
      <c r="O42" s="82" t="e">
        <f t="shared" si="13"/>
        <v>#DIV/0!</v>
      </c>
      <c r="P42" s="82" t="e">
        <f t="shared" si="13"/>
        <v>#DIV/0!</v>
      </c>
      <c r="Q42" s="82" t="e">
        <f t="shared" si="13"/>
        <v>#DIV/0!</v>
      </c>
      <c r="R42" s="82" t="e">
        <f t="shared" si="13"/>
        <v>#DIV/0!</v>
      </c>
      <c r="S42" s="82" t="e">
        <f t="shared" si="13"/>
        <v>#DIV/0!</v>
      </c>
      <c r="T42" s="82" t="e">
        <f t="shared" si="13"/>
        <v>#DIV/0!</v>
      </c>
      <c r="U42" s="82" t="e">
        <f t="shared" si="13"/>
        <v>#DIV/0!</v>
      </c>
      <c r="V42" s="82" t="e">
        <f t="shared" si="13"/>
        <v>#DIV/0!</v>
      </c>
      <c r="W42" s="82" t="e">
        <f t="shared" si="13"/>
        <v>#DIV/0!</v>
      </c>
      <c r="X42" s="82" t="e">
        <f t="shared" si="13"/>
        <v>#DIV/0!</v>
      </c>
    </row>
    <row r="43" spans="2:24" hidden="1" x14ac:dyDescent="0.35">
      <c r="B43" s="78" t="s">
        <v>16582</v>
      </c>
      <c r="C43" s="86">
        <f t="shared" si="6"/>
        <v>5.5135026041666679E-14</v>
      </c>
      <c r="D43" s="82" t="e">
        <f t="shared" ref="D43:X43" si="14">D40/D41</f>
        <v>#DIV/0!</v>
      </c>
      <c r="E43" s="82" t="e">
        <f t="shared" si="14"/>
        <v>#DIV/0!</v>
      </c>
      <c r="F43" s="82" t="e">
        <f t="shared" si="14"/>
        <v>#DIV/0!</v>
      </c>
      <c r="G43" s="82" t="e">
        <f t="shared" si="14"/>
        <v>#DIV/0!</v>
      </c>
      <c r="H43" s="82" t="e">
        <f t="shared" si="14"/>
        <v>#DIV/0!</v>
      </c>
      <c r="I43" s="82" t="e">
        <f t="shared" si="14"/>
        <v>#DIV/0!</v>
      </c>
      <c r="J43" s="82" t="e">
        <f t="shared" si="14"/>
        <v>#DIV/0!</v>
      </c>
      <c r="K43" s="82" t="e">
        <f t="shared" si="14"/>
        <v>#DIV/0!</v>
      </c>
      <c r="L43" s="82" t="e">
        <f t="shared" si="14"/>
        <v>#DIV/0!</v>
      </c>
      <c r="M43" s="82" t="e">
        <f t="shared" si="14"/>
        <v>#DIV/0!</v>
      </c>
      <c r="N43" s="82" t="e">
        <f t="shared" si="14"/>
        <v>#DIV/0!</v>
      </c>
      <c r="O43" s="82" t="e">
        <f t="shared" si="14"/>
        <v>#DIV/0!</v>
      </c>
      <c r="P43" s="82" t="e">
        <f t="shared" si="14"/>
        <v>#DIV/0!</v>
      </c>
      <c r="Q43" s="82" t="e">
        <f t="shared" si="14"/>
        <v>#DIV/0!</v>
      </c>
      <c r="R43" s="82" t="e">
        <f t="shared" si="14"/>
        <v>#DIV/0!</v>
      </c>
      <c r="S43" s="82" t="e">
        <f t="shared" si="14"/>
        <v>#DIV/0!</v>
      </c>
      <c r="T43" s="82" t="e">
        <f t="shared" si="14"/>
        <v>#DIV/0!</v>
      </c>
      <c r="U43" s="82" t="e">
        <f t="shared" si="14"/>
        <v>#DIV/0!</v>
      </c>
      <c r="V43" s="82" t="e">
        <f t="shared" si="14"/>
        <v>#DIV/0!</v>
      </c>
      <c r="W43" s="82" t="e">
        <f t="shared" si="14"/>
        <v>#DIV/0!</v>
      </c>
      <c r="X43" s="82" t="e">
        <f t="shared" si="14"/>
        <v>#DIV/0!</v>
      </c>
    </row>
    <row r="44" spans="2:24" hidden="1" x14ac:dyDescent="0.35">
      <c r="B44" s="78" t="s">
        <v>16582</v>
      </c>
      <c r="C44" s="86">
        <f t="shared" si="6"/>
        <v>4.3102000473484848E-14</v>
      </c>
    </row>
    <row r="45" spans="2:24" x14ac:dyDescent="0.35">
      <c r="B45" s="78" t="s">
        <v>16639</v>
      </c>
      <c r="C45" s="86">
        <f>C15*0.1</f>
        <v>3300</v>
      </c>
      <c r="D45" s="86">
        <f t="shared" ref="D45:X45" si="15">D15*0.1</f>
        <v>3366</v>
      </c>
      <c r="E45" s="86">
        <f t="shared" si="15"/>
        <v>3433.3199999999997</v>
      </c>
      <c r="F45" s="86">
        <f t="shared" si="15"/>
        <v>3501.9863999999998</v>
      </c>
      <c r="G45" s="86">
        <f t="shared" si="15"/>
        <v>3572.0261279999995</v>
      </c>
      <c r="H45" s="86">
        <f t="shared" si="15"/>
        <v>3643.4666505599994</v>
      </c>
      <c r="I45" s="86">
        <f t="shared" si="15"/>
        <v>3716.3359835711994</v>
      </c>
      <c r="J45" s="86">
        <f t="shared" si="15"/>
        <v>3790.6627032426231</v>
      </c>
      <c r="K45" s="86">
        <f t="shared" si="15"/>
        <v>3866.4759573074757</v>
      </c>
      <c r="L45" s="86">
        <f t="shared" si="15"/>
        <v>3943.8054764536255</v>
      </c>
      <c r="M45" s="86">
        <f t="shared" si="15"/>
        <v>4022.6815859826984</v>
      </c>
      <c r="N45" s="86">
        <f t="shared" si="15"/>
        <v>4103.1352177023527</v>
      </c>
      <c r="O45" s="86">
        <f t="shared" si="15"/>
        <v>4185.1979220563999</v>
      </c>
      <c r="P45" s="86">
        <f t="shared" si="15"/>
        <v>4268.9018804975276</v>
      </c>
      <c r="Q45" s="86">
        <f t="shared" si="15"/>
        <v>4354.2799181074788</v>
      </c>
      <c r="R45" s="86">
        <f t="shared" si="15"/>
        <v>4441.3655164696283</v>
      </c>
      <c r="S45" s="86">
        <f t="shared" si="15"/>
        <v>4530.1928267990215</v>
      </c>
      <c r="T45" s="86">
        <f t="shared" si="15"/>
        <v>4620.7966833350019</v>
      </c>
      <c r="U45" s="86">
        <f t="shared" si="15"/>
        <v>4713.2126170017018</v>
      </c>
      <c r="V45" s="86">
        <f t="shared" si="15"/>
        <v>4807.4768693417354</v>
      </c>
      <c r="W45" s="86">
        <f t="shared" si="15"/>
        <v>4903.6264067285701</v>
      </c>
      <c r="X45" s="86">
        <f t="shared" si="15"/>
        <v>5001.6989348631423</v>
      </c>
    </row>
    <row r="46" spans="2:24" x14ac:dyDescent="0.35">
      <c r="B46" s="196" t="s">
        <v>16653</v>
      </c>
      <c r="C46" s="197">
        <f>'Yhtiö VE 0 '!C22</f>
        <v>815.5454545454545</v>
      </c>
      <c r="D46" s="197">
        <f>'Yhtiö VE 0 '!D22</f>
        <v>848.1672727272728</v>
      </c>
      <c r="E46" s="197">
        <f>'Yhtiö VE 0 '!E22</f>
        <v>899.05730909090926</v>
      </c>
      <c r="F46" s="197">
        <f>'Yhtiö VE 0 '!F22</f>
        <v>953.00074763636405</v>
      </c>
      <c r="G46" s="197">
        <f>'Yhtiö VE 0 '!G22</f>
        <v>1010.1807924945459</v>
      </c>
      <c r="H46" s="197">
        <f>'Yhtiö VE 0 '!H22</f>
        <v>1070.7916400442189</v>
      </c>
      <c r="I46" s="197">
        <f>'Yhtiö VE 0 '!I22</f>
        <v>1113.6233056459876</v>
      </c>
      <c r="J46" s="197">
        <f>'Yhtiö VE 0 '!J22</f>
        <v>1135.8957717589076</v>
      </c>
      <c r="K46" s="197">
        <f>'Yhtiö VE 0 '!K22</f>
        <v>1158.6136871940857</v>
      </c>
      <c r="L46" s="197">
        <f>'Yhtiö VE 0 '!L22</f>
        <v>1181.7859609379673</v>
      </c>
      <c r="M46" s="197">
        <f>'Yhtiö VE 0 '!M22</f>
        <v>1205.4216801567266</v>
      </c>
      <c r="N46" s="197">
        <f>'Yhtiö VE 0 '!N22</f>
        <v>1229.530113759861</v>
      </c>
      <c r="O46" s="197">
        <f>'Yhtiö VE 0 '!O22</f>
        <v>1254.1207160350582</v>
      </c>
      <c r="P46" s="197">
        <f>'Yhtiö VE 0 '!P22</f>
        <v>1272.9325267755839</v>
      </c>
      <c r="Q46" s="197">
        <f>'Yhtiö VE 0 '!Q22</f>
        <v>1292.0265146772178</v>
      </c>
      <c r="R46" s="197">
        <f>'Yhtiö VE 0 '!R22</f>
        <v>1311.4069123973761</v>
      </c>
      <c r="S46" s="197">
        <f>'Yhtiö VE 0 '!S22</f>
        <v>1331.0780160833367</v>
      </c>
      <c r="T46" s="197">
        <f>'Yhtiö VE 0 '!T22</f>
        <v>1351.0441863245862</v>
      </c>
      <c r="U46" s="197">
        <f>'Yhtiö VE 0 '!U22</f>
        <v>1371.3098491194551</v>
      </c>
      <c r="V46" s="197">
        <f>'Yhtiö VE 0 '!V22</f>
        <v>1391.8794968562465</v>
      </c>
      <c r="W46" s="197">
        <f>'Yhtiö VE 0 '!W22</f>
        <v>1412.7576893090902</v>
      </c>
      <c r="X46" s="197">
        <f>'Yhtiö VE 0 '!X22</f>
        <v>1433.9490546487264</v>
      </c>
    </row>
    <row r="47" spans="2:24" x14ac:dyDescent="0.35">
      <c r="D47" s="83"/>
    </row>
    <row r="48" spans="2:24" x14ac:dyDescent="0.35">
      <c r="C48" t="s">
        <v>16567</v>
      </c>
    </row>
    <row r="49" spans="4:4" x14ac:dyDescent="0.35">
      <c r="D49" s="83"/>
    </row>
    <row r="87" spans="2:13" x14ac:dyDescent="0.35">
      <c r="B87" s="9" t="s">
        <v>16562</v>
      </c>
      <c r="C87" s="9"/>
      <c r="D87" s="9"/>
      <c r="E87" s="9"/>
      <c r="F87" s="9"/>
      <c r="G87" s="9"/>
      <c r="H87" s="9"/>
      <c r="I87" s="9"/>
      <c r="J87" s="9"/>
      <c r="K87" s="9"/>
      <c r="L87" s="9"/>
      <c r="M87" s="9"/>
    </row>
    <row r="91" spans="2:13" x14ac:dyDescent="0.35">
      <c r="C91" t="s">
        <v>16563</v>
      </c>
    </row>
    <row r="92" spans="2:13" x14ac:dyDescent="0.35">
      <c r="C92" t="s">
        <v>16564</v>
      </c>
    </row>
    <row r="93" spans="2:13" x14ac:dyDescent="0.35">
      <c r="C93" t="s">
        <v>16565</v>
      </c>
    </row>
    <row r="94" spans="2:13" x14ac:dyDescent="0.35">
      <c r="C94" t="s">
        <v>16566</v>
      </c>
    </row>
    <row r="115" spans="7:25" x14ac:dyDescent="0.35">
      <c r="G115">
        <v>0</v>
      </c>
      <c r="H115">
        <v>0</v>
      </c>
      <c r="I115">
        <v>0</v>
      </c>
      <c r="J115">
        <v>0</v>
      </c>
      <c r="K115">
        <v>0</v>
      </c>
      <c r="L115">
        <v>0</v>
      </c>
      <c r="M115">
        <v>0</v>
      </c>
      <c r="N115">
        <v>0</v>
      </c>
      <c r="O115">
        <v>0</v>
      </c>
      <c r="P115">
        <v>0</v>
      </c>
      <c r="Q115">
        <v>0</v>
      </c>
      <c r="R115">
        <v>0</v>
      </c>
      <c r="S115">
        <v>0</v>
      </c>
      <c r="T115">
        <v>0</v>
      </c>
      <c r="U115">
        <v>0</v>
      </c>
      <c r="V115">
        <v>0</v>
      </c>
      <c r="W115">
        <v>0</v>
      </c>
      <c r="X115">
        <v>0</v>
      </c>
      <c r="Y115">
        <v>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8BA7A-32C9-43E4-A9A2-D60CC20BE7F4}">
  <sheetPr>
    <tabColor rgb="FFFFC000"/>
  </sheetPr>
  <dimension ref="B3:E108"/>
  <sheetViews>
    <sheetView topLeftCell="A9" zoomScale="60" zoomScaleNormal="160" workbookViewId="0">
      <selection activeCell="C113" sqref="C113"/>
    </sheetView>
  </sheetViews>
  <sheetFormatPr defaultColWidth="18.7265625" defaultRowHeight="14.5" x14ac:dyDescent="0.35"/>
  <cols>
    <col min="1" max="1" width="26.81640625" style="142" customWidth="1"/>
    <col min="2" max="3" width="18.7265625" style="142"/>
    <col min="4" max="4" width="28.7265625" style="142" customWidth="1"/>
    <col min="5" max="16384" width="18.7265625" style="142"/>
  </cols>
  <sheetData>
    <row r="3" spans="2:2" ht="28.5" x14ac:dyDescent="0.65">
      <c r="B3" s="141" t="s">
        <v>16394</v>
      </c>
    </row>
    <row r="5" spans="2:2" ht="18.5" x14ac:dyDescent="0.45">
      <c r="B5" s="143" t="s">
        <v>16569</v>
      </c>
    </row>
    <row r="27" spans="2:2" ht="18.5" hidden="1" x14ac:dyDescent="0.45">
      <c r="B27" s="143" t="s">
        <v>16570</v>
      </c>
    </row>
    <row r="28" spans="2:2" hidden="1" x14ac:dyDescent="0.35"/>
    <row r="29" spans="2:2" hidden="1" x14ac:dyDescent="0.35"/>
    <row r="30" spans="2:2" hidden="1" x14ac:dyDescent="0.35"/>
    <row r="31" spans="2:2" hidden="1" x14ac:dyDescent="0.35"/>
    <row r="32" spans="2:2" hidden="1" x14ac:dyDescent="0.35"/>
    <row r="33" spans="2:2" hidden="1" x14ac:dyDescent="0.35"/>
    <row r="34" spans="2:2" hidden="1" x14ac:dyDescent="0.35"/>
    <row r="35" spans="2:2" hidden="1" x14ac:dyDescent="0.35"/>
    <row r="36" spans="2:2" hidden="1" x14ac:dyDescent="0.35"/>
    <row r="37" spans="2:2" hidden="1" x14ac:dyDescent="0.35"/>
    <row r="38" spans="2:2" hidden="1" x14ac:dyDescent="0.35"/>
    <row r="39" spans="2:2" hidden="1" x14ac:dyDescent="0.35"/>
    <row r="40" spans="2:2" hidden="1" x14ac:dyDescent="0.35"/>
    <row r="41" spans="2:2" hidden="1" x14ac:dyDescent="0.35"/>
    <row r="42" spans="2:2" hidden="1" x14ac:dyDescent="0.35"/>
    <row r="43" spans="2:2" hidden="1" x14ac:dyDescent="0.35"/>
    <row r="44" spans="2:2" hidden="1" x14ac:dyDescent="0.35"/>
    <row r="45" spans="2:2" hidden="1" x14ac:dyDescent="0.35"/>
    <row r="46" spans="2:2" hidden="1" x14ac:dyDescent="0.35"/>
    <row r="48" spans="2:2" ht="26" x14ac:dyDescent="0.6">
      <c r="B48" s="144" t="s">
        <v>16401</v>
      </c>
    </row>
    <row r="50" spans="2:5" ht="18.5" x14ac:dyDescent="0.45">
      <c r="B50" s="143" t="s">
        <v>16569</v>
      </c>
    </row>
    <row r="52" spans="2:5" x14ac:dyDescent="0.35">
      <c r="D52" s="145" t="str">
        <f>MALLI_saneeraus_VJ2!C1</f>
        <v xml:space="preserve">Painotettu putken keskikoko: </v>
      </c>
      <c r="E52" s="146">
        <f>MALLI_saneeraus_VJ2!E1</f>
        <v>79.487831793930894</v>
      </c>
    </row>
    <row r="53" spans="2:5" x14ac:dyDescent="0.35">
      <c r="D53" s="147" t="str">
        <f>MALLI_saneeraus_VJ2!C2</f>
        <v>Saneeraus, e/m</v>
      </c>
      <c r="E53" s="148">
        <f>MALLI_saneeraus_VJ2!E2</f>
        <v>70</v>
      </c>
    </row>
    <row r="77" spans="2:5" ht="18.5" x14ac:dyDescent="0.45">
      <c r="B77" s="143" t="s">
        <v>16570</v>
      </c>
    </row>
    <row r="78" spans="2:5" x14ac:dyDescent="0.35">
      <c r="D78" s="145" t="str">
        <f>MALLI_saneeraus_JV2!C1</f>
        <v xml:space="preserve">Painotettu putken keskikoko: </v>
      </c>
      <c r="E78" s="146">
        <f>MALLI_saneeraus_JV2!E1</f>
        <v>161.79539121851698</v>
      </c>
    </row>
    <row r="79" spans="2:5" x14ac:dyDescent="0.35">
      <c r="D79" s="147" t="str">
        <f>MALLI_saneeraus_JV2!C2</f>
        <v>Saneeraus, e/m</v>
      </c>
      <c r="E79" s="148">
        <f>MALLI_saneeraus_JV2!E2</f>
        <v>120</v>
      </c>
    </row>
    <row r="101" spans="2:2" s="149" customFormat="1" ht="18.5" x14ac:dyDescent="0.45"/>
    <row r="102" spans="2:2" s="150" customFormat="1" ht="16" x14ac:dyDescent="0.4"/>
    <row r="103" spans="2:2" s="150" customFormat="1" ht="23.5" x14ac:dyDescent="0.55000000000000004">
      <c r="B103" s="151" t="s">
        <v>16568</v>
      </c>
    </row>
    <row r="104" spans="2:2" s="150" customFormat="1" ht="16" x14ac:dyDescent="0.4"/>
    <row r="105" spans="2:2" s="150" customFormat="1" ht="16" x14ac:dyDescent="0.4"/>
    <row r="106" spans="2:2" s="150" customFormat="1" ht="16" x14ac:dyDescent="0.4"/>
    <row r="107" spans="2:2" s="150" customFormat="1" ht="16" x14ac:dyDescent="0.4"/>
    <row r="108" spans="2:2" s="150" customFormat="1" ht="16" x14ac:dyDescent="0.4"/>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181A-AA75-48A7-BE37-55239C9F7704}">
  <sheetPr>
    <tabColor rgb="FF92D050"/>
    <pageSetUpPr fitToPage="1"/>
  </sheetPr>
  <dimension ref="A1:AM141"/>
  <sheetViews>
    <sheetView zoomScale="36" zoomScaleNormal="120" zoomScalePageLayoutView="70" workbookViewId="0">
      <selection activeCell="AH95" sqref="AH95"/>
    </sheetView>
  </sheetViews>
  <sheetFormatPr defaultRowHeight="14.5" x14ac:dyDescent="0.35"/>
  <cols>
    <col min="2" max="2" width="40" customWidth="1"/>
    <col min="3" max="3" width="23.81640625" customWidth="1"/>
    <col min="4" max="4" width="19.81640625" customWidth="1"/>
    <col min="5" max="5" width="14.81640625" customWidth="1"/>
    <col min="25" max="25" width="35.54296875" customWidth="1"/>
    <col min="26" max="26" width="40.1796875" customWidth="1"/>
    <col min="27" max="27" width="16.7265625" customWidth="1"/>
    <col min="28" max="28" width="16.81640625" customWidth="1"/>
    <col min="29" max="29" width="15.54296875" customWidth="1"/>
    <col min="30" max="30" width="46.1796875" customWidth="1"/>
    <col min="31" max="31" width="32.7265625" customWidth="1"/>
    <col min="32" max="32" width="25.81640625" customWidth="1"/>
    <col min="33" max="33" width="18.81640625" customWidth="1"/>
    <col min="34" max="34" width="6" customWidth="1"/>
    <col min="35" max="35" width="10.81640625" customWidth="1"/>
    <col min="36" max="36" width="31.453125" customWidth="1"/>
    <col min="37" max="37" width="28" customWidth="1"/>
  </cols>
  <sheetData>
    <row r="1" spans="1:38" x14ac:dyDescent="0.35">
      <c r="A1" s="202"/>
      <c r="B1" s="202"/>
      <c r="C1" s="202"/>
      <c r="D1" s="202"/>
      <c r="E1" s="202"/>
      <c r="F1" s="202"/>
      <c r="G1" s="202"/>
      <c r="H1" s="202"/>
      <c r="I1" s="202"/>
      <c r="J1" s="202"/>
      <c r="K1" s="202"/>
      <c r="L1" s="202"/>
      <c r="M1" s="202"/>
      <c r="N1" s="202"/>
      <c r="O1" s="202"/>
      <c r="P1" s="202"/>
      <c r="Q1" s="202"/>
      <c r="R1" s="202"/>
      <c r="S1" s="202"/>
      <c r="T1" s="202"/>
      <c r="U1" s="202"/>
      <c r="V1" s="202"/>
      <c r="W1" s="278"/>
      <c r="X1" s="202"/>
      <c r="Y1" s="202"/>
      <c r="Z1" s="202"/>
      <c r="AA1" s="202"/>
      <c r="AB1" s="202"/>
      <c r="AC1" s="202"/>
      <c r="AD1" s="202"/>
      <c r="AE1" s="202"/>
      <c r="AF1" s="202"/>
      <c r="AG1" s="202"/>
      <c r="AH1" s="202"/>
      <c r="AI1" s="278"/>
      <c r="AJ1" s="278"/>
      <c r="AK1" s="278"/>
      <c r="AL1" s="278"/>
    </row>
    <row r="2" spans="1:38" x14ac:dyDescent="0.35">
      <c r="A2" s="202"/>
      <c r="C2" s="202"/>
      <c r="D2" s="202"/>
      <c r="E2" s="202"/>
      <c r="F2" s="202"/>
      <c r="G2" s="202"/>
      <c r="H2" s="202"/>
      <c r="I2" s="202"/>
      <c r="J2" s="202"/>
      <c r="K2" s="202"/>
      <c r="L2" s="202"/>
      <c r="M2" s="202"/>
      <c r="N2" s="202"/>
      <c r="O2" s="202"/>
      <c r="P2" s="202"/>
      <c r="Q2" s="202"/>
      <c r="R2" s="202"/>
      <c r="S2" s="202"/>
      <c r="T2" s="202"/>
      <c r="U2" s="202"/>
      <c r="V2" s="202"/>
      <c r="W2" s="278"/>
      <c r="X2" s="202"/>
      <c r="Y2" s="202"/>
      <c r="Z2" s="202"/>
      <c r="AA2" s="202"/>
      <c r="AB2" s="202"/>
      <c r="AC2" s="202"/>
      <c r="AD2" s="202"/>
      <c r="AE2" s="202"/>
      <c r="AF2" s="202"/>
      <c r="AG2" s="202"/>
      <c r="AH2" s="202"/>
      <c r="AI2" s="278"/>
      <c r="AJ2" s="278"/>
      <c r="AK2" s="278"/>
      <c r="AL2" s="278"/>
    </row>
    <row r="3" spans="1:38" x14ac:dyDescent="0.35">
      <c r="A3" s="202"/>
      <c r="B3" s="202"/>
      <c r="C3" s="202"/>
      <c r="D3" s="202"/>
      <c r="E3" s="202"/>
      <c r="F3" s="202"/>
      <c r="G3" s="202"/>
      <c r="H3" s="202"/>
      <c r="I3" s="202"/>
      <c r="J3" s="202"/>
      <c r="K3" s="202"/>
      <c r="L3" s="202"/>
      <c r="M3" s="202"/>
      <c r="N3" s="202"/>
      <c r="O3" s="202"/>
      <c r="P3" s="202"/>
      <c r="Q3" s="202"/>
      <c r="R3" s="202"/>
      <c r="S3" s="202"/>
      <c r="T3" s="202"/>
      <c r="U3" s="202"/>
      <c r="V3" s="202"/>
      <c r="W3" s="278"/>
      <c r="X3" s="202"/>
      <c r="Y3" s="202"/>
      <c r="Z3" s="202"/>
      <c r="AA3" s="202"/>
      <c r="AB3" s="202"/>
      <c r="AC3" s="202"/>
      <c r="AD3" s="202"/>
      <c r="AE3" s="202"/>
      <c r="AF3" s="202"/>
      <c r="AG3" s="202"/>
      <c r="AH3" s="202"/>
      <c r="AI3" s="278"/>
      <c r="AJ3" s="278"/>
      <c r="AK3" s="278"/>
      <c r="AL3" s="278"/>
    </row>
    <row r="4" spans="1:38" ht="34" x14ac:dyDescent="0.6">
      <c r="A4" s="202"/>
      <c r="B4" s="212" t="str">
        <f>TALOUSTIEDOT!C15</f>
        <v>Verkostoalue A</v>
      </c>
      <c r="C4" s="202"/>
      <c r="D4" s="202"/>
      <c r="E4" s="202"/>
      <c r="F4" s="202"/>
      <c r="G4" s="202"/>
      <c r="H4" s="202"/>
      <c r="I4" s="202"/>
      <c r="J4" s="202"/>
      <c r="K4" s="202"/>
      <c r="L4" s="202"/>
      <c r="M4" s="202"/>
      <c r="N4" s="202"/>
      <c r="O4" s="202"/>
      <c r="P4" s="202"/>
      <c r="Q4" s="202"/>
      <c r="R4" s="202"/>
      <c r="S4" s="202"/>
      <c r="T4" s="202"/>
      <c r="U4" s="202"/>
      <c r="V4" s="202"/>
      <c r="W4" s="278"/>
      <c r="X4" s="202"/>
      <c r="Y4" s="212" t="str">
        <f>B4</f>
        <v>Verkostoalue A</v>
      </c>
      <c r="Z4" s="202"/>
      <c r="AA4" s="202"/>
      <c r="AB4" s="202"/>
      <c r="AC4" s="202"/>
      <c r="AD4" s="202"/>
      <c r="AE4" s="202"/>
      <c r="AF4" s="202"/>
      <c r="AG4" s="202"/>
      <c r="AH4" s="202"/>
      <c r="AI4" s="278"/>
      <c r="AJ4" s="278"/>
      <c r="AK4" s="278"/>
      <c r="AL4" s="278"/>
    </row>
    <row r="5" spans="1:38" ht="26" x14ac:dyDescent="0.6">
      <c r="A5" s="202"/>
      <c r="B5" s="228" t="s">
        <v>16659</v>
      </c>
      <c r="C5" s="202"/>
      <c r="D5" s="202"/>
      <c r="E5" s="202"/>
      <c r="F5" s="202"/>
      <c r="G5" s="202"/>
      <c r="H5" s="202"/>
      <c r="I5" s="202"/>
      <c r="J5" s="202"/>
      <c r="K5" s="202"/>
      <c r="L5" s="202"/>
      <c r="M5" s="202"/>
      <c r="N5" s="202"/>
      <c r="O5" s="202"/>
      <c r="P5" s="202"/>
      <c r="Q5" s="202"/>
      <c r="R5" s="202"/>
      <c r="S5" s="202"/>
      <c r="T5" s="202"/>
      <c r="U5" s="202"/>
      <c r="V5" s="202"/>
      <c r="W5" s="278"/>
      <c r="X5" s="202"/>
      <c r="Y5" s="228" t="s">
        <v>16658</v>
      </c>
      <c r="Z5" s="202"/>
      <c r="AA5" s="202"/>
      <c r="AB5" s="202"/>
      <c r="AC5" s="202"/>
      <c r="AD5" s="202"/>
      <c r="AE5" s="202"/>
      <c r="AF5" s="202"/>
      <c r="AG5" s="202"/>
      <c r="AH5" s="202"/>
      <c r="AI5" s="278"/>
      <c r="AJ5" s="278"/>
      <c r="AK5" s="278"/>
      <c r="AL5" s="278"/>
    </row>
    <row r="6" spans="1:38" ht="26" x14ac:dyDescent="0.6">
      <c r="A6" s="202"/>
      <c r="B6" s="202"/>
      <c r="C6" s="202"/>
      <c r="D6" s="202"/>
      <c r="E6" s="202"/>
      <c r="F6" s="202"/>
      <c r="G6" s="202"/>
      <c r="H6" s="202"/>
      <c r="I6" s="202"/>
      <c r="J6" s="202"/>
      <c r="K6" s="202"/>
      <c r="L6" s="202"/>
      <c r="M6" s="202"/>
      <c r="N6" s="202"/>
      <c r="O6" s="202"/>
      <c r="P6" s="202"/>
      <c r="Q6" s="202"/>
      <c r="R6" s="202"/>
      <c r="S6" s="202"/>
      <c r="T6" s="202"/>
      <c r="U6" s="202"/>
      <c r="V6" s="202"/>
      <c r="W6" s="278"/>
      <c r="X6" s="202"/>
      <c r="Y6" s="228"/>
      <c r="Z6" s="202"/>
      <c r="AA6" s="202"/>
      <c r="AB6" s="202"/>
      <c r="AC6" s="202"/>
      <c r="AD6" s="202"/>
      <c r="AE6" s="202"/>
      <c r="AF6" s="202"/>
      <c r="AG6" s="202"/>
      <c r="AH6" s="202"/>
      <c r="AI6" s="278"/>
      <c r="AJ6" s="278"/>
      <c r="AK6" s="278"/>
      <c r="AL6" s="278"/>
    </row>
    <row r="7" spans="1:38" ht="21" x14ac:dyDescent="0.5">
      <c r="A7" s="202"/>
      <c r="B7" s="213" t="str">
        <f>TALOUSTIEDOT!B22</f>
        <v>Esimerkkihinnasto</v>
      </c>
      <c r="C7" s="214"/>
      <c r="D7" s="202"/>
      <c r="E7" s="202"/>
      <c r="F7" s="202"/>
      <c r="G7" s="202"/>
      <c r="H7" s="202"/>
      <c r="I7" s="202"/>
      <c r="J7" s="202"/>
      <c r="K7" s="202"/>
      <c r="L7" s="202"/>
      <c r="M7" s="202"/>
      <c r="N7" s="202"/>
      <c r="O7" s="202"/>
      <c r="P7" s="202"/>
      <c r="Q7" s="202"/>
      <c r="R7" s="202"/>
      <c r="S7" s="202"/>
      <c r="T7" s="202"/>
      <c r="U7" s="202"/>
      <c r="V7" s="202"/>
      <c r="W7" s="278"/>
      <c r="X7" s="202"/>
      <c r="Y7" s="203" t="s">
        <v>16661</v>
      </c>
      <c r="Z7" s="200"/>
      <c r="AA7" s="202"/>
      <c r="AB7" s="202"/>
      <c r="AD7" s="203" t="s">
        <v>16663</v>
      </c>
      <c r="AF7" s="202"/>
      <c r="AG7" s="202"/>
      <c r="AH7" s="202"/>
      <c r="AI7" s="278"/>
      <c r="AJ7" s="278"/>
      <c r="AK7" s="278"/>
      <c r="AL7" s="278"/>
    </row>
    <row r="8" spans="1:38" ht="21" x14ac:dyDescent="0.5">
      <c r="A8" s="202"/>
      <c r="B8" s="223" t="str">
        <f>TALOUSTIEDOT!B23</f>
        <v>Keskim. Putkikoko</v>
      </c>
      <c r="C8" s="229" t="str">
        <f>TALOUSTIEDOT!C23</f>
        <v xml:space="preserve">Vesijohto   €/m  </v>
      </c>
      <c r="D8" s="202"/>
      <c r="E8" s="202"/>
      <c r="F8" s="202"/>
      <c r="G8" s="202"/>
      <c r="H8" s="202"/>
      <c r="I8" s="202"/>
      <c r="J8" s="202"/>
      <c r="K8" s="202"/>
      <c r="L8" s="202"/>
      <c r="M8" s="202"/>
      <c r="N8" s="202"/>
      <c r="O8" s="202"/>
      <c r="P8" s="202"/>
      <c r="Q8" s="202"/>
      <c r="R8" s="202"/>
      <c r="S8" s="202"/>
      <c r="T8" s="202"/>
      <c r="U8" s="202"/>
      <c r="V8" s="202"/>
      <c r="W8" s="278"/>
      <c r="X8" s="202"/>
      <c r="Y8" s="116"/>
      <c r="Z8" s="241"/>
      <c r="AA8" s="233" t="str">
        <f>TALOUSTIEDOT!B69</f>
        <v>Tarkastelun aloitusvuosi:</v>
      </c>
      <c r="AB8" s="234">
        <f>TALOUSTIEDOT!C69</f>
        <v>2023</v>
      </c>
      <c r="AC8" s="202"/>
      <c r="AD8" s="254"/>
      <c r="AE8" s="243"/>
      <c r="AF8" s="243">
        <f>TALOUSTIEDOT!D103</f>
        <v>2023</v>
      </c>
      <c r="AG8" s="229"/>
      <c r="AH8" s="202"/>
      <c r="AI8" s="278"/>
      <c r="AJ8" s="278"/>
      <c r="AK8" s="278"/>
      <c r="AL8" s="278"/>
    </row>
    <row r="9" spans="1:38" ht="21" x14ac:dyDescent="0.5">
      <c r="A9" s="202"/>
      <c r="B9" s="223" t="str">
        <f>TALOUSTIEDOT!B24</f>
        <v>&lt; 70 mm</v>
      </c>
      <c r="C9" s="216">
        <f>TALOUSTIEDOT!C24</f>
        <v>40</v>
      </c>
      <c r="D9" s="202"/>
      <c r="E9" s="202"/>
      <c r="F9" s="202"/>
      <c r="G9" s="202"/>
      <c r="H9" s="202"/>
      <c r="I9" s="202"/>
      <c r="J9" s="202"/>
      <c r="K9" s="202"/>
      <c r="L9" s="202"/>
      <c r="M9" s="202"/>
      <c r="N9" s="202"/>
      <c r="O9" s="202"/>
      <c r="P9" s="202"/>
      <c r="Q9" s="202"/>
      <c r="R9" s="202"/>
      <c r="S9" s="202"/>
      <c r="T9" s="202"/>
      <c r="U9" s="202"/>
      <c r="V9" s="202"/>
      <c r="W9" s="278"/>
      <c r="X9" s="202"/>
      <c r="Y9" s="90"/>
      <c r="Z9" s="241"/>
      <c r="AA9" s="239" t="str">
        <f>TALOUSTIEDOT!B70</f>
        <v>Inflaatio</v>
      </c>
      <c r="AB9" s="235">
        <f>TALOUSTIEDOT!C70</f>
        <v>0.02</v>
      </c>
      <c r="AC9" s="202"/>
      <c r="AD9" s="255"/>
      <c r="AE9" s="256" t="str">
        <f>TALOUSTIEDOT!C104</f>
        <v>Vakituinen asunto (kpl)</v>
      </c>
      <c r="AF9" s="260" t="str">
        <f>TALOUSTIEDOT!D104</f>
        <v>Loma-asunto (kpl)</v>
      </c>
      <c r="AG9" s="259" t="str">
        <f>TALOUSTIEDOT!E104</f>
        <v>Maatila (kpl)</v>
      </c>
      <c r="AH9" s="202"/>
      <c r="AI9" s="278"/>
      <c r="AJ9" s="278"/>
      <c r="AK9" s="278"/>
      <c r="AL9" s="278"/>
    </row>
    <row r="10" spans="1:38" ht="21" x14ac:dyDescent="0.5">
      <c r="A10" s="202"/>
      <c r="B10" s="223" t="str">
        <f>TALOUSTIEDOT!B25</f>
        <v>&gt; 70 mm</v>
      </c>
      <c r="C10" s="216">
        <f>TALOUSTIEDOT!C25</f>
        <v>70</v>
      </c>
      <c r="D10" s="202"/>
      <c r="E10" s="202"/>
      <c r="F10" s="202"/>
      <c r="G10" s="202"/>
      <c r="H10" s="202"/>
      <c r="I10" s="202"/>
      <c r="J10" s="202"/>
      <c r="K10" s="202"/>
      <c r="L10" s="202"/>
      <c r="M10" s="202"/>
      <c r="N10" s="202"/>
      <c r="O10" s="202"/>
      <c r="P10" s="202"/>
      <c r="Q10" s="202"/>
      <c r="R10" s="202"/>
      <c r="S10" s="202"/>
      <c r="T10" s="202"/>
      <c r="U10" s="202"/>
      <c r="V10" s="202"/>
      <c r="W10" s="278"/>
      <c r="X10" s="202"/>
      <c r="Y10" s="90"/>
      <c r="Z10" s="241"/>
      <c r="AA10" s="239" t="str">
        <f>TALOUSTIEDOT!B71</f>
        <v>Lainan korko</v>
      </c>
      <c r="AB10" s="235">
        <f>TALOUSTIEDOT!C71</f>
        <v>0.03</v>
      </c>
      <c r="AC10" s="202"/>
      <c r="AD10" s="257" t="str">
        <f>TALOUSTIEDOT!B105</f>
        <v>Lukumäärä (kpl, vesi)</v>
      </c>
      <c r="AE10" s="261">
        <f>TALOUSTIEDOT!C105</f>
        <v>35</v>
      </c>
      <c r="AF10" s="262">
        <f>TALOUSTIEDOT!D105</f>
        <v>22</v>
      </c>
      <c r="AG10" s="263">
        <f>TALOUSTIEDOT!E105</f>
        <v>1</v>
      </c>
      <c r="AH10" s="202"/>
      <c r="AI10" s="278"/>
      <c r="AJ10" s="278"/>
      <c r="AK10" s="278"/>
      <c r="AL10" s="278"/>
    </row>
    <row r="11" spans="1:38" ht="21" x14ac:dyDescent="0.5">
      <c r="A11" s="202"/>
      <c r="B11" s="225" t="str">
        <f>TALOUSTIEDOT!B26</f>
        <v>&gt; 100 mm</v>
      </c>
      <c r="C11" s="218">
        <f>TALOUSTIEDOT!C26</f>
        <v>100</v>
      </c>
      <c r="D11" s="202"/>
      <c r="E11" s="202"/>
      <c r="F11" s="202"/>
      <c r="G11" s="202"/>
      <c r="H11" s="202"/>
      <c r="I11" s="202"/>
      <c r="J11" s="202"/>
      <c r="K11" s="202"/>
      <c r="L11" s="202"/>
      <c r="M11" s="202"/>
      <c r="N11" s="202"/>
      <c r="O11" s="202"/>
      <c r="P11" s="202"/>
      <c r="Q11" s="202"/>
      <c r="R11" s="202"/>
      <c r="S11" s="202"/>
      <c r="T11" s="202"/>
      <c r="U11" s="202"/>
      <c r="V11" s="202"/>
      <c r="W11" s="278"/>
      <c r="X11" s="202"/>
      <c r="Y11" s="90"/>
      <c r="Z11" s="241"/>
      <c r="AA11" s="239" t="str">
        <f>TALOUSTIEDOT!B72</f>
        <v>Lainan lyhennys (20-30 vuotta)</v>
      </c>
      <c r="AB11" s="236">
        <f>TALOUSTIEDOT!C72</f>
        <v>15</v>
      </c>
      <c r="AC11" s="202"/>
      <c r="AD11" s="223" t="str">
        <f>TALOUSTIEDOT!B106</f>
        <v>Lukumäärä (kpl, jätevesi)</v>
      </c>
      <c r="AE11" s="264">
        <f>TALOUSTIEDOT!C106</f>
        <v>35</v>
      </c>
      <c r="AF11" s="265">
        <f>TALOUSTIEDOT!D106</f>
        <v>22</v>
      </c>
      <c r="AG11" s="266">
        <f>TALOUSTIEDOT!E106</f>
        <v>0</v>
      </c>
      <c r="AH11" s="202"/>
      <c r="AI11" s="278"/>
      <c r="AJ11" s="278"/>
      <c r="AK11" s="278"/>
      <c r="AL11" s="278"/>
    </row>
    <row r="12" spans="1:38" ht="21" x14ac:dyDescent="0.5">
      <c r="A12" s="202"/>
      <c r="B12" s="202"/>
      <c r="C12" s="202"/>
      <c r="D12" s="202"/>
      <c r="E12" s="202"/>
      <c r="F12" s="202"/>
      <c r="G12" s="202"/>
      <c r="H12" s="202"/>
      <c r="I12" s="202"/>
      <c r="J12" s="202"/>
      <c r="K12" s="202"/>
      <c r="L12" s="202"/>
      <c r="M12" s="202"/>
      <c r="N12" s="202"/>
      <c r="O12" s="202"/>
      <c r="P12" s="202"/>
      <c r="Q12" s="202"/>
      <c r="R12" s="202"/>
      <c r="S12" s="202"/>
      <c r="T12" s="202"/>
      <c r="U12" s="202"/>
      <c r="V12" s="202"/>
      <c r="W12" s="278"/>
      <c r="X12" s="202"/>
      <c r="Y12" s="90"/>
      <c r="Z12" s="241"/>
      <c r="AA12" s="239" t="str">
        <f>TALOUSTIEDOT!B73</f>
        <v>Poistot (%)</v>
      </c>
      <c r="AB12" s="235">
        <f>TALOUSTIEDOT!C73</f>
        <v>0.08</v>
      </c>
      <c r="AC12" s="202"/>
      <c r="AD12" s="223" t="str">
        <f>TALOUSTIEDOT!B107</f>
        <v>Uudet liittyjät, vesi</v>
      </c>
      <c r="AE12" s="264">
        <f>TALOUSTIEDOT!C107</f>
        <v>0</v>
      </c>
      <c r="AF12" s="265">
        <f>TALOUSTIEDOT!D107</f>
        <v>0</v>
      </c>
      <c r="AG12" s="266">
        <f>TALOUSTIEDOT!E107</f>
        <v>0</v>
      </c>
      <c r="AH12" s="202"/>
      <c r="AI12" s="278"/>
      <c r="AJ12" s="278"/>
      <c r="AK12" s="278"/>
      <c r="AL12" s="278"/>
    </row>
    <row r="13" spans="1:38" ht="21" x14ac:dyDescent="0.5">
      <c r="A13" s="202"/>
      <c r="B13" s="202"/>
      <c r="C13" s="202"/>
      <c r="D13" s="202"/>
      <c r="E13" s="202"/>
      <c r="F13" s="202"/>
      <c r="G13" s="202"/>
      <c r="H13" s="202"/>
      <c r="I13" s="202"/>
      <c r="J13" s="202"/>
      <c r="K13" s="202"/>
      <c r="L13" s="202"/>
      <c r="M13" s="202"/>
      <c r="N13" s="202"/>
      <c r="O13" s="202"/>
      <c r="P13" s="202"/>
      <c r="Q13" s="202"/>
      <c r="R13" s="202"/>
      <c r="S13" s="202"/>
      <c r="T13" s="202"/>
      <c r="U13" s="202"/>
      <c r="V13" s="202"/>
      <c r="W13" s="278"/>
      <c r="X13" s="202"/>
      <c r="Y13" s="90"/>
      <c r="Z13" s="241"/>
      <c r="AA13" s="239" t="str">
        <f>TALOUSTIEDOT!B74</f>
        <v>Hinnan korotus</v>
      </c>
      <c r="AB13" s="235">
        <f>TALOUSTIEDOT!C74</f>
        <v>0.1</v>
      </c>
      <c r="AC13" s="202"/>
      <c r="AD13" s="223" t="str">
        <f>TALOUSTIEDOT!B108</f>
        <v>Uudet liittyjät, jätevesi</v>
      </c>
      <c r="AE13" s="264">
        <f>TALOUSTIEDOT!C108</f>
        <v>0</v>
      </c>
      <c r="AF13" s="265">
        <f>TALOUSTIEDOT!D108</f>
        <v>0</v>
      </c>
      <c r="AG13" s="266">
        <f>TALOUSTIEDOT!E108</f>
        <v>0</v>
      </c>
      <c r="AH13" s="202"/>
      <c r="AI13" s="278"/>
      <c r="AJ13" s="278"/>
      <c r="AK13" s="278"/>
      <c r="AL13" s="278"/>
    </row>
    <row r="14" spans="1:38" ht="21" x14ac:dyDescent="0.5">
      <c r="A14" s="202"/>
      <c r="B14" s="220" t="str">
        <f>TALOUSTIEDOT!B28</f>
        <v>Tarkastelualueen verkoston saneerausinvestointien arvioiminen</v>
      </c>
      <c r="C14" s="221"/>
      <c r="D14" s="221"/>
      <c r="E14" s="202"/>
      <c r="F14" s="202"/>
      <c r="G14" s="202"/>
      <c r="H14" s="202"/>
      <c r="I14" s="202"/>
      <c r="J14" s="202"/>
      <c r="K14" s="202"/>
      <c r="L14" s="202"/>
      <c r="M14" s="202"/>
      <c r="N14" s="202"/>
      <c r="O14" s="202"/>
      <c r="P14" s="202"/>
      <c r="Q14" s="202"/>
      <c r="R14" s="202"/>
      <c r="S14" s="202"/>
      <c r="T14" s="202"/>
      <c r="U14" s="202"/>
      <c r="V14" s="202"/>
      <c r="W14" s="278"/>
      <c r="X14" s="202"/>
      <c r="Y14" s="90"/>
      <c r="Z14" s="241"/>
      <c r="AA14" s="239" t="str">
        <f>TALOUSTIEDOT!B75</f>
        <v>Asukasmäärä, liittyneet yhteensä vuosimuutos</v>
      </c>
      <c r="AB14" s="277">
        <f>TALOUSTIEDOT!C75</f>
        <v>0.02</v>
      </c>
      <c r="AC14" s="202"/>
      <c r="AD14" s="223" t="str">
        <f>TALOUSTIEDOT!B109</f>
        <v>Liittymismaksu, vesi (€/liittymä)</v>
      </c>
      <c r="AE14" s="264">
        <f>TALOUSTIEDOT!C109</f>
        <v>2160</v>
      </c>
      <c r="AF14" s="265">
        <f>TALOUSTIEDOT!D109</f>
        <v>2160</v>
      </c>
      <c r="AG14" s="266">
        <f>TALOUSTIEDOT!E109</f>
        <v>2160</v>
      </c>
      <c r="AH14" s="202"/>
      <c r="AI14" s="278"/>
      <c r="AJ14" s="278"/>
      <c r="AK14" s="278"/>
      <c r="AL14" s="278"/>
    </row>
    <row r="15" spans="1:38" ht="21" x14ac:dyDescent="0.5">
      <c r="A15" s="202"/>
      <c r="B15" s="222" t="str">
        <f>TALOUSTIEDOT!B29</f>
        <v>Keskim. Putkikoko</v>
      </c>
      <c r="C15" s="229" t="str">
        <f>TALOUSTIEDOT!C29</f>
        <v xml:space="preserve">Vesijohto   €/m  </v>
      </c>
      <c r="D15" s="202"/>
      <c r="E15" s="202"/>
      <c r="F15" s="202"/>
      <c r="G15" s="202"/>
      <c r="H15" s="202"/>
      <c r="I15" s="202"/>
      <c r="J15" s="202"/>
      <c r="K15" s="202"/>
      <c r="L15" s="202"/>
      <c r="M15" s="202"/>
      <c r="N15" s="202"/>
      <c r="O15" s="202"/>
      <c r="P15" s="202"/>
      <c r="Q15" s="202"/>
      <c r="R15" s="202"/>
      <c r="S15" s="202"/>
      <c r="T15" s="202"/>
      <c r="U15" s="202"/>
      <c r="V15" s="202"/>
      <c r="W15" s="278"/>
      <c r="X15" s="202"/>
      <c r="Y15" s="90"/>
      <c r="Z15" s="241"/>
      <c r="AA15" s="239" t="str">
        <f>TALOUSTIEDOT!B76</f>
        <v>Materiaalit ja palvelut</v>
      </c>
      <c r="AB15" s="237">
        <f>TALOUSTIEDOT!C76</f>
        <v>4486000</v>
      </c>
      <c r="AC15" s="202"/>
      <c r="AD15" s="223" t="str">
        <f>TALOUSTIEDOT!B110</f>
        <v>Liittymismaksu, jätevesi (€/liittymä)</v>
      </c>
      <c r="AE15" s="264">
        <f>TALOUSTIEDOT!C110</f>
        <v>3240</v>
      </c>
      <c r="AF15" s="265">
        <f>TALOUSTIEDOT!D110</f>
        <v>3240</v>
      </c>
      <c r="AG15" s="266">
        <f>TALOUSTIEDOT!E110</f>
        <v>3240</v>
      </c>
      <c r="AH15" s="202"/>
      <c r="AI15" s="278"/>
      <c r="AJ15" s="278"/>
      <c r="AK15" s="278"/>
      <c r="AL15" s="278"/>
    </row>
    <row r="16" spans="1:38" ht="21" x14ac:dyDescent="0.5">
      <c r="A16" s="202"/>
      <c r="B16" s="223" t="str">
        <f>TALOUSTIEDOT!B30</f>
        <v>&lt; 70 mm</v>
      </c>
      <c r="C16" s="224">
        <f>TALOUSTIEDOT!C30</f>
        <v>40</v>
      </c>
      <c r="D16" s="202"/>
      <c r="E16" s="202"/>
      <c r="F16" s="202"/>
      <c r="G16" s="202"/>
      <c r="H16" s="202"/>
      <c r="I16" s="202"/>
      <c r="J16" s="202"/>
      <c r="K16" s="202"/>
      <c r="L16" s="202"/>
      <c r="M16" s="202"/>
      <c r="N16" s="202"/>
      <c r="O16" s="202"/>
      <c r="P16" s="202"/>
      <c r="Q16" s="202"/>
      <c r="R16" s="202"/>
      <c r="S16" s="202"/>
      <c r="T16" s="202"/>
      <c r="U16" s="202"/>
      <c r="V16" s="202"/>
      <c r="W16" s="278"/>
      <c r="X16" s="202"/>
      <c r="Y16" s="90"/>
      <c r="Z16" s="241"/>
      <c r="AA16" s="239" t="str">
        <f>TALOUSTIEDOT!B77</f>
        <v>Henkilöstökulut</v>
      </c>
      <c r="AB16" s="237">
        <f>TALOUSTIEDOT!C77</f>
        <v>1402000</v>
      </c>
      <c r="AC16" s="202"/>
      <c r="AD16" s="223" t="str">
        <f>TALOUSTIEDOT!B111</f>
        <v>Perusmaksu (€/vuosi), vesi</v>
      </c>
      <c r="AE16" s="264">
        <f>TALOUSTIEDOT!C111</f>
        <v>74.400000000000006</v>
      </c>
      <c r="AF16" s="265">
        <f>TALOUSTIEDOT!D111</f>
        <v>74.400000000000006</v>
      </c>
      <c r="AG16" s="266">
        <f>TALOUSTIEDOT!E111</f>
        <v>74.400000000000006</v>
      </c>
      <c r="AH16" s="202"/>
      <c r="AI16" s="278"/>
      <c r="AJ16" s="278"/>
      <c r="AK16" s="278"/>
      <c r="AL16" s="278"/>
    </row>
    <row r="17" spans="1:38" ht="21" x14ac:dyDescent="0.5">
      <c r="A17" s="202"/>
      <c r="B17" s="223" t="str">
        <f>TALOUSTIEDOT!B31</f>
        <v>&gt; 70 mm</v>
      </c>
      <c r="C17" s="224">
        <f>TALOUSTIEDOT!C31</f>
        <v>70</v>
      </c>
      <c r="D17" s="202"/>
      <c r="E17" s="202"/>
      <c r="F17" s="202"/>
      <c r="G17" s="202"/>
      <c r="H17" s="202"/>
      <c r="I17" s="202"/>
      <c r="J17" s="202"/>
      <c r="K17" s="202"/>
      <c r="L17" s="202"/>
      <c r="M17" s="202"/>
      <c r="N17" s="202"/>
      <c r="O17" s="202"/>
      <c r="P17" s="202"/>
      <c r="Q17" s="202"/>
      <c r="R17" s="202"/>
      <c r="S17" s="202"/>
      <c r="T17" s="202"/>
      <c r="U17" s="202"/>
      <c r="V17" s="202"/>
      <c r="W17" s="278"/>
      <c r="X17" s="202"/>
      <c r="Y17" s="90"/>
      <c r="Z17" s="241"/>
      <c r="AA17" s="239" t="str">
        <f>TALOUSTIEDOT!B78</f>
        <v xml:space="preserve">Muut kulut </v>
      </c>
      <c r="AB17" s="237">
        <f>TALOUSTIEDOT!C78</f>
        <v>113000</v>
      </c>
      <c r="AC17" s="202"/>
      <c r="AD17" s="223" t="str">
        <f>TALOUSTIEDOT!B112</f>
        <v>Perusmaksu (€/vuosi), jätevesi</v>
      </c>
      <c r="AE17" s="264">
        <f>TALOUSTIEDOT!C112</f>
        <v>148.80000000000001</v>
      </c>
      <c r="AF17" s="265">
        <f>TALOUSTIEDOT!D112</f>
        <v>148.80000000000001</v>
      </c>
      <c r="AG17" s="266">
        <f>TALOUSTIEDOT!E112</f>
        <v>148.80000000000001</v>
      </c>
      <c r="AH17" s="202"/>
      <c r="AI17" s="278"/>
      <c r="AJ17" s="278"/>
      <c r="AK17" s="278"/>
      <c r="AL17" s="278"/>
    </row>
    <row r="18" spans="1:38" ht="21" x14ac:dyDescent="0.5">
      <c r="A18" s="202"/>
      <c r="B18" s="225" t="str">
        <f>TALOUSTIEDOT!B32</f>
        <v>&gt; 100 mm</v>
      </c>
      <c r="C18" s="224">
        <f>TALOUSTIEDOT!C32</f>
        <v>100</v>
      </c>
      <c r="D18" s="202"/>
      <c r="E18" s="202"/>
      <c r="F18" s="202"/>
      <c r="G18" s="202"/>
      <c r="H18" s="202"/>
      <c r="I18" s="202"/>
      <c r="J18" s="202"/>
      <c r="K18" s="202"/>
      <c r="L18" s="202"/>
      <c r="M18" s="202"/>
      <c r="N18" s="202"/>
      <c r="O18" s="202"/>
      <c r="P18" s="202"/>
      <c r="Q18" s="202"/>
      <c r="R18" s="202"/>
      <c r="S18" s="202"/>
      <c r="T18" s="202"/>
      <c r="U18" s="202"/>
      <c r="V18" s="202"/>
      <c r="W18" s="278"/>
      <c r="X18" s="202"/>
      <c r="Y18" s="90"/>
      <c r="Z18" s="241"/>
      <c r="AA18" s="239" t="str">
        <f>TALOUSTIEDOT!B79</f>
        <v>Korot</v>
      </c>
      <c r="AB18" s="237">
        <f>TALOUSTIEDOT!C79</f>
        <v>55000</v>
      </c>
      <c r="AC18" s="202"/>
      <c r="AD18" s="223" t="str">
        <f>TALOUSTIEDOT!B113</f>
        <v>Käyttömaksu, vesi (€/m3)</v>
      </c>
      <c r="AE18" s="264">
        <f>TALOUSTIEDOT!C113</f>
        <v>1.51</v>
      </c>
      <c r="AF18" s="265">
        <f>TALOUSTIEDOT!D113</f>
        <v>1.51</v>
      </c>
      <c r="AG18" s="266">
        <f>TALOUSTIEDOT!E113</f>
        <v>1.51</v>
      </c>
      <c r="AH18" s="202"/>
      <c r="AI18" s="278"/>
      <c r="AJ18" s="278"/>
      <c r="AK18" s="278"/>
      <c r="AL18" s="278"/>
    </row>
    <row r="19" spans="1:38" ht="21" x14ac:dyDescent="0.5">
      <c r="A19" s="202"/>
      <c r="B19" s="226" t="str">
        <f>TALOUSTIEDOT!B33</f>
        <v>Keskimääräinen käyttöikä</v>
      </c>
      <c r="C19" s="227">
        <f>TALOUSTIEDOT!C33</f>
        <v>70</v>
      </c>
      <c r="D19" s="202"/>
      <c r="E19" s="202"/>
      <c r="F19" s="202"/>
      <c r="G19" s="202"/>
      <c r="H19" s="202"/>
      <c r="I19" s="202"/>
      <c r="J19" s="202"/>
      <c r="K19" s="202"/>
      <c r="L19" s="202"/>
      <c r="M19" s="202"/>
      <c r="N19" s="202"/>
      <c r="O19" s="202"/>
      <c r="P19" s="202"/>
      <c r="Q19" s="202"/>
      <c r="R19" s="202"/>
      <c r="S19" s="202"/>
      <c r="T19" s="202"/>
      <c r="U19" s="202"/>
      <c r="V19" s="202"/>
      <c r="W19" s="278"/>
      <c r="X19" s="202"/>
      <c r="Y19" s="90"/>
      <c r="Z19" s="241"/>
      <c r="AA19" s="239" t="str">
        <f>TALOUSTIEDOT!B80</f>
        <v xml:space="preserve">Investoinnit </v>
      </c>
      <c r="AB19" s="237">
        <f>TALOUSTIEDOT!C80</f>
        <v>4000000</v>
      </c>
      <c r="AC19" s="202"/>
      <c r="AD19" s="223" t="str">
        <f>TALOUSTIEDOT!B114</f>
        <v>Käyttömaksu, jätevesi (€/m3)</v>
      </c>
      <c r="AE19" s="264">
        <f>TALOUSTIEDOT!C114</f>
        <v>3.01</v>
      </c>
      <c r="AF19" s="265">
        <f>TALOUSTIEDOT!D114</f>
        <v>3.01</v>
      </c>
      <c r="AG19" s="266">
        <f>TALOUSTIEDOT!E114</f>
        <v>3.01</v>
      </c>
      <c r="AH19" s="202"/>
      <c r="AI19" s="278"/>
      <c r="AJ19" s="278"/>
      <c r="AK19" s="278"/>
      <c r="AL19" s="278"/>
    </row>
    <row r="20" spans="1:38" ht="21" x14ac:dyDescent="0.5">
      <c r="A20" s="202"/>
      <c r="B20" s="202"/>
      <c r="C20" s="202"/>
      <c r="D20" s="202"/>
      <c r="E20" s="202"/>
      <c r="F20" s="202"/>
      <c r="G20" s="202"/>
      <c r="H20" s="202"/>
      <c r="I20" s="202"/>
      <c r="J20" s="202"/>
      <c r="K20" s="202"/>
      <c r="L20" s="202"/>
      <c r="M20" s="202"/>
      <c r="N20" s="202"/>
      <c r="O20" s="202"/>
      <c r="P20" s="202"/>
      <c r="Q20" s="202"/>
      <c r="R20" s="202"/>
      <c r="S20" s="202"/>
      <c r="T20" s="202"/>
      <c r="U20" s="202"/>
      <c r="V20" s="202"/>
      <c r="W20" s="278"/>
      <c r="X20" s="211"/>
      <c r="Y20" s="241"/>
      <c r="Z20" s="241"/>
      <c r="AA20" s="239" t="str">
        <f>TALOUSTIEDOT!B81</f>
        <v>Lainan lyhennys</v>
      </c>
      <c r="AB20" s="237">
        <f>TALOUSTIEDOT!C81</f>
        <v>0</v>
      </c>
      <c r="AC20" s="202"/>
      <c r="AD20" s="258" t="str">
        <f>TALOUSTIEDOT!B115</f>
        <v>Ominaisuvedenkulutus (m3/vuosi)</v>
      </c>
      <c r="AE20" s="267">
        <f>TALOUSTIEDOT!C115</f>
        <v>79</v>
      </c>
      <c r="AF20" s="268">
        <f>TALOUSTIEDOT!D115</f>
        <v>13</v>
      </c>
      <c r="AG20" s="269">
        <f>TALOUSTIEDOT!E115</f>
        <v>2000</v>
      </c>
      <c r="AH20" s="202"/>
      <c r="AI20" s="278"/>
      <c r="AJ20" s="278"/>
      <c r="AK20" s="278"/>
      <c r="AL20" s="278"/>
    </row>
    <row r="21" spans="1:38" ht="21" x14ac:dyDescent="0.35">
      <c r="A21" s="202"/>
      <c r="B21" s="202"/>
      <c r="C21" s="202"/>
      <c r="D21" s="202"/>
      <c r="E21" s="202"/>
      <c r="F21" s="202"/>
      <c r="G21" s="202"/>
      <c r="H21" s="202"/>
      <c r="I21" s="202"/>
      <c r="J21" s="202"/>
      <c r="K21" s="202"/>
      <c r="L21" s="202"/>
      <c r="M21" s="202"/>
      <c r="N21" s="202"/>
      <c r="O21" s="202"/>
      <c r="P21" s="202"/>
      <c r="Q21" s="202"/>
      <c r="R21" s="202"/>
      <c r="S21" s="202"/>
      <c r="T21" s="202"/>
      <c r="U21" s="202"/>
      <c r="V21" s="202"/>
      <c r="W21" s="278"/>
      <c r="X21" s="211"/>
      <c r="Y21" s="185"/>
      <c r="Z21" s="185"/>
      <c r="AA21" s="240" t="str">
        <f>TALOUSTIEDOT!B82</f>
        <v>Poistot</v>
      </c>
      <c r="AB21" s="238">
        <f>TALOUSTIEDOT!C82</f>
        <v>2670000</v>
      </c>
      <c r="AC21" s="202"/>
      <c r="AD21" s="202"/>
      <c r="AE21" s="202"/>
      <c r="AF21" s="202"/>
      <c r="AG21" s="202"/>
      <c r="AH21" s="202"/>
      <c r="AI21" s="278"/>
      <c r="AJ21" s="278"/>
      <c r="AK21" s="278"/>
      <c r="AL21" s="278"/>
    </row>
    <row r="22" spans="1:38" x14ac:dyDescent="0.35">
      <c r="A22" s="202"/>
      <c r="B22" s="202"/>
      <c r="C22" s="202"/>
      <c r="D22" s="202"/>
      <c r="E22" s="202"/>
      <c r="F22" s="202"/>
      <c r="G22" s="202"/>
      <c r="H22" s="202"/>
      <c r="I22" s="202"/>
      <c r="J22" s="202"/>
      <c r="K22" s="202"/>
      <c r="L22" s="202"/>
      <c r="M22" s="202"/>
      <c r="N22" s="202"/>
      <c r="O22" s="202"/>
      <c r="P22" s="202"/>
      <c r="Q22" s="202"/>
      <c r="R22" s="202"/>
      <c r="S22" s="202"/>
      <c r="T22" s="202"/>
      <c r="U22" s="202"/>
      <c r="V22" s="202"/>
      <c r="W22" s="278"/>
      <c r="X22" s="202"/>
      <c r="Y22" s="205"/>
      <c r="Z22" s="204"/>
      <c r="AB22" s="202"/>
      <c r="AC22" s="202"/>
      <c r="AD22" s="202"/>
      <c r="AE22" s="202"/>
      <c r="AF22" s="202"/>
      <c r="AG22" s="202"/>
      <c r="AH22" s="202"/>
      <c r="AI22" s="278"/>
      <c r="AJ22" s="278"/>
      <c r="AK22" s="278"/>
      <c r="AL22" s="278"/>
    </row>
    <row r="23" spans="1:38" x14ac:dyDescent="0.35">
      <c r="A23" s="202"/>
      <c r="B23" s="202"/>
      <c r="C23" s="202"/>
      <c r="D23" s="202"/>
      <c r="E23" s="202"/>
      <c r="F23" s="202"/>
      <c r="G23" s="202"/>
      <c r="H23" s="202"/>
      <c r="I23" s="202"/>
      <c r="J23" s="202"/>
      <c r="K23" s="202"/>
      <c r="L23" s="202"/>
      <c r="M23" s="202"/>
      <c r="N23" s="202"/>
      <c r="O23" s="202"/>
      <c r="P23" s="202"/>
      <c r="Q23" s="202"/>
      <c r="R23" s="202"/>
      <c r="S23" s="202"/>
      <c r="T23" s="202"/>
      <c r="U23" s="202"/>
      <c r="V23" s="202"/>
      <c r="W23" s="278"/>
      <c r="X23" s="202"/>
      <c r="Y23" s="202"/>
      <c r="Z23" s="202"/>
      <c r="AA23" s="202"/>
      <c r="AB23" s="202"/>
      <c r="AC23" s="202"/>
      <c r="AD23" s="202"/>
      <c r="AE23" s="202"/>
      <c r="AF23" s="202"/>
      <c r="AG23" s="202"/>
      <c r="AH23" s="202"/>
      <c r="AI23" s="278"/>
      <c r="AJ23" s="278"/>
      <c r="AK23" s="278"/>
      <c r="AL23" s="278"/>
    </row>
    <row r="24" spans="1:38" ht="21" x14ac:dyDescent="0.5">
      <c r="A24" s="202"/>
      <c r="B24" s="202"/>
      <c r="C24" s="202"/>
      <c r="D24" s="202"/>
      <c r="E24" s="202"/>
      <c r="F24" s="202"/>
      <c r="G24" s="202"/>
      <c r="H24" s="202"/>
      <c r="I24" s="202"/>
      <c r="J24" s="202"/>
      <c r="K24" s="202"/>
      <c r="L24" s="202"/>
      <c r="M24" s="202"/>
      <c r="N24" s="202"/>
      <c r="O24" s="202"/>
      <c r="P24" s="202"/>
      <c r="Q24" s="202"/>
      <c r="R24" s="202"/>
      <c r="S24" s="202"/>
      <c r="T24" s="202"/>
      <c r="U24" s="202"/>
      <c r="V24" s="202"/>
      <c r="W24" s="278"/>
      <c r="X24" s="202"/>
      <c r="Y24" s="203" t="s">
        <v>16662</v>
      </c>
      <c r="Z24" s="202"/>
      <c r="AA24" s="202"/>
      <c r="AB24" s="202"/>
      <c r="AC24" s="202"/>
      <c r="AD24" s="202"/>
      <c r="AE24" s="202"/>
      <c r="AF24" s="202"/>
      <c r="AG24" s="202"/>
      <c r="AH24" s="202"/>
      <c r="AI24" s="278"/>
      <c r="AJ24" s="278"/>
      <c r="AK24" s="278"/>
      <c r="AL24" s="278"/>
    </row>
    <row r="25" spans="1:38" ht="21" x14ac:dyDescent="0.5">
      <c r="A25" s="202"/>
      <c r="B25" s="202"/>
      <c r="C25" s="202"/>
      <c r="D25" s="202"/>
      <c r="E25" s="202"/>
      <c r="F25" s="202"/>
      <c r="G25" s="202"/>
      <c r="H25" s="202"/>
      <c r="I25" s="202"/>
      <c r="J25" s="202"/>
      <c r="K25" s="202"/>
      <c r="L25" s="202"/>
      <c r="M25" s="202"/>
      <c r="N25" s="202"/>
      <c r="O25" s="202"/>
      <c r="P25" s="202"/>
      <c r="Q25" s="202"/>
      <c r="R25" s="202"/>
      <c r="S25" s="202"/>
      <c r="T25" s="202"/>
      <c r="U25" s="202"/>
      <c r="V25" s="202"/>
      <c r="W25" s="278"/>
      <c r="X25" s="202"/>
      <c r="Y25" s="242"/>
      <c r="Z25" s="243" t="str">
        <f>TALOUSTIEDOT!C85</f>
        <v>Koko yhtiö</v>
      </c>
      <c r="AA25" s="244" t="str">
        <f>TALOUSTIEDOT!D85</f>
        <v>Alue</v>
      </c>
      <c r="AB25" s="245" t="str">
        <f>TALOUSTIEDOT!E85</f>
        <v>Suhde</v>
      </c>
      <c r="AC25" s="202"/>
      <c r="AD25" s="203" t="str">
        <f>TALOUSTIEDOT!B91</f>
        <v>Vedenkäyttäjät on jaettu kolmeen tyyppiin seuraavasti:</v>
      </c>
      <c r="AE25" s="202"/>
      <c r="AF25" s="202"/>
      <c r="AG25" s="202"/>
      <c r="AH25" s="202"/>
      <c r="AI25" s="278"/>
      <c r="AJ25" s="278"/>
      <c r="AK25" s="278"/>
      <c r="AL25" s="278"/>
    </row>
    <row r="26" spans="1:38" ht="21" x14ac:dyDescent="0.5">
      <c r="A26" s="202"/>
      <c r="B26" s="202"/>
      <c r="C26" s="202"/>
      <c r="D26" s="202"/>
      <c r="E26" s="202"/>
      <c r="F26" s="202"/>
      <c r="G26" s="202"/>
      <c r="H26" s="202"/>
      <c r="I26" s="202"/>
      <c r="J26" s="202"/>
      <c r="K26" s="202"/>
      <c r="L26" s="202"/>
      <c r="M26" s="202"/>
      <c r="N26" s="202"/>
      <c r="O26" s="202"/>
      <c r="P26" s="202"/>
      <c r="Q26" s="202"/>
      <c r="R26" s="202"/>
      <c r="S26" s="202"/>
      <c r="T26" s="202"/>
      <c r="U26" s="202"/>
      <c r="V26" s="202"/>
      <c r="W26" s="278"/>
      <c r="X26" s="202"/>
      <c r="Y26" s="215" t="str">
        <f>TALOUSTIEDOT!B86</f>
        <v>Asukasmäärä</v>
      </c>
      <c r="Z26" s="250">
        <f>TALOUSTIEDOT!C86</f>
        <v>33000</v>
      </c>
      <c r="AA26" s="250">
        <f>TALOUSTIEDOT!D86</f>
        <v>143</v>
      </c>
      <c r="AB26" s="303">
        <f>TALOUSTIEDOT!E86</f>
        <v>4.3333333333333331E-3</v>
      </c>
      <c r="AC26" s="202"/>
      <c r="AD26" s="230" t="str">
        <f>TALOUSTIEDOT!B92</f>
        <v>Vedenkäyttäjä</v>
      </c>
      <c r="AE26" s="251" t="str">
        <f>TALOUSTIEDOT!C92</f>
        <v>Vedenkulutus (m3/a)</v>
      </c>
      <c r="AF26" s="202"/>
      <c r="AG26" s="202"/>
      <c r="AH26" s="202"/>
      <c r="AI26" s="278"/>
      <c r="AJ26" s="278"/>
      <c r="AK26" s="278"/>
      <c r="AL26" s="278"/>
    </row>
    <row r="27" spans="1:38" ht="21" x14ac:dyDescent="0.5">
      <c r="A27" s="202"/>
      <c r="B27" s="202"/>
      <c r="C27" s="202"/>
      <c r="D27" s="202"/>
      <c r="E27" s="202"/>
      <c r="F27" s="202"/>
      <c r="G27" s="202"/>
      <c r="H27" s="202"/>
      <c r="I27" s="202"/>
      <c r="J27" s="202"/>
      <c r="K27" s="202"/>
      <c r="L27" s="202"/>
      <c r="M27" s="202"/>
      <c r="N27" s="202"/>
      <c r="O27" s="202"/>
      <c r="P27" s="202"/>
      <c r="Q27" s="202"/>
      <c r="R27" s="202"/>
      <c r="S27" s="202"/>
      <c r="T27" s="202"/>
      <c r="U27" s="202"/>
      <c r="V27" s="202"/>
      <c r="W27" s="278"/>
      <c r="X27" s="202"/>
      <c r="Y27" s="215" t="str">
        <f>TALOUSTIEDOT!B87</f>
        <v>Myyty vesi</v>
      </c>
      <c r="Z27" s="250">
        <f>TALOUSTIEDOT!C87</f>
        <v>1781000</v>
      </c>
      <c r="AA27" s="250">
        <f>TALOUSTIEDOT!D87</f>
        <v>3048</v>
      </c>
      <c r="AB27" s="303">
        <f>TALOUSTIEDOT!E87</f>
        <v>1.7113980909601346E-3</v>
      </c>
      <c r="AC27" s="202"/>
      <c r="AD27" s="231" t="str">
        <f>TALOUSTIEDOT!B93</f>
        <v>Loma-asunto (kpl)</v>
      </c>
      <c r="AE27" s="252" t="str">
        <f>TALOUSTIEDOT!C93</f>
        <v>0-30</v>
      </c>
      <c r="AF27" s="202"/>
      <c r="AG27" s="202"/>
      <c r="AH27" s="202"/>
      <c r="AI27" s="278"/>
      <c r="AJ27" s="278"/>
      <c r="AK27" s="278"/>
      <c r="AL27" s="278"/>
    </row>
    <row r="28" spans="1:38" ht="21" x14ac:dyDescent="0.5">
      <c r="A28" s="202"/>
      <c r="B28" s="202"/>
      <c r="C28" s="202"/>
      <c r="D28" s="202"/>
      <c r="E28" s="202"/>
      <c r="F28" s="202"/>
      <c r="G28" s="202"/>
      <c r="H28" s="202"/>
      <c r="I28" s="202"/>
      <c r="J28" s="202"/>
      <c r="K28" s="202"/>
      <c r="L28" s="202"/>
      <c r="M28" s="202"/>
      <c r="N28" s="202"/>
      <c r="O28" s="202"/>
      <c r="P28" s="202"/>
      <c r="Q28" s="202"/>
      <c r="R28" s="202"/>
      <c r="S28" s="202"/>
      <c r="T28" s="202"/>
      <c r="U28" s="202"/>
      <c r="V28" s="202"/>
      <c r="W28" s="278"/>
      <c r="X28" s="202"/>
      <c r="Y28" s="293"/>
      <c r="Z28" s="294"/>
      <c r="AA28" s="294"/>
      <c r="AB28" s="304"/>
      <c r="AC28" s="202"/>
      <c r="AD28" s="231" t="str">
        <f>TALOUSTIEDOT!B94</f>
        <v>Vakituinen asunto (kpl)</v>
      </c>
      <c r="AE28" s="252" t="str">
        <f>TALOUSTIEDOT!C94</f>
        <v>30-300</v>
      </c>
      <c r="AF28" s="202"/>
      <c r="AG28" s="202"/>
      <c r="AH28" s="202"/>
      <c r="AI28" s="278"/>
      <c r="AJ28" s="278"/>
      <c r="AK28" s="278"/>
      <c r="AL28" s="278"/>
    </row>
    <row r="29" spans="1:38" ht="21" x14ac:dyDescent="0.5">
      <c r="A29" s="202"/>
      <c r="B29" s="202"/>
      <c r="C29" s="202"/>
      <c r="D29" s="202"/>
      <c r="E29" s="202"/>
      <c r="F29" s="202"/>
      <c r="G29" s="202"/>
      <c r="H29" s="202"/>
      <c r="I29" s="202"/>
      <c r="J29" s="202"/>
      <c r="K29" s="202"/>
      <c r="L29" s="202"/>
      <c r="M29" s="202"/>
      <c r="N29" s="202"/>
      <c r="O29" s="202"/>
      <c r="P29" s="202"/>
      <c r="Q29" s="202"/>
      <c r="R29" s="202"/>
      <c r="S29" s="202"/>
      <c r="T29" s="202"/>
      <c r="U29" s="202"/>
      <c r="V29" s="202"/>
      <c r="W29" s="278"/>
      <c r="X29" s="202"/>
      <c r="Y29" s="215" t="str">
        <f>TALOUSTIEDOT!B88</f>
        <v>Keskiarvo suhteesta</v>
      </c>
      <c r="Z29" s="246"/>
      <c r="AA29" s="246"/>
      <c r="AB29" s="305">
        <f>TALOUSTIEDOT!E88</f>
        <v>3.0223657121467339E-3</v>
      </c>
      <c r="AC29" s="202"/>
      <c r="AD29" s="232" t="str">
        <f>TALOUSTIEDOT!B95</f>
        <v>Maatila (kpl)</v>
      </c>
      <c r="AE29" s="253" t="str">
        <f>TALOUSTIEDOT!C95</f>
        <v>&gt;300</v>
      </c>
      <c r="AF29" s="202"/>
      <c r="AG29" s="202"/>
      <c r="AH29" s="202"/>
      <c r="AI29" s="278"/>
      <c r="AJ29" s="278"/>
      <c r="AK29" s="278"/>
      <c r="AL29" s="278"/>
    </row>
    <row r="30" spans="1:38" ht="21" x14ac:dyDescent="0.5">
      <c r="A30" s="202"/>
      <c r="B30" s="202"/>
      <c r="C30" s="202"/>
      <c r="D30" s="202"/>
      <c r="E30" s="202"/>
      <c r="F30" s="202"/>
      <c r="G30" s="202"/>
      <c r="H30" s="202"/>
      <c r="I30" s="202"/>
      <c r="J30" s="202"/>
      <c r="K30" s="202"/>
      <c r="L30" s="202"/>
      <c r="M30" s="202"/>
      <c r="N30" s="202"/>
      <c r="O30" s="202"/>
      <c r="P30" s="202"/>
      <c r="Q30" s="202"/>
      <c r="R30" s="202"/>
      <c r="S30" s="202"/>
      <c r="T30" s="202"/>
      <c r="U30" s="202"/>
      <c r="V30" s="202"/>
      <c r="W30" s="278"/>
      <c r="X30" s="202"/>
      <c r="Y30" s="217" t="str">
        <f>TALOUSTIEDOT!B89</f>
        <v>Palvelukerroin</v>
      </c>
      <c r="Z30" s="247"/>
      <c r="AA30" s="248">
        <f>TALOUSTIEDOT!D89</f>
        <v>1</v>
      </c>
      <c r="AB30" s="249"/>
      <c r="AC30" s="202"/>
      <c r="AD30" s="202"/>
      <c r="AE30" s="202"/>
      <c r="AF30" s="202"/>
      <c r="AG30" s="202"/>
      <c r="AH30" s="202"/>
      <c r="AI30" s="278"/>
      <c r="AJ30" s="278"/>
      <c r="AK30" s="278"/>
      <c r="AL30" s="278"/>
    </row>
    <row r="31" spans="1:38" x14ac:dyDescent="0.35">
      <c r="A31" s="202"/>
      <c r="B31" s="202"/>
      <c r="C31" s="202"/>
      <c r="D31" s="202"/>
      <c r="E31" s="202"/>
      <c r="F31" s="202"/>
      <c r="G31" s="202"/>
      <c r="H31" s="202"/>
      <c r="I31" s="202"/>
      <c r="J31" s="202"/>
      <c r="K31" s="202"/>
      <c r="L31" s="202"/>
      <c r="M31" s="202"/>
      <c r="N31" s="202"/>
      <c r="O31" s="202"/>
      <c r="P31" s="202"/>
      <c r="Q31" s="202"/>
      <c r="R31" s="202"/>
      <c r="S31" s="202"/>
      <c r="T31" s="202"/>
      <c r="U31" s="202"/>
      <c r="V31" s="202"/>
      <c r="W31" s="278"/>
      <c r="X31" s="202"/>
      <c r="Y31" s="202"/>
      <c r="Z31" s="202"/>
      <c r="AA31" s="202"/>
      <c r="AB31" s="202"/>
      <c r="AC31" s="202"/>
      <c r="AD31" s="202"/>
      <c r="AE31" s="202"/>
      <c r="AF31" s="202"/>
      <c r="AG31" s="202"/>
      <c r="AH31" s="202"/>
      <c r="AI31" s="278"/>
      <c r="AJ31" s="278"/>
      <c r="AK31" s="278"/>
      <c r="AL31" s="278"/>
    </row>
    <row r="32" spans="1:38" x14ac:dyDescent="0.35">
      <c r="A32" s="202"/>
      <c r="B32" s="202"/>
      <c r="C32" s="202"/>
      <c r="D32" s="202"/>
      <c r="E32" s="202"/>
      <c r="F32" s="202"/>
      <c r="G32" s="202"/>
      <c r="H32" s="202"/>
      <c r="I32" s="202"/>
      <c r="J32" s="202"/>
      <c r="K32" s="202"/>
      <c r="L32" s="202"/>
      <c r="M32" s="202"/>
      <c r="N32" s="202"/>
      <c r="O32" s="202"/>
      <c r="P32" s="202"/>
      <c r="Q32" s="202"/>
      <c r="R32" s="202"/>
      <c r="S32" s="202"/>
      <c r="T32" s="202"/>
      <c r="U32" s="202"/>
      <c r="V32" s="202"/>
      <c r="W32" s="278"/>
      <c r="X32" s="202"/>
      <c r="Y32" s="202"/>
      <c r="Z32" s="202"/>
      <c r="AA32" s="202"/>
      <c r="AB32" s="202"/>
      <c r="AC32" s="202"/>
      <c r="AD32" s="202"/>
      <c r="AE32" s="202"/>
      <c r="AF32" s="202"/>
      <c r="AG32" s="202"/>
      <c r="AH32" s="202"/>
      <c r="AI32" s="278"/>
      <c r="AJ32" s="278"/>
      <c r="AK32" s="278"/>
      <c r="AL32" s="278"/>
    </row>
    <row r="33" spans="1:38" x14ac:dyDescent="0.35">
      <c r="A33" s="202"/>
      <c r="B33" s="202"/>
      <c r="C33" s="202"/>
      <c r="D33" s="202"/>
      <c r="E33" s="202"/>
      <c r="F33" s="202"/>
      <c r="G33" s="202"/>
      <c r="H33" s="202"/>
      <c r="I33" s="202"/>
      <c r="J33" s="202"/>
      <c r="K33" s="202"/>
      <c r="L33" s="202"/>
      <c r="M33" s="202"/>
      <c r="N33" s="202"/>
      <c r="O33" s="202"/>
      <c r="P33" s="202"/>
      <c r="Q33" s="202"/>
      <c r="R33" s="202"/>
      <c r="S33" s="202"/>
      <c r="T33" s="202"/>
      <c r="U33" s="202"/>
      <c r="V33" s="202"/>
      <c r="W33" s="278"/>
      <c r="X33" s="202"/>
      <c r="Y33" s="202"/>
      <c r="Z33" s="202"/>
      <c r="AA33" s="202"/>
      <c r="AB33" s="202"/>
      <c r="AC33" s="202"/>
      <c r="AD33" s="202"/>
      <c r="AE33" s="202"/>
      <c r="AF33" s="202"/>
      <c r="AG33" s="202"/>
      <c r="AH33" s="202"/>
      <c r="AI33" s="278"/>
      <c r="AJ33" s="278"/>
      <c r="AK33" s="278"/>
      <c r="AL33" s="278"/>
    </row>
    <row r="34" spans="1:38" x14ac:dyDescent="0.35">
      <c r="A34" s="202"/>
      <c r="B34" s="202"/>
      <c r="C34" s="202"/>
      <c r="D34" s="202"/>
      <c r="E34" s="202"/>
      <c r="F34" s="202"/>
      <c r="G34" s="202"/>
      <c r="H34" s="202"/>
      <c r="I34" s="202"/>
      <c r="J34" s="202"/>
      <c r="K34" s="202"/>
      <c r="L34" s="202"/>
      <c r="M34" s="202"/>
      <c r="N34" s="202"/>
      <c r="O34" s="202"/>
      <c r="P34" s="202"/>
      <c r="Q34" s="202"/>
      <c r="R34" s="202"/>
      <c r="S34" s="202"/>
      <c r="T34" s="202"/>
      <c r="U34" s="202"/>
      <c r="V34" s="202"/>
      <c r="W34" s="278"/>
      <c r="X34" s="202"/>
      <c r="Y34" s="202"/>
      <c r="Z34" s="202"/>
      <c r="AA34" s="202"/>
      <c r="AB34" s="202"/>
      <c r="AC34" s="202"/>
      <c r="AD34" s="202"/>
      <c r="AE34" s="202"/>
      <c r="AF34" s="202"/>
      <c r="AG34" s="202"/>
      <c r="AH34" s="202"/>
      <c r="AI34" s="278"/>
      <c r="AJ34" s="278"/>
      <c r="AK34" s="278"/>
      <c r="AL34" s="278"/>
    </row>
    <row r="35" spans="1:38" x14ac:dyDescent="0.35">
      <c r="A35" s="202"/>
      <c r="B35" s="202"/>
      <c r="C35" s="202"/>
      <c r="D35" s="202"/>
      <c r="E35" s="202"/>
      <c r="F35" s="202"/>
      <c r="G35" s="202"/>
      <c r="H35" s="202"/>
      <c r="I35" s="202"/>
      <c r="J35" s="202"/>
      <c r="K35" s="202"/>
      <c r="L35" s="202"/>
      <c r="M35" s="202"/>
      <c r="N35" s="202"/>
      <c r="O35" s="202"/>
      <c r="P35" s="202"/>
      <c r="Q35" s="202"/>
      <c r="R35" s="202"/>
      <c r="S35" s="202"/>
      <c r="T35" s="202"/>
      <c r="U35" s="202"/>
      <c r="V35" s="202"/>
      <c r="W35" s="278"/>
      <c r="X35" s="202"/>
      <c r="Y35" s="202"/>
      <c r="Z35" s="202"/>
      <c r="AA35" s="202"/>
      <c r="AB35" s="202"/>
      <c r="AC35" s="202"/>
      <c r="AD35" s="202"/>
      <c r="AE35" s="202"/>
      <c r="AF35" s="202"/>
      <c r="AG35" s="202"/>
      <c r="AH35" s="202"/>
      <c r="AI35" s="278"/>
      <c r="AJ35" s="278"/>
      <c r="AK35" s="278"/>
      <c r="AL35" s="278"/>
    </row>
    <row r="36" spans="1:38" x14ac:dyDescent="0.35">
      <c r="A36" s="202"/>
      <c r="B36" s="202"/>
      <c r="C36" s="202"/>
      <c r="D36" s="202"/>
      <c r="E36" s="202"/>
      <c r="F36" s="202"/>
      <c r="G36" s="202"/>
      <c r="H36" s="202"/>
      <c r="I36" s="202"/>
      <c r="J36" s="202"/>
      <c r="K36" s="202"/>
      <c r="L36" s="202"/>
      <c r="M36" s="202"/>
      <c r="N36" s="202"/>
      <c r="O36" s="202"/>
      <c r="P36" s="202"/>
      <c r="Q36" s="202"/>
      <c r="R36" s="202"/>
      <c r="S36" s="202"/>
      <c r="T36" s="202"/>
      <c r="U36" s="202"/>
      <c r="V36" s="202"/>
      <c r="W36" s="278"/>
      <c r="X36" s="202"/>
      <c r="Y36" s="202"/>
      <c r="Z36" s="202"/>
      <c r="AA36" s="202"/>
      <c r="AB36" s="202"/>
      <c r="AC36" s="202"/>
      <c r="AD36" s="202"/>
      <c r="AE36" s="202"/>
      <c r="AF36" s="202"/>
      <c r="AG36" s="202"/>
      <c r="AH36" s="202"/>
      <c r="AI36" s="278"/>
      <c r="AJ36" s="278"/>
      <c r="AK36" s="278"/>
      <c r="AL36" s="278"/>
    </row>
    <row r="37" spans="1:38" x14ac:dyDescent="0.35">
      <c r="A37" s="202"/>
      <c r="B37" s="202"/>
      <c r="C37" s="202"/>
      <c r="D37" s="202"/>
      <c r="E37" s="202"/>
      <c r="F37" s="202"/>
      <c r="G37" s="202"/>
      <c r="H37" s="202"/>
      <c r="I37" s="202"/>
      <c r="J37" s="202"/>
      <c r="K37" s="202"/>
      <c r="L37" s="202"/>
      <c r="M37" s="202"/>
      <c r="N37" s="202"/>
      <c r="O37" s="202"/>
      <c r="P37" s="202"/>
      <c r="Q37" s="202"/>
      <c r="R37" s="202"/>
      <c r="S37" s="202"/>
      <c r="T37" s="202"/>
      <c r="U37" s="202"/>
      <c r="V37" s="202"/>
      <c r="W37" s="278"/>
      <c r="X37" s="202"/>
      <c r="Y37" s="202"/>
      <c r="Z37" s="202"/>
      <c r="AA37" s="202"/>
      <c r="AB37" s="202"/>
      <c r="AC37" s="202"/>
      <c r="AD37" s="202"/>
      <c r="AE37" s="202"/>
      <c r="AF37" s="202"/>
      <c r="AG37" s="202"/>
      <c r="AH37" s="202"/>
      <c r="AI37" s="278"/>
      <c r="AJ37" s="278"/>
      <c r="AK37" s="278"/>
      <c r="AL37" s="278"/>
    </row>
    <row r="38" spans="1:38" x14ac:dyDescent="0.35">
      <c r="A38" s="202"/>
      <c r="B38" s="202"/>
      <c r="C38" s="202"/>
      <c r="D38" s="202"/>
      <c r="E38" s="202"/>
      <c r="F38" s="202"/>
      <c r="G38" s="202"/>
      <c r="H38" s="202"/>
      <c r="I38" s="202"/>
      <c r="J38" s="202"/>
      <c r="K38" s="202"/>
      <c r="L38" s="202"/>
      <c r="M38" s="202"/>
      <c r="N38" s="202"/>
      <c r="O38" s="202"/>
      <c r="P38" s="202"/>
      <c r="Q38" s="202"/>
      <c r="R38" s="202"/>
      <c r="S38" s="202"/>
      <c r="T38" s="202"/>
      <c r="U38" s="202"/>
      <c r="V38" s="202"/>
      <c r="W38" s="278"/>
      <c r="X38" s="202"/>
      <c r="Y38" s="202"/>
      <c r="Z38" s="202"/>
      <c r="AA38" s="202"/>
      <c r="AB38" s="202"/>
      <c r="AC38" s="202"/>
      <c r="AD38" s="202"/>
      <c r="AE38" s="202"/>
      <c r="AF38" s="202"/>
      <c r="AG38" s="202"/>
      <c r="AH38" s="202"/>
      <c r="AI38" s="278"/>
      <c r="AJ38" s="278"/>
      <c r="AK38" s="278"/>
      <c r="AL38" s="278"/>
    </row>
    <row r="39" spans="1:38" x14ac:dyDescent="0.35">
      <c r="A39" s="202"/>
      <c r="B39" s="202"/>
      <c r="C39" s="202"/>
      <c r="D39" s="202"/>
      <c r="E39" s="202"/>
      <c r="F39" s="202"/>
      <c r="G39" s="202"/>
      <c r="H39" s="202"/>
      <c r="I39" s="202"/>
      <c r="J39" s="202"/>
      <c r="K39" s="202"/>
      <c r="L39" s="202"/>
      <c r="M39" s="202"/>
      <c r="N39" s="202"/>
      <c r="O39" s="202"/>
      <c r="P39" s="202"/>
      <c r="Q39" s="202"/>
      <c r="R39" s="202"/>
      <c r="S39" s="202"/>
      <c r="T39" s="202"/>
      <c r="U39" s="202"/>
      <c r="V39" s="202"/>
      <c r="W39" s="278"/>
      <c r="X39" s="202"/>
      <c r="Y39" s="202"/>
      <c r="Z39" s="202"/>
      <c r="AA39" s="202"/>
      <c r="AB39" s="202"/>
      <c r="AC39" s="202"/>
      <c r="AD39" s="202"/>
      <c r="AE39" s="202"/>
      <c r="AF39" s="202"/>
      <c r="AG39" s="202"/>
      <c r="AH39" s="202"/>
      <c r="AI39" s="278"/>
      <c r="AJ39" s="278"/>
      <c r="AK39" s="278"/>
      <c r="AL39" s="278"/>
    </row>
    <row r="40" spans="1:38" x14ac:dyDescent="0.35">
      <c r="A40" s="202"/>
      <c r="B40" s="202"/>
      <c r="C40" s="202"/>
      <c r="D40" s="202"/>
      <c r="E40" s="202"/>
      <c r="F40" s="202"/>
      <c r="G40" s="202"/>
      <c r="H40" s="202"/>
      <c r="I40" s="202"/>
      <c r="J40" s="202"/>
      <c r="K40" s="202"/>
      <c r="L40" s="202"/>
      <c r="M40" s="202"/>
      <c r="N40" s="202"/>
      <c r="O40" s="202"/>
      <c r="P40" s="202"/>
      <c r="Q40" s="202"/>
      <c r="R40" s="202"/>
      <c r="S40" s="202"/>
      <c r="T40" s="202"/>
      <c r="U40" s="202"/>
      <c r="V40" s="202"/>
      <c r="W40" s="278"/>
      <c r="X40" s="202"/>
      <c r="Y40" s="202"/>
      <c r="Z40" s="202"/>
      <c r="AA40" s="202"/>
      <c r="AB40" s="202"/>
      <c r="AC40" s="202"/>
      <c r="AD40" s="202"/>
      <c r="AE40" s="202"/>
      <c r="AF40" s="202"/>
      <c r="AG40" s="202"/>
      <c r="AH40" s="202"/>
      <c r="AI40" s="278"/>
      <c r="AJ40" s="278"/>
      <c r="AK40" s="278"/>
      <c r="AL40" s="278"/>
    </row>
    <row r="41" spans="1:38" x14ac:dyDescent="0.35">
      <c r="A41" s="278"/>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row>
    <row r="42" spans="1:38" x14ac:dyDescent="0.35">
      <c r="A42" s="202"/>
      <c r="B42" s="202"/>
      <c r="C42" s="202"/>
      <c r="D42" s="202"/>
      <c r="E42" s="202"/>
      <c r="F42" s="202"/>
      <c r="G42" s="202"/>
      <c r="H42" s="202"/>
      <c r="I42" s="202"/>
      <c r="J42" s="202"/>
      <c r="K42" s="202"/>
      <c r="L42" s="202"/>
      <c r="M42" s="202"/>
      <c r="N42" s="202"/>
      <c r="O42" s="202"/>
      <c r="P42" s="202"/>
      <c r="Q42" s="202"/>
      <c r="R42" s="202"/>
      <c r="S42" s="202"/>
      <c r="T42" s="202"/>
      <c r="U42" s="202"/>
      <c r="V42" s="202"/>
      <c r="W42" s="278"/>
      <c r="X42" s="202"/>
      <c r="Y42" s="202"/>
      <c r="Z42" s="202"/>
      <c r="AA42" s="202"/>
      <c r="AB42" s="202"/>
      <c r="AC42" s="202"/>
      <c r="AD42" s="202"/>
      <c r="AE42" s="202"/>
      <c r="AF42" s="202"/>
      <c r="AG42" s="202"/>
      <c r="AH42" s="202"/>
      <c r="AI42" s="278"/>
      <c r="AJ42" s="278"/>
      <c r="AK42" s="278"/>
      <c r="AL42" s="278"/>
    </row>
    <row r="43" spans="1:38" x14ac:dyDescent="0.35">
      <c r="A43" s="202"/>
      <c r="B43" s="202"/>
      <c r="C43" s="202"/>
      <c r="D43" s="202"/>
      <c r="E43" s="202"/>
      <c r="F43" s="202"/>
      <c r="G43" s="202"/>
      <c r="H43" s="202"/>
      <c r="I43" s="202"/>
      <c r="J43" s="202"/>
      <c r="K43" s="202"/>
      <c r="L43" s="202"/>
      <c r="M43" s="202"/>
      <c r="N43" s="202"/>
      <c r="O43" s="202"/>
      <c r="P43" s="202"/>
      <c r="Q43" s="202"/>
      <c r="R43" s="202"/>
      <c r="S43" s="202"/>
      <c r="T43" s="202"/>
      <c r="U43" s="202"/>
      <c r="V43" s="202"/>
      <c r="W43" s="278"/>
      <c r="X43" s="202"/>
      <c r="Y43" s="202"/>
      <c r="Z43" s="202"/>
      <c r="AA43" s="202"/>
      <c r="AB43" s="202"/>
      <c r="AC43" s="202"/>
      <c r="AD43" s="202"/>
      <c r="AE43" s="202"/>
      <c r="AF43" s="202"/>
      <c r="AG43" s="202"/>
      <c r="AH43" s="202"/>
      <c r="AI43" s="278"/>
      <c r="AJ43" s="278"/>
      <c r="AK43" s="278"/>
      <c r="AL43" s="278"/>
    </row>
    <row r="44" spans="1:38" ht="34" x14ac:dyDescent="0.6">
      <c r="A44" s="202"/>
      <c r="B44" s="212" t="str">
        <f>B4</f>
        <v>Verkostoalue A</v>
      </c>
      <c r="C44" s="202"/>
      <c r="D44" s="202"/>
      <c r="E44" s="202"/>
      <c r="F44" s="202"/>
      <c r="G44" s="202"/>
      <c r="H44" s="202"/>
      <c r="I44" s="202"/>
      <c r="J44" s="202"/>
      <c r="K44" s="202"/>
      <c r="L44" s="202"/>
      <c r="M44" s="202"/>
      <c r="N44" s="202"/>
      <c r="O44" s="202"/>
      <c r="P44" s="202"/>
      <c r="Q44" s="202"/>
      <c r="R44" s="202"/>
      <c r="S44" s="202"/>
      <c r="T44" s="202"/>
      <c r="U44" s="202"/>
      <c r="V44" s="202"/>
      <c r="W44" s="278"/>
      <c r="X44" s="202"/>
      <c r="Y44" s="212" t="str">
        <f>B4</f>
        <v>Verkostoalue A</v>
      </c>
      <c r="Z44" s="202"/>
      <c r="AA44" s="202"/>
      <c r="AB44" s="202"/>
      <c r="AC44" s="202"/>
      <c r="AD44" s="202"/>
      <c r="AE44" s="202"/>
      <c r="AF44" s="202"/>
      <c r="AG44" s="202"/>
      <c r="AH44" s="202"/>
      <c r="AI44" s="278"/>
      <c r="AJ44" s="278"/>
      <c r="AK44" s="278"/>
      <c r="AL44" s="278"/>
    </row>
    <row r="45" spans="1:38" ht="26" x14ac:dyDescent="0.6">
      <c r="A45" s="202"/>
      <c r="B45" s="228" t="s">
        <v>16660</v>
      </c>
      <c r="C45" s="202"/>
      <c r="D45" s="202"/>
      <c r="E45" s="202"/>
      <c r="F45" s="202"/>
      <c r="G45" s="202"/>
      <c r="H45" s="202"/>
      <c r="I45" s="202"/>
      <c r="J45" s="202"/>
      <c r="K45" s="202"/>
      <c r="L45" s="202"/>
      <c r="M45" s="202"/>
      <c r="N45" s="202"/>
      <c r="O45" s="202"/>
      <c r="P45" s="202"/>
      <c r="Q45" s="202"/>
      <c r="R45" s="202"/>
      <c r="S45" s="202"/>
      <c r="T45" s="202"/>
      <c r="U45" s="202"/>
      <c r="V45" s="202"/>
      <c r="W45" s="278"/>
      <c r="X45" s="202"/>
      <c r="Y45" s="228" t="s">
        <v>16666</v>
      </c>
      <c r="Z45" s="202"/>
      <c r="AA45" s="202"/>
      <c r="AB45" s="202"/>
      <c r="AC45" s="202"/>
      <c r="AD45" s="202"/>
      <c r="AE45" s="202"/>
      <c r="AF45" s="202"/>
      <c r="AG45" s="202"/>
      <c r="AH45" s="202"/>
      <c r="AI45" s="278"/>
      <c r="AJ45" s="278"/>
      <c r="AK45" s="278"/>
      <c r="AL45" s="278"/>
    </row>
    <row r="46" spans="1:38" x14ac:dyDescent="0.35">
      <c r="A46" s="202"/>
      <c r="B46" s="202"/>
      <c r="C46" s="202"/>
      <c r="D46" s="202"/>
      <c r="E46" s="202"/>
      <c r="F46" s="202"/>
      <c r="G46" s="202"/>
      <c r="H46" s="202"/>
      <c r="I46" s="202"/>
      <c r="J46" s="202"/>
      <c r="K46" s="202"/>
      <c r="L46" s="202"/>
      <c r="M46" s="202"/>
      <c r="N46" s="202"/>
      <c r="O46" s="202"/>
      <c r="P46" s="202"/>
      <c r="Q46" s="202"/>
      <c r="R46" s="202"/>
      <c r="S46" s="202"/>
      <c r="T46" s="202"/>
      <c r="U46" s="202"/>
      <c r="V46" s="202"/>
      <c r="W46" s="278"/>
      <c r="X46" s="202"/>
      <c r="Y46" s="202"/>
      <c r="Z46" s="202"/>
      <c r="AA46" s="202"/>
      <c r="AB46" s="202"/>
      <c r="AC46" s="202"/>
      <c r="AD46" s="202"/>
      <c r="AE46" s="202"/>
      <c r="AF46" s="202"/>
      <c r="AG46" s="202"/>
      <c r="AH46" s="202"/>
      <c r="AI46" s="278"/>
      <c r="AJ46" s="278"/>
      <c r="AK46" s="278"/>
      <c r="AL46" s="278"/>
    </row>
    <row r="47" spans="1:38" ht="23.5" x14ac:dyDescent="0.55000000000000004">
      <c r="A47" s="202"/>
      <c r="B47" s="213" t="str">
        <f>TALOUSTIEDOT!B22</f>
        <v>Esimerkkihinnasto</v>
      </c>
      <c r="C47" s="214"/>
      <c r="D47" s="202"/>
      <c r="E47" s="202"/>
      <c r="F47" s="202"/>
      <c r="G47" s="202"/>
      <c r="H47" s="202"/>
      <c r="I47" s="202"/>
      <c r="J47" s="202"/>
      <c r="K47" s="202"/>
      <c r="L47" s="202"/>
      <c r="M47" s="202"/>
      <c r="N47" s="202"/>
      <c r="O47" s="202"/>
      <c r="P47" s="202"/>
      <c r="Q47" s="202"/>
      <c r="R47" s="202"/>
      <c r="S47" s="202"/>
      <c r="T47" s="202"/>
      <c r="U47" s="202"/>
      <c r="V47" s="202"/>
      <c r="W47" s="278"/>
      <c r="X47" s="202"/>
      <c r="Y47" s="271" t="s">
        <v>16665</v>
      </c>
      <c r="Z47" s="202"/>
      <c r="AA47" s="202"/>
      <c r="AB47" s="202"/>
      <c r="AC47" s="202"/>
      <c r="AD47" s="202"/>
      <c r="AE47" s="202"/>
      <c r="AF47" s="202"/>
      <c r="AG47" s="202"/>
      <c r="AH47" s="202"/>
      <c r="AI47" s="278"/>
      <c r="AJ47" s="278"/>
      <c r="AK47" s="278"/>
      <c r="AL47" s="278"/>
    </row>
    <row r="48" spans="1:38" ht="21" x14ac:dyDescent="0.5">
      <c r="A48" s="202"/>
      <c r="B48" s="223" t="str">
        <f>TALOUSTIEDOT!B23</f>
        <v>Keskim. Putkikoko</v>
      </c>
      <c r="C48" s="229" t="str">
        <f>TALOUSTIEDOT!D23</f>
        <v xml:space="preserve">Jätevesi   €/m  </v>
      </c>
      <c r="D48" s="202"/>
      <c r="E48" s="202"/>
      <c r="F48" s="202"/>
      <c r="G48" s="202"/>
      <c r="H48" s="202"/>
      <c r="I48" s="202"/>
      <c r="J48" s="202"/>
      <c r="K48" s="202"/>
      <c r="L48" s="202"/>
      <c r="M48" s="202"/>
      <c r="N48" s="202"/>
      <c r="O48" s="202"/>
      <c r="P48" s="202"/>
      <c r="Q48" s="202"/>
      <c r="R48" s="202"/>
      <c r="S48" s="202"/>
      <c r="T48" s="202"/>
      <c r="U48" s="202"/>
      <c r="V48" s="202"/>
      <c r="W48" s="278"/>
      <c r="X48" s="202"/>
      <c r="Y48" s="202"/>
      <c r="Z48" s="202"/>
      <c r="AA48" s="202"/>
      <c r="AB48" s="202"/>
      <c r="AC48" s="202"/>
      <c r="AD48" s="202"/>
      <c r="AE48" s="202"/>
      <c r="AF48" s="202"/>
      <c r="AG48" s="202"/>
      <c r="AH48" s="202"/>
      <c r="AI48" s="278"/>
      <c r="AJ48" s="278"/>
      <c r="AK48" s="278"/>
      <c r="AL48" s="278"/>
    </row>
    <row r="49" spans="1:38" ht="21" x14ac:dyDescent="0.5">
      <c r="A49" s="202"/>
      <c r="B49" s="223" t="str">
        <f>TALOUSTIEDOT!B24</f>
        <v>&lt; 70 mm</v>
      </c>
      <c r="C49" s="216">
        <f>TALOUSTIEDOT!D24</f>
        <v>50</v>
      </c>
      <c r="D49" s="202"/>
      <c r="E49" s="202"/>
      <c r="F49" s="202"/>
      <c r="G49" s="202"/>
      <c r="H49" s="202"/>
      <c r="I49" s="202"/>
      <c r="J49" s="202"/>
      <c r="K49" s="202"/>
      <c r="L49" s="202"/>
      <c r="M49" s="202"/>
      <c r="N49" s="202"/>
      <c r="O49" s="202"/>
      <c r="P49" s="202"/>
      <c r="Q49" s="202"/>
      <c r="R49" s="202"/>
      <c r="S49" s="202"/>
      <c r="T49" s="202"/>
      <c r="U49" s="202"/>
      <c r="V49" s="202"/>
      <c r="W49" s="278"/>
      <c r="X49" s="202"/>
      <c r="Y49" s="203" t="s">
        <v>16664</v>
      </c>
      <c r="Z49" s="204"/>
      <c r="AA49" s="202"/>
      <c r="AB49" s="202"/>
      <c r="AC49" s="202"/>
      <c r="AD49" s="202"/>
      <c r="AE49" s="202"/>
      <c r="AF49" s="202"/>
      <c r="AG49" s="202"/>
      <c r="AH49" s="202"/>
      <c r="AI49" s="278"/>
      <c r="AJ49" s="278"/>
      <c r="AK49" s="278"/>
      <c r="AL49" s="278"/>
    </row>
    <row r="50" spans="1:38" ht="21" x14ac:dyDescent="0.5">
      <c r="A50" s="202"/>
      <c r="B50" s="223" t="str">
        <f>TALOUSTIEDOT!B25</f>
        <v>&gt; 70 mm</v>
      </c>
      <c r="C50" s="216">
        <f>TALOUSTIEDOT!D25</f>
        <v>80</v>
      </c>
      <c r="D50" s="202"/>
      <c r="E50" s="202"/>
      <c r="F50" s="202"/>
      <c r="G50" s="202"/>
      <c r="H50" s="202"/>
      <c r="I50" s="202"/>
      <c r="J50" s="202"/>
      <c r="K50" s="202"/>
      <c r="L50" s="202"/>
      <c r="M50" s="202"/>
      <c r="N50" s="202"/>
      <c r="O50" s="202"/>
      <c r="P50" s="202"/>
      <c r="Q50" s="202"/>
      <c r="R50" s="202"/>
      <c r="S50" s="202"/>
      <c r="T50" s="202"/>
      <c r="U50" s="202"/>
      <c r="V50" s="202"/>
      <c r="W50" s="278"/>
      <c r="X50" s="202"/>
      <c r="Y50" s="222" t="str">
        <f>TALOUSTIEDOT!B128</f>
        <v>Vedenkäyttäjä</v>
      </c>
      <c r="Z50" s="229" t="str">
        <f>TALOUSTIEDOT!C128</f>
        <v>Muutos liittyjää vuodessa (kpl)</v>
      </c>
      <c r="AA50" s="202"/>
      <c r="AB50" s="202"/>
      <c r="AC50" s="202"/>
      <c r="AD50" s="202"/>
      <c r="AE50" s="202"/>
      <c r="AF50" s="202"/>
      <c r="AG50" s="202"/>
      <c r="AH50" s="202"/>
      <c r="AI50" s="278"/>
      <c r="AJ50" s="278"/>
      <c r="AK50" s="278"/>
      <c r="AL50" s="278"/>
    </row>
    <row r="51" spans="1:38" ht="21" x14ac:dyDescent="0.5">
      <c r="A51" s="202"/>
      <c r="B51" s="225" t="str">
        <f>TALOUSTIEDOT!B26</f>
        <v>&gt; 100 mm</v>
      </c>
      <c r="C51" s="218">
        <f>TALOUSTIEDOT!D26</f>
        <v>120</v>
      </c>
      <c r="D51" s="202"/>
      <c r="E51" s="202"/>
      <c r="F51" s="202"/>
      <c r="G51" s="202"/>
      <c r="H51" s="202"/>
      <c r="I51" s="202"/>
      <c r="J51" s="202"/>
      <c r="K51" s="202"/>
      <c r="L51" s="202"/>
      <c r="M51" s="202"/>
      <c r="N51" s="202"/>
      <c r="O51" s="202"/>
      <c r="P51" s="202"/>
      <c r="Q51" s="202"/>
      <c r="R51" s="202"/>
      <c r="S51" s="202"/>
      <c r="T51" s="202"/>
      <c r="U51" s="202"/>
      <c r="V51" s="202"/>
      <c r="W51" s="278"/>
      <c r="X51" s="202"/>
      <c r="Y51" s="223" t="str">
        <f>TALOUSTIEDOT!B129</f>
        <v>Vakituinen asunto (kpl)</v>
      </c>
      <c r="Z51" s="272">
        <f>TALOUSTIEDOT!C129</f>
        <v>0.5</v>
      </c>
      <c r="AA51" s="202"/>
      <c r="AB51" s="202"/>
      <c r="AC51" s="202"/>
      <c r="AD51" s="202"/>
      <c r="AE51" s="202"/>
      <c r="AF51" s="202"/>
      <c r="AG51" s="202"/>
      <c r="AH51" s="202"/>
      <c r="AI51" s="278"/>
      <c r="AJ51" s="278"/>
      <c r="AK51" s="278"/>
      <c r="AL51" s="278"/>
    </row>
    <row r="52" spans="1:38" ht="21" x14ac:dyDescent="0.5">
      <c r="A52" s="202"/>
      <c r="B52" s="202"/>
      <c r="C52" s="202"/>
      <c r="D52" s="202"/>
      <c r="E52" s="202"/>
      <c r="F52" s="202"/>
      <c r="G52" s="202"/>
      <c r="H52" s="202"/>
      <c r="I52" s="202"/>
      <c r="J52" s="202"/>
      <c r="K52" s="202"/>
      <c r="L52" s="202"/>
      <c r="M52" s="202"/>
      <c r="N52" s="202"/>
      <c r="O52" s="202"/>
      <c r="P52" s="202"/>
      <c r="Q52" s="202"/>
      <c r="R52" s="202"/>
      <c r="S52" s="202"/>
      <c r="T52" s="202"/>
      <c r="U52" s="202"/>
      <c r="V52" s="202"/>
      <c r="W52" s="278"/>
      <c r="X52" s="202"/>
      <c r="Y52" s="223" t="str">
        <f>TALOUSTIEDOT!B130</f>
        <v>Loma-asunto (kpl)</v>
      </c>
      <c r="Z52" s="272">
        <f>TALOUSTIEDOT!C130</f>
        <v>0.5</v>
      </c>
      <c r="AA52" s="202"/>
      <c r="AB52" s="202"/>
      <c r="AC52" s="202"/>
      <c r="AD52" s="202"/>
      <c r="AE52" s="202"/>
      <c r="AF52" s="202"/>
      <c r="AG52" s="202"/>
      <c r="AH52" s="202"/>
      <c r="AI52" s="278"/>
      <c r="AJ52" s="278"/>
      <c r="AK52" s="278"/>
      <c r="AL52" s="278"/>
    </row>
    <row r="53" spans="1:38" ht="21" x14ac:dyDescent="0.5">
      <c r="A53" s="202"/>
      <c r="B53" s="202"/>
      <c r="C53" s="202"/>
      <c r="D53" s="202"/>
      <c r="E53" s="202"/>
      <c r="F53" s="202"/>
      <c r="G53" s="202"/>
      <c r="H53" s="202"/>
      <c r="I53" s="202"/>
      <c r="J53" s="202"/>
      <c r="K53" s="202"/>
      <c r="L53" s="202"/>
      <c r="M53" s="202"/>
      <c r="N53" s="202"/>
      <c r="O53" s="202"/>
      <c r="P53" s="202"/>
      <c r="Q53" s="202"/>
      <c r="R53" s="202"/>
      <c r="S53" s="202"/>
      <c r="T53" s="202"/>
      <c r="U53" s="202"/>
      <c r="V53" s="202"/>
      <c r="W53" s="278"/>
      <c r="X53" s="202"/>
      <c r="Y53" s="225" t="str">
        <f>TALOUSTIEDOT!B131</f>
        <v>Maatila (kpl)</v>
      </c>
      <c r="Z53" s="273">
        <f>TALOUSTIEDOT!C131</f>
        <v>0</v>
      </c>
      <c r="AA53" s="202"/>
      <c r="AB53" s="202"/>
      <c r="AC53" s="202"/>
      <c r="AD53" s="202"/>
      <c r="AE53" s="202"/>
      <c r="AF53" s="202"/>
      <c r="AG53" s="202"/>
      <c r="AH53" s="202"/>
      <c r="AI53" s="278"/>
      <c r="AJ53" s="278"/>
      <c r="AK53" s="278"/>
      <c r="AL53" s="278"/>
    </row>
    <row r="54" spans="1:38" ht="21" x14ac:dyDescent="0.5">
      <c r="A54" s="202"/>
      <c r="B54" s="220" t="str">
        <f>TALOUSTIEDOT!B28</f>
        <v>Tarkastelualueen verkoston saneerausinvestointien arvioiminen</v>
      </c>
      <c r="C54" s="221"/>
      <c r="E54" s="202"/>
      <c r="F54" s="202"/>
      <c r="G54" s="202"/>
      <c r="H54" s="202"/>
      <c r="I54" s="202"/>
      <c r="J54" s="202"/>
      <c r="K54" s="202"/>
      <c r="L54" s="202"/>
      <c r="M54" s="202"/>
      <c r="N54" s="202"/>
      <c r="O54" s="202"/>
      <c r="P54" s="202"/>
      <c r="Q54" s="202"/>
      <c r="R54" s="202"/>
      <c r="S54" s="202"/>
      <c r="T54" s="202"/>
      <c r="U54" s="202"/>
      <c r="V54" s="202"/>
      <c r="W54" s="278"/>
      <c r="X54" s="270"/>
      <c r="Y54" s="202"/>
      <c r="Z54" s="202"/>
      <c r="AA54" s="202"/>
      <c r="AB54" s="202"/>
      <c r="AC54" s="202"/>
      <c r="AD54" s="202"/>
      <c r="AE54" s="202"/>
      <c r="AF54" s="202"/>
      <c r="AG54" s="202"/>
      <c r="AH54" s="202"/>
      <c r="AI54" s="278"/>
      <c r="AJ54" s="278"/>
      <c r="AK54" s="278"/>
      <c r="AL54" s="278"/>
    </row>
    <row r="55" spans="1:38" ht="21" x14ac:dyDescent="0.5">
      <c r="A55" s="202"/>
      <c r="B55" s="222" t="str">
        <f>TALOUSTIEDOT!B29</f>
        <v>Keskim. Putkikoko</v>
      </c>
      <c r="C55" s="229" t="str">
        <f>TALOUSTIEDOT!D29</f>
        <v xml:space="preserve">Jätevesi   €/m  </v>
      </c>
      <c r="D55" s="202"/>
      <c r="E55" s="202"/>
      <c r="F55" s="202"/>
      <c r="G55" s="202"/>
      <c r="H55" s="202"/>
      <c r="I55" s="202"/>
      <c r="J55" s="202"/>
      <c r="K55" s="202"/>
      <c r="L55" s="202"/>
      <c r="M55" s="202"/>
      <c r="N55" s="202"/>
      <c r="O55" s="202"/>
      <c r="P55" s="202"/>
      <c r="Q55" s="202"/>
      <c r="R55" s="202"/>
      <c r="S55" s="202"/>
      <c r="T55" s="202"/>
      <c r="U55" s="202"/>
      <c r="V55" s="202"/>
      <c r="W55" s="278"/>
      <c r="X55" s="202"/>
      <c r="Y55" s="202"/>
      <c r="Z55" s="202"/>
      <c r="AA55" s="202"/>
      <c r="AB55" s="202"/>
      <c r="AC55" s="202"/>
      <c r="AD55" s="202"/>
      <c r="AE55" s="202"/>
      <c r="AF55" s="202"/>
      <c r="AG55" s="202"/>
      <c r="AH55" s="202"/>
      <c r="AI55" s="278"/>
      <c r="AJ55" s="278"/>
      <c r="AK55" s="278"/>
      <c r="AL55" s="278"/>
    </row>
    <row r="56" spans="1:38" ht="21" x14ac:dyDescent="0.5">
      <c r="A56" s="202"/>
      <c r="B56" s="223" t="str">
        <f>TALOUSTIEDOT!B30</f>
        <v>&lt; 70 mm</v>
      </c>
      <c r="C56" s="224">
        <f>TALOUSTIEDOT!D30</f>
        <v>50</v>
      </c>
      <c r="D56" s="202"/>
      <c r="E56" s="202"/>
      <c r="F56" s="202"/>
      <c r="G56" s="202"/>
      <c r="H56" s="202"/>
      <c r="I56" s="202"/>
      <c r="J56" s="202"/>
      <c r="K56" s="202"/>
      <c r="L56" s="202"/>
      <c r="M56" s="202"/>
      <c r="N56" s="202"/>
      <c r="O56" s="202"/>
      <c r="P56" s="202"/>
      <c r="Q56" s="202"/>
      <c r="R56" s="202"/>
      <c r="S56" s="202"/>
      <c r="T56" s="202"/>
      <c r="U56" s="202"/>
      <c r="V56" s="202"/>
      <c r="W56" s="278"/>
      <c r="X56" s="202"/>
      <c r="Y56" s="202"/>
      <c r="Z56" s="202"/>
      <c r="AA56" s="202"/>
      <c r="AB56" s="202"/>
      <c r="AC56" s="202"/>
      <c r="AD56" s="202"/>
      <c r="AE56" s="202"/>
      <c r="AF56" s="202"/>
      <c r="AG56" s="202"/>
      <c r="AH56" s="202"/>
      <c r="AI56" s="278"/>
      <c r="AJ56" s="278"/>
      <c r="AK56" s="278"/>
      <c r="AL56" s="278"/>
    </row>
    <row r="57" spans="1:38" ht="21" x14ac:dyDescent="0.5">
      <c r="A57" s="202"/>
      <c r="B57" s="223" t="str">
        <f>TALOUSTIEDOT!B31</f>
        <v>&gt; 70 mm</v>
      </c>
      <c r="C57" s="224">
        <f>TALOUSTIEDOT!D31</f>
        <v>80</v>
      </c>
      <c r="D57" s="202"/>
      <c r="E57" s="202"/>
      <c r="F57" s="202"/>
      <c r="G57" s="202"/>
      <c r="H57" s="202"/>
      <c r="I57" s="202"/>
      <c r="J57" s="202"/>
      <c r="K57" s="202"/>
      <c r="L57" s="202"/>
      <c r="M57" s="202"/>
      <c r="N57" s="202"/>
      <c r="O57" s="202"/>
      <c r="P57" s="202"/>
      <c r="Q57" s="202"/>
      <c r="R57" s="202"/>
      <c r="S57" s="202"/>
      <c r="T57" s="202"/>
      <c r="U57" s="202"/>
      <c r="V57" s="202"/>
      <c r="W57" s="278"/>
      <c r="X57" s="202"/>
      <c r="Y57" s="202"/>
      <c r="Z57" s="202"/>
      <c r="AA57" s="202"/>
      <c r="AB57" s="202"/>
      <c r="AC57" s="202"/>
      <c r="AD57" s="202"/>
      <c r="AE57" s="202"/>
      <c r="AF57" s="202"/>
      <c r="AG57" s="202"/>
      <c r="AH57" s="202"/>
      <c r="AI57" s="278"/>
      <c r="AJ57" s="278"/>
      <c r="AK57" s="278"/>
      <c r="AL57" s="278"/>
    </row>
    <row r="58" spans="1:38" ht="21" x14ac:dyDescent="0.5">
      <c r="A58" s="202"/>
      <c r="B58" s="225" t="str">
        <f>TALOUSTIEDOT!B32</f>
        <v>&gt; 100 mm</v>
      </c>
      <c r="C58" s="224">
        <f>TALOUSTIEDOT!D32</f>
        <v>120</v>
      </c>
      <c r="D58" s="202"/>
      <c r="E58" s="202"/>
      <c r="F58" s="202"/>
      <c r="G58" s="202"/>
      <c r="H58" s="202"/>
      <c r="I58" s="202"/>
      <c r="J58" s="202"/>
      <c r="K58" s="202"/>
      <c r="L58" s="202"/>
      <c r="M58" s="202"/>
      <c r="N58" s="202"/>
      <c r="O58" s="202"/>
      <c r="P58" s="202"/>
      <c r="Q58" s="202"/>
      <c r="R58" s="202"/>
      <c r="S58" s="202"/>
      <c r="T58" s="202"/>
      <c r="U58" s="202"/>
      <c r="V58" s="202"/>
      <c r="W58" s="278"/>
      <c r="X58" s="202"/>
      <c r="Y58" s="202"/>
      <c r="Z58" s="202"/>
      <c r="AA58" s="202"/>
      <c r="AB58" s="202"/>
      <c r="AC58" s="202"/>
      <c r="AD58" s="202"/>
      <c r="AE58" s="202"/>
      <c r="AF58" s="202"/>
      <c r="AG58" s="202"/>
      <c r="AH58" s="202"/>
      <c r="AI58" s="278"/>
      <c r="AJ58" s="278"/>
      <c r="AK58" s="278"/>
      <c r="AL58" s="278"/>
    </row>
    <row r="59" spans="1:38" ht="21" x14ac:dyDescent="0.5">
      <c r="A59" s="202"/>
      <c r="B59" s="226" t="str">
        <f>TALOUSTIEDOT!B33</f>
        <v>Keskimääräinen käyttöikä</v>
      </c>
      <c r="C59" s="227">
        <f>TALOUSTIEDOT!D33</f>
        <v>50</v>
      </c>
      <c r="D59" s="202"/>
      <c r="E59" s="202"/>
      <c r="F59" s="202"/>
      <c r="G59" s="202"/>
      <c r="H59" s="202"/>
      <c r="I59" s="202"/>
      <c r="J59" s="202"/>
      <c r="K59" s="202"/>
      <c r="L59" s="202"/>
      <c r="M59" s="202"/>
      <c r="N59" s="202"/>
      <c r="O59" s="202"/>
      <c r="P59" s="202"/>
      <c r="Q59" s="202"/>
      <c r="R59" s="202"/>
      <c r="S59" s="202"/>
      <c r="T59" s="202"/>
      <c r="U59" s="202"/>
      <c r="V59" s="202"/>
      <c r="W59" s="278"/>
      <c r="X59" s="202"/>
      <c r="Y59" s="202"/>
      <c r="Z59" s="202"/>
      <c r="AA59" s="202"/>
      <c r="AB59" s="202"/>
      <c r="AC59" s="202"/>
      <c r="AD59" s="202"/>
      <c r="AE59" s="202"/>
      <c r="AF59" s="202"/>
      <c r="AG59" s="202"/>
      <c r="AH59" s="202"/>
      <c r="AI59" s="278"/>
      <c r="AJ59" s="278"/>
      <c r="AK59" s="278"/>
      <c r="AL59" s="278"/>
    </row>
    <row r="60" spans="1:38" x14ac:dyDescent="0.35">
      <c r="A60" s="202"/>
      <c r="B60" s="202"/>
      <c r="C60" s="202"/>
      <c r="D60" s="202"/>
      <c r="E60" s="202"/>
      <c r="F60" s="202"/>
      <c r="G60" s="202"/>
      <c r="H60" s="202"/>
      <c r="I60" s="202"/>
      <c r="J60" s="202"/>
      <c r="K60" s="202"/>
      <c r="L60" s="202"/>
      <c r="M60" s="202"/>
      <c r="N60" s="202"/>
      <c r="O60" s="202"/>
      <c r="P60" s="202"/>
      <c r="Q60" s="202"/>
      <c r="R60" s="202"/>
      <c r="S60" s="202"/>
      <c r="T60" s="202"/>
      <c r="U60" s="202"/>
      <c r="V60" s="202"/>
      <c r="W60" s="278"/>
      <c r="X60" s="202"/>
      <c r="Y60" s="202"/>
      <c r="Z60" s="202"/>
      <c r="AA60" s="202"/>
      <c r="AB60" s="202"/>
      <c r="AC60" s="202"/>
      <c r="AD60" s="202"/>
      <c r="AE60" s="202"/>
      <c r="AF60" s="202"/>
      <c r="AG60" s="202"/>
      <c r="AH60" s="202"/>
      <c r="AI60" s="278"/>
      <c r="AJ60" s="278"/>
      <c r="AK60" s="278"/>
      <c r="AL60" s="278"/>
    </row>
    <row r="61" spans="1:38" x14ac:dyDescent="0.35">
      <c r="A61" s="202"/>
      <c r="B61" s="202"/>
      <c r="C61" s="202"/>
      <c r="D61" s="202"/>
      <c r="E61" s="202"/>
      <c r="F61" s="202"/>
      <c r="G61" s="202"/>
      <c r="H61" s="202"/>
      <c r="I61" s="202"/>
      <c r="J61" s="202"/>
      <c r="K61" s="202"/>
      <c r="L61" s="202"/>
      <c r="M61" s="202"/>
      <c r="N61" s="202"/>
      <c r="O61" s="202"/>
      <c r="P61" s="202"/>
      <c r="Q61" s="202"/>
      <c r="R61" s="202"/>
      <c r="S61" s="202"/>
      <c r="T61" s="202"/>
      <c r="U61" s="202"/>
      <c r="V61" s="202"/>
      <c r="W61" s="278"/>
      <c r="X61" s="202"/>
      <c r="Y61" s="202"/>
      <c r="Z61" s="202"/>
      <c r="AA61" s="202"/>
      <c r="AB61" s="202"/>
      <c r="AC61" s="202"/>
      <c r="AD61" s="202"/>
      <c r="AE61" s="202"/>
      <c r="AF61" s="202"/>
      <c r="AG61" s="202"/>
      <c r="AH61" s="202"/>
      <c r="AI61" s="278"/>
      <c r="AJ61" s="278"/>
      <c r="AK61" s="278"/>
      <c r="AL61" s="278"/>
    </row>
    <row r="62" spans="1:38" x14ac:dyDescent="0.35">
      <c r="A62" s="202"/>
      <c r="B62" s="202"/>
      <c r="C62" s="202"/>
      <c r="D62" s="202"/>
      <c r="E62" s="202"/>
      <c r="F62" s="202"/>
      <c r="G62" s="202"/>
      <c r="H62" s="202"/>
      <c r="I62" s="202"/>
      <c r="J62" s="202"/>
      <c r="K62" s="202"/>
      <c r="L62" s="202"/>
      <c r="M62" s="202"/>
      <c r="N62" s="202"/>
      <c r="O62" s="202"/>
      <c r="P62" s="202"/>
      <c r="Q62" s="202"/>
      <c r="R62" s="202"/>
      <c r="S62" s="202"/>
      <c r="T62" s="202"/>
      <c r="U62" s="202"/>
      <c r="V62" s="202"/>
      <c r="W62" s="278"/>
      <c r="X62" s="202"/>
      <c r="Y62" s="202"/>
      <c r="Z62" s="202"/>
      <c r="AA62" s="202"/>
      <c r="AB62" s="202"/>
      <c r="AC62" s="202"/>
      <c r="AD62" s="202"/>
      <c r="AE62" s="202"/>
      <c r="AF62" s="202"/>
      <c r="AG62" s="202"/>
      <c r="AH62" s="202"/>
      <c r="AI62" s="278"/>
      <c r="AJ62" s="278"/>
      <c r="AK62" s="278"/>
      <c r="AL62" s="278"/>
    </row>
    <row r="63" spans="1:38" x14ac:dyDescent="0.35">
      <c r="A63" s="202"/>
      <c r="B63" s="202"/>
      <c r="C63" s="202"/>
      <c r="D63" s="202"/>
      <c r="E63" s="202"/>
      <c r="F63" s="202"/>
      <c r="G63" s="202"/>
      <c r="H63" s="202"/>
      <c r="I63" s="202"/>
      <c r="J63" s="202"/>
      <c r="K63" s="202"/>
      <c r="L63" s="202"/>
      <c r="M63" s="202"/>
      <c r="N63" s="202"/>
      <c r="O63" s="202"/>
      <c r="P63" s="202"/>
      <c r="Q63" s="202"/>
      <c r="R63" s="202"/>
      <c r="S63" s="202"/>
      <c r="T63" s="202"/>
      <c r="U63" s="202"/>
      <c r="V63" s="202"/>
      <c r="W63" s="278"/>
      <c r="X63" s="202"/>
      <c r="Y63" s="202"/>
      <c r="Z63" s="202"/>
      <c r="AA63" s="202"/>
      <c r="AB63" s="202"/>
      <c r="AC63" s="202"/>
      <c r="AD63" s="202"/>
      <c r="AE63" s="202"/>
      <c r="AF63" s="202"/>
      <c r="AG63" s="202"/>
      <c r="AH63" s="202"/>
      <c r="AI63" s="278"/>
      <c r="AJ63" s="278"/>
      <c r="AK63" s="278"/>
      <c r="AL63" s="278"/>
    </row>
    <row r="64" spans="1:38" x14ac:dyDescent="0.35">
      <c r="A64" s="202"/>
      <c r="B64" s="202"/>
      <c r="C64" s="202"/>
      <c r="D64" s="202"/>
      <c r="E64" s="202"/>
      <c r="F64" s="202"/>
      <c r="G64" s="202"/>
      <c r="H64" s="202"/>
      <c r="I64" s="202"/>
      <c r="J64" s="202"/>
      <c r="K64" s="202"/>
      <c r="L64" s="202"/>
      <c r="M64" s="202"/>
      <c r="N64" s="202"/>
      <c r="O64" s="202"/>
      <c r="P64" s="202"/>
      <c r="Q64" s="202"/>
      <c r="R64" s="202"/>
      <c r="S64" s="202"/>
      <c r="T64" s="202"/>
      <c r="U64" s="202"/>
      <c r="V64" s="202"/>
      <c r="W64" s="278"/>
      <c r="X64" s="202"/>
      <c r="Y64" s="202"/>
      <c r="Z64" s="202"/>
      <c r="AA64" s="202"/>
      <c r="AB64" s="202"/>
      <c r="AC64" s="202"/>
      <c r="AD64" s="202"/>
      <c r="AE64" s="202"/>
      <c r="AF64" s="202"/>
      <c r="AG64" s="202"/>
      <c r="AH64" s="202"/>
      <c r="AI64" s="278"/>
      <c r="AJ64" s="278"/>
      <c r="AK64" s="278"/>
      <c r="AL64" s="278"/>
    </row>
    <row r="65" spans="1:38" x14ac:dyDescent="0.35">
      <c r="A65" s="202"/>
      <c r="B65" s="202"/>
      <c r="C65" s="202"/>
      <c r="D65" s="202"/>
      <c r="E65" s="202"/>
      <c r="F65" s="202"/>
      <c r="G65" s="202"/>
      <c r="H65" s="202"/>
      <c r="I65" s="202"/>
      <c r="J65" s="202"/>
      <c r="K65" s="202"/>
      <c r="L65" s="202"/>
      <c r="M65" s="202"/>
      <c r="N65" s="202"/>
      <c r="O65" s="202"/>
      <c r="P65" s="202"/>
      <c r="Q65" s="202"/>
      <c r="R65" s="202"/>
      <c r="S65" s="202"/>
      <c r="T65" s="202"/>
      <c r="U65" s="202"/>
      <c r="V65" s="202"/>
      <c r="W65" s="278"/>
      <c r="X65" s="202"/>
      <c r="Y65" s="202"/>
      <c r="Z65" s="202"/>
      <c r="AA65" s="202"/>
      <c r="AB65" s="202"/>
      <c r="AC65" s="202"/>
      <c r="AD65" s="202"/>
      <c r="AE65" s="202"/>
      <c r="AF65" s="202"/>
      <c r="AG65" s="202"/>
      <c r="AH65" s="202"/>
      <c r="AI65" s="278"/>
      <c r="AJ65" s="278"/>
      <c r="AK65" s="278"/>
      <c r="AL65" s="278"/>
    </row>
    <row r="66" spans="1:38" x14ac:dyDescent="0.35">
      <c r="A66" s="202"/>
      <c r="B66" s="202"/>
      <c r="C66" s="202"/>
      <c r="D66" s="202"/>
      <c r="E66" s="202"/>
      <c r="F66" s="202"/>
      <c r="G66" s="202"/>
      <c r="H66" s="202"/>
      <c r="I66" s="202"/>
      <c r="J66" s="202"/>
      <c r="K66" s="202"/>
      <c r="L66" s="202"/>
      <c r="M66" s="202"/>
      <c r="N66" s="202"/>
      <c r="O66" s="202"/>
      <c r="P66" s="202"/>
      <c r="Q66" s="202"/>
      <c r="R66" s="202"/>
      <c r="S66" s="202"/>
      <c r="T66" s="202"/>
      <c r="U66" s="202"/>
      <c r="V66" s="202"/>
      <c r="W66" s="278"/>
      <c r="X66" s="202"/>
      <c r="Y66" s="202"/>
      <c r="Z66" s="202"/>
      <c r="AA66" s="202"/>
      <c r="AB66" s="202"/>
      <c r="AC66" s="202"/>
      <c r="AD66" s="202"/>
      <c r="AE66" s="202"/>
      <c r="AF66" s="202"/>
      <c r="AG66" s="202"/>
      <c r="AH66" s="202"/>
      <c r="AI66" s="278"/>
      <c r="AJ66" s="278"/>
      <c r="AK66" s="278"/>
      <c r="AL66" s="278"/>
    </row>
    <row r="67" spans="1:38" x14ac:dyDescent="0.35">
      <c r="A67" s="202"/>
      <c r="B67" s="202"/>
      <c r="C67" s="202"/>
      <c r="D67" s="202"/>
      <c r="E67" s="202"/>
      <c r="F67" s="202"/>
      <c r="G67" s="202"/>
      <c r="H67" s="202"/>
      <c r="I67" s="202"/>
      <c r="J67" s="202"/>
      <c r="K67" s="202"/>
      <c r="L67" s="202"/>
      <c r="M67" s="202"/>
      <c r="N67" s="202"/>
      <c r="O67" s="202"/>
      <c r="P67" s="202"/>
      <c r="Q67" s="202"/>
      <c r="R67" s="202"/>
      <c r="S67" s="202"/>
      <c r="T67" s="202"/>
      <c r="U67" s="202"/>
      <c r="V67" s="202"/>
      <c r="W67" s="278"/>
      <c r="X67" s="202"/>
      <c r="Y67" s="202"/>
      <c r="Z67" s="202"/>
      <c r="AA67" s="202"/>
      <c r="AB67" s="202"/>
      <c r="AC67" s="202"/>
      <c r="AD67" s="202"/>
      <c r="AE67" s="202"/>
      <c r="AF67" s="202"/>
      <c r="AG67" s="202"/>
      <c r="AH67" s="202"/>
      <c r="AI67" s="278"/>
      <c r="AJ67" s="278"/>
      <c r="AK67" s="278"/>
      <c r="AL67" s="278"/>
    </row>
    <row r="68" spans="1:38" x14ac:dyDescent="0.35">
      <c r="A68" s="202"/>
      <c r="B68" s="202"/>
      <c r="C68" s="202"/>
      <c r="D68" s="202"/>
      <c r="E68" s="202"/>
      <c r="F68" s="202"/>
      <c r="G68" s="202"/>
      <c r="H68" s="202"/>
      <c r="I68" s="202"/>
      <c r="J68" s="202"/>
      <c r="K68" s="202"/>
      <c r="L68" s="202"/>
      <c r="M68" s="202"/>
      <c r="N68" s="202"/>
      <c r="O68" s="202"/>
      <c r="P68" s="202"/>
      <c r="Q68" s="202"/>
      <c r="R68" s="202"/>
      <c r="S68" s="202"/>
      <c r="T68" s="202"/>
      <c r="U68" s="202"/>
      <c r="V68" s="202"/>
      <c r="W68" s="278"/>
      <c r="X68" s="202"/>
      <c r="Y68" s="202"/>
      <c r="Z68" s="202"/>
      <c r="AA68" s="202"/>
      <c r="AB68" s="202"/>
      <c r="AC68" s="202"/>
      <c r="AD68" s="202"/>
      <c r="AE68" s="202"/>
      <c r="AF68" s="202"/>
      <c r="AG68" s="202"/>
      <c r="AH68" s="202"/>
      <c r="AI68" s="278"/>
      <c r="AJ68" s="278"/>
      <c r="AK68" s="278"/>
      <c r="AL68" s="278"/>
    </row>
    <row r="69" spans="1:38" x14ac:dyDescent="0.35">
      <c r="A69" s="202"/>
      <c r="B69" s="202"/>
      <c r="C69" s="202"/>
      <c r="D69" s="202"/>
      <c r="E69" s="202"/>
      <c r="F69" s="202"/>
      <c r="G69" s="202"/>
      <c r="H69" s="202"/>
      <c r="I69" s="202"/>
      <c r="J69" s="202"/>
      <c r="K69" s="202"/>
      <c r="L69" s="202"/>
      <c r="M69" s="202"/>
      <c r="N69" s="202"/>
      <c r="O69" s="202"/>
      <c r="P69" s="202"/>
      <c r="Q69" s="202"/>
      <c r="R69" s="202"/>
      <c r="S69" s="202"/>
      <c r="T69" s="202"/>
      <c r="U69" s="202"/>
      <c r="V69" s="202"/>
      <c r="W69" s="278"/>
      <c r="X69" s="202"/>
      <c r="Y69" s="202"/>
      <c r="Z69" s="202"/>
      <c r="AA69" s="202"/>
      <c r="AB69" s="202"/>
      <c r="AC69" s="202"/>
      <c r="AD69" s="202"/>
      <c r="AE69" s="202"/>
      <c r="AF69" s="202"/>
      <c r="AG69" s="202"/>
      <c r="AH69" s="202"/>
      <c r="AI69" s="278"/>
      <c r="AJ69" s="278"/>
      <c r="AK69" s="278"/>
      <c r="AL69" s="278"/>
    </row>
    <row r="70" spans="1:38" x14ac:dyDescent="0.35">
      <c r="A70" s="202"/>
      <c r="B70" s="202"/>
      <c r="C70" s="202"/>
      <c r="D70" s="202"/>
      <c r="E70" s="202"/>
      <c r="F70" s="202"/>
      <c r="G70" s="202"/>
      <c r="H70" s="202"/>
      <c r="I70" s="202"/>
      <c r="J70" s="202"/>
      <c r="K70" s="202"/>
      <c r="L70" s="202"/>
      <c r="M70" s="202"/>
      <c r="N70" s="202"/>
      <c r="O70" s="202"/>
      <c r="P70" s="202"/>
      <c r="Q70" s="202"/>
      <c r="R70" s="202"/>
      <c r="S70" s="202"/>
      <c r="T70" s="202"/>
      <c r="U70" s="202"/>
      <c r="V70" s="202"/>
      <c r="W70" s="278"/>
      <c r="X70" s="202"/>
      <c r="Y70" s="202"/>
      <c r="Z70" s="202"/>
      <c r="AA70" s="202"/>
      <c r="AB70" s="202"/>
      <c r="AC70" s="202"/>
      <c r="AD70" s="202"/>
      <c r="AE70" s="202"/>
      <c r="AF70" s="202"/>
      <c r="AG70" s="202"/>
      <c r="AH70" s="202"/>
      <c r="AI70" s="278"/>
      <c r="AJ70" s="278"/>
      <c r="AK70" s="278"/>
      <c r="AL70" s="278"/>
    </row>
    <row r="71" spans="1:38" x14ac:dyDescent="0.35">
      <c r="A71" s="202"/>
      <c r="B71" s="202"/>
      <c r="C71" s="202"/>
      <c r="D71" s="202"/>
      <c r="E71" s="202"/>
      <c r="F71" s="202"/>
      <c r="G71" s="202"/>
      <c r="H71" s="202"/>
      <c r="I71" s="202"/>
      <c r="J71" s="202"/>
      <c r="K71" s="202"/>
      <c r="L71" s="202"/>
      <c r="M71" s="202"/>
      <c r="N71" s="202"/>
      <c r="O71" s="202"/>
      <c r="P71" s="202"/>
      <c r="Q71" s="202"/>
      <c r="R71" s="202"/>
      <c r="S71" s="202"/>
      <c r="T71" s="202"/>
      <c r="U71" s="202"/>
      <c r="V71" s="202"/>
      <c r="W71" s="278"/>
      <c r="X71" s="202"/>
      <c r="Y71" s="202"/>
      <c r="Z71" s="202"/>
      <c r="AA71" s="202"/>
      <c r="AB71" s="202"/>
      <c r="AC71" s="202"/>
      <c r="AD71" s="202"/>
      <c r="AE71" s="202"/>
      <c r="AF71" s="202"/>
      <c r="AG71" s="202"/>
      <c r="AH71" s="202"/>
      <c r="AI71" s="278"/>
      <c r="AJ71" s="278"/>
      <c r="AK71" s="278"/>
      <c r="AL71" s="278"/>
    </row>
    <row r="72" spans="1:38" x14ac:dyDescent="0.35">
      <c r="A72" s="202"/>
      <c r="B72" s="202"/>
      <c r="C72" s="202"/>
      <c r="D72" s="202"/>
      <c r="E72" s="202"/>
      <c r="F72" s="202"/>
      <c r="G72" s="202"/>
      <c r="H72" s="202"/>
      <c r="I72" s="202"/>
      <c r="J72" s="202"/>
      <c r="K72" s="202"/>
      <c r="L72" s="202"/>
      <c r="M72" s="202"/>
      <c r="N72" s="202"/>
      <c r="O72" s="202"/>
      <c r="P72" s="202"/>
      <c r="Q72" s="202"/>
      <c r="R72" s="202"/>
      <c r="S72" s="202"/>
      <c r="T72" s="202"/>
      <c r="U72" s="202"/>
      <c r="V72" s="202"/>
      <c r="W72" s="278"/>
      <c r="X72" s="202"/>
      <c r="Y72" s="202"/>
      <c r="Z72" s="202"/>
      <c r="AA72" s="202"/>
      <c r="AB72" s="202"/>
      <c r="AC72" s="202"/>
      <c r="AD72" s="202"/>
      <c r="AE72" s="202"/>
      <c r="AF72" s="202"/>
      <c r="AG72" s="202"/>
      <c r="AH72" s="202"/>
      <c r="AI72" s="278"/>
      <c r="AJ72" s="278"/>
      <c r="AK72" s="278"/>
      <c r="AL72" s="278"/>
    </row>
    <row r="73" spans="1:38" x14ac:dyDescent="0.35">
      <c r="A73" s="202"/>
      <c r="B73" s="202"/>
      <c r="C73" s="202"/>
      <c r="D73" s="202"/>
      <c r="E73" s="202"/>
      <c r="F73" s="202"/>
      <c r="G73" s="202"/>
      <c r="H73" s="202"/>
      <c r="I73" s="202"/>
      <c r="J73" s="202"/>
      <c r="K73" s="202"/>
      <c r="L73" s="202"/>
      <c r="M73" s="202"/>
      <c r="N73" s="202"/>
      <c r="O73" s="202"/>
      <c r="P73" s="202"/>
      <c r="Q73" s="202"/>
      <c r="R73" s="202"/>
      <c r="S73" s="202"/>
      <c r="T73" s="202"/>
      <c r="U73" s="202"/>
      <c r="V73" s="202"/>
      <c r="W73" s="278"/>
      <c r="X73" s="202"/>
      <c r="Y73" s="202"/>
      <c r="Z73" s="202"/>
      <c r="AA73" s="202"/>
      <c r="AB73" s="202"/>
      <c r="AC73" s="202"/>
      <c r="AD73" s="202"/>
      <c r="AE73" s="202"/>
      <c r="AF73" s="202"/>
      <c r="AG73" s="202"/>
      <c r="AH73" s="202"/>
      <c r="AI73" s="278"/>
      <c r="AJ73" s="278"/>
      <c r="AK73" s="278"/>
      <c r="AL73" s="278"/>
    </row>
    <row r="74" spans="1:38" x14ac:dyDescent="0.35">
      <c r="A74" s="202"/>
      <c r="B74" s="202"/>
      <c r="C74" s="202"/>
      <c r="D74" s="202"/>
      <c r="E74" s="202"/>
      <c r="F74" s="202"/>
      <c r="G74" s="202"/>
      <c r="H74" s="202"/>
      <c r="I74" s="202"/>
      <c r="J74" s="202"/>
      <c r="K74" s="202"/>
      <c r="L74" s="202"/>
      <c r="M74" s="202"/>
      <c r="N74" s="202"/>
      <c r="O74" s="202"/>
      <c r="P74" s="202"/>
      <c r="Q74" s="202"/>
      <c r="R74" s="202"/>
      <c r="S74" s="202"/>
      <c r="T74" s="202"/>
      <c r="U74" s="202"/>
      <c r="V74" s="202"/>
      <c r="W74" s="278"/>
      <c r="X74" s="202"/>
      <c r="Y74" s="202"/>
      <c r="Z74" s="202"/>
      <c r="AA74" s="202"/>
      <c r="AB74" s="202"/>
      <c r="AC74" s="202"/>
      <c r="AD74" s="202"/>
      <c r="AE74" s="202"/>
      <c r="AF74" s="202"/>
      <c r="AG74" s="202"/>
      <c r="AH74" s="202"/>
      <c r="AI74" s="278"/>
      <c r="AJ74" s="278"/>
      <c r="AK74" s="278"/>
      <c r="AL74" s="278"/>
    </row>
    <row r="75" spans="1:38" x14ac:dyDescent="0.35">
      <c r="A75" s="202"/>
      <c r="B75" s="202"/>
      <c r="C75" s="202"/>
      <c r="D75" s="202"/>
      <c r="E75" s="202"/>
      <c r="F75" s="202"/>
      <c r="G75" s="202"/>
      <c r="H75" s="202"/>
      <c r="I75" s="202"/>
      <c r="J75" s="202"/>
      <c r="K75" s="202"/>
      <c r="L75" s="202"/>
      <c r="M75" s="202"/>
      <c r="N75" s="202"/>
      <c r="O75" s="202"/>
      <c r="P75" s="202"/>
      <c r="Q75" s="202"/>
      <c r="R75" s="202"/>
      <c r="S75" s="202"/>
      <c r="T75" s="202"/>
      <c r="U75" s="202"/>
      <c r="V75" s="202"/>
      <c r="W75" s="278"/>
      <c r="X75" s="202"/>
      <c r="Y75" s="202"/>
      <c r="Z75" s="202"/>
      <c r="AA75" s="202"/>
      <c r="AB75" s="202"/>
      <c r="AC75" s="202"/>
      <c r="AD75" s="202"/>
      <c r="AE75" s="202"/>
      <c r="AF75" s="202"/>
      <c r="AG75" s="202"/>
      <c r="AH75" s="202"/>
      <c r="AI75" s="278"/>
      <c r="AJ75" s="278"/>
      <c r="AK75" s="278"/>
      <c r="AL75" s="278"/>
    </row>
    <row r="76" spans="1:38" x14ac:dyDescent="0.35">
      <c r="A76" s="202"/>
      <c r="B76" s="202"/>
      <c r="C76" s="202"/>
      <c r="D76" s="202"/>
      <c r="E76" s="202"/>
      <c r="F76" s="202"/>
      <c r="G76" s="202"/>
      <c r="H76" s="202"/>
      <c r="I76" s="202"/>
      <c r="J76" s="202"/>
      <c r="K76" s="202"/>
      <c r="L76" s="202"/>
      <c r="M76" s="202"/>
      <c r="N76" s="202"/>
      <c r="O76" s="202"/>
      <c r="P76" s="202"/>
      <c r="Q76" s="202"/>
      <c r="R76" s="202"/>
      <c r="S76" s="202"/>
      <c r="T76" s="202"/>
      <c r="U76" s="202"/>
      <c r="V76" s="202"/>
      <c r="W76" s="278"/>
      <c r="X76" s="202"/>
      <c r="Y76" s="202"/>
      <c r="Z76" s="202"/>
      <c r="AA76" s="202"/>
      <c r="AB76" s="202"/>
      <c r="AC76" s="202"/>
      <c r="AD76" s="202"/>
      <c r="AE76" s="202"/>
      <c r="AF76" s="202"/>
      <c r="AG76" s="202"/>
      <c r="AH76" s="202"/>
      <c r="AI76" s="278"/>
      <c r="AJ76" s="278"/>
      <c r="AK76" s="278"/>
      <c r="AL76" s="278"/>
    </row>
    <row r="77" spans="1:38" x14ac:dyDescent="0.35">
      <c r="A77" s="202"/>
      <c r="B77" s="202"/>
      <c r="C77" s="202"/>
      <c r="D77" s="202"/>
      <c r="E77" s="202"/>
      <c r="F77" s="202"/>
      <c r="G77" s="202"/>
      <c r="H77" s="202"/>
      <c r="I77" s="202"/>
      <c r="J77" s="202"/>
      <c r="K77" s="202"/>
      <c r="L77" s="202"/>
      <c r="M77" s="202"/>
      <c r="N77" s="202"/>
      <c r="O77" s="202"/>
      <c r="P77" s="202"/>
      <c r="Q77" s="202"/>
      <c r="R77" s="202"/>
      <c r="S77" s="202"/>
      <c r="T77" s="202"/>
      <c r="U77" s="202"/>
      <c r="V77" s="202"/>
      <c r="W77" s="278"/>
      <c r="X77" s="202"/>
      <c r="Y77" s="202"/>
      <c r="Z77" s="202"/>
      <c r="AA77" s="202"/>
      <c r="AB77" s="202"/>
      <c r="AC77" s="202"/>
      <c r="AD77" s="202"/>
      <c r="AE77" s="202"/>
      <c r="AF77" s="202"/>
      <c r="AG77" s="202"/>
      <c r="AH77" s="202"/>
      <c r="AI77" s="278"/>
      <c r="AJ77" s="278"/>
      <c r="AK77" s="278"/>
      <c r="AL77" s="278"/>
    </row>
    <row r="78" spans="1:38" x14ac:dyDescent="0.35">
      <c r="A78" s="202"/>
      <c r="B78" s="202"/>
      <c r="C78" s="202"/>
      <c r="D78" s="202"/>
      <c r="E78" s="202"/>
      <c r="F78" s="202"/>
      <c r="G78" s="202"/>
      <c r="H78" s="202"/>
      <c r="I78" s="202"/>
      <c r="J78" s="202"/>
      <c r="K78" s="202"/>
      <c r="L78" s="202"/>
      <c r="M78" s="202"/>
      <c r="N78" s="202"/>
      <c r="O78" s="202"/>
      <c r="P78" s="202"/>
      <c r="Q78" s="202"/>
      <c r="R78" s="202"/>
      <c r="S78" s="202"/>
      <c r="T78" s="202"/>
      <c r="U78" s="202"/>
      <c r="V78" s="202"/>
      <c r="W78" s="278"/>
      <c r="X78" s="202"/>
      <c r="Y78" s="202"/>
      <c r="Z78" s="202"/>
      <c r="AA78" s="202"/>
      <c r="AB78" s="202"/>
      <c r="AC78" s="202"/>
      <c r="AD78" s="202"/>
      <c r="AE78" s="202"/>
      <c r="AF78" s="202"/>
      <c r="AG78" s="202"/>
      <c r="AH78" s="202"/>
      <c r="AI78" s="278"/>
      <c r="AJ78" s="278"/>
      <c r="AK78" s="278"/>
      <c r="AL78" s="278"/>
    </row>
    <row r="79" spans="1:38" x14ac:dyDescent="0.35">
      <c r="A79" s="202"/>
      <c r="B79" s="202"/>
      <c r="C79" s="202"/>
      <c r="D79" s="202"/>
      <c r="E79" s="202"/>
      <c r="F79" s="202"/>
      <c r="G79" s="202"/>
      <c r="H79" s="202"/>
      <c r="I79" s="202"/>
      <c r="J79" s="202"/>
      <c r="K79" s="202"/>
      <c r="L79" s="202"/>
      <c r="M79" s="202"/>
      <c r="N79" s="202"/>
      <c r="O79" s="202"/>
      <c r="P79" s="202"/>
      <c r="Q79" s="202"/>
      <c r="R79" s="202"/>
      <c r="S79" s="202"/>
      <c r="T79" s="202"/>
      <c r="U79" s="202"/>
      <c r="V79" s="202"/>
      <c r="W79" s="278"/>
      <c r="X79" s="202"/>
      <c r="Y79" s="202"/>
      <c r="Z79" s="202"/>
      <c r="AA79" s="202"/>
      <c r="AB79" s="202"/>
      <c r="AC79" s="202"/>
      <c r="AD79" s="202"/>
      <c r="AE79" s="202"/>
      <c r="AF79" s="202"/>
      <c r="AG79" s="202"/>
      <c r="AH79" s="202"/>
      <c r="AI79" s="278"/>
      <c r="AJ79" s="278"/>
      <c r="AK79" s="278"/>
      <c r="AL79" s="278"/>
    </row>
    <row r="80" spans="1:38" x14ac:dyDescent="0.35">
      <c r="A80" s="202"/>
      <c r="B80" s="202"/>
      <c r="C80" s="202"/>
      <c r="D80" s="202"/>
      <c r="E80" s="202"/>
      <c r="F80" s="202"/>
      <c r="G80" s="202"/>
      <c r="H80" s="202"/>
      <c r="I80" s="202"/>
      <c r="J80" s="202"/>
      <c r="K80" s="202"/>
      <c r="L80" s="202"/>
      <c r="M80" s="202"/>
      <c r="N80" s="202"/>
      <c r="O80" s="202"/>
      <c r="P80" s="202"/>
      <c r="Q80" s="202"/>
      <c r="R80" s="202"/>
      <c r="S80" s="202"/>
      <c r="T80" s="202"/>
      <c r="U80" s="202"/>
      <c r="V80" s="202"/>
      <c r="W80" s="278"/>
      <c r="X80" s="202"/>
      <c r="Y80" s="202"/>
      <c r="Z80" s="202"/>
      <c r="AA80" s="202"/>
      <c r="AB80" s="202"/>
      <c r="AC80" s="202"/>
      <c r="AD80" s="202"/>
      <c r="AE80" s="202"/>
      <c r="AF80" s="202"/>
      <c r="AG80" s="202"/>
      <c r="AH80" s="202"/>
      <c r="AI80" s="278"/>
      <c r="AJ80" s="278"/>
      <c r="AK80" s="278"/>
      <c r="AL80" s="278"/>
    </row>
    <row r="81" spans="1:39" x14ac:dyDescent="0.35">
      <c r="A81" s="202"/>
      <c r="B81" s="202"/>
      <c r="C81" s="202"/>
      <c r="D81" s="202"/>
      <c r="E81" s="202"/>
      <c r="F81" s="202"/>
      <c r="G81" s="202"/>
      <c r="H81" s="202"/>
      <c r="I81" s="202"/>
      <c r="J81" s="202"/>
      <c r="K81" s="202"/>
      <c r="L81" s="202"/>
      <c r="M81" s="202"/>
      <c r="N81" s="202"/>
      <c r="O81" s="202"/>
      <c r="P81" s="202"/>
      <c r="Q81" s="202"/>
      <c r="R81" s="202"/>
      <c r="S81" s="202"/>
      <c r="T81" s="202"/>
      <c r="U81" s="202"/>
      <c r="V81" s="202"/>
      <c r="W81" s="278"/>
      <c r="X81" s="202"/>
      <c r="Y81" s="202"/>
      <c r="Z81" s="202"/>
      <c r="AA81" s="202"/>
      <c r="AB81" s="202"/>
      <c r="AC81" s="202"/>
      <c r="AD81" s="202"/>
      <c r="AE81" s="202"/>
      <c r="AF81" s="202"/>
      <c r="AG81" s="202"/>
      <c r="AH81" s="202"/>
      <c r="AI81" s="278"/>
      <c r="AJ81" s="278"/>
      <c r="AK81" s="278"/>
      <c r="AL81" s="278"/>
    </row>
    <row r="82" spans="1:39" x14ac:dyDescent="0.35">
      <c r="A82" s="202"/>
      <c r="B82" s="202"/>
      <c r="C82" s="202"/>
      <c r="D82" s="202"/>
      <c r="E82" s="202"/>
      <c r="F82" s="202"/>
      <c r="G82" s="202"/>
      <c r="H82" s="202"/>
      <c r="I82" s="202"/>
      <c r="J82" s="202"/>
      <c r="K82" s="202"/>
      <c r="L82" s="202"/>
      <c r="M82" s="202"/>
      <c r="N82" s="202"/>
      <c r="O82" s="202"/>
      <c r="P82" s="202"/>
      <c r="Q82" s="202"/>
      <c r="R82" s="202"/>
      <c r="S82" s="202"/>
      <c r="T82" s="202"/>
      <c r="U82" s="202"/>
      <c r="V82" s="202"/>
      <c r="W82" s="278"/>
      <c r="X82" s="202"/>
      <c r="Y82" s="202"/>
      <c r="Z82" s="202"/>
      <c r="AA82" s="202"/>
      <c r="AB82" s="202"/>
      <c r="AC82" s="202"/>
      <c r="AD82" s="202"/>
      <c r="AE82" s="202"/>
      <c r="AF82" s="202"/>
      <c r="AG82" s="202"/>
      <c r="AH82" s="202"/>
      <c r="AI82" s="278"/>
      <c r="AJ82" s="278"/>
      <c r="AK82" s="278"/>
      <c r="AL82" s="278"/>
    </row>
    <row r="83" spans="1:39" x14ac:dyDescent="0.35">
      <c r="A83" s="202"/>
      <c r="B83" s="202"/>
      <c r="C83" s="202"/>
      <c r="D83" s="202"/>
      <c r="E83" s="202"/>
      <c r="F83" s="202"/>
      <c r="G83" s="202"/>
      <c r="H83" s="202"/>
      <c r="I83" s="202"/>
      <c r="J83" s="202"/>
      <c r="K83" s="202"/>
      <c r="L83" s="202"/>
      <c r="M83" s="202"/>
      <c r="N83" s="202"/>
      <c r="O83" s="202"/>
      <c r="P83" s="202"/>
      <c r="Q83" s="202"/>
      <c r="R83" s="202"/>
      <c r="S83" s="202"/>
      <c r="T83" s="202"/>
      <c r="U83" s="202"/>
      <c r="V83" s="202"/>
      <c r="W83" s="278"/>
      <c r="X83" s="202"/>
      <c r="Y83" s="202"/>
      <c r="Z83" s="202"/>
      <c r="AA83" s="202"/>
      <c r="AB83" s="202"/>
      <c r="AC83" s="202"/>
      <c r="AD83" s="202"/>
      <c r="AE83" s="202"/>
      <c r="AF83" s="202"/>
      <c r="AG83" s="202"/>
      <c r="AH83" s="202"/>
      <c r="AI83" s="278"/>
      <c r="AJ83" s="278"/>
      <c r="AK83" s="278"/>
      <c r="AL83" s="278"/>
    </row>
    <row r="84" spans="1:39" x14ac:dyDescent="0.35">
      <c r="A84" s="202"/>
      <c r="B84" s="202"/>
      <c r="C84" s="202"/>
      <c r="D84" s="202"/>
      <c r="E84" s="202"/>
      <c r="F84" s="202"/>
      <c r="G84" s="202"/>
      <c r="H84" s="202"/>
      <c r="I84" s="202"/>
      <c r="J84" s="202"/>
      <c r="K84" s="202"/>
      <c r="L84" s="202"/>
      <c r="M84" s="202"/>
      <c r="N84" s="202"/>
      <c r="O84" s="202"/>
      <c r="P84" s="202"/>
      <c r="Q84" s="202"/>
      <c r="R84" s="202"/>
      <c r="S84" s="202"/>
      <c r="T84" s="202"/>
      <c r="U84" s="202"/>
      <c r="V84" s="202"/>
      <c r="W84" s="278"/>
      <c r="X84" s="202"/>
      <c r="Y84" s="202"/>
      <c r="Z84" s="202"/>
      <c r="AA84" s="202"/>
      <c r="AB84" s="202"/>
      <c r="AC84" s="202"/>
      <c r="AD84" s="202"/>
      <c r="AE84" s="202"/>
      <c r="AF84" s="202"/>
      <c r="AG84" s="202"/>
      <c r="AH84" s="202"/>
      <c r="AI84" s="278"/>
      <c r="AJ84" s="278"/>
      <c r="AK84" s="278"/>
      <c r="AL84" s="278"/>
    </row>
    <row r="85" spans="1:39" ht="18.75" customHeight="1" x14ac:dyDescent="0.6">
      <c r="A85" s="202"/>
      <c r="B85" s="212"/>
      <c r="C85" s="202"/>
      <c r="D85" s="202"/>
      <c r="E85" s="202"/>
      <c r="F85" s="202"/>
      <c r="G85" s="202"/>
      <c r="H85" s="202"/>
      <c r="I85" s="202"/>
      <c r="J85" s="202"/>
      <c r="K85" s="202"/>
      <c r="L85" s="202"/>
      <c r="M85" s="202"/>
      <c r="N85" s="202"/>
      <c r="O85" s="202"/>
      <c r="P85" s="202"/>
      <c r="Q85" s="202"/>
      <c r="R85" s="202"/>
      <c r="S85" s="202"/>
      <c r="T85" s="202"/>
      <c r="U85" s="202"/>
      <c r="V85" s="202"/>
      <c r="W85" s="278"/>
      <c r="X85" s="202"/>
      <c r="Y85" s="202"/>
      <c r="Z85" s="202"/>
      <c r="AA85" s="202"/>
      <c r="AB85" s="202"/>
      <c r="AC85" s="202"/>
      <c r="AD85" s="202"/>
      <c r="AE85" s="202"/>
      <c r="AF85" s="202"/>
      <c r="AG85" s="202"/>
      <c r="AH85" s="202"/>
      <c r="AI85" s="278"/>
      <c r="AJ85" s="278"/>
      <c r="AK85" s="278"/>
      <c r="AL85" s="278"/>
    </row>
    <row r="86" spans="1:39" ht="26" x14ac:dyDescent="0.6">
      <c r="A86" s="278"/>
      <c r="B86" s="279"/>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row>
    <row r="87" spans="1:39" x14ac:dyDescent="0.35">
      <c r="A87" s="278"/>
      <c r="B87" s="278"/>
      <c r="C87" s="278"/>
      <c r="D87" s="278"/>
      <c r="E87" s="278"/>
      <c r="F87" s="278"/>
      <c r="G87" s="278"/>
      <c r="H87" s="278"/>
      <c r="I87" s="278"/>
      <c r="J87" s="278"/>
      <c r="K87" s="278"/>
      <c r="L87" s="278"/>
      <c r="M87" s="278"/>
      <c r="N87" s="278"/>
      <c r="O87" s="278"/>
      <c r="P87" s="278"/>
      <c r="Q87" s="278"/>
      <c r="R87" s="278"/>
      <c r="S87" s="278"/>
      <c r="T87" s="278"/>
      <c r="U87" s="278"/>
      <c r="V87" s="278"/>
      <c r="W87" s="278"/>
      <c r="X87" s="202"/>
      <c r="Y87" s="202"/>
      <c r="Z87" s="202"/>
      <c r="AA87" s="202"/>
      <c r="AB87" s="202"/>
      <c r="AC87" s="202"/>
      <c r="AD87" s="202"/>
      <c r="AE87" s="202"/>
      <c r="AF87" s="202"/>
      <c r="AG87" s="202"/>
      <c r="AH87" s="202"/>
      <c r="AI87" s="278"/>
      <c r="AJ87" s="278"/>
      <c r="AK87" s="278"/>
      <c r="AL87" s="278"/>
    </row>
    <row r="88" spans="1:39" ht="21" x14ac:dyDescent="0.5">
      <c r="A88" s="278"/>
      <c r="B88" s="278"/>
      <c r="C88" s="278"/>
      <c r="D88" s="280"/>
      <c r="E88" s="278"/>
      <c r="F88" s="278"/>
      <c r="G88" s="278"/>
      <c r="H88" s="278"/>
      <c r="I88" s="278"/>
      <c r="J88" s="278"/>
      <c r="K88" s="278"/>
      <c r="L88" s="278"/>
      <c r="M88" s="278"/>
      <c r="N88" s="278"/>
      <c r="O88" s="278"/>
      <c r="P88" s="278"/>
      <c r="Q88" s="278"/>
      <c r="R88" s="278"/>
      <c r="S88" s="278"/>
      <c r="T88" s="278"/>
      <c r="U88" s="278"/>
      <c r="V88" s="278"/>
      <c r="W88" s="278"/>
      <c r="X88" s="202"/>
      <c r="Y88" s="202"/>
      <c r="Z88" s="202"/>
      <c r="AA88" s="202"/>
      <c r="AB88" s="202"/>
      <c r="AC88" s="202"/>
      <c r="AD88" s="202"/>
      <c r="AE88" s="202"/>
      <c r="AF88" s="202"/>
      <c r="AG88" s="202"/>
      <c r="AH88" s="202"/>
      <c r="AI88" s="278"/>
      <c r="AJ88" s="278"/>
      <c r="AK88" s="278"/>
      <c r="AL88" s="278"/>
    </row>
    <row r="89" spans="1:39" ht="34" x14ac:dyDescent="0.6">
      <c r="A89" s="278"/>
      <c r="B89" s="278"/>
      <c r="C89" s="278"/>
      <c r="D89" s="280"/>
      <c r="E89" s="278"/>
      <c r="F89" s="278"/>
      <c r="G89" s="278"/>
      <c r="H89" s="278"/>
      <c r="I89" s="278"/>
      <c r="J89" s="278"/>
      <c r="K89" s="278"/>
      <c r="L89" s="278"/>
      <c r="M89" s="278"/>
      <c r="N89" s="278"/>
      <c r="O89" s="278"/>
      <c r="P89" s="278"/>
      <c r="Q89" s="278"/>
      <c r="R89" s="278"/>
      <c r="S89" s="278"/>
      <c r="T89" s="278"/>
      <c r="U89" s="278"/>
      <c r="V89" s="278"/>
      <c r="W89" s="278"/>
      <c r="X89" s="202"/>
      <c r="Y89" s="212" t="str">
        <f>B4</f>
        <v>Verkostoalue A</v>
      </c>
      <c r="Z89" s="202"/>
      <c r="AA89" s="202"/>
      <c r="AB89" s="202"/>
      <c r="AC89" s="202"/>
      <c r="AD89" s="202"/>
      <c r="AE89" s="202"/>
      <c r="AF89" s="202"/>
      <c r="AG89" s="202"/>
      <c r="AH89" s="202"/>
      <c r="AI89" s="278"/>
      <c r="AJ89" s="278"/>
      <c r="AK89" s="278"/>
      <c r="AL89" s="278"/>
    </row>
    <row r="90" spans="1:39" ht="26" x14ac:dyDescent="0.6">
      <c r="A90" s="278"/>
      <c r="B90" s="278"/>
      <c r="C90" s="278"/>
      <c r="D90" s="281"/>
      <c r="E90" s="278"/>
      <c r="F90" s="278"/>
      <c r="G90" s="278"/>
      <c r="H90" s="278"/>
      <c r="I90" s="278"/>
      <c r="J90" s="278"/>
      <c r="K90" s="278"/>
      <c r="L90" s="278"/>
      <c r="M90" s="278"/>
      <c r="N90" s="278"/>
      <c r="O90" s="278"/>
      <c r="P90" s="278"/>
      <c r="Q90" s="278"/>
      <c r="R90" s="278"/>
      <c r="S90" s="278"/>
      <c r="T90" s="278"/>
      <c r="U90" s="278"/>
      <c r="V90" s="278"/>
      <c r="W90" s="278"/>
      <c r="X90" s="202"/>
      <c r="Y90" s="228" t="s">
        <v>16669</v>
      </c>
      <c r="Z90" s="202"/>
      <c r="AA90" s="202"/>
      <c r="AB90" s="202"/>
      <c r="AC90" s="202"/>
      <c r="AD90" s="202"/>
      <c r="AE90" s="202"/>
      <c r="AF90" s="202"/>
      <c r="AG90" s="202"/>
      <c r="AH90" s="202"/>
      <c r="AI90" s="278"/>
      <c r="AJ90" s="278"/>
      <c r="AK90" s="278"/>
      <c r="AL90" s="278"/>
    </row>
    <row r="91" spans="1:39" ht="21" x14ac:dyDescent="0.5">
      <c r="A91" s="278"/>
      <c r="B91" s="278"/>
      <c r="C91" s="278"/>
      <c r="D91" s="281"/>
      <c r="E91" s="278"/>
      <c r="F91" s="278"/>
      <c r="G91" s="278"/>
      <c r="H91" s="278"/>
      <c r="I91" s="278"/>
      <c r="J91" s="278"/>
      <c r="K91" s="278"/>
      <c r="L91" s="278"/>
      <c r="M91" s="278"/>
      <c r="N91" s="278"/>
      <c r="O91" s="278"/>
      <c r="P91" s="278"/>
      <c r="Q91" s="278"/>
      <c r="R91" s="278"/>
      <c r="S91" s="278"/>
      <c r="T91" s="278"/>
      <c r="U91" s="278"/>
      <c r="V91" s="278"/>
      <c r="W91" s="278"/>
      <c r="X91" s="202"/>
      <c r="Y91" s="202"/>
      <c r="Z91" s="202"/>
      <c r="AA91" s="202"/>
      <c r="AB91" s="202"/>
      <c r="AC91" s="202"/>
      <c r="AD91" s="202"/>
      <c r="AE91" s="202"/>
      <c r="AF91" s="202"/>
      <c r="AG91" s="202"/>
      <c r="AH91" s="202"/>
      <c r="AI91" s="278"/>
      <c r="AJ91" s="278"/>
      <c r="AK91" s="278"/>
      <c r="AL91" s="278"/>
    </row>
    <row r="92" spans="1:39" ht="23.5" x14ac:dyDescent="0.55000000000000004">
      <c r="A92" s="278"/>
      <c r="B92" s="278"/>
      <c r="C92" s="278"/>
      <c r="D92" s="281"/>
      <c r="E92" s="278"/>
      <c r="F92" s="278"/>
      <c r="G92" s="278"/>
      <c r="H92" s="278"/>
      <c r="I92" s="278"/>
      <c r="J92" s="278"/>
      <c r="K92" s="278"/>
      <c r="L92" s="278"/>
      <c r="M92" s="278"/>
      <c r="N92" s="278"/>
      <c r="O92" s="278"/>
      <c r="P92" s="278"/>
      <c r="Q92" s="278"/>
      <c r="R92" s="278"/>
      <c r="S92" s="278"/>
      <c r="T92" s="278"/>
      <c r="U92" s="278"/>
      <c r="V92" s="278"/>
      <c r="W92" s="278"/>
      <c r="X92" s="202"/>
      <c r="Y92" s="271"/>
      <c r="Z92" s="202"/>
      <c r="AA92" s="202"/>
      <c r="AB92" s="202"/>
      <c r="AC92" s="202"/>
      <c r="AD92" s="202"/>
      <c r="AE92" s="202"/>
      <c r="AF92" s="202"/>
      <c r="AG92" s="202"/>
      <c r="AH92" s="202"/>
      <c r="AI92" s="278"/>
      <c r="AJ92" s="278"/>
      <c r="AK92" s="278"/>
      <c r="AL92" s="278"/>
    </row>
    <row r="93" spans="1:39" x14ac:dyDescent="0.35">
      <c r="A93" s="278"/>
      <c r="B93" s="278"/>
      <c r="C93" s="278"/>
      <c r="D93" s="278"/>
      <c r="E93" s="278"/>
      <c r="F93" s="278"/>
      <c r="G93" s="278"/>
      <c r="H93" s="278"/>
      <c r="I93" s="278"/>
      <c r="J93" s="278"/>
      <c r="K93" s="278"/>
      <c r="L93" s="278"/>
      <c r="M93" s="278"/>
      <c r="N93" s="278"/>
      <c r="O93" s="278"/>
      <c r="P93" s="278"/>
      <c r="Q93" s="278"/>
      <c r="R93" s="278"/>
      <c r="S93" s="278"/>
      <c r="T93" s="278"/>
      <c r="U93" s="278"/>
      <c r="V93" s="278"/>
      <c r="W93" s="278"/>
      <c r="X93" s="202"/>
      <c r="Y93" s="202"/>
      <c r="Z93" s="202"/>
      <c r="AA93" s="202"/>
      <c r="AB93" s="202"/>
      <c r="AC93" s="202"/>
      <c r="AD93" s="202"/>
      <c r="AE93" s="202"/>
      <c r="AF93" s="202"/>
      <c r="AG93" s="202"/>
      <c r="AH93" s="202"/>
      <c r="AI93" s="278"/>
      <c r="AJ93" s="278"/>
      <c r="AK93" s="278"/>
      <c r="AL93" s="278"/>
    </row>
    <row r="94" spans="1:39" ht="21" x14ac:dyDescent="0.5">
      <c r="A94" s="278"/>
      <c r="B94" s="278"/>
      <c r="C94" s="278"/>
      <c r="D94" s="278"/>
      <c r="E94" s="278"/>
      <c r="F94" s="278"/>
      <c r="G94" s="278"/>
      <c r="H94" s="278"/>
      <c r="I94" s="278"/>
      <c r="J94" s="278"/>
      <c r="K94" s="278"/>
      <c r="L94" s="278"/>
      <c r="M94" s="278"/>
      <c r="N94" s="278"/>
      <c r="O94" s="278"/>
      <c r="P94" s="278"/>
      <c r="Q94" s="278"/>
      <c r="R94" s="278"/>
      <c r="S94" s="278"/>
      <c r="T94" s="278"/>
      <c r="U94" s="278"/>
      <c r="V94" s="278"/>
      <c r="W94" s="278"/>
      <c r="X94" s="202"/>
      <c r="Y94" s="203"/>
      <c r="Z94" s="204"/>
      <c r="AA94" s="202"/>
      <c r="AB94" s="202"/>
      <c r="AC94" s="202"/>
      <c r="AD94" s="202"/>
      <c r="AE94" s="202"/>
      <c r="AF94" s="202"/>
      <c r="AG94" s="202"/>
      <c r="AH94" s="202"/>
      <c r="AI94" s="278"/>
      <c r="AJ94" s="278"/>
      <c r="AK94" s="278"/>
      <c r="AL94" s="278"/>
    </row>
    <row r="95" spans="1:39" ht="21" x14ac:dyDescent="0.5">
      <c r="A95" s="278"/>
      <c r="B95" s="278"/>
      <c r="C95" s="278"/>
      <c r="D95" s="280"/>
      <c r="E95" s="278"/>
      <c r="F95" s="278"/>
      <c r="G95" s="278"/>
      <c r="H95" s="278"/>
      <c r="I95" s="278"/>
      <c r="J95" s="278"/>
      <c r="K95" s="278"/>
      <c r="L95" s="278"/>
      <c r="M95" s="278"/>
      <c r="N95" s="278"/>
      <c r="O95" s="278"/>
      <c r="P95" s="278"/>
      <c r="Q95" s="278"/>
      <c r="R95" s="278"/>
      <c r="S95" s="278"/>
      <c r="T95" s="278"/>
      <c r="U95" s="278"/>
      <c r="V95" s="278"/>
      <c r="W95" s="278"/>
      <c r="X95" s="202"/>
      <c r="Y95" s="275"/>
      <c r="Z95" s="219"/>
      <c r="AA95" s="202"/>
      <c r="AB95" s="202"/>
      <c r="AC95" s="202"/>
      <c r="AD95" s="202"/>
      <c r="AE95" s="202"/>
      <c r="AF95" s="202"/>
      <c r="AG95" s="202"/>
      <c r="AH95" s="202"/>
      <c r="AI95" s="278"/>
      <c r="AJ95" s="278"/>
      <c r="AK95" s="278"/>
      <c r="AL95" s="278"/>
    </row>
    <row r="96" spans="1:39" ht="21" x14ac:dyDescent="0.5">
      <c r="A96" s="278"/>
      <c r="B96" s="278"/>
      <c r="C96" s="278"/>
      <c r="D96" s="278"/>
      <c r="E96" s="278"/>
      <c r="F96" s="278"/>
      <c r="G96" s="278"/>
      <c r="H96" s="278"/>
      <c r="I96" s="278"/>
      <c r="J96" s="278"/>
      <c r="K96" s="278"/>
      <c r="L96" s="278"/>
      <c r="M96" s="278"/>
      <c r="N96" s="278"/>
      <c r="O96" s="278"/>
      <c r="P96" s="278"/>
      <c r="Q96" s="278"/>
      <c r="R96" s="278"/>
      <c r="S96" s="278"/>
      <c r="T96" s="278"/>
      <c r="U96" s="278"/>
      <c r="V96" s="278"/>
      <c r="W96" s="278"/>
      <c r="X96" s="202"/>
      <c r="Y96" s="275"/>
      <c r="Z96" s="219"/>
      <c r="AA96" s="202"/>
      <c r="AB96" s="202"/>
      <c r="AC96" s="202"/>
      <c r="AD96" s="202"/>
      <c r="AE96" s="202"/>
      <c r="AF96" s="202"/>
      <c r="AG96" s="202"/>
      <c r="AH96" s="202"/>
      <c r="AI96" s="278"/>
      <c r="AJ96" s="278"/>
      <c r="AK96" s="278"/>
      <c r="AL96" s="278"/>
    </row>
    <row r="97" spans="1:38" ht="21" x14ac:dyDescent="0.5">
      <c r="A97" s="278"/>
      <c r="B97" s="278"/>
      <c r="C97" s="278"/>
      <c r="D97" s="278"/>
      <c r="E97" s="278"/>
      <c r="F97" s="278"/>
      <c r="G97" s="278"/>
      <c r="H97" s="278"/>
      <c r="I97" s="278"/>
      <c r="J97" s="278"/>
      <c r="K97" s="278"/>
      <c r="L97" s="278"/>
      <c r="M97" s="278"/>
      <c r="N97" s="278"/>
      <c r="O97" s="278"/>
      <c r="P97" s="278"/>
      <c r="Q97" s="278"/>
      <c r="R97" s="278"/>
      <c r="S97" s="278"/>
      <c r="T97" s="278"/>
      <c r="U97" s="278"/>
      <c r="V97" s="278"/>
      <c r="W97" s="278"/>
      <c r="X97" s="202"/>
      <c r="Y97" s="275"/>
      <c r="Z97" s="219"/>
      <c r="AA97" s="202"/>
      <c r="AB97" s="202"/>
      <c r="AC97" s="202"/>
      <c r="AD97" s="202"/>
      <c r="AE97" s="202"/>
      <c r="AF97" s="202"/>
      <c r="AG97" s="202"/>
      <c r="AH97" s="202"/>
      <c r="AI97" s="278"/>
      <c r="AJ97" s="278"/>
      <c r="AK97" s="278"/>
      <c r="AL97" s="278"/>
    </row>
    <row r="98" spans="1:38" ht="21" x14ac:dyDescent="0.5">
      <c r="A98" s="278"/>
      <c r="B98" s="278"/>
      <c r="C98" s="278"/>
      <c r="D98" s="278"/>
      <c r="E98" s="278"/>
      <c r="F98" s="278"/>
      <c r="G98" s="278"/>
      <c r="H98" s="278"/>
      <c r="I98" s="278"/>
      <c r="J98" s="278"/>
      <c r="K98" s="278"/>
      <c r="L98" s="278"/>
      <c r="M98" s="278"/>
      <c r="N98" s="278"/>
      <c r="O98" s="278"/>
      <c r="P98" s="278"/>
      <c r="Q98" s="278"/>
      <c r="R98" s="278"/>
      <c r="S98" s="278"/>
      <c r="T98" s="278"/>
      <c r="U98" s="278"/>
      <c r="V98" s="278"/>
      <c r="W98" s="278"/>
      <c r="X98" s="202"/>
      <c r="Y98" s="275"/>
      <c r="Z98" s="276"/>
      <c r="AA98" s="202"/>
      <c r="AB98" s="202"/>
      <c r="AC98" s="202"/>
      <c r="AD98" s="202"/>
      <c r="AE98" s="202"/>
      <c r="AF98" s="202"/>
      <c r="AG98" s="202"/>
      <c r="AH98" s="202"/>
      <c r="AI98" s="278"/>
      <c r="AJ98" s="278"/>
      <c r="AK98" s="278"/>
      <c r="AL98" s="278"/>
    </row>
    <row r="99" spans="1:38" x14ac:dyDescent="0.35">
      <c r="A99" s="278"/>
      <c r="B99" s="278"/>
      <c r="C99" s="278"/>
      <c r="D99" s="278"/>
      <c r="E99" s="278"/>
      <c r="F99" s="278"/>
      <c r="G99" s="278"/>
      <c r="H99" s="278"/>
      <c r="I99" s="278"/>
      <c r="J99" s="278"/>
      <c r="K99" s="278"/>
      <c r="L99" s="278"/>
      <c r="M99" s="278"/>
      <c r="N99" s="278"/>
      <c r="O99" s="278"/>
      <c r="P99" s="278"/>
      <c r="Q99" s="278"/>
      <c r="R99" s="278"/>
      <c r="S99" s="278"/>
      <c r="T99" s="278"/>
      <c r="U99" s="278"/>
      <c r="V99" s="278"/>
      <c r="W99" s="278"/>
      <c r="X99" s="270"/>
      <c r="Y99" s="202"/>
      <c r="Z99" s="202"/>
      <c r="AA99" s="202"/>
      <c r="AB99" s="202"/>
      <c r="AC99" s="202"/>
      <c r="AD99" s="202"/>
      <c r="AE99" s="202"/>
      <c r="AF99" s="202"/>
      <c r="AG99" s="202"/>
      <c r="AH99" s="202"/>
      <c r="AI99" s="278"/>
      <c r="AJ99" s="278"/>
      <c r="AK99" s="278"/>
      <c r="AL99" s="278"/>
    </row>
    <row r="100" spans="1:38" x14ac:dyDescent="0.35">
      <c r="A100" s="278"/>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02"/>
      <c r="Y100" s="202"/>
      <c r="Z100" s="202"/>
      <c r="AA100" s="202"/>
      <c r="AB100" s="202"/>
      <c r="AC100" s="202"/>
      <c r="AD100" s="202"/>
      <c r="AE100" s="202"/>
      <c r="AF100" s="202"/>
      <c r="AG100" s="202"/>
      <c r="AH100" s="202"/>
      <c r="AI100" s="278"/>
      <c r="AJ100" s="278"/>
      <c r="AK100" s="278"/>
      <c r="AL100" s="278"/>
    </row>
    <row r="101" spans="1:38" x14ac:dyDescent="0.35">
      <c r="A101" s="278"/>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02"/>
      <c r="Y101" s="202"/>
      <c r="Z101" s="202"/>
      <c r="AA101" s="202"/>
      <c r="AB101" s="202"/>
      <c r="AC101" s="202"/>
      <c r="AD101" s="202"/>
      <c r="AE101" s="202"/>
      <c r="AF101" s="202"/>
      <c r="AG101" s="202"/>
      <c r="AH101" s="202"/>
      <c r="AI101" s="278"/>
      <c r="AJ101" s="278"/>
      <c r="AK101" s="278"/>
      <c r="AL101" s="278"/>
    </row>
    <row r="102" spans="1:38" x14ac:dyDescent="0.35">
      <c r="A102" s="278"/>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02"/>
      <c r="Y102" s="202"/>
      <c r="Z102" s="202"/>
      <c r="AA102" s="202"/>
      <c r="AB102" s="202"/>
      <c r="AC102" s="202"/>
      <c r="AD102" s="202"/>
      <c r="AE102" s="202"/>
      <c r="AF102" s="202"/>
      <c r="AG102" s="202"/>
      <c r="AH102" s="202"/>
      <c r="AI102" s="278"/>
      <c r="AJ102" s="278"/>
      <c r="AK102" s="278"/>
      <c r="AL102" s="278"/>
    </row>
    <row r="103" spans="1:38" x14ac:dyDescent="0.35">
      <c r="A103" s="278"/>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02"/>
      <c r="Y103" s="202"/>
      <c r="Z103" s="202"/>
      <c r="AA103" s="202"/>
      <c r="AB103" s="202"/>
      <c r="AC103" s="202"/>
      <c r="AD103" s="202"/>
      <c r="AE103" s="202"/>
      <c r="AF103" s="202"/>
      <c r="AG103" s="202"/>
      <c r="AH103" s="202"/>
      <c r="AI103" s="278"/>
      <c r="AJ103" s="278"/>
      <c r="AK103" s="278"/>
      <c r="AL103" s="278"/>
    </row>
    <row r="104" spans="1:38" x14ac:dyDescent="0.35">
      <c r="A104" s="278"/>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02"/>
      <c r="Y104" s="202"/>
      <c r="Z104" s="202"/>
      <c r="AA104" s="202"/>
      <c r="AB104" s="202"/>
      <c r="AC104" s="202"/>
      <c r="AD104" s="202"/>
      <c r="AE104" s="202"/>
      <c r="AF104" s="202"/>
      <c r="AG104" s="202"/>
      <c r="AH104" s="202"/>
      <c r="AI104" s="278"/>
      <c r="AJ104" s="278"/>
      <c r="AK104" s="278"/>
      <c r="AL104" s="278"/>
    </row>
    <row r="105" spans="1:38" x14ac:dyDescent="0.35">
      <c r="A105" s="278"/>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02"/>
      <c r="Y105" s="202"/>
      <c r="Z105" s="202"/>
      <c r="AA105" s="202"/>
      <c r="AB105" s="202"/>
      <c r="AC105" s="202"/>
      <c r="AD105" s="202"/>
      <c r="AE105" s="202"/>
      <c r="AF105" s="202"/>
      <c r="AG105" s="202"/>
      <c r="AH105" s="202"/>
      <c r="AI105" s="278"/>
      <c r="AJ105" s="278"/>
      <c r="AK105" s="278"/>
      <c r="AL105" s="278"/>
    </row>
    <row r="106" spans="1:38" x14ac:dyDescent="0.35">
      <c r="A106" s="278"/>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02"/>
      <c r="Y106" s="202"/>
      <c r="Z106" s="202"/>
      <c r="AA106" s="202"/>
      <c r="AB106" s="202"/>
      <c r="AC106" s="202"/>
      <c r="AD106" s="202"/>
      <c r="AE106" s="202"/>
      <c r="AF106" s="202"/>
      <c r="AG106" s="202"/>
      <c r="AH106" s="202"/>
      <c r="AI106" s="278"/>
      <c r="AJ106" s="278"/>
      <c r="AK106" s="278"/>
      <c r="AL106" s="278"/>
    </row>
    <row r="107" spans="1:38" x14ac:dyDescent="0.35">
      <c r="A107" s="278"/>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02"/>
      <c r="Y107" s="202"/>
      <c r="Z107" s="202"/>
      <c r="AA107" s="202"/>
      <c r="AB107" s="202"/>
      <c r="AC107" s="202"/>
      <c r="AD107" s="202"/>
      <c r="AE107" s="202"/>
      <c r="AF107" s="202"/>
      <c r="AG107" s="202"/>
      <c r="AH107" s="202"/>
      <c r="AI107" s="278"/>
      <c r="AJ107" s="278"/>
      <c r="AK107" s="278"/>
      <c r="AL107" s="278"/>
    </row>
    <row r="108" spans="1:38" x14ac:dyDescent="0.35">
      <c r="A108" s="278"/>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02"/>
      <c r="Y108" s="202"/>
      <c r="Z108" s="202"/>
      <c r="AA108" s="202"/>
      <c r="AB108" s="202"/>
      <c r="AC108" s="202"/>
      <c r="AD108" s="202"/>
      <c r="AE108" s="202"/>
      <c r="AF108" s="202"/>
      <c r="AG108" s="202"/>
      <c r="AH108" s="202"/>
      <c r="AI108" s="278"/>
      <c r="AJ108" s="278"/>
      <c r="AK108" s="278"/>
      <c r="AL108" s="278"/>
    </row>
    <row r="109" spans="1:38" x14ac:dyDescent="0.35">
      <c r="A109" s="278"/>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02"/>
      <c r="Y109" s="202"/>
      <c r="Z109" s="202"/>
      <c r="AA109" s="202"/>
      <c r="AB109" s="202"/>
      <c r="AC109" s="202"/>
      <c r="AD109" s="202"/>
      <c r="AE109" s="202"/>
      <c r="AF109" s="202"/>
      <c r="AG109" s="202"/>
      <c r="AH109" s="202"/>
      <c r="AI109" s="278"/>
      <c r="AJ109" s="278"/>
      <c r="AK109" s="278"/>
      <c r="AL109" s="278"/>
    </row>
    <row r="110" spans="1:38" x14ac:dyDescent="0.35">
      <c r="A110" s="278"/>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02"/>
      <c r="Y110" s="202"/>
      <c r="Z110" s="202"/>
      <c r="AA110" s="202"/>
      <c r="AB110" s="202"/>
      <c r="AC110" s="202"/>
      <c r="AD110" s="202"/>
      <c r="AE110" s="202"/>
      <c r="AF110" s="202"/>
      <c r="AG110" s="202"/>
      <c r="AH110" s="202"/>
      <c r="AI110" s="278"/>
      <c r="AJ110" s="278"/>
      <c r="AK110" s="278"/>
      <c r="AL110" s="278"/>
    </row>
    <row r="111" spans="1:38" x14ac:dyDescent="0.35">
      <c r="A111" s="278"/>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02"/>
      <c r="Y111" s="202"/>
      <c r="Z111" s="202"/>
      <c r="AA111" s="202"/>
      <c r="AB111" s="202"/>
      <c r="AC111" s="202"/>
      <c r="AD111" s="202"/>
      <c r="AE111" s="202"/>
      <c r="AF111" s="202"/>
      <c r="AG111" s="202"/>
      <c r="AH111" s="202"/>
      <c r="AI111" s="278"/>
      <c r="AJ111" s="278"/>
      <c r="AK111" s="278"/>
      <c r="AL111" s="278"/>
    </row>
    <row r="112" spans="1:38" x14ac:dyDescent="0.35">
      <c r="A112" s="278"/>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02"/>
      <c r="Y112" s="202"/>
      <c r="Z112" s="202"/>
      <c r="AA112" s="202"/>
      <c r="AB112" s="202"/>
      <c r="AC112" s="202"/>
      <c r="AD112" s="202"/>
      <c r="AE112" s="202"/>
      <c r="AF112" s="202"/>
      <c r="AG112" s="202"/>
      <c r="AH112" s="202"/>
      <c r="AI112" s="278"/>
      <c r="AJ112" s="278"/>
      <c r="AK112" s="278"/>
      <c r="AL112" s="278"/>
    </row>
    <row r="113" spans="1:38" x14ac:dyDescent="0.35">
      <c r="A113" s="278"/>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02"/>
      <c r="Y113" s="202"/>
      <c r="Z113" s="202"/>
      <c r="AA113" s="202"/>
      <c r="AB113" s="202"/>
      <c r="AC113" s="202"/>
      <c r="AD113" s="202"/>
      <c r="AE113" s="202"/>
      <c r="AF113" s="202"/>
      <c r="AG113" s="202"/>
      <c r="AH113" s="202"/>
      <c r="AI113" s="278"/>
      <c r="AJ113" s="278"/>
      <c r="AK113" s="278"/>
      <c r="AL113" s="278"/>
    </row>
    <row r="114" spans="1:38" x14ac:dyDescent="0.3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02"/>
      <c r="Y114" s="202"/>
      <c r="Z114" s="202"/>
      <c r="AA114" s="202"/>
      <c r="AB114" s="202"/>
      <c r="AC114" s="202"/>
      <c r="AD114" s="202"/>
      <c r="AE114" s="202"/>
      <c r="AF114" s="202"/>
      <c r="AG114" s="202"/>
      <c r="AH114" s="202"/>
      <c r="AI114" s="278"/>
      <c r="AJ114" s="278"/>
      <c r="AK114" s="278"/>
      <c r="AL114" s="278"/>
    </row>
    <row r="115" spans="1:38" x14ac:dyDescent="0.35">
      <c r="A115" s="278"/>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02"/>
      <c r="Y115" s="202"/>
      <c r="Z115" s="202"/>
      <c r="AA115" s="202"/>
      <c r="AB115" s="202"/>
      <c r="AC115" s="202"/>
      <c r="AD115" s="202"/>
      <c r="AE115" s="202"/>
      <c r="AF115" s="202"/>
      <c r="AG115" s="202"/>
      <c r="AH115" s="202"/>
      <c r="AI115" s="278"/>
      <c r="AJ115" s="278"/>
      <c r="AK115" s="278"/>
      <c r="AL115" s="278"/>
    </row>
    <row r="116" spans="1:38" ht="21" x14ac:dyDescent="0.5">
      <c r="A116" s="278"/>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02"/>
      <c r="Y116" s="202"/>
      <c r="Z116" s="202"/>
      <c r="AA116" s="202"/>
      <c r="AB116" s="202"/>
      <c r="AE116" s="275" t="str">
        <f>TALOUSTIEDOT!B138</f>
        <v>Alueen käytettävissä olevat tulot (mediaani):</v>
      </c>
      <c r="AF116" s="285">
        <f>TALOUSTIEDOT!C138</f>
        <v>33000</v>
      </c>
      <c r="AG116" s="221" t="s">
        <v>16674</v>
      </c>
      <c r="AH116" s="202"/>
      <c r="AI116" s="278"/>
      <c r="AJ116" s="278"/>
      <c r="AK116" s="278"/>
      <c r="AL116" s="278"/>
    </row>
    <row r="117" spans="1:38" x14ac:dyDescent="0.35">
      <c r="A117" s="278"/>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02"/>
      <c r="Y117" s="202"/>
      <c r="Z117" s="202"/>
      <c r="AA117" s="202"/>
      <c r="AB117" s="202"/>
      <c r="AC117" s="202"/>
      <c r="AD117" s="202"/>
      <c r="AE117" s="202"/>
      <c r="AF117" s="202"/>
      <c r="AG117" s="202"/>
      <c r="AH117" s="202"/>
      <c r="AI117" s="278"/>
      <c r="AJ117" s="278"/>
      <c r="AK117" s="278"/>
      <c r="AL117" s="278"/>
    </row>
    <row r="118" spans="1:38" x14ac:dyDescent="0.35">
      <c r="A118" s="278"/>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02"/>
      <c r="Y118" s="202"/>
      <c r="Z118" s="202"/>
      <c r="AA118" s="202"/>
      <c r="AB118" s="202"/>
      <c r="AC118" s="202"/>
      <c r="AD118" s="202"/>
      <c r="AE118" s="202"/>
      <c r="AF118" s="202"/>
      <c r="AG118" s="202"/>
      <c r="AH118" s="202"/>
      <c r="AI118" s="278"/>
      <c r="AJ118" s="278"/>
      <c r="AK118" s="278"/>
      <c r="AL118" s="278"/>
    </row>
    <row r="119" spans="1:38" x14ac:dyDescent="0.35">
      <c r="A119" s="278"/>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02"/>
      <c r="Y119" s="202"/>
      <c r="Z119" s="202"/>
      <c r="AA119" s="202"/>
      <c r="AB119" s="202"/>
      <c r="AC119" s="202"/>
      <c r="AD119" s="202"/>
      <c r="AE119" s="202"/>
      <c r="AF119" s="202"/>
      <c r="AG119" s="202"/>
      <c r="AH119" s="202"/>
      <c r="AI119" s="278"/>
      <c r="AJ119" s="278"/>
      <c r="AK119" s="278"/>
      <c r="AL119" s="278"/>
    </row>
    <row r="120" spans="1:38" x14ac:dyDescent="0.35">
      <c r="A120" s="278"/>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02"/>
      <c r="Y120" s="202"/>
      <c r="Z120" s="202"/>
      <c r="AA120" s="202"/>
      <c r="AB120" s="202"/>
      <c r="AC120" s="202"/>
      <c r="AD120" s="202"/>
      <c r="AE120" s="202"/>
      <c r="AF120" s="202"/>
      <c r="AG120" s="202"/>
      <c r="AH120" s="202"/>
      <c r="AI120" s="278"/>
      <c r="AJ120" s="278"/>
      <c r="AK120" s="278"/>
      <c r="AL120" s="278"/>
    </row>
    <row r="121" spans="1:38" x14ac:dyDescent="0.35">
      <c r="A121" s="278"/>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02"/>
      <c r="Y121" s="202"/>
      <c r="Z121" s="202"/>
      <c r="AA121" s="202"/>
      <c r="AB121" s="202"/>
      <c r="AC121" s="202"/>
      <c r="AD121" s="202"/>
      <c r="AE121" s="202"/>
      <c r="AF121" s="202"/>
      <c r="AG121" s="202"/>
      <c r="AH121" s="202"/>
      <c r="AI121" s="278"/>
      <c r="AJ121" s="278"/>
      <c r="AK121" s="278"/>
      <c r="AL121" s="278"/>
    </row>
    <row r="122" spans="1:38" x14ac:dyDescent="0.35">
      <c r="A122" s="278"/>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02"/>
      <c r="Y122" s="202"/>
      <c r="Z122" s="202"/>
      <c r="AA122" s="202"/>
      <c r="AB122" s="202"/>
      <c r="AC122" s="202"/>
      <c r="AD122" s="202"/>
      <c r="AE122" s="202"/>
      <c r="AF122" s="202"/>
      <c r="AG122" s="202"/>
      <c r="AH122" s="202"/>
      <c r="AI122" s="278"/>
      <c r="AJ122" s="278"/>
      <c r="AK122" s="278"/>
      <c r="AL122" s="278"/>
    </row>
    <row r="123" spans="1:38" x14ac:dyDescent="0.35">
      <c r="A123" s="278"/>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02"/>
      <c r="Y123" s="202"/>
      <c r="Z123" s="202"/>
      <c r="AA123" s="202"/>
      <c r="AB123" s="202"/>
      <c r="AC123" s="202"/>
      <c r="AD123" s="202"/>
      <c r="AE123" s="202"/>
      <c r="AF123" s="202"/>
      <c r="AG123" s="202"/>
      <c r="AH123" s="202"/>
      <c r="AI123" s="278"/>
      <c r="AJ123" s="278"/>
      <c r="AK123" s="278"/>
      <c r="AL123" s="278"/>
    </row>
    <row r="124" spans="1:38" x14ac:dyDescent="0.35">
      <c r="A124" s="278"/>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02"/>
      <c r="Y124" s="202"/>
      <c r="Z124" s="202"/>
      <c r="AA124" s="202"/>
      <c r="AB124" s="202"/>
      <c r="AC124" s="202"/>
      <c r="AD124" s="202"/>
      <c r="AE124" s="202"/>
      <c r="AF124" s="202"/>
      <c r="AG124" s="202"/>
      <c r="AH124" s="202"/>
      <c r="AI124" s="278"/>
      <c r="AJ124" s="278"/>
      <c r="AK124" s="278"/>
      <c r="AL124" s="278"/>
    </row>
    <row r="125" spans="1:38" x14ac:dyDescent="0.35">
      <c r="A125" s="278"/>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02"/>
      <c r="Y125" s="202"/>
      <c r="Z125" s="202"/>
      <c r="AA125" s="202"/>
      <c r="AB125" s="202"/>
      <c r="AC125" s="202"/>
      <c r="AD125" s="202"/>
      <c r="AE125" s="202"/>
      <c r="AF125" s="202"/>
      <c r="AG125" s="202"/>
      <c r="AH125" s="202"/>
      <c r="AI125" s="278"/>
      <c r="AJ125" s="278"/>
      <c r="AK125" s="278"/>
      <c r="AL125" s="278"/>
    </row>
    <row r="126" spans="1:38" x14ac:dyDescent="0.35">
      <c r="A126" s="278"/>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02"/>
      <c r="Y126" s="202"/>
      <c r="Z126" s="202"/>
      <c r="AA126" s="202"/>
      <c r="AB126" s="202"/>
      <c r="AC126" s="202"/>
      <c r="AD126" s="202"/>
      <c r="AE126" s="202"/>
      <c r="AF126" s="202"/>
      <c r="AG126" s="202"/>
      <c r="AH126" s="202"/>
      <c r="AI126" s="278"/>
      <c r="AJ126" s="278"/>
      <c r="AK126" s="278"/>
      <c r="AL126" s="278"/>
    </row>
    <row r="127" spans="1:38" x14ac:dyDescent="0.35">
      <c r="A127" s="278"/>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02"/>
      <c r="Y127" s="202"/>
      <c r="Z127" s="202"/>
      <c r="AA127" s="202"/>
      <c r="AB127" s="202"/>
      <c r="AC127" s="202"/>
      <c r="AD127" s="202"/>
      <c r="AE127" s="202"/>
      <c r="AF127" s="202"/>
      <c r="AG127" s="202"/>
      <c r="AH127" s="202"/>
      <c r="AI127" s="278"/>
      <c r="AJ127" s="278"/>
      <c r="AK127" s="278"/>
      <c r="AL127" s="278"/>
    </row>
    <row r="128" spans="1:38" x14ac:dyDescent="0.35">
      <c r="A128" s="278"/>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02"/>
      <c r="Y128" s="202"/>
      <c r="Z128" s="202"/>
      <c r="AA128" s="202"/>
      <c r="AB128" s="202"/>
      <c r="AC128" s="202"/>
      <c r="AD128" s="202"/>
      <c r="AE128" s="202"/>
      <c r="AF128" s="202"/>
      <c r="AG128" s="202"/>
      <c r="AH128" s="202"/>
      <c r="AI128" s="278"/>
      <c r="AJ128" s="278"/>
      <c r="AK128" s="278"/>
      <c r="AL128" s="278"/>
    </row>
    <row r="129" spans="1:38" x14ac:dyDescent="0.35">
      <c r="A129" s="278"/>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02"/>
      <c r="Y129" s="202"/>
      <c r="Z129" s="202"/>
      <c r="AA129" s="202"/>
      <c r="AB129" s="202"/>
      <c r="AC129" s="202"/>
      <c r="AD129" s="202"/>
      <c r="AE129" s="202"/>
      <c r="AF129" s="202"/>
      <c r="AG129" s="202"/>
      <c r="AH129" s="202"/>
      <c r="AI129" s="278"/>
      <c r="AJ129" s="278"/>
      <c r="AK129" s="278"/>
      <c r="AL129" s="278"/>
    </row>
    <row r="130" spans="1:38" ht="55.5" customHeight="1" x14ac:dyDescent="0.35">
      <c r="A130" s="278"/>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02"/>
      <c r="Y130" s="202"/>
      <c r="Z130" s="202"/>
      <c r="AA130" s="202"/>
      <c r="AB130" s="202"/>
      <c r="AC130" s="202"/>
      <c r="AD130" s="202"/>
      <c r="AE130" s="202"/>
      <c r="AF130" s="202"/>
      <c r="AG130" s="202"/>
      <c r="AH130" s="202"/>
      <c r="AI130" s="278"/>
      <c r="AJ130" s="278"/>
      <c r="AK130" s="278"/>
      <c r="AL130" s="278"/>
    </row>
    <row r="131" spans="1:38" x14ac:dyDescent="0.35">
      <c r="A131" s="278"/>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row>
    <row r="132" spans="1:38" x14ac:dyDescent="0.35">
      <c r="A132" s="278"/>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78"/>
      <c r="AE132" s="278"/>
      <c r="AF132" s="278"/>
      <c r="AG132" s="278"/>
      <c r="AH132" s="278"/>
      <c r="AI132" s="278"/>
      <c r="AJ132" s="278"/>
      <c r="AK132" s="278"/>
      <c r="AL132" s="278"/>
    </row>
    <row r="133" spans="1:38" x14ac:dyDescent="0.35">
      <c r="A133" s="278"/>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278"/>
      <c r="AF133" s="278"/>
      <c r="AG133" s="278"/>
      <c r="AH133" s="278"/>
      <c r="AI133" s="278"/>
      <c r="AJ133" s="278"/>
      <c r="AK133" s="278"/>
      <c r="AL133" s="278"/>
    </row>
    <row r="134" spans="1:38" x14ac:dyDescent="0.35">
      <c r="A134" s="278"/>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c r="AA134" s="278"/>
      <c r="AB134" s="278"/>
      <c r="AC134" s="278"/>
      <c r="AD134" s="278"/>
      <c r="AE134" s="278"/>
      <c r="AF134" s="278"/>
      <c r="AG134" s="278"/>
      <c r="AH134" s="278"/>
      <c r="AI134" s="278"/>
      <c r="AJ134" s="278"/>
      <c r="AK134" s="278"/>
      <c r="AL134" s="278"/>
    </row>
    <row r="135" spans="1:38" x14ac:dyDescent="0.35">
      <c r="A135" s="278"/>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c r="AA135" s="278"/>
      <c r="AB135" s="278"/>
      <c r="AC135" s="278"/>
      <c r="AD135" s="278"/>
      <c r="AE135" s="278"/>
      <c r="AF135" s="278"/>
      <c r="AG135" s="278"/>
      <c r="AH135" s="278"/>
      <c r="AI135" s="278"/>
      <c r="AJ135" s="278"/>
      <c r="AK135" s="278"/>
      <c r="AL135" s="278"/>
    </row>
    <row r="136" spans="1:38" x14ac:dyDescent="0.35">
      <c r="A136" s="278"/>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c r="AA136" s="278"/>
      <c r="AB136" s="278"/>
      <c r="AC136" s="278"/>
      <c r="AD136" s="278"/>
      <c r="AE136" s="278"/>
      <c r="AF136" s="278"/>
      <c r="AG136" s="278"/>
      <c r="AH136" s="278"/>
      <c r="AI136" s="278"/>
      <c r="AJ136" s="278"/>
      <c r="AK136" s="278"/>
      <c r="AL136" s="278"/>
    </row>
    <row r="137" spans="1:38" x14ac:dyDescent="0.35">
      <c r="A137" s="278"/>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c r="AA137" s="278"/>
      <c r="AB137" s="278"/>
      <c r="AC137" s="278"/>
      <c r="AD137" s="278"/>
      <c r="AE137" s="278"/>
      <c r="AF137" s="278"/>
      <c r="AG137" s="278"/>
      <c r="AH137" s="278"/>
      <c r="AI137" s="278"/>
      <c r="AJ137" s="278"/>
      <c r="AK137" s="278"/>
      <c r="AL137" s="278"/>
    </row>
    <row r="138" spans="1:38" x14ac:dyDescent="0.35">
      <c r="A138" s="278"/>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c r="AA138" s="278"/>
      <c r="AB138" s="278"/>
      <c r="AC138" s="278"/>
      <c r="AD138" s="278"/>
      <c r="AE138" s="278"/>
      <c r="AF138" s="278"/>
      <c r="AG138" s="278"/>
      <c r="AH138" s="278"/>
      <c r="AI138" s="278"/>
      <c r="AJ138" s="278"/>
      <c r="AK138" s="278"/>
      <c r="AL138" s="278"/>
    </row>
    <row r="139" spans="1:38" x14ac:dyDescent="0.35">
      <c r="A139" s="278"/>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278"/>
    </row>
    <row r="140" spans="1:38" x14ac:dyDescent="0.35">
      <c r="A140" s="278"/>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78"/>
      <c r="AE140" s="278"/>
      <c r="AF140" s="278"/>
      <c r="AG140" s="278"/>
      <c r="AH140" s="278"/>
      <c r="AI140" s="278"/>
      <c r="AJ140" s="278"/>
      <c r="AK140" s="278"/>
      <c r="AL140" s="278"/>
    </row>
    <row r="141" spans="1:38" x14ac:dyDescent="0.35">
      <c r="A141" s="278"/>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78"/>
      <c r="AE141" s="278"/>
      <c r="AF141" s="278"/>
      <c r="AG141" s="278"/>
      <c r="AH141" s="278"/>
      <c r="AI141" s="278"/>
      <c r="AJ141" s="278"/>
      <c r="AK141" s="278"/>
      <c r="AL141" s="278"/>
    </row>
  </sheetData>
  <pageMargins left="1" right="1" top="1" bottom="1" header="0.5" footer="0.5"/>
  <pageSetup paperSize="9" scale="31" orientation="portrait" horizontalDpi="30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6D9B-E63E-4CE5-820F-FBA853413572}">
  <sheetPr>
    <tabColor theme="7" tint="0.59999389629810485"/>
  </sheetPr>
  <dimension ref="A1:XFD8"/>
  <sheetViews>
    <sheetView zoomScale="101" zoomScaleNormal="130" workbookViewId="0">
      <pane ySplit="1" topLeftCell="A3" activePane="bottomLeft" state="frozen"/>
      <selection activeCell="F16" sqref="F16"/>
      <selection pane="bottomLeft" activeCell="B27" sqref="B27"/>
    </sheetView>
  </sheetViews>
  <sheetFormatPr defaultRowHeight="14.5" x14ac:dyDescent="0.35"/>
  <cols>
    <col min="1" max="1" width="18.26953125" customWidth="1"/>
    <col min="2" max="2" width="18.1796875" style="5" customWidth="1"/>
    <col min="3" max="3" width="18.1796875" customWidth="1"/>
    <col min="4" max="4" width="18.54296875" style="5" customWidth="1"/>
    <col min="5" max="5" width="18.7265625" customWidth="1"/>
    <col min="6" max="6" width="22.81640625" style="5" customWidth="1"/>
    <col min="7" max="7" width="22.81640625" customWidth="1"/>
    <col min="8" max="8" width="24" style="5" customWidth="1"/>
    <col min="9" max="9" width="19" customWidth="1"/>
    <col min="10" max="12" width="11.26953125" customWidth="1"/>
    <col min="13" max="102" width="12.26953125" customWidth="1"/>
    <col min="103" max="1002" width="13.26953125" customWidth="1"/>
    <col min="1003" max="10002" width="14.26953125" customWidth="1"/>
    <col min="10003" max="16384" width="15.26953125" customWidth="1"/>
  </cols>
  <sheetData>
    <row r="1" spans="1:16384" x14ac:dyDescent="0.35">
      <c r="A1" t="s">
        <v>12</v>
      </c>
      <c r="B1" s="5" t="s">
        <v>13</v>
      </c>
      <c r="C1" t="s">
        <v>14</v>
      </c>
      <c r="D1" s="6" t="s">
        <v>16</v>
      </c>
      <c r="E1" t="s">
        <v>15</v>
      </c>
      <c r="F1" s="6" t="s">
        <v>17</v>
      </c>
      <c r="G1" t="s">
        <v>16393</v>
      </c>
      <c r="H1" s="5" t="s">
        <v>16402</v>
      </c>
      <c r="I1" t="s">
        <v>16397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c r="CW1" t="s">
        <v>109</v>
      </c>
      <c r="CX1" t="s">
        <v>110</v>
      </c>
      <c r="CY1" t="s">
        <v>111</v>
      </c>
      <c r="CZ1" t="s">
        <v>112</v>
      </c>
      <c r="DA1" t="s">
        <v>113</v>
      </c>
      <c r="DB1" t="s">
        <v>114</v>
      </c>
      <c r="DC1" t="s">
        <v>115</v>
      </c>
      <c r="DD1" t="s">
        <v>116</v>
      </c>
      <c r="DE1" t="s">
        <v>117</v>
      </c>
      <c r="DF1" t="s">
        <v>118</v>
      </c>
      <c r="DG1" t="s">
        <v>119</v>
      </c>
      <c r="DH1" t="s">
        <v>120</v>
      </c>
      <c r="DI1" t="s">
        <v>121</v>
      </c>
      <c r="DJ1" t="s">
        <v>122</v>
      </c>
      <c r="DK1" t="s">
        <v>123</v>
      </c>
      <c r="DL1" t="s">
        <v>124</v>
      </c>
      <c r="DM1" t="s">
        <v>125</v>
      </c>
      <c r="DN1" t="s">
        <v>126</v>
      </c>
      <c r="DO1" t="s">
        <v>127</v>
      </c>
      <c r="DP1" t="s">
        <v>128</v>
      </c>
      <c r="DQ1" t="s">
        <v>129</v>
      </c>
      <c r="DR1" t="s">
        <v>130</v>
      </c>
      <c r="DS1" t="s">
        <v>131</v>
      </c>
      <c r="DT1" t="s">
        <v>132</v>
      </c>
      <c r="DU1" t="s">
        <v>133</v>
      </c>
      <c r="DV1" t="s">
        <v>134</v>
      </c>
      <c r="DW1" t="s">
        <v>135</v>
      </c>
      <c r="DX1" t="s">
        <v>136</v>
      </c>
      <c r="DY1" t="s">
        <v>137</v>
      </c>
      <c r="DZ1" t="s">
        <v>138</v>
      </c>
      <c r="EA1" t="s">
        <v>139</v>
      </c>
      <c r="EB1" t="s">
        <v>140</v>
      </c>
      <c r="EC1" t="s">
        <v>141</v>
      </c>
      <c r="ED1" t="s">
        <v>142</v>
      </c>
      <c r="EE1" t="s">
        <v>143</v>
      </c>
      <c r="EF1" t="s">
        <v>144</v>
      </c>
      <c r="EG1" t="s">
        <v>145</v>
      </c>
      <c r="EH1" t="s">
        <v>146</v>
      </c>
      <c r="EI1" t="s">
        <v>147</v>
      </c>
      <c r="EJ1" t="s">
        <v>148</v>
      </c>
      <c r="EK1" t="s">
        <v>149</v>
      </c>
      <c r="EL1" t="s">
        <v>150</v>
      </c>
      <c r="EM1" t="s">
        <v>151</v>
      </c>
      <c r="EN1" t="s">
        <v>152</v>
      </c>
      <c r="EO1" t="s">
        <v>153</v>
      </c>
      <c r="EP1" t="s">
        <v>154</v>
      </c>
      <c r="EQ1" t="s">
        <v>155</v>
      </c>
      <c r="ER1" t="s">
        <v>156</v>
      </c>
      <c r="ES1" t="s">
        <v>157</v>
      </c>
      <c r="ET1" t="s">
        <v>158</v>
      </c>
      <c r="EU1" t="s">
        <v>159</v>
      </c>
      <c r="EV1" t="s">
        <v>160</v>
      </c>
      <c r="EW1" t="s">
        <v>161</v>
      </c>
      <c r="EX1" t="s">
        <v>162</v>
      </c>
      <c r="EY1" t="s">
        <v>163</v>
      </c>
      <c r="EZ1" t="s">
        <v>164</v>
      </c>
      <c r="FA1" t="s">
        <v>165</v>
      </c>
      <c r="FB1" t="s">
        <v>166</v>
      </c>
      <c r="FC1" t="s">
        <v>167</v>
      </c>
      <c r="FD1" t="s">
        <v>168</v>
      </c>
      <c r="FE1" t="s">
        <v>169</v>
      </c>
      <c r="FF1" t="s">
        <v>170</v>
      </c>
      <c r="FG1" t="s">
        <v>171</v>
      </c>
      <c r="FH1" t="s">
        <v>172</v>
      </c>
      <c r="FI1" t="s">
        <v>173</v>
      </c>
      <c r="FJ1" t="s">
        <v>174</v>
      </c>
      <c r="FK1" t="s">
        <v>175</v>
      </c>
      <c r="FL1" t="s">
        <v>176</v>
      </c>
      <c r="FM1" t="s">
        <v>177</v>
      </c>
      <c r="FN1" t="s">
        <v>178</v>
      </c>
      <c r="FO1" t="s">
        <v>179</v>
      </c>
      <c r="FP1" t="s">
        <v>180</v>
      </c>
      <c r="FQ1" t="s">
        <v>181</v>
      </c>
      <c r="FR1" t="s">
        <v>182</v>
      </c>
      <c r="FS1" t="s">
        <v>183</v>
      </c>
      <c r="FT1" t="s">
        <v>184</v>
      </c>
      <c r="FU1" t="s">
        <v>185</v>
      </c>
      <c r="FV1" t="s">
        <v>186</v>
      </c>
      <c r="FW1" t="s">
        <v>187</v>
      </c>
      <c r="FX1" t="s">
        <v>188</v>
      </c>
      <c r="FY1" t="s">
        <v>189</v>
      </c>
      <c r="FZ1" t="s">
        <v>190</v>
      </c>
      <c r="GA1" t="s">
        <v>191</v>
      </c>
      <c r="GB1" t="s">
        <v>192</v>
      </c>
      <c r="GC1" t="s">
        <v>193</v>
      </c>
      <c r="GD1" t="s">
        <v>194</v>
      </c>
      <c r="GE1" t="s">
        <v>195</v>
      </c>
      <c r="GF1" t="s">
        <v>196</v>
      </c>
      <c r="GG1" t="s">
        <v>197</v>
      </c>
      <c r="GH1" t="s">
        <v>198</v>
      </c>
      <c r="GI1" t="s">
        <v>199</v>
      </c>
      <c r="GJ1" t="s">
        <v>200</v>
      </c>
      <c r="GK1" t="s">
        <v>201</v>
      </c>
      <c r="GL1" t="s">
        <v>202</v>
      </c>
      <c r="GM1" t="s">
        <v>203</v>
      </c>
      <c r="GN1" t="s">
        <v>204</v>
      </c>
      <c r="GO1" t="s">
        <v>205</v>
      </c>
      <c r="GP1" t="s">
        <v>206</v>
      </c>
      <c r="GQ1" t="s">
        <v>207</v>
      </c>
      <c r="GR1" t="s">
        <v>208</v>
      </c>
      <c r="GS1" t="s">
        <v>209</v>
      </c>
      <c r="GT1" t="s">
        <v>210</v>
      </c>
      <c r="GU1" t="s">
        <v>211</v>
      </c>
      <c r="GV1" t="s">
        <v>212</v>
      </c>
      <c r="GW1" t="s">
        <v>213</v>
      </c>
      <c r="GX1" t="s">
        <v>214</v>
      </c>
      <c r="GY1" t="s">
        <v>215</v>
      </c>
      <c r="GZ1" t="s">
        <v>216</v>
      </c>
      <c r="HA1" t="s">
        <v>217</v>
      </c>
      <c r="HB1" t="s">
        <v>218</v>
      </c>
      <c r="HC1" t="s">
        <v>219</v>
      </c>
      <c r="HD1" t="s">
        <v>220</v>
      </c>
      <c r="HE1" t="s">
        <v>221</v>
      </c>
      <c r="HF1" t="s">
        <v>222</v>
      </c>
      <c r="HG1" t="s">
        <v>223</v>
      </c>
      <c r="HH1" t="s">
        <v>224</v>
      </c>
      <c r="HI1" t="s">
        <v>225</v>
      </c>
      <c r="HJ1" t="s">
        <v>226</v>
      </c>
      <c r="HK1" t="s">
        <v>227</v>
      </c>
      <c r="HL1" t="s">
        <v>228</v>
      </c>
      <c r="HM1" t="s">
        <v>229</v>
      </c>
      <c r="HN1" t="s">
        <v>230</v>
      </c>
      <c r="HO1" t="s">
        <v>231</v>
      </c>
      <c r="HP1" t="s">
        <v>232</v>
      </c>
      <c r="HQ1" t="s">
        <v>233</v>
      </c>
      <c r="HR1" t="s">
        <v>234</v>
      </c>
      <c r="HS1" t="s">
        <v>235</v>
      </c>
      <c r="HT1" t="s">
        <v>236</v>
      </c>
      <c r="HU1" t="s">
        <v>237</v>
      </c>
      <c r="HV1" t="s">
        <v>238</v>
      </c>
      <c r="HW1" t="s">
        <v>239</v>
      </c>
      <c r="HX1" t="s">
        <v>240</v>
      </c>
      <c r="HY1" t="s">
        <v>241</v>
      </c>
      <c r="HZ1" t="s">
        <v>242</v>
      </c>
      <c r="IA1" t="s">
        <v>243</v>
      </c>
      <c r="IB1" t="s">
        <v>244</v>
      </c>
      <c r="IC1" t="s">
        <v>245</v>
      </c>
      <c r="ID1" t="s">
        <v>246</v>
      </c>
      <c r="IE1" t="s">
        <v>247</v>
      </c>
      <c r="IF1" t="s">
        <v>248</v>
      </c>
      <c r="IG1" t="s">
        <v>249</v>
      </c>
      <c r="IH1" t="s">
        <v>250</v>
      </c>
      <c r="II1" t="s">
        <v>251</v>
      </c>
      <c r="IJ1" t="s">
        <v>252</v>
      </c>
      <c r="IK1" t="s">
        <v>253</v>
      </c>
      <c r="IL1" t="s">
        <v>254</v>
      </c>
      <c r="IM1" t="s">
        <v>255</v>
      </c>
      <c r="IN1" t="s">
        <v>256</v>
      </c>
      <c r="IO1" t="s">
        <v>257</v>
      </c>
      <c r="IP1" t="s">
        <v>258</v>
      </c>
      <c r="IQ1" t="s">
        <v>259</v>
      </c>
      <c r="IR1" t="s">
        <v>260</v>
      </c>
      <c r="IS1" t="s">
        <v>261</v>
      </c>
      <c r="IT1" t="s">
        <v>262</v>
      </c>
      <c r="IU1" t="s">
        <v>263</v>
      </c>
      <c r="IV1" t="s">
        <v>264</v>
      </c>
      <c r="IW1" t="s">
        <v>265</v>
      </c>
      <c r="IX1" t="s">
        <v>266</v>
      </c>
      <c r="IY1" t="s">
        <v>267</v>
      </c>
      <c r="IZ1" t="s">
        <v>268</v>
      </c>
      <c r="JA1" t="s">
        <v>269</v>
      </c>
      <c r="JB1" t="s">
        <v>270</v>
      </c>
      <c r="JC1" t="s">
        <v>271</v>
      </c>
      <c r="JD1" t="s">
        <v>272</v>
      </c>
      <c r="JE1" t="s">
        <v>273</v>
      </c>
      <c r="JF1" t="s">
        <v>274</v>
      </c>
      <c r="JG1" t="s">
        <v>275</v>
      </c>
      <c r="JH1" t="s">
        <v>276</v>
      </c>
      <c r="JI1" t="s">
        <v>277</v>
      </c>
      <c r="JJ1" t="s">
        <v>278</v>
      </c>
      <c r="JK1" t="s">
        <v>279</v>
      </c>
      <c r="JL1" t="s">
        <v>280</v>
      </c>
      <c r="JM1" t="s">
        <v>281</v>
      </c>
      <c r="JN1" t="s">
        <v>282</v>
      </c>
      <c r="JO1" t="s">
        <v>283</v>
      </c>
      <c r="JP1" t="s">
        <v>284</v>
      </c>
      <c r="JQ1" t="s">
        <v>285</v>
      </c>
      <c r="JR1" t="s">
        <v>286</v>
      </c>
      <c r="JS1" t="s">
        <v>287</v>
      </c>
      <c r="JT1" t="s">
        <v>288</v>
      </c>
      <c r="JU1" t="s">
        <v>289</v>
      </c>
      <c r="JV1" t="s">
        <v>290</v>
      </c>
      <c r="JW1" t="s">
        <v>291</v>
      </c>
      <c r="JX1" t="s">
        <v>292</v>
      </c>
      <c r="JY1" t="s">
        <v>293</v>
      </c>
      <c r="JZ1" t="s">
        <v>294</v>
      </c>
      <c r="KA1" t="s">
        <v>295</v>
      </c>
      <c r="KB1" t="s">
        <v>296</v>
      </c>
      <c r="KC1" t="s">
        <v>297</v>
      </c>
      <c r="KD1" t="s">
        <v>298</v>
      </c>
      <c r="KE1" t="s">
        <v>299</v>
      </c>
      <c r="KF1" t="s">
        <v>300</v>
      </c>
      <c r="KG1" t="s">
        <v>301</v>
      </c>
      <c r="KH1" t="s">
        <v>302</v>
      </c>
      <c r="KI1" t="s">
        <v>303</v>
      </c>
      <c r="KJ1" t="s">
        <v>304</v>
      </c>
      <c r="KK1" t="s">
        <v>305</v>
      </c>
      <c r="KL1" t="s">
        <v>306</v>
      </c>
      <c r="KM1" t="s">
        <v>307</v>
      </c>
      <c r="KN1" t="s">
        <v>308</v>
      </c>
      <c r="KO1" t="s">
        <v>309</v>
      </c>
      <c r="KP1" t="s">
        <v>310</v>
      </c>
      <c r="KQ1" t="s">
        <v>311</v>
      </c>
      <c r="KR1" t="s">
        <v>312</v>
      </c>
      <c r="KS1" t="s">
        <v>313</v>
      </c>
      <c r="KT1" t="s">
        <v>314</v>
      </c>
      <c r="KU1" t="s">
        <v>315</v>
      </c>
      <c r="KV1" t="s">
        <v>316</v>
      </c>
      <c r="KW1" t="s">
        <v>317</v>
      </c>
      <c r="KX1" t="s">
        <v>318</v>
      </c>
      <c r="KY1" t="s">
        <v>319</v>
      </c>
      <c r="KZ1" t="s">
        <v>320</v>
      </c>
      <c r="LA1" t="s">
        <v>321</v>
      </c>
      <c r="LB1" t="s">
        <v>322</v>
      </c>
      <c r="LC1" t="s">
        <v>323</v>
      </c>
      <c r="LD1" t="s">
        <v>324</v>
      </c>
      <c r="LE1" t="s">
        <v>325</v>
      </c>
      <c r="LF1" t="s">
        <v>326</v>
      </c>
      <c r="LG1" t="s">
        <v>327</v>
      </c>
      <c r="LH1" t="s">
        <v>328</v>
      </c>
      <c r="LI1" t="s">
        <v>329</v>
      </c>
      <c r="LJ1" t="s">
        <v>330</v>
      </c>
      <c r="LK1" t="s">
        <v>331</v>
      </c>
      <c r="LL1" t="s">
        <v>332</v>
      </c>
      <c r="LM1" t="s">
        <v>333</v>
      </c>
      <c r="LN1" t="s">
        <v>334</v>
      </c>
      <c r="LO1" t="s">
        <v>335</v>
      </c>
      <c r="LP1" t="s">
        <v>336</v>
      </c>
      <c r="LQ1" t="s">
        <v>337</v>
      </c>
      <c r="LR1" t="s">
        <v>338</v>
      </c>
      <c r="LS1" t="s">
        <v>339</v>
      </c>
      <c r="LT1" t="s">
        <v>340</v>
      </c>
      <c r="LU1" t="s">
        <v>341</v>
      </c>
      <c r="LV1" t="s">
        <v>342</v>
      </c>
      <c r="LW1" t="s">
        <v>343</v>
      </c>
      <c r="LX1" t="s">
        <v>344</v>
      </c>
      <c r="LY1" t="s">
        <v>345</v>
      </c>
      <c r="LZ1" t="s">
        <v>346</v>
      </c>
      <c r="MA1" t="s">
        <v>347</v>
      </c>
      <c r="MB1" t="s">
        <v>348</v>
      </c>
      <c r="MC1" t="s">
        <v>349</v>
      </c>
      <c r="MD1" t="s">
        <v>350</v>
      </c>
      <c r="ME1" t="s">
        <v>351</v>
      </c>
      <c r="MF1" t="s">
        <v>352</v>
      </c>
      <c r="MG1" t="s">
        <v>353</v>
      </c>
      <c r="MH1" t="s">
        <v>354</v>
      </c>
      <c r="MI1" t="s">
        <v>355</v>
      </c>
      <c r="MJ1" t="s">
        <v>356</v>
      </c>
      <c r="MK1" t="s">
        <v>357</v>
      </c>
      <c r="ML1" t="s">
        <v>358</v>
      </c>
      <c r="MM1" t="s">
        <v>359</v>
      </c>
      <c r="MN1" t="s">
        <v>360</v>
      </c>
      <c r="MO1" t="s">
        <v>361</v>
      </c>
      <c r="MP1" t="s">
        <v>362</v>
      </c>
      <c r="MQ1" t="s">
        <v>363</v>
      </c>
      <c r="MR1" t="s">
        <v>364</v>
      </c>
      <c r="MS1" t="s">
        <v>365</v>
      </c>
      <c r="MT1" t="s">
        <v>366</v>
      </c>
      <c r="MU1" t="s">
        <v>367</v>
      </c>
      <c r="MV1" t="s">
        <v>368</v>
      </c>
      <c r="MW1" t="s">
        <v>369</v>
      </c>
      <c r="MX1" t="s">
        <v>370</v>
      </c>
      <c r="MY1" t="s">
        <v>371</v>
      </c>
      <c r="MZ1" t="s">
        <v>372</v>
      </c>
      <c r="NA1" t="s">
        <v>373</v>
      </c>
      <c r="NB1" t="s">
        <v>374</v>
      </c>
      <c r="NC1" t="s">
        <v>375</v>
      </c>
      <c r="ND1" t="s">
        <v>376</v>
      </c>
      <c r="NE1" t="s">
        <v>377</v>
      </c>
      <c r="NF1" t="s">
        <v>378</v>
      </c>
      <c r="NG1" t="s">
        <v>379</v>
      </c>
      <c r="NH1" t="s">
        <v>380</v>
      </c>
      <c r="NI1" t="s">
        <v>381</v>
      </c>
      <c r="NJ1" t="s">
        <v>382</v>
      </c>
      <c r="NK1" t="s">
        <v>383</v>
      </c>
      <c r="NL1" t="s">
        <v>384</v>
      </c>
      <c r="NM1" t="s">
        <v>385</v>
      </c>
      <c r="NN1" t="s">
        <v>386</v>
      </c>
      <c r="NO1" t="s">
        <v>387</v>
      </c>
      <c r="NP1" t="s">
        <v>388</v>
      </c>
      <c r="NQ1" t="s">
        <v>389</v>
      </c>
      <c r="NR1" t="s">
        <v>390</v>
      </c>
      <c r="NS1" t="s">
        <v>391</v>
      </c>
      <c r="NT1" t="s">
        <v>392</v>
      </c>
      <c r="NU1" t="s">
        <v>393</v>
      </c>
      <c r="NV1" t="s">
        <v>394</v>
      </c>
      <c r="NW1" t="s">
        <v>395</v>
      </c>
      <c r="NX1" t="s">
        <v>396</v>
      </c>
      <c r="NY1" t="s">
        <v>397</v>
      </c>
      <c r="NZ1" t="s">
        <v>398</v>
      </c>
      <c r="OA1" t="s">
        <v>399</v>
      </c>
      <c r="OB1" t="s">
        <v>400</v>
      </c>
      <c r="OC1" t="s">
        <v>401</v>
      </c>
      <c r="OD1" t="s">
        <v>402</v>
      </c>
      <c r="OE1" t="s">
        <v>403</v>
      </c>
      <c r="OF1" t="s">
        <v>404</v>
      </c>
      <c r="OG1" t="s">
        <v>405</v>
      </c>
      <c r="OH1" t="s">
        <v>406</v>
      </c>
      <c r="OI1" t="s">
        <v>407</v>
      </c>
      <c r="OJ1" t="s">
        <v>408</v>
      </c>
      <c r="OK1" t="s">
        <v>409</v>
      </c>
      <c r="OL1" t="s">
        <v>410</v>
      </c>
      <c r="OM1" t="s">
        <v>411</v>
      </c>
      <c r="ON1" t="s">
        <v>412</v>
      </c>
      <c r="OO1" t="s">
        <v>413</v>
      </c>
      <c r="OP1" t="s">
        <v>414</v>
      </c>
      <c r="OQ1" t="s">
        <v>415</v>
      </c>
      <c r="OR1" t="s">
        <v>416</v>
      </c>
      <c r="OS1" t="s">
        <v>417</v>
      </c>
      <c r="OT1" t="s">
        <v>418</v>
      </c>
      <c r="OU1" t="s">
        <v>419</v>
      </c>
      <c r="OV1" t="s">
        <v>420</v>
      </c>
      <c r="OW1" t="s">
        <v>421</v>
      </c>
      <c r="OX1" t="s">
        <v>422</v>
      </c>
      <c r="OY1" t="s">
        <v>423</v>
      </c>
      <c r="OZ1" t="s">
        <v>424</v>
      </c>
      <c r="PA1" t="s">
        <v>425</v>
      </c>
      <c r="PB1" t="s">
        <v>426</v>
      </c>
      <c r="PC1" t="s">
        <v>427</v>
      </c>
      <c r="PD1" t="s">
        <v>428</v>
      </c>
      <c r="PE1" t="s">
        <v>429</v>
      </c>
      <c r="PF1" t="s">
        <v>430</v>
      </c>
      <c r="PG1" t="s">
        <v>431</v>
      </c>
      <c r="PH1" t="s">
        <v>432</v>
      </c>
      <c r="PI1" t="s">
        <v>433</v>
      </c>
      <c r="PJ1" t="s">
        <v>434</v>
      </c>
      <c r="PK1" t="s">
        <v>435</v>
      </c>
      <c r="PL1" t="s">
        <v>436</v>
      </c>
      <c r="PM1" t="s">
        <v>437</v>
      </c>
      <c r="PN1" t="s">
        <v>438</v>
      </c>
      <c r="PO1" t="s">
        <v>439</v>
      </c>
      <c r="PP1" t="s">
        <v>440</v>
      </c>
      <c r="PQ1" t="s">
        <v>441</v>
      </c>
      <c r="PR1" t="s">
        <v>442</v>
      </c>
      <c r="PS1" t="s">
        <v>443</v>
      </c>
      <c r="PT1" t="s">
        <v>444</v>
      </c>
      <c r="PU1" t="s">
        <v>445</v>
      </c>
      <c r="PV1" t="s">
        <v>446</v>
      </c>
      <c r="PW1" t="s">
        <v>447</v>
      </c>
      <c r="PX1" t="s">
        <v>448</v>
      </c>
      <c r="PY1" t="s">
        <v>449</v>
      </c>
      <c r="PZ1" t="s">
        <v>450</v>
      </c>
      <c r="QA1" t="s">
        <v>451</v>
      </c>
      <c r="QB1" t="s">
        <v>452</v>
      </c>
      <c r="QC1" t="s">
        <v>453</v>
      </c>
      <c r="QD1" t="s">
        <v>454</v>
      </c>
      <c r="QE1" t="s">
        <v>455</v>
      </c>
      <c r="QF1" t="s">
        <v>456</v>
      </c>
      <c r="QG1" t="s">
        <v>457</v>
      </c>
      <c r="QH1" t="s">
        <v>458</v>
      </c>
      <c r="QI1" t="s">
        <v>459</v>
      </c>
      <c r="QJ1" t="s">
        <v>460</v>
      </c>
      <c r="QK1" t="s">
        <v>461</v>
      </c>
      <c r="QL1" t="s">
        <v>462</v>
      </c>
      <c r="QM1" t="s">
        <v>463</v>
      </c>
      <c r="QN1" t="s">
        <v>464</v>
      </c>
      <c r="QO1" t="s">
        <v>465</v>
      </c>
      <c r="QP1" t="s">
        <v>466</v>
      </c>
      <c r="QQ1" t="s">
        <v>467</v>
      </c>
      <c r="QR1" t="s">
        <v>468</v>
      </c>
      <c r="QS1" t="s">
        <v>469</v>
      </c>
      <c r="QT1" t="s">
        <v>470</v>
      </c>
      <c r="QU1" t="s">
        <v>471</v>
      </c>
      <c r="QV1" t="s">
        <v>472</v>
      </c>
      <c r="QW1" t="s">
        <v>473</v>
      </c>
      <c r="QX1" t="s">
        <v>474</v>
      </c>
      <c r="QY1" t="s">
        <v>475</v>
      </c>
      <c r="QZ1" t="s">
        <v>476</v>
      </c>
      <c r="RA1" t="s">
        <v>477</v>
      </c>
      <c r="RB1" t="s">
        <v>478</v>
      </c>
      <c r="RC1" t="s">
        <v>479</v>
      </c>
      <c r="RD1" t="s">
        <v>480</v>
      </c>
      <c r="RE1" t="s">
        <v>481</v>
      </c>
      <c r="RF1" t="s">
        <v>482</v>
      </c>
      <c r="RG1" t="s">
        <v>483</v>
      </c>
      <c r="RH1" t="s">
        <v>484</v>
      </c>
      <c r="RI1" t="s">
        <v>485</v>
      </c>
      <c r="RJ1" t="s">
        <v>486</v>
      </c>
      <c r="RK1" t="s">
        <v>487</v>
      </c>
      <c r="RL1" t="s">
        <v>488</v>
      </c>
      <c r="RM1" t="s">
        <v>489</v>
      </c>
      <c r="RN1" t="s">
        <v>490</v>
      </c>
      <c r="RO1" t="s">
        <v>491</v>
      </c>
      <c r="RP1" t="s">
        <v>492</v>
      </c>
      <c r="RQ1" t="s">
        <v>493</v>
      </c>
      <c r="RR1" t="s">
        <v>494</v>
      </c>
      <c r="RS1" t="s">
        <v>495</v>
      </c>
      <c r="RT1" t="s">
        <v>496</v>
      </c>
      <c r="RU1" t="s">
        <v>497</v>
      </c>
      <c r="RV1" t="s">
        <v>498</v>
      </c>
      <c r="RW1" t="s">
        <v>499</v>
      </c>
      <c r="RX1" t="s">
        <v>500</v>
      </c>
      <c r="RY1" t="s">
        <v>501</v>
      </c>
      <c r="RZ1" t="s">
        <v>502</v>
      </c>
      <c r="SA1" t="s">
        <v>503</v>
      </c>
      <c r="SB1" t="s">
        <v>504</v>
      </c>
      <c r="SC1" t="s">
        <v>505</v>
      </c>
      <c r="SD1" t="s">
        <v>506</v>
      </c>
      <c r="SE1" t="s">
        <v>507</v>
      </c>
      <c r="SF1" t="s">
        <v>508</v>
      </c>
      <c r="SG1" t="s">
        <v>509</v>
      </c>
      <c r="SH1" t="s">
        <v>510</v>
      </c>
      <c r="SI1" t="s">
        <v>511</v>
      </c>
      <c r="SJ1" t="s">
        <v>512</v>
      </c>
      <c r="SK1" t="s">
        <v>513</v>
      </c>
      <c r="SL1" t="s">
        <v>514</v>
      </c>
      <c r="SM1" t="s">
        <v>515</v>
      </c>
      <c r="SN1" t="s">
        <v>516</v>
      </c>
      <c r="SO1" t="s">
        <v>517</v>
      </c>
      <c r="SP1" t="s">
        <v>518</v>
      </c>
      <c r="SQ1" t="s">
        <v>519</v>
      </c>
      <c r="SR1" t="s">
        <v>520</v>
      </c>
      <c r="SS1" t="s">
        <v>521</v>
      </c>
      <c r="ST1" t="s">
        <v>522</v>
      </c>
      <c r="SU1" t="s">
        <v>523</v>
      </c>
      <c r="SV1" t="s">
        <v>524</v>
      </c>
      <c r="SW1" t="s">
        <v>525</v>
      </c>
      <c r="SX1" t="s">
        <v>526</v>
      </c>
      <c r="SY1" t="s">
        <v>527</v>
      </c>
      <c r="SZ1" t="s">
        <v>528</v>
      </c>
      <c r="TA1" t="s">
        <v>529</v>
      </c>
      <c r="TB1" t="s">
        <v>530</v>
      </c>
      <c r="TC1" t="s">
        <v>531</v>
      </c>
      <c r="TD1" t="s">
        <v>532</v>
      </c>
      <c r="TE1" t="s">
        <v>533</v>
      </c>
      <c r="TF1" t="s">
        <v>534</v>
      </c>
      <c r="TG1" t="s">
        <v>535</v>
      </c>
      <c r="TH1" t="s">
        <v>536</v>
      </c>
      <c r="TI1" t="s">
        <v>537</v>
      </c>
      <c r="TJ1" t="s">
        <v>538</v>
      </c>
      <c r="TK1" t="s">
        <v>539</v>
      </c>
      <c r="TL1" t="s">
        <v>540</v>
      </c>
      <c r="TM1" t="s">
        <v>541</v>
      </c>
      <c r="TN1" t="s">
        <v>542</v>
      </c>
      <c r="TO1" t="s">
        <v>543</v>
      </c>
      <c r="TP1" t="s">
        <v>544</v>
      </c>
      <c r="TQ1" t="s">
        <v>545</v>
      </c>
      <c r="TR1" t="s">
        <v>546</v>
      </c>
      <c r="TS1" t="s">
        <v>547</v>
      </c>
      <c r="TT1" t="s">
        <v>548</v>
      </c>
      <c r="TU1" t="s">
        <v>549</v>
      </c>
      <c r="TV1" t="s">
        <v>550</v>
      </c>
      <c r="TW1" t="s">
        <v>551</v>
      </c>
      <c r="TX1" t="s">
        <v>552</v>
      </c>
      <c r="TY1" t="s">
        <v>553</v>
      </c>
      <c r="TZ1" t="s">
        <v>554</v>
      </c>
      <c r="UA1" t="s">
        <v>555</v>
      </c>
      <c r="UB1" t="s">
        <v>556</v>
      </c>
      <c r="UC1" t="s">
        <v>557</v>
      </c>
      <c r="UD1" t="s">
        <v>558</v>
      </c>
      <c r="UE1" t="s">
        <v>559</v>
      </c>
      <c r="UF1" t="s">
        <v>560</v>
      </c>
      <c r="UG1" t="s">
        <v>561</v>
      </c>
      <c r="UH1" t="s">
        <v>562</v>
      </c>
      <c r="UI1" t="s">
        <v>563</v>
      </c>
      <c r="UJ1" t="s">
        <v>564</v>
      </c>
      <c r="UK1" t="s">
        <v>565</v>
      </c>
      <c r="UL1" t="s">
        <v>566</v>
      </c>
      <c r="UM1" t="s">
        <v>567</v>
      </c>
      <c r="UN1" t="s">
        <v>568</v>
      </c>
      <c r="UO1" t="s">
        <v>569</v>
      </c>
      <c r="UP1" t="s">
        <v>570</v>
      </c>
      <c r="UQ1" t="s">
        <v>571</v>
      </c>
      <c r="UR1" t="s">
        <v>572</v>
      </c>
      <c r="US1" t="s">
        <v>573</v>
      </c>
      <c r="UT1" t="s">
        <v>574</v>
      </c>
      <c r="UU1" t="s">
        <v>575</v>
      </c>
      <c r="UV1" t="s">
        <v>576</v>
      </c>
      <c r="UW1" t="s">
        <v>577</v>
      </c>
      <c r="UX1" t="s">
        <v>578</v>
      </c>
      <c r="UY1" t="s">
        <v>579</v>
      </c>
      <c r="UZ1" t="s">
        <v>580</v>
      </c>
      <c r="VA1" t="s">
        <v>581</v>
      </c>
      <c r="VB1" t="s">
        <v>582</v>
      </c>
      <c r="VC1" t="s">
        <v>583</v>
      </c>
      <c r="VD1" t="s">
        <v>584</v>
      </c>
      <c r="VE1" t="s">
        <v>585</v>
      </c>
      <c r="VF1" t="s">
        <v>586</v>
      </c>
      <c r="VG1" t="s">
        <v>587</v>
      </c>
      <c r="VH1" t="s">
        <v>588</v>
      </c>
      <c r="VI1" t="s">
        <v>589</v>
      </c>
      <c r="VJ1" t="s">
        <v>590</v>
      </c>
      <c r="VK1" t="s">
        <v>591</v>
      </c>
      <c r="VL1" t="s">
        <v>592</v>
      </c>
      <c r="VM1" t="s">
        <v>593</v>
      </c>
      <c r="VN1" t="s">
        <v>594</v>
      </c>
      <c r="VO1" t="s">
        <v>595</v>
      </c>
      <c r="VP1" t="s">
        <v>596</v>
      </c>
      <c r="VQ1" t="s">
        <v>597</v>
      </c>
      <c r="VR1" t="s">
        <v>598</v>
      </c>
      <c r="VS1" t="s">
        <v>599</v>
      </c>
      <c r="VT1" t="s">
        <v>600</v>
      </c>
      <c r="VU1" t="s">
        <v>601</v>
      </c>
      <c r="VV1" t="s">
        <v>602</v>
      </c>
      <c r="VW1" t="s">
        <v>603</v>
      </c>
      <c r="VX1" t="s">
        <v>604</v>
      </c>
      <c r="VY1" t="s">
        <v>605</v>
      </c>
      <c r="VZ1" t="s">
        <v>606</v>
      </c>
      <c r="WA1" t="s">
        <v>607</v>
      </c>
      <c r="WB1" t="s">
        <v>608</v>
      </c>
      <c r="WC1" t="s">
        <v>609</v>
      </c>
      <c r="WD1" t="s">
        <v>610</v>
      </c>
      <c r="WE1" t="s">
        <v>611</v>
      </c>
      <c r="WF1" t="s">
        <v>612</v>
      </c>
      <c r="WG1" t="s">
        <v>613</v>
      </c>
      <c r="WH1" t="s">
        <v>614</v>
      </c>
      <c r="WI1" t="s">
        <v>615</v>
      </c>
      <c r="WJ1" t="s">
        <v>616</v>
      </c>
      <c r="WK1" t="s">
        <v>617</v>
      </c>
      <c r="WL1" t="s">
        <v>618</v>
      </c>
      <c r="WM1" t="s">
        <v>619</v>
      </c>
      <c r="WN1" t="s">
        <v>620</v>
      </c>
      <c r="WO1" t="s">
        <v>621</v>
      </c>
      <c r="WP1" t="s">
        <v>622</v>
      </c>
      <c r="WQ1" t="s">
        <v>623</v>
      </c>
      <c r="WR1" t="s">
        <v>624</v>
      </c>
      <c r="WS1" t="s">
        <v>625</v>
      </c>
      <c r="WT1" t="s">
        <v>626</v>
      </c>
      <c r="WU1" t="s">
        <v>627</v>
      </c>
      <c r="WV1" t="s">
        <v>628</v>
      </c>
      <c r="WW1" t="s">
        <v>629</v>
      </c>
      <c r="WX1" t="s">
        <v>630</v>
      </c>
      <c r="WY1" t="s">
        <v>631</v>
      </c>
      <c r="WZ1" t="s">
        <v>632</v>
      </c>
      <c r="XA1" t="s">
        <v>633</v>
      </c>
      <c r="XB1" t="s">
        <v>634</v>
      </c>
      <c r="XC1" t="s">
        <v>635</v>
      </c>
      <c r="XD1" t="s">
        <v>636</v>
      </c>
      <c r="XE1" t="s">
        <v>637</v>
      </c>
      <c r="XF1" t="s">
        <v>638</v>
      </c>
      <c r="XG1" t="s">
        <v>639</v>
      </c>
      <c r="XH1" t="s">
        <v>640</v>
      </c>
      <c r="XI1" t="s">
        <v>641</v>
      </c>
      <c r="XJ1" t="s">
        <v>642</v>
      </c>
      <c r="XK1" t="s">
        <v>643</v>
      </c>
      <c r="XL1" t="s">
        <v>644</v>
      </c>
      <c r="XM1" t="s">
        <v>645</v>
      </c>
      <c r="XN1" t="s">
        <v>646</v>
      </c>
      <c r="XO1" t="s">
        <v>647</v>
      </c>
      <c r="XP1" t="s">
        <v>648</v>
      </c>
      <c r="XQ1" t="s">
        <v>649</v>
      </c>
      <c r="XR1" t="s">
        <v>650</v>
      </c>
      <c r="XS1" t="s">
        <v>651</v>
      </c>
      <c r="XT1" t="s">
        <v>652</v>
      </c>
      <c r="XU1" t="s">
        <v>653</v>
      </c>
      <c r="XV1" t="s">
        <v>654</v>
      </c>
      <c r="XW1" t="s">
        <v>655</v>
      </c>
      <c r="XX1" t="s">
        <v>656</v>
      </c>
      <c r="XY1" t="s">
        <v>657</v>
      </c>
      <c r="XZ1" t="s">
        <v>658</v>
      </c>
      <c r="YA1" t="s">
        <v>659</v>
      </c>
      <c r="YB1" t="s">
        <v>660</v>
      </c>
      <c r="YC1" t="s">
        <v>661</v>
      </c>
      <c r="YD1" t="s">
        <v>662</v>
      </c>
      <c r="YE1" t="s">
        <v>663</v>
      </c>
      <c r="YF1" t="s">
        <v>664</v>
      </c>
      <c r="YG1" t="s">
        <v>665</v>
      </c>
      <c r="YH1" t="s">
        <v>666</v>
      </c>
      <c r="YI1" t="s">
        <v>667</v>
      </c>
      <c r="YJ1" t="s">
        <v>668</v>
      </c>
      <c r="YK1" t="s">
        <v>669</v>
      </c>
      <c r="YL1" t="s">
        <v>670</v>
      </c>
      <c r="YM1" t="s">
        <v>671</v>
      </c>
      <c r="YN1" t="s">
        <v>672</v>
      </c>
      <c r="YO1" t="s">
        <v>673</v>
      </c>
      <c r="YP1" t="s">
        <v>674</v>
      </c>
      <c r="YQ1" t="s">
        <v>675</v>
      </c>
      <c r="YR1" t="s">
        <v>676</v>
      </c>
      <c r="YS1" t="s">
        <v>677</v>
      </c>
      <c r="YT1" t="s">
        <v>678</v>
      </c>
      <c r="YU1" t="s">
        <v>679</v>
      </c>
      <c r="YV1" t="s">
        <v>680</v>
      </c>
      <c r="YW1" t="s">
        <v>681</v>
      </c>
      <c r="YX1" t="s">
        <v>682</v>
      </c>
      <c r="YY1" t="s">
        <v>683</v>
      </c>
      <c r="YZ1" t="s">
        <v>684</v>
      </c>
      <c r="ZA1" t="s">
        <v>685</v>
      </c>
      <c r="ZB1" t="s">
        <v>686</v>
      </c>
      <c r="ZC1" t="s">
        <v>687</v>
      </c>
      <c r="ZD1" t="s">
        <v>688</v>
      </c>
      <c r="ZE1" t="s">
        <v>689</v>
      </c>
      <c r="ZF1" t="s">
        <v>690</v>
      </c>
      <c r="ZG1" t="s">
        <v>691</v>
      </c>
      <c r="ZH1" t="s">
        <v>692</v>
      </c>
      <c r="ZI1" t="s">
        <v>693</v>
      </c>
      <c r="ZJ1" t="s">
        <v>694</v>
      </c>
      <c r="ZK1" t="s">
        <v>695</v>
      </c>
      <c r="ZL1" t="s">
        <v>696</v>
      </c>
      <c r="ZM1" t="s">
        <v>697</v>
      </c>
      <c r="ZN1" t="s">
        <v>698</v>
      </c>
      <c r="ZO1" t="s">
        <v>699</v>
      </c>
      <c r="ZP1" t="s">
        <v>700</v>
      </c>
      <c r="ZQ1" t="s">
        <v>701</v>
      </c>
      <c r="ZR1" t="s">
        <v>702</v>
      </c>
      <c r="ZS1" t="s">
        <v>703</v>
      </c>
      <c r="ZT1" t="s">
        <v>704</v>
      </c>
      <c r="ZU1" t="s">
        <v>705</v>
      </c>
      <c r="ZV1" t="s">
        <v>706</v>
      </c>
      <c r="ZW1" t="s">
        <v>707</v>
      </c>
      <c r="ZX1" t="s">
        <v>708</v>
      </c>
      <c r="ZY1" t="s">
        <v>709</v>
      </c>
      <c r="ZZ1" t="s">
        <v>710</v>
      </c>
      <c r="AAA1" t="s">
        <v>711</v>
      </c>
      <c r="AAB1" t="s">
        <v>712</v>
      </c>
      <c r="AAC1" t="s">
        <v>713</v>
      </c>
      <c r="AAD1" t="s">
        <v>714</v>
      </c>
      <c r="AAE1" t="s">
        <v>715</v>
      </c>
      <c r="AAF1" t="s">
        <v>716</v>
      </c>
      <c r="AAG1" t="s">
        <v>717</v>
      </c>
      <c r="AAH1" t="s">
        <v>718</v>
      </c>
      <c r="AAI1" t="s">
        <v>719</v>
      </c>
      <c r="AAJ1" t="s">
        <v>720</v>
      </c>
      <c r="AAK1" t="s">
        <v>721</v>
      </c>
      <c r="AAL1" t="s">
        <v>722</v>
      </c>
      <c r="AAM1" t="s">
        <v>723</v>
      </c>
      <c r="AAN1" t="s">
        <v>724</v>
      </c>
      <c r="AAO1" t="s">
        <v>725</v>
      </c>
      <c r="AAP1" t="s">
        <v>726</v>
      </c>
      <c r="AAQ1" t="s">
        <v>727</v>
      </c>
      <c r="AAR1" t="s">
        <v>728</v>
      </c>
      <c r="AAS1" t="s">
        <v>729</v>
      </c>
      <c r="AAT1" t="s">
        <v>730</v>
      </c>
      <c r="AAU1" t="s">
        <v>731</v>
      </c>
      <c r="AAV1" t="s">
        <v>732</v>
      </c>
      <c r="AAW1" t="s">
        <v>733</v>
      </c>
      <c r="AAX1" t="s">
        <v>734</v>
      </c>
      <c r="AAY1" t="s">
        <v>735</v>
      </c>
      <c r="AAZ1" t="s">
        <v>736</v>
      </c>
      <c r="ABA1" t="s">
        <v>737</v>
      </c>
      <c r="ABB1" t="s">
        <v>738</v>
      </c>
      <c r="ABC1" t="s">
        <v>739</v>
      </c>
      <c r="ABD1" t="s">
        <v>740</v>
      </c>
      <c r="ABE1" t="s">
        <v>741</v>
      </c>
      <c r="ABF1" t="s">
        <v>742</v>
      </c>
      <c r="ABG1" t="s">
        <v>743</v>
      </c>
      <c r="ABH1" t="s">
        <v>744</v>
      </c>
      <c r="ABI1" t="s">
        <v>745</v>
      </c>
      <c r="ABJ1" t="s">
        <v>746</v>
      </c>
      <c r="ABK1" t="s">
        <v>747</v>
      </c>
      <c r="ABL1" t="s">
        <v>748</v>
      </c>
      <c r="ABM1" t="s">
        <v>749</v>
      </c>
      <c r="ABN1" t="s">
        <v>750</v>
      </c>
      <c r="ABO1" t="s">
        <v>751</v>
      </c>
      <c r="ABP1" t="s">
        <v>752</v>
      </c>
      <c r="ABQ1" t="s">
        <v>753</v>
      </c>
      <c r="ABR1" t="s">
        <v>754</v>
      </c>
      <c r="ABS1" t="s">
        <v>755</v>
      </c>
      <c r="ABT1" t="s">
        <v>756</v>
      </c>
      <c r="ABU1" t="s">
        <v>757</v>
      </c>
      <c r="ABV1" t="s">
        <v>758</v>
      </c>
      <c r="ABW1" t="s">
        <v>759</v>
      </c>
      <c r="ABX1" t="s">
        <v>760</v>
      </c>
      <c r="ABY1" t="s">
        <v>761</v>
      </c>
      <c r="ABZ1" t="s">
        <v>762</v>
      </c>
      <c r="ACA1" t="s">
        <v>763</v>
      </c>
      <c r="ACB1" t="s">
        <v>764</v>
      </c>
      <c r="ACC1" t="s">
        <v>765</v>
      </c>
      <c r="ACD1" t="s">
        <v>766</v>
      </c>
      <c r="ACE1" t="s">
        <v>767</v>
      </c>
      <c r="ACF1" t="s">
        <v>768</v>
      </c>
      <c r="ACG1" t="s">
        <v>769</v>
      </c>
      <c r="ACH1" t="s">
        <v>770</v>
      </c>
      <c r="ACI1" t="s">
        <v>771</v>
      </c>
      <c r="ACJ1" t="s">
        <v>772</v>
      </c>
      <c r="ACK1" t="s">
        <v>773</v>
      </c>
      <c r="ACL1" t="s">
        <v>774</v>
      </c>
      <c r="ACM1" t="s">
        <v>775</v>
      </c>
      <c r="ACN1" t="s">
        <v>776</v>
      </c>
      <c r="ACO1" t="s">
        <v>777</v>
      </c>
      <c r="ACP1" t="s">
        <v>778</v>
      </c>
      <c r="ACQ1" t="s">
        <v>779</v>
      </c>
      <c r="ACR1" t="s">
        <v>780</v>
      </c>
      <c r="ACS1" t="s">
        <v>781</v>
      </c>
      <c r="ACT1" t="s">
        <v>782</v>
      </c>
      <c r="ACU1" t="s">
        <v>783</v>
      </c>
      <c r="ACV1" t="s">
        <v>784</v>
      </c>
      <c r="ACW1" t="s">
        <v>785</v>
      </c>
      <c r="ACX1" t="s">
        <v>786</v>
      </c>
      <c r="ACY1" t="s">
        <v>787</v>
      </c>
      <c r="ACZ1" t="s">
        <v>788</v>
      </c>
      <c r="ADA1" t="s">
        <v>789</v>
      </c>
      <c r="ADB1" t="s">
        <v>790</v>
      </c>
      <c r="ADC1" t="s">
        <v>791</v>
      </c>
      <c r="ADD1" t="s">
        <v>792</v>
      </c>
      <c r="ADE1" t="s">
        <v>793</v>
      </c>
      <c r="ADF1" t="s">
        <v>794</v>
      </c>
      <c r="ADG1" t="s">
        <v>795</v>
      </c>
      <c r="ADH1" t="s">
        <v>796</v>
      </c>
      <c r="ADI1" t="s">
        <v>797</v>
      </c>
      <c r="ADJ1" t="s">
        <v>798</v>
      </c>
      <c r="ADK1" t="s">
        <v>799</v>
      </c>
      <c r="ADL1" t="s">
        <v>800</v>
      </c>
      <c r="ADM1" t="s">
        <v>801</v>
      </c>
      <c r="ADN1" t="s">
        <v>802</v>
      </c>
      <c r="ADO1" t="s">
        <v>803</v>
      </c>
      <c r="ADP1" t="s">
        <v>804</v>
      </c>
      <c r="ADQ1" t="s">
        <v>805</v>
      </c>
      <c r="ADR1" t="s">
        <v>806</v>
      </c>
      <c r="ADS1" t="s">
        <v>807</v>
      </c>
      <c r="ADT1" t="s">
        <v>808</v>
      </c>
      <c r="ADU1" t="s">
        <v>809</v>
      </c>
      <c r="ADV1" t="s">
        <v>810</v>
      </c>
      <c r="ADW1" t="s">
        <v>811</v>
      </c>
      <c r="ADX1" t="s">
        <v>812</v>
      </c>
      <c r="ADY1" t="s">
        <v>813</v>
      </c>
      <c r="ADZ1" t="s">
        <v>814</v>
      </c>
      <c r="AEA1" t="s">
        <v>815</v>
      </c>
      <c r="AEB1" t="s">
        <v>816</v>
      </c>
      <c r="AEC1" t="s">
        <v>817</v>
      </c>
      <c r="AED1" t="s">
        <v>818</v>
      </c>
      <c r="AEE1" t="s">
        <v>819</v>
      </c>
      <c r="AEF1" t="s">
        <v>820</v>
      </c>
      <c r="AEG1" t="s">
        <v>821</v>
      </c>
      <c r="AEH1" t="s">
        <v>822</v>
      </c>
      <c r="AEI1" t="s">
        <v>823</v>
      </c>
      <c r="AEJ1" t="s">
        <v>824</v>
      </c>
      <c r="AEK1" t="s">
        <v>825</v>
      </c>
      <c r="AEL1" t="s">
        <v>826</v>
      </c>
      <c r="AEM1" t="s">
        <v>827</v>
      </c>
      <c r="AEN1" t="s">
        <v>828</v>
      </c>
      <c r="AEO1" t="s">
        <v>829</v>
      </c>
      <c r="AEP1" t="s">
        <v>830</v>
      </c>
      <c r="AEQ1" t="s">
        <v>831</v>
      </c>
      <c r="AER1" t="s">
        <v>832</v>
      </c>
      <c r="AES1" t="s">
        <v>833</v>
      </c>
      <c r="AET1" t="s">
        <v>834</v>
      </c>
      <c r="AEU1" t="s">
        <v>835</v>
      </c>
      <c r="AEV1" t="s">
        <v>836</v>
      </c>
      <c r="AEW1" t="s">
        <v>837</v>
      </c>
      <c r="AEX1" t="s">
        <v>838</v>
      </c>
      <c r="AEY1" t="s">
        <v>839</v>
      </c>
      <c r="AEZ1" t="s">
        <v>840</v>
      </c>
      <c r="AFA1" t="s">
        <v>841</v>
      </c>
      <c r="AFB1" t="s">
        <v>842</v>
      </c>
      <c r="AFC1" t="s">
        <v>843</v>
      </c>
      <c r="AFD1" t="s">
        <v>844</v>
      </c>
      <c r="AFE1" t="s">
        <v>845</v>
      </c>
      <c r="AFF1" t="s">
        <v>846</v>
      </c>
      <c r="AFG1" t="s">
        <v>847</v>
      </c>
      <c r="AFH1" t="s">
        <v>848</v>
      </c>
      <c r="AFI1" t="s">
        <v>849</v>
      </c>
      <c r="AFJ1" t="s">
        <v>850</v>
      </c>
      <c r="AFK1" t="s">
        <v>851</v>
      </c>
      <c r="AFL1" t="s">
        <v>852</v>
      </c>
      <c r="AFM1" t="s">
        <v>853</v>
      </c>
      <c r="AFN1" t="s">
        <v>854</v>
      </c>
      <c r="AFO1" t="s">
        <v>855</v>
      </c>
      <c r="AFP1" t="s">
        <v>856</v>
      </c>
      <c r="AFQ1" t="s">
        <v>857</v>
      </c>
      <c r="AFR1" t="s">
        <v>858</v>
      </c>
      <c r="AFS1" t="s">
        <v>859</v>
      </c>
      <c r="AFT1" t="s">
        <v>860</v>
      </c>
      <c r="AFU1" t="s">
        <v>861</v>
      </c>
      <c r="AFV1" t="s">
        <v>862</v>
      </c>
      <c r="AFW1" t="s">
        <v>863</v>
      </c>
      <c r="AFX1" t="s">
        <v>864</v>
      </c>
      <c r="AFY1" t="s">
        <v>865</v>
      </c>
      <c r="AFZ1" t="s">
        <v>866</v>
      </c>
      <c r="AGA1" t="s">
        <v>867</v>
      </c>
      <c r="AGB1" t="s">
        <v>868</v>
      </c>
      <c r="AGC1" t="s">
        <v>869</v>
      </c>
      <c r="AGD1" t="s">
        <v>870</v>
      </c>
      <c r="AGE1" t="s">
        <v>871</v>
      </c>
      <c r="AGF1" t="s">
        <v>872</v>
      </c>
      <c r="AGG1" t="s">
        <v>873</v>
      </c>
      <c r="AGH1" t="s">
        <v>874</v>
      </c>
      <c r="AGI1" t="s">
        <v>875</v>
      </c>
      <c r="AGJ1" t="s">
        <v>876</v>
      </c>
      <c r="AGK1" t="s">
        <v>877</v>
      </c>
      <c r="AGL1" t="s">
        <v>878</v>
      </c>
      <c r="AGM1" t="s">
        <v>879</v>
      </c>
      <c r="AGN1" t="s">
        <v>880</v>
      </c>
      <c r="AGO1" t="s">
        <v>881</v>
      </c>
      <c r="AGP1" t="s">
        <v>882</v>
      </c>
      <c r="AGQ1" t="s">
        <v>883</v>
      </c>
      <c r="AGR1" t="s">
        <v>884</v>
      </c>
      <c r="AGS1" t="s">
        <v>885</v>
      </c>
      <c r="AGT1" t="s">
        <v>886</v>
      </c>
      <c r="AGU1" t="s">
        <v>887</v>
      </c>
      <c r="AGV1" t="s">
        <v>888</v>
      </c>
      <c r="AGW1" t="s">
        <v>889</v>
      </c>
      <c r="AGX1" t="s">
        <v>890</v>
      </c>
      <c r="AGY1" t="s">
        <v>891</v>
      </c>
      <c r="AGZ1" t="s">
        <v>892</v>
      </c>
      <c r="AHA1" t="s">
        <v>893</v>
      </c>
      <c r="AHB1" t="s">
        <v>894</v>
      </c>
      <c r="AHC1" t="s">
        <v>895</v>
      </c>
      <c r="AHD1" t="s">
        <v>896</v>
      </c>
      <c r="AHE1" t="s">
        <v>897</v>
      </c>
      <c r="AHF1" t="s">
        <v>898</v>
      </c>
      <c r="AHG1" t="s">
        <v>899</v>
      </c>
      <c r="AHH1" t="s">
        <v>900</v>
      </c>
      <c r="AHI1" t="s">
        <v>901</v>
      </c>
      <c r="AHJ1" t="s">
        <v>902</v>
      </c>
      <c r="AHK1" t="s">
        <v>903</v>
      </c>
      <c r="AHL1" t="s">
        <v>904</v>
      </c>
      <c r="AHM1" t="s">
        <v>905</v>
      </c>
      <c r="AHN1" t="s">
        <v>906</v>
      </c>
      <c r="AHO1" t="s">
        <v>907</v>
      </c>
      <c r="AHP1" t="s">
        <v>908</v>
      </c>
      <c r="AHQ1" t="s">
        <v>909</v>
      </c>
      <c r="AHR1" t="s">
        <v>910</v>
      </c>
      <c r="AHS1" t="s">
        <v>911</v>
      </c>
      <c r="AHT1" t="s">
        <v>912</v>
      </c>
      <c r="AHU1" t="s">
        <v>913</v>
      </c>
      <c r="AHV1" t="s">
        <v>914</v>
      </c>
      <c r="AHW1" t="s">
        <v>915</v>
      </c>
      <c r="AHX1" t="s">
        <v>916</v>
      </c>
      <c r="AHY1" t="s">
        <v>917</v>
      </c>
      <c r="AHZ1" t="s">
        <v>918</v>
      </c>
      <c r="AIA1" t="s">
        <v>919</v>
      </c>
      <c r="AIB1" t="s">
        <v>920</v>
      </c>
      <c r="AIC1" t="s">
        <v>921</v>
      </c>
      <c r="AID1" t="s">
        <v>922</v>
      </c>
      <c r="AIE1" t="s">
        <v>923</v>
      </c>
      <c r="AIF1" t="s">
        <v>924</v>
      </c>
      <c r="AIG1" t="s">
        <v>925</v>
      </c>
      <c r="AIH1" t="s">
        <v>926</v>
      </c>
      <c r="AII1" t="s">
        <v>927</v>
      </c>
      <c r="AIJ1" t="s">
        <v>928</v>
      </c>
      <c r="AIK1" t="s">
        <v>929</v>
      </c>
      <c r="AIL1" t="s">
        <v>930</v>
      </c>
      <c r="AIM1" t="s">
        <v>931</v>
      </c>
      <c r="AIN1" t="s">
        <v>932</v>
      </c>
      <c r="AIO1" t="s">
        <v>933</v>
      </c>
      <c r="AIP1" t="s">
        <v>934</v>
      </c>
      <c r="AIQ1" t="s">
        <v>935</v>
      </c>
      <c r="AIR1" t="s">
        <v>936</v>
      </c>
      <c r="AIS1" t="s">
        <v>937</v>
      </c>
      <c r="AIT1" t="s">
        <v>938</v>
      </c>
      <c r="AIU1" t="s">
        <v>939</v>
      </c>
      <c r="AIV1" t="s">
        <v>940</v>
      </c>
      <c r="AIW1" t="s">
        <v>941</v>
      </c>
      <c r="AIX1" t="s">
        <v>942</v>
      </c>
      <c r="AIY1" t="s">
        <v>943</v>
      </c>
      <c r="AIZ1" t="s">
        <v>944</v>
      </c>
      <c r="AJA1" t="s">
        <v>945</v>
      </c>
      <c r="AJB1" t="s">
        <v>946</v>
      </c>
      <c r="AJC1" t="s">
        <v>947</v>
      </c>
      <c r="AJD1" t="s">
        <v>948</v>
      </c>
      <c r="AJE1" t="s">
        <v>949</v>
      </c>
      <c r="AJF1" t="s">
        <v>950</v>
      </c>
      <c r="AJG1" t="s">
        <v>951</v>
      </c>
      <c r="AJH1" t="s">
        <v>952</v>
      </c>
      <c r="AJI1" t="s">
        <v>953</v>
      </c>
      <c r="AJJ1" t="s">
        <v>954</v>
      </c>
      <c r="AJK1" t="s">
        <v>955</v>
      </c>
      <c r="AJL1" t="s">
        <v>956</v>
      </c>
      <c r="AJM1" t="s">
        <v>957</v>
      </c>
      <c r="AJN1" t="s">
        <v>958</v>
      </c>
      <c r="AJO1" t="s">
        <v>959</v>
      </c>
      <c r="AJP1" t="s">
        <v>960</v>
      </c>
      <c r="AJQ1" t="s">
        <v>961</v>
      </c>
      <c r="AJR1" t="s">
        <v>962</v>
      </c>
      <c r="AJS1" t="s">
        <v>963</v>
      </c>
      <c r="AJT1" t="s">
        <v>964</v>
      </c>
      <c r="AJU1" t="s">
        <v>965</v>
      </c>
      <c r="AJV1" t="s">
        <v>966</v>
      </c>
      <c r="AJW1" t="s">
        <v>967</v>
      </c>
      <c r="AJX1" t="s">
        <v>968</v>
      </c>
      <c r="AJY1" t="s">
        <v>969</v>
      </c>
      <c r="AJZ1" t="s">
        <v>970</v>
      </c>
      <c r="AKA1" t="s">
        <v>971</v>
      </c>
      <c r="AKB1" t="s">
        <v>972</v>
      </c>
      <c r="AKC1" t="s">
        <v>973</v>
      </c>
      <c r="AKD1" t="s">
        <v>974</v>
      </c>
      <c r="AKE1" t="s">
        <v>975</v>
      </c>
      <c r="AKF1" t="s">
        <v>976</v>
      </c>
      <c r="AKG1" t="s">
        <v>977</v>
      </c>
      <c r="AKH1" t="s">
        <v>978</v>
      </c>
      <c r="AKI1" t="s">
        <v>979</v>
      </c>
      <c r="AKJ1" t="s">
        <v>980</v>
      </c>
      <c r="AKK1" t="s">
        <v>981</v>
      </c>
      <c r="AKL1" t="s">
        <v>982</v>
      </c>
      <c r="AKM1" t="s">
        <v>983</v>
      </c>
      <c r="AKN1" t="s">
        <v>984</v>
      </c>
      <c r="AKO1" t="s">
        <v>985</v>
      </c>
      <c r="AKP1" t="s">
        <v>986</v>
      </c>
      <c r="AKQ1" t="s">
        <v>987</v>
      </c>
      <c r="AKR1" t="s">
        <v>988</v>
      </c>
      <c r="AKS1" t="s">
        <v>989</v>
      </c>
      <c r="AKT1" t="s">
        <v>990</v>
      </c>
      <c r="AKU1" t="s">
        <v>991</v>
      </c>
      <c r="AKV1" t="s">
        <v>992</v>
      </c>
      <c r="AKW1" t="s">
        <v>993</v>
      </c>
      <c r="AKX1" t="s">
        <v>994</v>
      </c>
      <c r="AKY1" t="s">
        <v>995</v>
      </c>
      <c r="AKZ1" t="s">
        <v>996</v>
      </c>
      <c r="ALA1" t="s">
        <v>997</v>
      </c>
      <c r="ALB1" t="s">
        <v>998</v>
      </c>
      <c r="ALC1" t="s">
        <v>999</v>
      </c>
      <c r="ALD1" t="s">
        <v>1000</v>
      </c>
      <c r="ALE1" t="s">
        <v>1001</v>
      </c>
      <c r="ALF1" t="s">
        <v>1002</v>
      </c>
      <c r="ALG1" t="s">
        <v>1003</v>
      </c>
      <c r="ALH1" t="s">
        <v>1004</v>
      </c>
      <c r="ALI1" t="s">
        <v>1005</v>
      </c>
      <c r="ALJ1" t="s">
        <v>1006</v>
      </c>
      <c r="ALK1" t="s">
        <v>1007</v>
      </c>
      <c r="ALL1" t="s">
        <v>1008</v>
      </c>
      <c r="ALM1" t="s">
        <v>1009</v>
      </c>
      <c r="ALN1" t="s">
        <v>1010</v>
      </c>
      <c r="ALO1" t="s">
        <v>1011</v>
      </c>
      <c r="ALP1" t="s">
        <v>1012</v>
      </c>
      <c r="ALQ1" t="s">
        <v>1013</v>
      </c>
      <c r="ALR1" t="s">
        <v>1014</v>
      </c>
      <c r="ALS1" t="s">
        <v>1015</v>
      </c>
      <c r="ALT1" t="s">
        <v>1016</v>
      </c>
      <c r="ALU1" t="s">
        <v>1017</v>
      </c>
      <c r="ALV1" t="s">
        <v>1018</v>
      </c>
      <c r="ALW1" t="s">
        <v>1019</v>
      </c>
      <c r="ALX1" t="s">
        <v>1020</v>
      </c>
      <c r="ALY1" t="s">
        <v>1021</v>
      </c>
      <c r="ALZ1" t="s">
        <v>1022</v>
      </c>
      <c r="AMA1" t="s">
        <v>1023</v>
      </c>
      <c r="AMB1" t="s">
        <v>1024</v>
      </c>
      <c r="AMC1" t="s">
        <v>1025</v>
      </c>
      <c r="AMD1" t="s">
        <v>1026</v>
      </c>
      <c r="AME1" t="s">
        <v>1027</v>
      </c>
      <c r="AMF1" t="s">
        <v>1028</v>
      </c>
      <c r="AMG1" t="s">
        <v>1029</v>
      </c>
      <c r="AMH1" t="s">
        <v>1030</v>
      </c>
      <c r="AMI1" t="s">
        <v>1031</v>
      </c>
      <c r="AMJ1" t="s">
        <v>1032</v>
      </c>
      <c r="AMK1" t="s">
        <v>1033</v>
      </c>
      <c r="AML1" t="s">
        <v>1034</v>
      </c>
      <c r="AMM1" t="s">
        <v>1035</v>
      </c>
      <c r="AMN1" t="s">
        <v>1036</v>
      </c>
      <c r="AMO1" t="s">
        <v>1037</v>
      </c>
      <c r="AMP1" t="s">
        <v>1038</v>
      </c>
      <c r="AMQ1" t="s">
        <v>1039</v>
      </c>
      <c r="AMR1" t="s">
        <v>1040</v>
      </c>
      <c r="AMS1" t="s">
        <v>1041</v>
      </c>
      <c r="AMT1" t="s">
        <v>1042</v>
      </c>
      <c r="AMU1" t="s">
        <v>1043</v>
      </c>
      <c r="AMV1" t="s">
        <v>1044</v>
      </c>
      <c r="AMW1" t="s">
        <v>1045</v>
      </c>
      <c r="AMX1" t="s">
        <v>1046</v>
      </c>
      <c r="AMY1" t="s">
        <v>1047</v>
      </c>
      <c r="AMZ1" t="s">
        <v>1048</v>
      </c>
      <c r="ANA1" t="s">
        <v>1049</v>
      </c>
      <c r="ANB1" t="s">
        <v>1050</v>
      </c>
      <c r="ANC1" t="s">
        <v>1051</v>
      </c>
      <c r="AND1" t="s">
        <v>1052</v>
      </c>
      <c r="ANE1" t="s">
        <v>1053</v>
      </c>
      <c r="ANF1" t="s">
        <v>1054</v>
      </c>
      <c r="ANG1" t="s">
        <v>1055</v>
      </c>
      <c r="ANH1" t="s">
        <v>1056</v>
      </c>
      <c r="ANI1" t="s">
        <v>1057</v>
      </c>
      <c r="ANJ1" t="s">
        <v>1058</v>
      </c>
      <c r="ANK1" t="s">
        <v>1059</v>
      </c>
      <c r="ANL1" t="s">
        <v>1060</v>
      </c>
      <c r="ANM1" t="s">
        <v>1061</v>
      </c>
      <c r="ANN1" t="s">
        <v>1062</v>
      </c>
      <c r="ANO1" t="s">
        <v>1063</v>
      </c>
      <c r="ANP1" t="s">
        <v>1064</v>
      </c>
      <c r="ANQ1" t="s">
        <v>1065</v>
      </c>
      <c r="ANR1" t="s">
        <v>1066</v>
      </c>
      <c r="ANS1" t="s">
        <v>1067</v>
      </c>
      <c r="ANT1" t="s">
        <v>1068</v>
      </c>
      <c r="ANU1" t="s">
        <v>1069</v>
      </c>
      <c r="ANV1" t="s">
        <v>1070</v>
      </c>
      <c r="ANW1" t="s">
        <v>1071</v>
      </c>
      <c r="ANX1" t="s">
        <v>1072</v>
      </c>
      <c r="ANY1" t="s">
        <v>1073</v>
      </c>
      <c r="ANZ1" t="s">
        <v>1074</v>
      </c>
      <c r="AOA1" t="s">
        <v>1075</v>
      </c>
      <c r="AOB1" t="s">
        <v>1076</v>
      </c>
      <c r="AOC1" t="s">
        <v>1077</v>
      </c>
      <c r="AOD1" t="s">
        <v>1078</v>
      </c>
      <c r="AOE1" t="s">
        <v>1079</v>
      </c>
      <c r="AOF1" t="s">
        <v>1080</v>
      </c>
      <c r="AOG1" t="s">
        <v>1081</v>
      </c>
      <c r="AOH1" t="s">
        <v>1082</v>
      </c>
      <c r="AOI1" t="s">
        <v>1083</v>
      </c>
      <c r="AOJ1" t="s">
        <v>1084</v>
      </c>
      <c r="AOK1" t="s">
        <v>1085</v>
      </c>
      <c r="AOL1" t="s">
        <v>1086</v>
      </c>
      <c r="AOM1" t="s">
        <v>1087</v>
      </c>
      <c r="AON1" t="s">
        <v>1088</v>
      </c>
      <c r="AOO1" t="s">
        <v>1089</v>
      </c>
      <c r="AOP1" t="s">
        <v>1090</v>
      </c>
      <c r="AOQ1" t="s">
        <v>1091</v>
      </c>
      <c r="AOR1" t="s">
        <v>1092</v>
      </c>
      <c r="AOS1" t="s">
        <v>1093</v>
      </c>
      <c r="AOT1" t="s">
        <v>1094</v>
      </c>
      <c r="AOU1" t="s">
        <v>1095</v>
      </c>
      <c r="AOV1" t="s">
        <v>1096</v>
      </c>
      <c r="AOW1" t="s">
        <v>1097</v>
      </c>
      <c r="AOX1" t="s">
        <v>1098</v>
      </c>
      <c r="AOY1" t="s">
        <v>1099</v>
      </c>
      <c r="AOZ1" t="s">
        <v>1100</v>
      </c>
      <c r="APA1" t="s">
        <v>1101</v>
      </c>
      <c r="APB1" t="s">
        <v>1102</v>
      </c>
      <c r="APC1" t="s">
        <v>1103</v>
      </c>
      <c r="APD1" t="s">
        <v>1104</v>
      </c>
      <c r="APE1" t="s">
        <v>1105</v>
      </c>
      <c r="APF1" t="s">
        <v>1106</v>
      </c>
      <c r="APG1" t="s">
        <v>1107</v>
      </c>
      <c r="APH1" t="s">
        <v>1108</v>
      </c>
      <c r="API1" t="s">
        <v>1109</v>
      </c>
      <c r="APJ1" t="s">
        <v>1110</v>
      </c>
      <c r="APK1" t="s">
        <v>1111</v>
      </c>
      <c r="APL1" t="s">
        <v>1112</v>
      </c>
      <c r="APM1" t="s">
        <v>1113</v>
      </c>
      <c r="APN1" t="s">
        <v>1114</v>
      </c>
      <c r="APO1" t="s">
        <v>1115</v>
      </c>
      <c r="APP1" t="s">
        <v>1116</v>
      </c>
      <c r="APQ1" t="s">
        <v>1117</v>
      </c>
      <c r="APR1" t="s">
        <v>1118</v>
      </c>
      <c r="APS1" t="s">
        <v>1119</v>
      </c>
      <c r="APT1" t="s">
        <v>1120</v>
      </c>
      <c r="APU1" t="s">
        <v>1121</v>
      </c>
      <c r="APV1" t="s">
        <v>1122</v>
      </c>
      <c r="APW1" t="s">
        <v>1123</v>
      </c>
      <c r="APX1" t="s">
        <v>1124</v>
      </c>
      <c r="APY1" t="s">
        <v>1125</v>
      </c>
      <c r="APZ1" t="s">
        <v>1126</v>
      </c>
      <c r="AQA1" t="s">
        <v>1127</v>
      </c>
      <c r="AQB1" t="s">
        <v>1128</v>
      </c>
      <c r="AQC1" t="s">
        <v>1129</v>
      </c>
      <c r="AQD1" t="s">
        <v>1130</v>
      </c>
      <c r="AQE1" t="s">
        <v>1131</v>
      </c>
      <c r="AQF1" t="s">
        <v>1132</v>
      </c>
      <c r="AQG1" t="s">
        <v>1133</v>
      </c>
      <c r="AQH1" t="s">
        <v>1134</v>
      </c>
      <c r="AQI1" t="s">
        <v>1135</v>
      </c>
      <c r="AQJ1" t="s">
        <v>1136</v>
      </c>
      <c r="AQK1" t="s">
        <v>1137</v>
      </c>
      <c r="AQL1" t="s">
        <v>1138</v>
      </c>
      <c r="AQM1" t="s">
        <v>1139</v>
      </c>
      <c r="AQN1" t="s">
        <v>1140</v>
      </c>
      <c r="AQO1" t="s">
        <v>1141</v>
      </c>
      <c r="AQP1" t="s">
        <v>1142</v>
      </c>
      <c r="AQQ1" t="s">
        <v>1143</v>
      </c>
      <c r="AQR1" t="s">
        <v>1144</v>
      </c>
      <c r="AQS1" t="s">
        <v>1145</v>
      </c>
      <c r="AQT1" t="s">
        <v>1146</v>
      </c>
      <c r="AQU1" t="s">
        <v>1147</v>
      </c>
      <c r="AQV1" t="s">
        <v>1148</v>
      </c>
      <c r="AQW1" t="s">
        <v>1149</v>
      </c>
      <c r="AQX1" t="s">
        <v>1150</v>
      </c>
      <c r="AQY1" t="s">
        <v>1151</v>
      </c>
      <c r="AQZ1" t="s">
        <v>1152</v>
      </c>
      <c r="ARA1" t="s">
        <v>1153</v>
      </c>
      <c r="ARB1" t="s">
        <v>1154</v>
      </c>
      <c r="ARC1" t="s">
        <v>1155</v>
      </c>
      <c r="ARD1" t="s">
        <v>1156</v>
      </c>
      <c r="ARE1" t="s">
        <v>1157</v>
      </c>
      <c r="ARF1" t="s">
        <v>1158</v>
      </c>
      <c r="ARG1" t="s">
        <v>1159</v>
      </c>
      <c r="ARH1" t="s">
        <v>1160</v>
      </c>
      <c r="ARI1" t="s">
        <v>1161</v>
      </c>
      <c r="ARJ1" t="s">
        <v>1162</v>
      </c>
      <c r="ARK1" t="s">
        <v>1163</v>
      </c>
      <c r="ARL1" t="s">
        <v>1164</v>
      </c>
      <c r="ARM1" t="s">
        <v>1165</v>
      </c>
      <c r="ARN1" t="s">
        <v>1166</v>
      </c>
      <c r="ARO1" t="s">
        <v>1167</v>
      </c>
      <c r="ARP1" t="s">
        <v>1168</v>
      </c>
      <c r="ARQ1" t="s">
        <v>1169</v>
      </c>
      <c r="ARR1" t="s">
        <v>1170</v>
      </c>
      <c r="ARS1" t="s">
        <v>1171</v>
      </c>
      <c r="ART1" t="s">
        <v>1172</v>
      </c>
      <c r="ARU1" t="s">
        <v>1173</v>
      </c>
      <c r="ARV1" t="s">
        <v>1174</v>
      </c>
      <c r="ARW1" t="s">
        <v>1175</v>
      </c>
      <c r="ARX1" t="s">
        <v>1176</v>
      </c>
      <c r="ARY1" t="s">
        <v>1177</v>
      </c>
      <c r="ARZ1" t="s">
        <v>1178</v>
      </c>
      <c r="ASA1" t="s">
        <v>1179</v>
      </c>
      <c r="ASB1" t="s">
        <v>1180</v>
      </c>
      <c r="ASC1" t="s">
        <v>1181</v>
      </c>
      <c r="ASD1" t="s">
        <v>1182</v>
      </c>
      <c r="ASE1" t="s">
        <v>1183</v>
      </c>
      <c r="ASF1" t="s">
        <v>1184</v>
      </c>
      <c r="ASG1" t="s">
        <v>1185</v>
      </c>
      <c r="ASH1" t="s">
        <v>1186</v>
      </c>
      <c r="ASI1" t="s">
        <v>1187</v>
      </c>
      <c r="ASJ1" t="s">
        <v>1188</v>
      </c>
      <c r="ASK1" t="s">
        <v>1189</v>
      </c>
      <c r="ASL1" t="s">
        <v>1190</v>
      </c>
      <c r="ASM1" t="s">
        <v>1191</v>
      </c>
      <c r="ASN1" t="s">
        <v>1192</v>
      </c>
      <c r="ASO1" t="s">
        <v>1193</v>
      </c>
      <c r="ASP1" t="s">
        <v>1194</v>
      </c>
      <c r="ASQ1" t="s">
        <v>1195</v>
      </c>
      <c r="ASR1" t="s">
        <v>1196</v>
      </c>
      <c r="ASS1" t="s">
        <v>1197</v>
      </c>
      <c r="AST1" t="s">
        <v>1198</v>
      </c>
      <c r="ASU1" t="s">
        <v>1199</v>
      </c>
      <c r="ASV1" t="s">
        <v>1200</v>
      </c>
      <c r="ASW1" t="s">
        <v>1201</v>
      </c>
      <c r="ASX1" t="s">
        <v>1202</v>
      </c>
      <c r="ASY1" t="s">
        <v>1203</v>
      </c>
      <c r="ASZ1" t="s">
        <v>1204</v>
      </c>
      <c r="ATA1" t="s">
        <v>1205</v>
      </c>
      <c r="ATB1" t="s">
        <v>1206</v>
      </c>
      <c r="ATC1" t="s">
        <v>1207</v>
      </c>
      <c r="ATD1" t="s">
        <v>1208</v>
      </c>
      <c r="ATE1" t="s">
        <v>1209</v>
      </c>
      <c r="ATF1" t="s">
        <v>1210</v>
      </c>
      <c r="ATG1" t="s">
        <v>1211</v>
      </c>
      <c r="ATH1" t="s">
        <v>1212</v>
      </c>
      <c r="ATI1" t="s">
        <v>1213</v>
      </c>
      <c r="ATJ1" t="s">
        <v>1214</v>
      </c>
      <c r="ATK1" t="s">
        <v>1215</v>
      </c>
      <c r="ATL1" t="s">
        <v>1216</v>
      </c>
      <c r="ATM1" t="s">
        <v>1217</v>
      </c>
      <c r="ATN1" t="s">
        <v>1218</v>
      </c>
      <c r="ATO1" t="s">
        <v>1219</v>
      </c>
      <c r="ATP1" t="s">
        <v>1220</v>
      </c>
      <c r="ATQ1" t="s">
        <v>1221</v>
      </c>
      <c r="ATR1" t="s">
        <v>1222</v>
      </c>
      <c r="ATS1" t="s">
        <v>1223</v>
      </c>
      <c r="ATT1" t="s">
        <v>1224</v>
      </c>
      <c r="ATU1" t="s">
        <v>1225</v>
      </c>
      <c r="ATV1" t="s">
        <v>1226</v>
      </c>
      <c r="ATW1" t="s">
        <v>1227</v>
      </c>
      <c r="ATX1" t="s">
        <v>1228</v>
      </c>
      <c r="ATY1" t="s">
        <v>1229</v>
      </c>
      <c r="ATZ1" t="s">
        <v>1230</v>
      </c>
      <c r="AUA1" t="s">
        <v>1231</v>
      </c>
      <c r="AUB1" t="s">
        <v>1232</v>
      </c>
      <c r="AUC1" t="s">
        <v>1233</v>
      </c>
      <c r="AUD1" t="s">
        <v>1234</v>
      </c>
      <c r="AUE1" t="s">
        <v>1235</v>
      </c>
      <c r="AUF1" t="s">
        <v>1236</v>
      </c>
      <c r="AUG1" t="s">
        <v>1237</v>
      </c>
      <c r="AUH1" t="s">
        <v>1238</v>
      </c>
      <c r="AUI1" t="s">
        <v>1239</v>
      </c>
      <c r="AUJ1" t="s">
        <v>1240</v>
      </c>
      <c r="AUK1" t="s">
        <v>1241</v>
      </c>
      <c r="AUL1" t="s">
        <v>1242</v>
      </c>
      <c r="AUM1" t="s">
        <v>1243</v>
      </c>
      <c r="AUN1" t="s">
        <v>1244</v>
      </c>
      <c r="AUO1" t="s">
        <v>1245</v>
      </c>
      <c r="AUP1" t="s">
        <v>1246</v>
      </c>
      <c r="AUQ1" t="s">
        <v>1247</v>
      </c>
      <c r="AUR1" t="s">
        <v>1248</v>
      </c>
      <c r="AUS1" t="s">
        <v>1249</v>
      </c>
      <c r="AUT1" t="s">
        <v>1250</v>
      </c>
      <c r="AUU1" t="s">
        <v>1251</v>
      </c>
      <c r="AUV1" t="s">
        <v>1252</v>
      </c>
      <c r="AUW1" t="s">
        <v>1253</v>
      </c>
      <c r="AUX1" t="s">
        <v>1254</v>
      </c>
      <c r="AUY1" t="s">
        <v>1255</v>
      </c>
      <c r="AUZ1" t="s">
        <v>1256</v>
      </c>
      <c r="AVA1" t="s">
        <v>1257</v>
      </c>
      <c r="AVB1" t="s">
        <v>1258</v>
      </c>
      <c r="AVC1" t="s">
        <v>1259</v>
      </c>
      <c r="AVD1" t="s">
        <v>1260</v>
      </c>
      <c r="AVE1" t="s">
        <v>1261</v>
      </c>
      <c r="AVF1" t="s">
        <v>1262</v>
      </c>
      <c r="AVG1" t="s">
        <v>1263</v>
      </c>
      <c r="AVH1" t="s">
        <v>1264</v>
      </c>
      <c r="AVI1" t="s">
        <v>1265</v>
      </c>
      <c r="AVJ1" t="s">
        <v>1266</v>
      </c>
      <c r="AVK1" t="s">
        <v>1267</v>
      </c>
      <c r="AVL1" t="s">
        <v>1268</v>
      </c>
      <c r="AVM1" t="s">
        <v>1269</v>
      </c>
      <c r="AVN1" t="s">
        <v>1270</v>
      </c>
      <c r="AVO1" t="s">
        <v>1271</v>
      </c>
      <c r="AVP1" t="s">
        <v>1272</v>
      </c>
      <c r="AVQ1" t="s">
        <v>1273</v>
      </c>
      <c r="AVR1" t="s">
        <v>1274</v>
      </c>
      <c r="AVS1" t="s">
        <v>1275</v>
      </c>
      <c r="AVT1" t="s">
        <v>1276</v>
      </c>
      <c r="AVU1" t="s">
        <v>1277</v>
      </c>
      <c r="AVV1" t="s">
        <v>1278</v>
      </c>
      <c r="AVW1" t="s">
        <v>1279</v>
      </c>
      <c r="AVX1" t="s">
        <v>1280</v>
      </c>
      <c r="AVY1" t="s">
        <v>1281</v>
      </c>
      <c r="AVZ1" t="s">
        <v>1282</v>
      </c>
      <c r="AWA1" t="s">
        <v>1283</v>
      </c>
      <c r="AWB1" t="s">
        <v>1284</v>
      </c>
      <c r="AWC1" t="s">
        <v>1285</v>
      </c>
      <c r="AWD1" t="s">
        <v>1286</v>
      </c>
      <c r="AWE1" t="s">
        <v>1287</v>
      </c>
      <c r="AWF1" t="s">
        <v>1288</v>
      </c>
      <c r="AWG1" t="s">
        <v>1289</v>
      </c>
      <c r="AWH1" t="s">
        <v>1290</v>
      </c>
      <c r="AWI1" t="s">
        <v>1291</v>
      </c>
      <c r="AWJ1" t="s">
        <v>1292</v>
      </c>
      <c r="AWK1" t="s">
        <v>1293</v>
      </c>
      <c r="AWL1" t="s">
        <v>1294</v>
      </c>
      <c r="AWM1" t="s">
        <v>1295</v>
      </c>
      <c r="AWN1" t="s">
        <v>1296</v>
      </c>
      <c r="AWO1" t="s">
        <v>1297</v>
      </c>
      <c r="AWP1" t="s">
        <v>1298</v>
      </c>
      <c r="AWQ1" t="s">
        <v>1299</v>
      </c>
      <c r="AWR1" t="s">
        <v>1300</v>
      </c>
      <c r="AWS1" t="s">
        <v>1301</v>
      </c>
      <c r="AWT1" t="s">
        <v>1302</v>
      </c>
      <c r="AWU1" t="s">
        <v>1303</v>
      </c>
      <c r="AWV1" t="s">
        <v>1304</v>
      </c>
      <c r="AWW1" t="s">
        <v>1305</v>
      </c>
      <c r="AWX1" t="s">
        <v>1306</v>
      </c>
      <c r="AWY1" t="s">
        <v>1307</v>
      </c>
      <c r="AWZ1" t="s">
        <v>1308</v>
      </c>
      <c r="AXA1" t="s">
        <v>1309</v>
      </c>
      <c r="AXB1" t="s">
        <v>1310</v>
      </c>
      <c r="AXC1" t="s">
        <v>1311</v>
      </c>
      <c r="AXD1" t="s">
        <v>1312</v>
      </c>
      <c r="AXE1" t="s">
        <v>1313</v>
      </c>
      <c r="AXF1" t="s">
        <v>1314</v>
      </c>
      <c r="AXG1" t="s">
        <v>1315</v>
      </c>
      <c r="AXH1" t="s">
        <v>1316</v>
      </c>
      <c r="AXI1" t="s">
        <v>1317</v>
      </c>
      <c r="AXJ1" t="s">
        <v>1318</v>
      </c>
      <c r="AXK1" t="s">
        <v>1319</v>
      </c>
      <c r="AXL1" t="s">
        <v>1320</v>
      </c>
      <c r="AXM1" t="s">
        <v>1321</v>
      </c>
      <c r="AXN1" t="s">
        <v>1322</v>
      </c>
      <c r="AXO1" t="s">
        <v>1323</v>
      </c>
      <c r="AXP1" t="s">
        <v>1324</v>
      </c>
      <c r="AXQ1" t="s">
        <v>1325</v>
      </c>
      <c r="AXR1" t="s">
        <v>1326</v>
      </c>
      <c r="AXS1" t="s">
        <v>1327</v>
      </c>
      <c r="AXT1" t="s">
        <v>1328</v>
      </c>
      <c r="AXU1" t="s">
        <v>1329</v>
      </c>
      <c r="AXV1" t="s">
        <v>1330</v>
      </c>
      <c r="AXW1" t="s">
        <v>1331</v>
      </c>
      <c r="AXX1" t="s">
        <v>1332</v>
      </c>
      <c r="AXY1" t="s">
        <v>1333</v>
      </c>
      <c r="AXZ1" t="s">
        <v>1334</v>
      </c>
      <c r="AYA1" t="s">
        <v>1335</v>
      </c>
      <c r="AYB1" t="s">
        <v>1336</v>
      </c>
      <c r="AYC1" t="s">
        <v>1337</v>
      </c>
      <c r="AYD1" t="s">
        <v>1338</v>
      </c>
      <c r="AYE1" t="s">
        <v>1339</v>
      </c>
      <c r="AYF1" t="s">
        <v>1340</v>
      </c>
      <c r="AYG1" t="s">
        <v>1341</v>
      </c>
      <c r="AYH1" t="s">
        <v>1342</v>
      </c>
      <c r="AYI1" t="s">
        <v>1343</v>
      </c>
      <c r="AYJ1" t="s">
        <v>1344</v>
      </c>
      <c r="AYK1" t="s">
        <v>1345</v>
      </c>
      <c r="AYL1" t="s">
        <v>1346</v>
      </c>
      <c r="AYM1" t="s">
        <v>1347</v>
      </c>
      <c r="AYN1" t="s">
        <v>1348</v>
      </c>
      <c r="AYO1" t="s">
        <v>1349</v>
      </c>
      <c r="AYP1" t="s">
        <v>1350</v>
      </c>
      <c r="AYQ1" t="s">
        <v>1351</v>
      </c>
      <c r="AYR1" t="s">
        <v>1352</v>
      </c>
      <c r="AYS1" t="s">
        <v>1353</v>
      </c>
      <c r="AYT1" t="s">
        <v>1354</v>
      </c>
      <c r="AYU1" t="s">
        <v>1355</v>
      </c>
      <c r="AYV1" t="s">
        <v>1356</v>
      </c>
      <c r="AYW1" t="s">
        <v>1357</v>
      </c>
      <c r="AYX1" t="s">
        <v>1358</v>
      </c>
      <c r="AYY1" t="s">
        <v>1359</v>
      </c>
      <c r="AYZ1" t="s">
        <v>1360</v>
      </c>
      <c r="AZA1" t="s">
        <v>1361</v>
      </c>
      <c r="AZB1" t="s">
        <v>1362</v>
      </c>
      <c r="AZC1" t="s">
        <v>1363</v>
      </c>
      <c r="AZD1" t="s">
        <v>1364</v>
      </c>
      <c r="AZE1" t="s">
        <v>1365</v>
      </c>
      <c r="AZF1" t="s">
        <v>1366</v>
      </c>
      <c r="AZG1" t="s">
        <v>1367</v>
      </c>
      <c r="AZH1" t="s">
        <v>1368</v>
      </c>
      <c r="AZI1" t="s">
        <v>1369</v>
      </c>
      <c r="AZJ1" t="s">
        <v>1370</v>
      </c>
      <c r="AZK1" t="s">
        <v>1371</v>
      </c>
      <c r="AZL1" t="s">
        <v>1372</v>
      </c>
      <c r="AZM1" t="s">
        <v>1373</v>
      </c>
      <c r="AZN1" t="s">
        <v>1374</v>
      </c>
      <c r="AZO1" t="s">
        <v>1375</v>
      </c>
      <c r="AZP1" t="s">
        <v>1376</v>
      </c>
      <c r="AZQ1" t="s">
        <v>1377</v>
      </c>
      <c r="AZR1" t="s">
        <v>1378</v>
      </c>
      <c r="AZS1" t="s">
        <v>1379</v>
      </c>
      <c r="AZT1" t="s">
        <v>1380</v>
      </c>
      <c r="AZU1" t="s">
        <v>1381</v>
      </c>
      <c r="AZV1" t="s">
        <v>1382</v>
      </c>
      <c r="AZW1" t="s">
        <v>1383</v>
      </c>
      <c r="AZX1" t="s">
        <v>1384</v>
      </c>
      <c r="AZY1" t="s">
        <v>1385</v>
      </c>
      <c r="AZZ1" t="s">
        <v>1386</v>
      </c>
      <c r="BAA1" t="s">
        <v>1387</v>
      </c>
      <c r="BAB1" t="s">
        <v>1388</v>
      </c>
      <c r="BAC1" t="s">
        <v>1389</v>
      </c>
      <c r="BAD1" t="s">
        <v>1390</v>
      </c>
      <c r="BAE1" t="s">
        <v>1391</v>
      </c>
      <c r="BAF1" t="s">
        <v>1392</v>
      </c>
      <c r="BAG1" t="s">
        <v>1393</v>
      </c>
      <c r="BAH1" t="s">
        <v>1394</v>
      </c>
      <c r="BAI1" t="s">
        <v>1395</v>
      </c>
      <c r="BAJ1" t="s">
        <v>1396</v>
      </c>
      <c r="BAK1" t="s">
        <v>1397</v>
      </c>
      <c r="BAL1" t="s">
        <v>1398</v>
      </c>
      <c r="BAM1" t="s">
        <v>1399</v>
      </c>
      <c r="BAN1" t="s">
        <v>1400</v>
      </c>
      <c r="BAO1" t="s">
        <v>1401</v>
      </c>
      <c r="BAP1" t="s">
        <v>1402</v>
      </c>
      <c r="BAQ1" t="s">
        <v>1403</v>
      </c>
      <c r="BAR1" t="s">
        <v>1404</v>
      </c>
      <c r="BAS1" t="s">
        <v>1405</v>
      </c>
      <c r="BAT1" t="s">
        <v>1406</v>
      </c>
      <c r="BAU1" t="s">
        <v>1407</v>
      </c>
      <c r="BAV1" t="s">
        <v>1408</v>
      </c>
      <c r="BAW1" t="s">
        <v>1409</v>
      </c>
      <c r="BAX1" t="s">
        <v>1410</v>
      </c>
      <c r="BAY1" t="s">
        <v>1411</v>
      </c>
      <c r="BAZ1" t="s">
        <v>1412</v>
      </c>
      <c r="BBA1" t="s">
        <v>1413</v>
      </c>
      <c r="BBB1" t="s">
        <v>1414</v>
      </c>
      <c r="BBC1" t="s">
        <v>1415</v>
      </c>
      <c r="BBD1" t="s">
        <v>1416</v>
      </c>
      <c r="BBE1" t="s">
        <v>1417</v>
      </c>
      <c r="BBF1" t="s">
        <v>1418</v>
      </c>
      <c r="BBG1" t="s">
        <v>1419</v>
      </c>
      <c r="BBH1" t="s">
        <v>1420</v>
      </c>
      <c r="BBI1" t="s">
        <v>1421</v>
      </c>
      <c r="BBJ1" t="s">
        <v>1422</v>
      </c>
      <c r="BBK1" t="s">
        <v>1423</v>
      </c>
      <c r="BBL1" t="s">
        <v>1424</v>
      </c>
      <c r="BBM1" t="s">
        <v>1425</v>
      </c>
      <c r="BBN1" t="s">
        <v>1426</v>
      </c>
      <c r="BBO1" t="s">
        <v>1427</v>
      </c>
      <c r="BBP1" t="s">
        <v>1428</v>
      </c>
      <c r="BBQ1" t="s">
        <v>1429</v>
      </c>
      <c r="BBR1" t="s">
        <v>1430</v>
      </c>
      <c r="BBS1" t="s">
        <v>1431</v>
      </c>
      <c r="BBT1" t="s">
        <v>1432</v>
      </c>
      <c r="BBU1" t="s">
        <v>1433</v>
      </c>
      <c r="BBV1" t="s">
        <v>1434</v>
      </c>
      <c r="BBW1" t="s">
        <v>1435</v>
      </c>
      <c r="BBX1" t="s">
        <v>1436</v>
      </c>
      <c r="BBY1" t="s">
        <v>1437</v>
      </c>
      <c r="BBZ1" t="s">
        <v>1438</v>
      </c>
      <c r="BCA1" t="s">
        <v>1439</v>
      </c>
      <c r="BCB1" t="s">
        <v>1440</v>
      </c>
      <c r="BCC1" t="s">
        <v>1441</v>
      </c>
      <c r="BCD1" t="s">
        <v>1442</v>
      </c>
      <c r="BCE1" t="s">
        <v>1443</v>
      </c>
      <c r="BCF1" t="s">
        <v>1444</v>
      </c>
      <c r="BCG1" t="s">
        <v>1445</v>
      </c>
      <c r="BCH1" t="s">
        <v>1446</v>
      </c>
      <c r="BCI1" t="s">
        <v>1447</v>
      </c>
      <c r="BCJ1" t="s">
        <v>1448</v>
      </c>
      <c r="BCK1" t="s">
        <v>1449</v>
      </c>
      <c r="BCL1" t="s">
        <v>1450</v>
      </c>
      <c r="BCM1" t="s">
        <v>1451</v>
      </c>
      <c r="BCN1" t="s">
        <v>1452</v>
      </c>
      <c r="BCO1" t="s">
        <v>1453</v>
      </c>
      <c r="BCP1" t="s">
        <v>1454</v>
      </c>
      <c r="BCQ1" t="s">
        <v>1455</v>
      </c>
      <c r="BCR1" t="s">
        <v>1456</v>
      </c>
      <c r="BCS1" t="s">
        <v>1457</v>
      </c>
      <c r="BCT1" t="s">
        <v>1458</v>
      </c>
      <c r="BCU1" t="s">
        <v>1459</v>
      </c>
      <c r="BCV1" t="s">
        <v>1460</v>
      </c>
      <c r="BCW1" t="s">
        <v>1461</v>
      </c>
      <c r="BCX1" t="s">
        <v>1462</v>
      </c>
      <c r="BCY1" t="s">
        <v>1463</v>
      </c>
      <c r="BCZ1" t="s">
        <v>1464</v>
      </c>
      <c r="BDA1" t="s">
        <v>1465</v>
      </c>
      <c r="BDB1" t="s">
        <v>1466</v>
      </c>
      <c r="BDC1" t="s">
        <v>1467</v>
      </c>
      <c r="BDD1" t="s">
        <v>1468</v>
      </c>
      <c r="BDE1" t="s">
        <v>1469</v>
      </c>
      <c r="BDF1" t="s">
        <v>1470</v>
      </c>
      <c r="BDG1" t="s">
        <v>1471</v>
      </c>
      <c r="BDH1" t="s">
        <v>1472</v>
      </c>
      <c r="BDI1" t="s">
        <v>1473</v>
      </c>
      <c r="BDJ1" t="s">
        <v>1474</v>
      </c>
      <c r="BDK1" t="s">
        <v>1475</v>
      </c>
      <c r="BDL1" t="s">
        <v>1476</v>
      </c>
      <c r="BDM1" t="s">
        <v>1477</v>
      </c>
      <c r="BDN1" t="s">
        <v>1478</v>
      </c>
      <c r="BDO1" t="s">
        <v>1479</v>
      </c>
      <c r="BDP1" t="s">
        <v>1480</v>
      </c>
      <c r="BDQ1" t="s">
        <v>1481</v>
      </c>
      <c r="BDR1" t="s">
        <v>1482</v>
      </c>
      <c r="BDS1" t="s">
        <v>1483</v>
      </c>
      <c r="BDT1" t="s">
        <v>1484</v>
      </c>
      <c r="BDU1" t="s">
        <v>1485</v>
      </c>
      <c r="BDV1" t="s">
        <v>1486</v>
      </c>
      <c r="BDW1" t="s">
        <v>1487</v>
      </c>
      <c r="BDX1" t="s">
        <v>1488</v>
      </c>
      <c r="BDY1" t="s">
        <v>1489</v>
      </c>
      <c r="BDZ1" t="s">
        <v>1490</v>
      </c>
      <c r="BEA1" t="s">
        <v>1491</v>
      </c>
      <c r="BEB1" t="s">
        <v>1492</v>
      </c>
      <c r="BEC1" t="s">
        <v>1493</v>
      </c>
      <c r="BED1" t="s">
        <v>1494</v>
      </c>
      <c r="BEE1" t="s">
        <v>1495</v>
      </c>
      <c r="BEF1" t="s">
        <v>1496</v>
      </c>
      <c r="BEG1" t="s">
        <v>1497</v>
      </c>
      <c r="BEH1" t="s">
        <v>1498</v>
      </c>
      <c r="BEI1" t="s">
        <v>1499</v>
      </c>
      <c r="BEJ1" t="s">
        <v>1500</v>
      </c>
      <c r="BEK1" t="s">
        <v>1501</v>
      </c>
      <c r="BEL1" t="s">
        <v>1502</v>
      </c>
      <c r="BEM1" t="s">
        <v>1503</v>
      </c>
      <c r="BEN1" t="s">
        <v>1504</v>
      </c>
      <c r="BEO1" t="s">
        <v>1505</v>
      </c>
      <c r="BEP1" t="s">
        <v>1506</v>
      </c>
      <c r="BEQ1" t="s">
        <v>1507</v>
      </c>
      <c r="BER1" t="s">
        <v>1508</v>
      </c>
      <c r="BES1" t="s">
        <v>1509</v>
      </c>
      <c r="BET1" t="s">
        <v>1510</v>
      </c>
      <c r="BEU1" t="s">
        <v>1511</v>
      </c>
      <c r="BEV1" t="s">
        <v>1512</v>
      </c>
      <c r="BEW1" t="s">
        <v>1513</v>
      </c>
      <c r="BEX1" t="s">
        <v>1514</v>
      </c>
      <c r="BEY1" t="s">
        <v>1515</v>
      </c>
      <c r="BEZ1" t="s">
        <v>1516</v>
      </c>
      <c r="BFA1" t="s">
        <v>1517</v>
      </c>
      <c r="BFB1" t="s">
        <v>1518</v>
      </c>
      <c r="BFC1" t="s">
        <v>1519</v>
      </c>
      <c r="BFD1" t="s">
        <v>1520</v>
      </c>
      <c r="BFE1" t="s">
        <v>1521</v>
      </c>
      <c r="BFF1" t="s">
        <v>1522</v>
      </c>
      <c r="BFG1" t="s">
        <v>1523</v>
      </c>
      <c r="BFH1" t="s">
        <v>1524</v>
      </c>
      <c r="BFI1" t="s">
        <v>1525</v>
      </c>
      <c r="BFJ1" t="s">
        <v>1526</v>
      </c>
      <c r="BFK1" t="s">
        <v>1527</v>
      </c>
      <c r="BFL1" t="s">
        <v>1528</v>
      </c>
      <c r="BFM1" t="s">
        <v>1529</v>
      </c>
      <c r="BFN1" t="s">
        <v>1530</v>
      </c>
      <c r="BFO1" t="s">
        <v>1531</v>
      </c>
      <c r="BFP1" t="s">
        <v>1532</v>
      </c>
      <c r="BFQ1" t="s">
        <v>1533</v>
      </c>
      <c r="BFR1" t="s">
        <v>1534</v>
      </c>
      <c r="BFS1" t="s">
        <v>1535</v>
      </c>
      <c r="BFT1" t="s">
        <v>1536</v>
      </c>
      <c r="BFU1" t="s">
        <v>1537</v>
      </c>
      <c r="BFV1" t="s">
        <v>1538</v>
      </c>
      <c r="BFW1" t="s">
        <v>1539</v>
      </c>
      <c r="BFX1" t="s">
        <v>1540</v>
      </c>
      <c r="BFY1" t="s">
        <v>1541</v>
      </c>
      <c r="BFZ1" t="s">
        <v>1542</v>
      </c>
      <c r="BGA1" t="s">
        <v>1543</v>
      </c>
      <c r="BGB1" t="s">
        <v>1544</v>
      </c>
      <c r="BGC1" t="s">
        <v>1545</v>
      </c>
      <c r="BGD1" t="s">
        <v>1546</v>
      </c>
      <c r="BGE1" t="s">
        <v>1547</v>
      </c>
      <c r="BGF1" t="s">
        <v>1548</v>
      </c>
      <c r="BGG1" t="s">
        <v>1549</v>
      </c>
      <c r="BGH1" t="s">
        <v>1550</v>
      </c>
      <c r="BGI1" t="s">
        <v>1551</v>
      </c>
      <c r="BGJ1" t="s">
        <v>1552</v>
      </c>
      <c r="BGK1" t="s">
        <v>1553</v>
      </c>
      <c r="BGL1" t="s">
        <v>1554</v>
      </c>
      <c r="BGM1" t="s">
        <v>1555</v>
      </c>
      <c r="BGN1" t="s">
        <v>1556</v>
      </c>
      <c r="BGO1" t="s">
        <v>1557</v>
      </c>
      <c r="BGP1" t="s">
        <v>1558</v>
      </c>
      <c r="BGQ1" t="s">
        <v>1559</v>
      </c>
      <c r="BGR1" t="s">
        <v>1560</v>
      </c>
      <c r="BGS1" t="s">
        <v>1561</v>
      </c>
      <c r="BGT1" t="s">
        <v>1562</v>
      </c>
      <c r="BGU1" t="s">
        <v>1563</v>
      </c>
      <c r="BGV1" t="s">
        <v>1564</v>
      </c>
      <c r="BGW1" t="s">
        <v>1565</v>
      </c>
      <c r="BGX1" t="s">
        <v>1566</v>
      </c>
      <c r="BGY1" t="s">
        <v>1567</v>
      </c>
      <c r="BGZ1" t="s">
        <v>1568</v>
      </c>
      <c r="BHA1" t="s">
        <v>1569</v>
      </c>
      <c r="BHB1" t="s">
        <v>1570</v>
      </c>
      <c r="BHC1" t="s">
        <v>1571</v>
      </c>
      <c r="BHD1" t="s">
        <v>1572</v>
      </c>
      <c r="BHE1" t="s">
        <v>1573</v>
      </c>
      <c r="BHF1" t="s">
        <v>1574</v>
      </c>
      <c r="BHG1" t="s">
        <v>1575</v>
      </c>
      <c r="BHH1" t="s">
        <v>1576</v>
      </c>
      <c r="BHI1" t="s">
        <v>1577</v>
      </c>
      <c r="BHJ1" t="s">
        <v>1578</v>
      </c>
      <c r="BHK1" t="s">
        <v>1579</v>
      </c>
      <c r="BHL1" t="s">
        <v>1580</v>
      </c>
      <c r="BHM1" t="s">
        <v>1581</v>
      </c>
      <c r="BHN1" t="s">
        <v>1582</v>
      </c>
      <c r="BHO1" t="s">
        <v>1583</v>
      </c>
      <c r="BHP1" t="s">
        <v>1584</v>
      </c>
      <c r="BHQ1" t="s">
        <v>1585</v>
      </c>
      <c r="BHR1" t="s">
        <v>1586</v>
      </c>
      <c r="BHS1" t="s">
        <v>1587</v>
      </c>
      <c r="BHT1" t="s">
        <v>1588</v>
      </c>
      <c r="BHU1" t="s">
        <v>1589</v>
      </c>
      <c r="BHV1" t="s">
        <v>1590</v>
      </c>
      <c r="BHW1" t="s">
        <v>1591</v>
      </c>
      <c r="BHX1" t="s">
        <v>1592</v>
      </c>
      <c r="BHY1" t="s">
        <v>1593</v>
      </c>
      <c r="BHZ1" t="s">
        <v>1594</v>
      </c>
      <c r="BIA1" t="s">
        <v>1595</v>
      </c>
      <c r="BIB1" t="s">
        <v>1596</v>
      </c>
      <c r="BIC1" t="s">
        <v>1597</v>
      </c>
      <c r="BID1" t="s">
        <v>1598</v>
      </c>
      <c r="BIE1" t="s">
        <v>1599</v>
      </c>
      <c r="BIF1" t="s">
        <v>1600</v>
      </c>
      <c r="BIG1" t="s">
        <v>1601</v>
      </c>
      <c r="BIH1" t="s">
        <v>1602</v>
      </c>
      <c r="BII1" t="s">
        <v>1603</v>
      </c>
      <c r="BIJ1" t="s">
        <v>1604</v>
      </c>
      <c r="BIK1" t="s">
        <v>1605</v>
      </c>
      <c r="BIL1" t="s">
        <v>1606</v>
      </c>
      <c r="BIM1" t="s">
        <v>1607</v>
      </c>
      <c r="BIN1" t="s">
        <v>1608</v>
      </c>
      <c r="BIO1" t="s">
        <v>1609</v>
      </c>
      <c r="BIP1" t="s">
        <v>1610</v>
      </c>
      <c r="BIQ1" t="s">
        <v>1611</v>
      </c>
      <c r="BIR1" t="s">
        <v>1612</v>
      </c>
      <c r="BIS1" t="s">
        <v>1613</v>
      </c>
      <c r="BIT1" t="s">
        <v>1614</v>
      </c>
      <c r="BIU1" t="s">
        <v>1615</v>
      </c>
      <c r="BIV1" t="s">
        <v>1616</v>
      </c>
      <c r="BIW1" t="s">
        <v>1617</v>
      </c>
      <c r="BIX1" t="s">
        <v>1618</v>
      </c>
      <c r="BIY1" t="s">
        <v>1619</v>
      </c>
      <c r="BIZ1" t="s">
        <v>1620</v>
      </c>
      <c r="BJA1" t="s">
        <v>1621</v>
      </c>
      <c r="BJB1" t="s">
        <v>1622</v>
      </c>
      <c r="BJC1" t="s">
        <v>1623</v>
      </c>
      <c r="BJD1" t="s">
        <v>1624</v>
      </c>
      <c r="BJE1" t="s">
        <v>1625</v>
      </c>
      <c r="BJF1" t="s">
        <v>1626</v>
      </c>
      <c r="BJG1" t="s">
        <v>1627</v>
      </c>
      <c r="BJH1" t="s">
        <v>1628</v>
      </c>
      <c r="BJI1" t="s">
        <v>1629</v>
      </c>
      <c r="BJJ1" t="s">
        <v>1630</v>
      </c>
      <c r="BJK1" t="s">
        <v>1631</v>
      </c>
      <c r="BJL1" t="s">
        <v>1632</v>
      </c>
      <c r="BJM1" t="s">
        <v>1633</v>
      </c>
      <c r="BJN1" t="s">
        <v>1634</v>
      </c>
      <c r="BJO1" t="s">
        <v>1635</v>
      </c>
      <c r="BJP1" t="s">
        <v>1636</v>
      </c>
      <c r="BJQ1" t="s">
        <v>1637</v>
      </c>
      <c r="BJR1" t="s">
        <v>1638</v>
      </c>
      <c r="BJS1" t="s">
        <v>1639</v>
      </c>
      <c r="BJT1" t="s">
        <v>1640</v>
      </c>
      <c r="BJU1" t="s">
        <v>1641</v>
      </c>
      <c r="BJV1" t="s">
        <v>1642</v>
      </c>
      <c r="BJW1" t="s">
        <v>1643</v>
      </c>
      <c r="BJX1" t="s">
        <v>1644</v>
      </c>
      <c r="BJY1" t="s">
        <v>1645</v>
      </c>
      <c r="BJZ1" t="s">
        <v>1646</v>
      </c>
      <c r="BKA1" t="s">
        <v>1647</v>
      </c>
      <c r="BKB1" t="s">
        <v>1648</v>
      </c>
      <c r="BKC1" t="s">
        <v>1649</v>
      </c>
      <c r="BKD1" t="s">
        <v>1650</v>
      </c>
      <c r="BKE1" t="s">
        <v>1651</v>
      </c>
      <c r="BKF1" t="s">
        <v>1652</v>
      </c>
      <c r="BKG1" t="s">
        <v>1653</v>
      </c>
      <c r="BKH1" t="s">
        <v>1654</v>
      </c>
      <c r="BKI1" t="s">
        <v>1655</v>
      </c>
      <c r="BKJ1" t="s">
        <v>1656</v>
      </c>
      <c r="BKK1" t="s">
        <v>1657</v>
      </c>
      <c r="BKL1" t="s">
        <v>1658</v>
      </c>
      <c r="BKM1" t="s">
        <v>1659</v>
      </c>
      <c r="BKN1" t="s">
        <v>1660</v>
      </c>
      <c r="BKO1" t="s">
        <v>1661</v>
      </c>
      <c r="BKP1" t="s">
        <v>1662</v>
      </c>
      <c r="BKQ1" t="s">
        <v>1663</v>
      </c>
      <c r="BKR1" t="s">
        <v>1664</v>
      </c>
      <c r="BKS1" t="s">
        <v>1665</v>
      </c>
      <c r="BKT1" t="s">
        <v>1666</v>
      </c>
      <c r="BKU1" t="s">
        <v>1667</v>
      </c>
      <c r="BKV1" t="s">
        <v>1668</v>
      </c>
      <c r="BKW1" t="s">
        <v>1669</v>
      </c>
      <c r="BKX1" t="s">
        <v>1670</v>
      </c>
      <c r="BKY1" t="s">
        <v>1671</v>
      </c>
      <c r="BKZ1" t="s">
        <v>1672</v>
      </c>
      <c r="BLA1" t="s">
        <v>1673</v>
      </c>
      <c r="BLB1" t="s">
        <v>1674</v>
      </c>
      <c r="BLC1" t="s">
        <v>1675</v>
      </c>
      <c r="BLD1" t="s">
        <v>1676</v>
      </c>
      <c r="BLE1" t="s">
        <v>1677</v>
      </c>
      <c r="BLF1" t="s">
        <v>1678</v>
      </c>
      <c r="BLG1" t="s">
        <v>1679</v>
      </c>
      <c r="BLH1" t="s">
        <v>1680</v>
      </c>
      <c r="BLI1" t="s">
        <v>1681</v>
      </c>
      <c r="BLJ1" t="s">
        <v>1682</v>
      </c>
      <c r="BLK1" t="s">
        <v>1683</v>
      </c>
      <c r="BLL1" t="s">
        <v>1684</v>
      </c>
      <c r="BLM1" t="s">
        <v>1685</v>
      </c>
      <c r="BLN1" t="s">
        <v>1686</v>
      </c>
      <c r="BLO1" t="s">
        <v>1687</v>
      </c>
      <c r="BLP1" t="s">
        <v>1688</v>
      </c>
      <c r="BLQ1" t="s">
        <v>1689</v>
      </c>
      <c r="BLR1" t="s">
        <v>1690</v>
      </c>
      <c r="BLS1" t="s">
        <v>1691</v>
      </c>
      <c r="BLT1" t="s">
        <v>1692</v>
      </c>
      <c r="BLU1" t="s">
        <v>1693</v>
      </c>
      <c r="BLV1" t="s">
        <v>1694</v>
      </c>
      <c r="BLW1" t="s">
        <v>1695</v>
      </c>
      <c r="BLX1" t="s">
        <v>1696</v>
      </c>
      <c r="BLY1" t="s">
        <v>1697</v>
      </c>
      <c r="BLZ1" t="s">
        <v>1698</v>
      </c>
      <c r="BMA1" t="s">
        <v>1699</v>
      </c>
      <c r="BMB1" t="s">
        <v>1700</v>
      </c>
      <c r="BMC1" t="s">
        <v>1701</v>
      </c>
      <c r="BMD1" t="s">
        <v>1702</v>
      </c>
      <c r="BME1" t="s">
        <v>1703</v>
      </c>
      <c r="BMF1" t="s">
        <v>1704</v>
      </c>
      <c r="BMG1" t="s">
        <v>1705</v>
      </c>
      <c r="BMH1" t="s">
        <v>1706</v>
      </c>
      <c r="BMI1" t="s">
        <v>1707</v>
      </c>
      <c r="BMJ1" t="s">
        <v>1708</v>
      </c>
      <c r="BMK1" t="s">
        <v>1709</v>
      </c>
      <c r="BML1" t="s">
        <v>1710</v>
      </c>
      <c r="BMM1" t="s">
        <v>1711</v>
      </c>
      <c r="BMN1" t="s">
        <v>1712</v>
      </c>
      <c r="BMO1" t="s">
        <v>1713</v>
      </c>
      <c r="BMP1" t="s">
        <v>1714</v>
      </c>
      <c r="BMQ1" t="s">
        <v>1715</v>
      </c>
      <c r="BMR1" t="s">
        <v>1716</v>
      </c>
      <c r="BMS1" t="s">
        <v>1717</v>
      </c>
      <c r="BMT1" t="s">
        <v>1718</v>
      </c>
      <c r="BMU1" t="s">
        <v>1719</v>
      </c>
      <c r="BMV1" t="s">
        <v>1720</v>
      </c>
      <c r="BMW1" t="s">
        <v>1721</v>
      </c>
      <c r="BMX1" t="s">
        <v>1722</v>
      </c>
      <c r="BMY1" t="s">
        <v>1723</v>
      </c>
      <c r="BMZ1" t="s">
        <v>1724</v>
      </c>
      <c r="BNA1" t="s">
        <v>1725</v>
      </c>
      <c r="BNB1" t="s">
        <v>1726</v>
      </c>
      <c r="BNC1" t="s">
        <v>1727</v>
      </c>
      <c r="BND1" t="s">
        <v>1728</v>
      </c>
      <c r="BNE1" t="s">
        <v>1729</v>
      </c>
      <c r="BNF1" t="s">
        <v>1730</v>
      </c>
      <c r="BNG1" t="s">
        <v>1731</v>
      </c>
      <c r="BNH1" t="s">
        <v>1732</v>
      </c>
      <c r="BNI1" t="s">
        <v>1733</v>
      </c>
      <c r="BNJ1" t="s">
        <v>1734</v>
      </c>
      <c r="BNK1" t="s">
        <v>1735</v>
      </c>
      <c r="BNL1" t="s">
        <v>1736</v>
      </c>
      <c r="BNM1" t="s">
        <v>1737</v>
      </c>
      <c r="BNN1" t="s">
        <v>1738</v>
      </c>
      <c r="BNO1" t="s">
        <v>1739</v>
      </c>
      <c r="BNP1" t="s">
        <v>1740</v>
      </c>
      <c r="BNQ1" t="s">
        <v>1741</v>
      </c>
      <c r="BNR1" t="s">
        <v>1742</v>
      </c>
      <c r="BNS1" t="s">
        <v>1743</v>
      </c>
      <c r="BNT1" t="s">
        <v>1744</v>
      </c>
      <c r="BNU1" t="s">
        <v>1745</v>
      </c>
      <c r="BNV1" t="s">
        <v>1746</v>
      </c>
      <c r="BNW1" t="s">
        <v>1747</v>
      </c>
      <c r="BNX1" t="s">
        <v>1748</v>
      </c>
      <c r="BNY1" t="s">
        <v>1749</v>
      </c>
      <c r="BNZ1" t="s">
        <v>1750</v>
      </c>
      <c r="BOA1" t="s">
        <v>1751</v>
      </c>
      <c r="BOB1" t="s">
        <v>1752</v>
      </c>
      <c r="BOC1" t="s">
        <v>1753</v>
      </c>
      <c r="BOD1" t="s">
        <v>1754</v>
      </c>
      <c r="BOE1" t="s">
        <v>1755</v>
      </c>
      <c r="BOF1" t="s">
        <v>1756</v>
      </c>
      <c r="BOG1" t="s">
        <v>1757</v>
      </c>
      <c r="BOH1" t="s">
        <v>1758</v>
      </c>
      <c r="BOI1" t="s">
        <v>1759</v>
      </c>
      <c r="BOJ1" t="s">
        <v>1760</v>
      </c>
      <c r="BOK1" t="s">
        <v>1761</v>
      </c>
      <c r="BOL1" t="s">
        <v>1762</v>
      </c>
      <c r="BOM1" t="s">
        <v>1763</v>
      </c>
      <c r="BON1" t="s">
        <v>1764</v>
      </c>
      <c r="BOO1" t="s">
        <v>1765</v>
      </c>
      <c r="BOP1" t="s">
        <v>1766</v>
      </c>
      <c r="BOQ1" t="s">
        <v>1767</v>
      </c>
      <c r="BOR1" t="s">
        <v>1768</v>
      </c>
      <c r="BOS1" t="s">
        <v>1769</v>
      </c>
      <c r="BOT1" t="s">
        <v>1770</v>
      </c>
      <c r="BOU1" t="s">
        <v>1771</v>
      </c>
      <c r="BOV1" t="s">
        <v>1772</v>
      </c>
      <c r="BOW1" t="s">
        <v>1773</v>
      </c>
      <c r="BOX1" t="s">
        <v>1774</v>
      </c>
      <c r="BOY1" t="s">
        <v>1775</v>
      </c>
      <c r="BOZ1" t="s">
        <v>1776</v>
      </c>
      <c r="BPA1" t="s">
        <v>1777</v>
      </c>
      <c r="BPB1" t="s">
        <v>1778</v>
      </c>
      <c r="BPC1" t="s">
        <v>1779</v>
      </c>
      <c r="BPD1" t="s">
        <v>1780</v>
      </c>
      <c r="BPE1" t="s">
        <v>1781</v>
      </c>
      <c r="BPF1" t="s">
        <v>1782</v>
      </c>
      <c r="BPG1" t="s">
        <v>1783</v>
      </c>
      <c r="BPH1" t="s">
        <v>1784</v>
      </c>
      <c r="BPI1" t="s">
        <v>1785</v>
      </c>
      <c r="BPJ1" t="s">
        <v>1786</v>
      </c>
      <c r="BPK1" t="s">
        <v>1787</v>
      </c>
      <c r="BPL1" t="s">
        <v>1788</v>
      </c>
      <c r="BPM1" t="s">
        <v>1789</v>
      </c>
      <c r="BPN1" t="s">
        <v>1790</v>
      </c>
      <c r="BPO1" t="s">
        <v>1791</v>
      </c>
      <c r="BPP1" t="s">
        <v>1792</v>
      </c>
      <c r="BPQ1" t="s">
        <v>1793</v>
      </c>
      <c r="BPR1" t="s">
        <v>1794</v>
      </c>
      <c r="BPS1" t="s">
        <v>1795</v>
      </c>
      <c r="BPT1" t="s">
        <v>1796</v>
      </c>
      <c r="BPU1" t="s">
        <v>1797</v>
      </c>
      <c r="BPV1" t="s">
        <v>1798</v>
      </c>
      <c r="BPW1" t="s">
        <v>1799</v>
      </c>
      <c r="BPX1" t="s">
        <v>1800</v>
      </c>
      <c r="BPY1" t="s">
        <v>1801</v>
      </c>
      <c r="BPZ1" t="s">
        <v>1802</v>
      </c>
      <c r="BQA1" t="s">
        <v>1803</v>
      </c>
      <c r="BQB1" t="s">
        <v>1804</v>
      </c>
      <c r="BQC1" t="s">
        <v>1805</v>
      </c>
      <c r="BQD1" t="s">
        <v>1806</v>
      </c>
      <c r="BQE1" t="s">
        <v>1807</v>
      </c>
      <c r="BQF1" t="s">
        <v>1808</v>
      </c>
      <c r="BQG1" t="s">
        <v>1809</v>
      </c>
      <c r="BQH1" t="s">
        <v>1810</v>
      </c>
      <c r="BQI1" t="s">
        <v>1811</v>
      </c>
      <c r="BQJ1" t="s">
        <v>1812</v>
      </c>
      <c r="BQK1" t="s">
        <v>1813</v>
      </c>
      <c r="BQL1" t="s">
        <v>1814</v>
      </c>
      <c r="BQM1" t="s">
        <v>1815</v>
      </c>
      <c r="BQN1" t="s">
        <v>1816</v>
      </c>
      <c r="BQO1" t="s">
        <v>1817</v>
      </c>
      <c r="BQP1" t="s">
        <v>1818</v>
      </c>
      <c r="BQQ1" t="s">
        <v>1819</v>
      </c>
      <c r="BQR1" t="s">
        <v>1820</v>
      </c>
      <c r="BQS1" t="s">
        <v>1821</v>
      </c>
      <c r="BQT1" t="s">
        <v>1822</v>
      </c>
      <c r="BQU1" t="s">
        <v>1823</v>
      </c>
      <c r="BQV1" t="s">
        <v>1824</v>
      </c>
      <c r="BQW1" t="s">
        <v>1825</v>
      </c>
      <c r="BQX1" t="s">
        <v>1826</v>
      </c>
      <c r="BQY1" t="s">
        <v>1827</v>
      </c>
      <c r="BQZ1" t="s">
        <v>1828</v>
      </c>
      <c r="BRA1" t="s">
        <v>1829</v>
      </c>
      <c r="BRB1" t="s">
        <v>1830</v>
      </c>
      <c r="BRC1" t="s">
        <v>1831</v>
      </c>
      <c r="BRD1" t="s">
        <v>1832</v>
      </c>
      <c r="BRE1" t="s">
        <v>1833</v>
      </c>
      <c r="BRF1" t="s">
        <v>1834</v>
      </c>
      <c r="BRG1" t="s">
        <v>1835</v>
      </c>
      <c r="BRH1" t="s">
        <v>1836</v>
      </c>
      <c r="BRI1" t="s">
        <v>1837</v>
      </c>
      <c r="BRJ1" t="s">
        <v>1838</v>
      </c>
      <c r="BRK1" t="s">
        <v>1839</v>
      </c>
      <c r="BRL1" t="s">
        <v>1840</v>
      </c>
      <c r="BRM1" t="s">
        <v>1841</v>
      </c>
      <c r="BRN1" t="s">
        <v>1842</v>
      </c>
      <c r="BRO1" t="s">
        <v>1843</v>
      </c>
      <c r="BRP1" t="s">
        <v>1844</v>
      </c>
      <c r="BRQ1" t="s">
        <v>1845</v>
      </c>
      <c r="BRR1" t="s">
        <v>1846</v>
      </c>
      <c r="BRS1" t="s">
        <v>1847</v>
      </c>
      <c r="BRT1" t="s">
        <v>1848</v>
      </c>
      <c r="BRU1" t="s">
        <v>1849</v>
      </c>
      <c r="BRV1" t="s">
        <v>1850</v>
      </c>
      <c r="BRW1" t="s">
        <v>1851</v>
      </c>
      <c r="BRX1" t="s">
        <v>1852</v>
      </c>
      <c r="BRY1" t="s">
        <v>1853</v>
      </c>
      <c r="BRZ1" t="s">
        <v>1854</v>
      </c>
      <c r="BSA1" t="s">
        <v>1855</v>
      </c>
      <c r="BSB1" t="s">
        <v>1856</v>
      </c>
      <c r="BSC1" t="s">
        <v>1857</v>
      </c>
      <c r="BSD1" t="s">
        <v>1858</v>
      </c>
      <c r="BSE1" t="s">
        <v>1859</v>
      </c>
      <c r="BSF1" t="s">
        <v>1860</v>
      </c>
      <c r="BSG1" t="s">
        <v>1861</v>
      </c>
      <c r="BSH1" t="s">
        <v>1862</v>
      </c>
      <c r="BSI1" t="s">
        <v>1863</v>
      </c>
      <c r="BSJ1" t="s">
        <v>1864</v>
      </c>
      <c r="BSK1" t="s">
        <v>1865</v>
      </c>
      <c r="BSL1" t="s">
        <v>1866</v>
      </c>
      <c r="BSM1" t="s">
        <v>1867</v>
      </c>
      <c r="BSN1" t="s">
        <v>1868</v>
      </c>
      <c r="BSO1" t="s">
        <v>1869</v>
      </c>
      <c r="BSP1" t="s">
        <v>1870</v>
      </c>
      <c r="BSQ1" t="s">
        <v>1871</v>
      </c>
      <c r="BSR1" t="s">
        <v>1872</v>
      </c>
      <c r="BSS1" t="s">
        <v>1873</v>
      </c>
      <c r="BST1" t="s">
        <v>1874</v>
      </c>
      <c r="BSU1" t="s">
        <v>1875</v>
      </c>
      <c r="BSV1" t="s">
        <v>1876</v>
      </c>
      <c r="BSW1" t="s">
        <v>1877</v>
      </c>
      <c r="BSX1" t="s">
        <v>1878</v>
      </c>
      <c r="BSY1" t="s">
        <v>1879</v>
      </c>
      <c r="BSZ1" t="s">
        <v>1880</v>
      </c>
      <c r="BTA1" t="s">
        <v>1881</v>
      </c>
      <c r="BTB1" t="s">
        <v>1882</v>
      </c>
      <c r="BTC1" t="s">
        <v>1883</v>
      </c>
      <c r="BTD1" t="s">
        <v>1884</v>
      </c>
      <c r="BTE1" t="s">
        <v>1885</v>
      </c>
      <c r="BTF1" t="s">
        <v>1886</v>
      </c>
      <c r="BTG1" t="s">
        <v>1887</v>
      </c>
      <c r="BTH1" t="s">
        <v>1888</v>
      </c>
      <c r="BTI1" t="s">
        <v>1889</v>
      </c>
      <c r="BTJ1" t="s">
        <v>1890</v>
      </c>
      <c r="BTK1" t="s">
        <v>1891</v>
      </c>
      <c r="BTL1" t="s">
        <v>1892</v>
      </c>
      <c r="BTM1" t="s">
        <v>1893</v>
      </c>
      <c r="BTN1" t="s">
        <v>1894</v>
      </c>
      <c r="BTO1" t="s">
        <v>1895</v>
      </c>
      <c r="BTP1" t="s">
        <v>1896</v>
      </c>
      <c r="BTQ1" t="s">
        <v>1897</v>
      </c>
      <c r="BTR1" t="s">
        <v>1898</v>
      </c>
      <c r="BTS1" t="s">
        <v>1899</v>
      </c>
      <c r="BTT1" t="s">
        <v>1900</v>
      </c>
      <c r="BTU1" t="s">
        <v>1901</v>
      </c>
      <c r="BTV1" t="s">
        <v>1902</v>
      </c>
      <c r="BTW1" t="s">
        <v>1903</v>
      </c>
      <c r="BTX1" t="s">
        <v>1904</v>
      </c>
      <c r="BTY1" t="s">
        <v>1905</v>
      </c>
      <c r="BTZ1" t="s">
        <v>1906</v>
      </c>
      <c r="BUA1" t="s">
        <v>1907</v>
      </c>
      <c r="BUB1" t="s">
        <v>1908</v>
      </c>
      <c r="BUC1" t="s">
        <v>1909</v>
      </c>
      <c r="BUD1" t="s">
        <v>1910</v>
      </c>
      <c r="BUE1" t="s">
        <v>1911</v>
      </c>
      <c r="BUF1" t="s">
        <v>1912</v>
      </c>
      <c r="BUG1" t="s">
        <v>1913</v>
      </c>
      <c r="BUH1" t="s">
        <v>1914</v>
      </c>
      <c r="BUI1" t="s">
        <v>1915</v>
      </c>
      <c r="BUJ1" t="s">
        <v>1916</v>
      </c>
      <c r="BUK1" t="s">
        <v>1917</v>
      </c>
      <c r="BUL1" t="s">
        <v>1918</v>
      </c>
      <c r="BUM1" t="s">
        <v>1919</v>
      </c>
      <c r="BUN1" t="s">
        <v>1920</v>
      </c>
      <c r="BUO1" t="s">
        <v>1921</v>
      </c>
      <c r="BUP1" t="s">
        <v>1922</v>
      </c>
      <c r="BUQ1" t="s">
        <v>1923</v>
      </c>
      <c r="BUR1" t="s">
        <v>1924</v>
      </c>
      <c r="BUS1" t="s">
        <v>1925</v>
      </c>
      <c r="BUT1" t="s">
        <v>1926</v>
      </c>
      <c r="BUU1" t="s">
        <v>1927</v>
      </c>
      <c r="BUV1" t="s">
        <v>1928</v>
      </c>
      <c r="BUW1" t="s">
        <v>1929</v>
      </c>
      <c r="BUX1" t="s">
        <v>1930</v>
      </c>
      <c r="BUY1" t="s">
        <v>1931</v>
      </c>
      <c r="BUZ1" t="s">
        <v>1932</v>
      </c>
      <c r="BVA1" t="s">
        <v>1933</v>
      </c>
      <c r="BVB1" t="s">
        <v>1934</v>
      </c>
      <c r="BVC1" t="s">
        <v>1935</v>
      </c>
      <c r="BVD1" t="s">
        <v>1936</v>
      </c>
      <c r="BVE1" t="s">
        <v>1937</v>
      </c>
      <c r="BVF1" t="s">
        <v>1938</v>
      </c>
      <c r="BVG1" t="s">
        <v>1939</v>
      </c>
      <c r="BVH1" t="s">
        <v>1940</v>
      </c>
      <c r="BVI1" t="s">
        <v>1941</v>
      </c>
      <c r="BVJ1" t="s">
        <v>1942</v>
      </c>
      <c r="BVK1" t="s">
        <v>1943</v>
      </c>
      <c r="BVL1" t="s">
        <v>1944</v>
      </c>
      <c r="BVM1" t="s">
        <v>1945</v>
      </c>
      <c r="BVN1" t="s">
        <v>1946</v>
      </c>
      <c r="BVO1" t="s">
        <v>1947</v>
      </c>
      <c r="BVP1" t="s">
        <v>1948</v>
      </c>
      <c r="BVQ1" t="s">
        <v>1949</v>
      </c>
      <c r="BVR1" t="s">
        <v>1950</v>
      </c>
      <c r="BVS1" t="s">
        <v>1951</v>
      </c>
      <c r="BVT1" t="s">
        <v>1952</v>
      </c>
      <c r="BVU1" t="s">
        <v>1953</v>
      </c>
      <c r="BVV1" t="s">
        <v>1954</v>
      </c>
      <c r="BVW1" t="s">
        <v>1955</v>
      </c>
      <c r="BVX1" t="s">
        <v>1956</v>
      </c>
      <c r="BVY1" t="s">
        <v>1957</v>
      </c>
      <c r="BVZ1" t="s">
        <v>1958</v>
      </c>
      <c r="BWA1" t="s">
        <v>1959</v>
      </c>
      <c r="BWB1" t="s">
        <v>1960</v>
      </c>
      <c r="BWC1" t="s">
        <v>1961</v>
      </c>
      <c r="BWD1" t="s">
        <v>1962</v>
      </c>
      <c r="BWE1" t="s">
        <v>1963</v>
      </c>
      <c r="BWF1" t="s">
        <v>1964</v>
      </c>
      <c r="BWG1" t="s">
        <v>1965</v>
      </c>
      <c r="BWH1" t="s">
        <v>1966</v>
      </c>
      <c r="BWI1" t="s">
        <v>1967</v>
      </c>
      <c r="BWJ1" t="s">
        <v>1968</v>
      </c>
      <c r="BWK1" t="s">
        <v>1969</v>
      </c>
      <c r="BWL1" t="s">
        <v>1970</v>
      </c>
      <c r="BWM1" t="s">
        <v>1971</v>
      </c>
      <c r="BWN1" t="s">
        <v>1972</v>
      </c>
      <c r="BWO1" t="s">
        <v>1973</v>
      </c>
      <c r="BWP1" t="s">
        <v>1974</v>
      </c>
      <c r="BWQ1" t="s">
        <v>1975</v>
      </c>
      <c r="BWR1" t="s">
        <v>1976</v>
      </c>
      <c r="BWS1" t="s">
        <v>1977</v>
      </c>
      <c r="BWT1" t="s">
        <v>1978</v>
      </c>
      <c r="BWU1" t="s">
        <v>1979</v>
      </c>
      <c r="BWV1" t="s">
        <v>1980</v>
      </c>
      <c r="BWW1" t="s">
        <v>1981</v>
      </c>
      <c r="BWX1" t="s">
        <v>1982</v>
      </c>
      <c r="BWY1" t="s">
        <v>1983</v>
      </c>
      <c r="BWZ1" t="s">
        <v>1984</v>
      </c>
      <c r="BXA1" t="s">
        <v>1985</v>
      </c>
      <c r="BXB1" t="s">
        <v>1986</v>
      </c>
      <c r="BXC1" t="s">
        <v>1987</v>
      </c>
      <c r="BXD1" t="s">
        <v>1988</v>
      </c>
      <c r="BXE1" t="s">
        <v>1989</v>
      </c>
      <c r="BXF1" t="s">
        <v>1990</v>
      </c>
      <c r="BXG1" t="s">
        <v>1991</v>
      </c>
      <c r="BXH1" t="s">
        <v>1992</v>
      </c>
      <c r="BXI1" t="s">
        <v>1993</v>
      </c>
      <c r="BXJ1" t="s">
        <v>1994</v>
      </c>
      <c r="BXK1" t="s">
        <v>1995</v>
      </c>
      <c r="BXL1" t="s">
        <v>1996</v>
      </c>
      <c r="BXM1" t="s">
        <v>1997</v>
      </c>
      <c r="BXN1" t="s">
        <v>1998</v>
      </c>
      <c r="BXO1" t="s">
        <v>1999</v>
      </c>
      <c r="BXP1" t="s">
        <v>2000</v>
      </c>
      <c r="BXQ1" t="s">
        <v>2001</v>
      </c>
      <c r="BXR1" t="s">
        <v>2002</v>
      </c>
      <c r="BXS1" t="s">
        <v>2003</v>
      </c>
      <c r="BXT1" t="s">
        <v>2004</v>
      </c>
      <c r="BXU1" t="s">
        <v>2005</v>
      </c>
      <c r="BXV1" t="s">
        <v>2006</v>
      </c>
      <c r="BXW1" t="s">
        <v>2007</v>
      </c>
      <c r="BXX1" t="s">
        <v>2008</v>
      </c>
      <c r="BXY1" t="s">
        <v>2009</v>
      </c>
      <c r="BXZ1" t="s">
        <v>2010</v>
      </c>
      <c r="BYA1" t="s">
        <v>2011</v>
      </c>
      <c r="BYB1" t="s">
        <v>2012</v>
      </c>
      <c r="BYC1" t="s">
        <v>2013</v>
      </c>
      <c r="BYD1" t="s">
        <v>2014</v>
      </c>
      <c r="BYE1" t="s">
        <v>2015</v>
      </c>
      <c r="BYF1" t="s">
        <v>2016</v>
      </c>
      <c r="BYG1" t="s">
        <v>2017</v>
      </c>
      <c r="BYH1" t="s">
        <v>2018</v>
      </c>
      <c r="BYI1" t="s">
        <v>2019</v>
      </c>
      <c r="BYJ1" t="s">
        <v>2020</v>
      </c>
      <c r="BYK1" t="s">
        <v>2021</v>
      </c>
      <c r="BYL1" t="s">
        <v>2022</v>
      </c>
      <c r="BYM1" t="s">
        <v>2023</v>
      </c>
      <c r="BYN1" t="s">
        <v>2024</v>
      </c>
      <c r="BYO1" t="s">
        <v>2025</v>
      </c>
      <c r="BYP1" t="s">
        <v>2026</v>
      </c>
      <c r="BYQ1" t="s">
        <v>2027</v>
      </c>
      <c r="BYR1" t="s">
        <v>2028</v>
      </c>
      <c r="BYS1" t="s">
        <v>2029</v>
      </c>
      <c r="BYT1" t="s">
        <v>2030</v>
      </c>
      <c r="BYU1" t="s">
        <v>2031</v>
      </c>
      <c r="BYV1" t="s">
        <v>2032</v>
      </c>
      <c r="BYW1" t="s">
        <v>2033</v>
      </c>
      <c r="BYX1" t="s">
        <v>2034</v>
      </c>
      <c r="BYY1" t="s">
        <v>2035</v>
      </c>
      <c r="BYZ1" t="s">
        <v>2036</v>
      </c>
      <c r="BZA1" t="s">
        <v>2037</v>
      </c>
      <c r="BZB1" t="s">
        <v>2038</v>
      </c>
      <c r="BZC1" t="s">
        <v>2039</v>
      </c>
      <c r="BZD1" t="s">
        <v>2040</v>
      </c>
      <c r="BZE1" t="s">
        <v>2041</v>
      </c>
      <c r="BZF1" t="s">
        <v>2042</v>
      </c>
      <c r="BZG1" t="s">
        <v>2043</v>
      </c>
      <c r="BZH1" t="s">
        <v>2044</v>
      </c>
      <c r="BZI1" t="s">
        <v>2045</v>
      </c>
      <c r="BZJ1" t="s">
        <v>2046</v>
      </c>
      <c r="BZK1" t="s">
        <v>2047</v>
      </c>
      <c r="BZL1" t="s">
        <v>2048</v>
      </c>
      <c r="BZM1" t="s">
        <v>2049</v>
      </c>
      <c r="BZN1" t="s">
        <v>2050</v>
      </c>
      <c r="BZO1" t="s">
        <v>2051</v>
      </c>
      <c r="BZP1" t="s">
        <v>2052</v>
      </c>
      <c r="BZQ1" t="s">
        <v>2053</v>
      </c>
      <c r="BZR1" t="s">
        <v>2054</v>
      </c>
      <c r="BZS1" t="s">
        <v>2055</v>
      </c>
      <c r="BZT1" t="s">
        <v>2056</v>
      </c>
      <c r="BZU1" t="s">
        <v>2057</v>
      </c>
      <c r="BZV1" t="s">
        <v>2058</v>
      </c>
      <c r="BZW1" t="s">
        <v>2059</v>
      </c>
      <c r="BZX1" t="s">
        <v>2060</v>
      </c>
      <c r="BZY1" t="s">
        <v>2061</v>
      </c>
      <c r="BZZ1" t="s">
        <v>2062</v>
      </c>
      <c r="CAA1" t="s">
        <v>2063</v>
      </c>
      <c r="CAB1" t="s">
        <v>2064</v>
      </c>
      <c r="CAC1" t="s">
        <v>2065</v>
      </c>
      <c r="CAD1" t="s">
        <v>2066</v>
      </c>
      <c r="CAE1" t="s">
        <v>2067</v>
      </c>
      <c r="CAF1" t="s">
        <v>2068</v>
      </c>
      <c r="CAG1" t="s">
        <v>2069</v>
      </c>
      <c r="CAH1" t="s">
        <v>2070</v>
      </c>
      <c r="CAI1" t="s">
        <v>2071</v>
      </c>
      <c r="CAJ1" t="s">
        <v>2072</v>
      </c>
      <c r="CAK1" t="s">
        <v>2073</v>
      </c>
      <c r="CAL1" t="s">
        <v>2074</v>
      </c>
      <c r="CAM1" t="s">
        <v>2075</v>
      </c>
      <c r="CAN1" t="s">
        <v>2076</v>
      </c>
      <c r="CAO1" t="s">
        <v>2077</v>
      </c>
      <c r="CAP1" t="s">
        <v>2078</v>
      </c>
      <c r="CAQ1" t="s">
        <v>2079</v>
      </c>
      <c r="CAR1" t="s">
        <v>2080</v>
      </c>
      <c r="CAS1" t="s">
        <v>2081</v>
      </c>
      <c r="CAT1" t="s">
        <v>2082</v>
      </c>
      <c r="CAU1" t="s">
        <v>2083</v>
      </c>
      <c r="CAV1" t="s">
        <v>2084</v>
      </c>
      <c r="CAW1" t="s">
        <v>2085</v>
      </c>
      <c r="CAX1" t="s">
        <v>2086</v>
      </c>
      <c r="CAY1" t="s">
        <v>2087</v>
      </c>
      <c r="CAZ1" t="s">
        <v>2088</v>
      </c>
      <c r="CBA1" t="s">
        <v>2089</v>
      </c>
      <c r="CBB1" t="s">
        <v>2090</v>
      </c>
      <c r="CBC1" t="s">
        <v>2091</v>
      </c>
      <c r="CBD1" t="s">
        <v>2092</v>
      </c>
      <c r="CBE1" t="s">
        <v>2093</v>
      </c>
      <c r="CBF1" t="s">
        <v>2094</v>
      </c>
      <c r="CBG1" t="s">
        <v>2095</v>
      </c>
      <c r="CBH1" t="s">
        <v>2096</v>
      </c>
      <c r="CBI1" t="s">
        <v>2097</v>
      </c>
      <c r="CBJ1" t="s">
        <v>2098</v>
      </c>
      <c r="CBK1" t="s">
        <v>2099</v>
      </c>
      <c r="CBL1" t="s">
        <v>2100</v>
      </c>
      <c r="CBM1" t="s">
        <v>2101</v>
      </c>
      <c r="CBN1" t="s">
        <v>2102</v>
      </c>
      <c r="CBO1" t="s">
        <v>2103</v>
      </c>
      <c r="CBP1" t="s">
        <v>2104</v>
      </c>
      <c r="CBQ1" t="s">
        <v>2105</v>
      </c>
      <c r="CBR1" t="s">
        <v>2106</v>
      </c>
      <c r="CBS1" t="s">
        <v>2107</v>
      </c>
      <c r="CBT1" t="s">
        <v>2108</v>
      </c>
      <c r="CBU1" t="s">
        <v>2109</v>
      </c>
      <c r="CBV1" t="s">
        <v>2110</v>
      </c>
      <c r="CBW1" t="s">
        <v>2111</v>
      </c>
      <c r="CBX1" t="s">
        <v>2112</v>
      </c>
      <c r="CBY1" t="s">
        <v>2113</v>
      </c>
      <c r="CBZ1" t="s">
        <v>2114</v>
      </c>
      <c r="CCA1" t="s">
        <v>2115</v>
      </c>
      <c r="CCB1" t="s">
        <v>2116</v>
      </c>
      <c r="CCC1" t="s">
        <v>2117</v>
      </c>
      <c r="CCD1" t="s">
        <v>2118</v>
      </c>
      <c r="CCE1" t="s">
        <v>2119</v>
      </c>
      <c r="CCF1" t="s">
        <v>2120</v>
      </c>
      <c r="CCG1" t="s">
        <v>2121</v>
      </c>
      <c r="CCH1" t="s">
        <v>2122</v>
      </c>
      <c r="CCI1" t="s">
        <v>2123</v>
      </c>
      <c r="CCJ1" t="s">
        <v>2124</v>
      </c>
      <c r="CCK1" t="s">
        <v>2125</v>
      </c>
      <c r="CCL1" t="s">
        <v>2126</v>
      </c>
      <c r="CCM1" t="s">
        <v>2127</v>
      </c>
      <c r="CCN1" t="s">
        <v>2128</v>
      </c>
      <c r="CCO1" t="s">
        <v>2129</v>
      </c>
      <c r="CCP1" t="s">
        <v>2130</v>
      </c>
      <c r="CCQ1" t="s">
        <v>2131</v>
      </c>
      <c r="CCR1" t="s">
        <v>2132</v>
      </c>
      <c r="CCS1" t="s">
        <v>2133</v>
      </c>
      <c r="CCT1" t="s">
        <v>2134</v>
      </c>
      <c r="CCU1" t="s">
        <v>2135</v>
      </c>
      <c r="CCV1" t="s">
        <v>2136</v>
      </c>
      <c r="CCW1" t="s">
        <v>2137</v>
      </c>
      <c r="CCX1" t="s">
        <v>2138</v>
      </c>
      <c r="CCY1" t="s">
        <v>2139</v>
      </c>
      <c r="CCZ1" t="s">
        <v>2140</v>
      </c>
      <c r="CDA1" t="s">
        <v>2141</v>
      </c>
      <c r="CDB1" t="s">
        <v>2142</v>
      </c>
      <c r="CDC1" t="s">
        <v>2143</v>
      </c>
      <c r="CDD1" t="s">
        <v>2144</v>
      </c>
      <c r="CDE1" t="s">
        <v>2145</v>
      </c>
      <c r="CDF1" t="s">
        <v>2146</v>
      </c>
      <c r="CDG1" t="s">
        <v>2147</v>
      </c>
      <c r="CDH1" t="s">
        <v>2148</v>
      </c>
      <c r="CDI1" t="s">
        <v>2149</v>
      </c>
      <c r="CDJ1" t="s">
        <v>2150</v>
      </c>
      <c r="CDK1" t="s">
        <v>2151</v>
      </c>
      <c r="CDL1" t="s">
        <v>2152</v>
      </c>
      <c r="CDM1" t="s">
        <v>2153</v>
      </c>
      <c r="CDN1" t="s">
        <v>2154</v>
      </c>
      <c r="CDO1" t="s">
        <v>2155</v>
      </c>
      <c r="CDP1" t="s">
        <v>2156</v>
      </c>
      <c r="CDQ1" t="s">
        <v>2157</v>
      </c>
      <c r="CDR1" t="s">
        <v>2158</v>
      </c>
      <c r="CDS1" t="s">
        <v>2159</v>
      </c>
      <c r="CDT1" t="s">
        <v>2160</v>
      </c>
      <c r="CDU1" t="s">
        <v>2161</v>
      </c>
      <c r="CDV1" t="s">
        <v>2162</v>
      </c>
      <c r="CDW1" t="s">
        <v>2163</v>
      </c>
      <c r="CDX1" t="s">
        <v>2164</v>
      </c>
      <c r="CDY1" t="s">
        <v>2165</v>
      </c>
      <c r="CDZ1" t="s">
        <v>2166</v>
      </c>
      <c r="CEA1" t="s">
        <v>2167</v>
      </c>
      <c r="CEB1" t="s">
        <v>2168</v>
      </c>
      <c r="CEC1" t="s">
        <v>2169</v>
      </c>
      <c r="CED1" t="s">
        <v>2170</v>
      </c>
      <c r="CEE1" t="s">
        <v>2171</v>
      </c>
      <c r="CEF1" t="s">
        <v>2172</v>
      </c>
      <c r="CEG1" t="s">
        <v>2173</v>
      </c>
      <c r="CEH1" t="s">
        <v>2174</v>
      </c>
      <c r="CEI1" t="s">
        <v>2175</v>
      </c>
      <c r="CEJ1" t="s">
        <v>2176</v>
      </c>
      <c r="CEK1" t="s">
        <v>2177</v>
      </c>
      <c r="CEL1" t="s">
        <v>2178</v>
      </c>
      <c r="CEM1" t="s">
        <v>2179</v>
      </c>
      <c r="CEN1" t="s">
        <v>2180</v>
      </c>
      <c r="CEO1" t="s">
        <v>2181</v>
      </c>
      <c r="CEP1" t="s">
        <v>2182</v>
      </c>
      <c r="CEQ1" t="s">
        <v>2183</v>
      </c>
      <c r="CER1" t="s">
        <v>2184</v>
      </c>
      <c r="CES1" t="s">
        <v>2185</v>
      </c>
      <c r="CET1" t="s">
        <v>2186</v>
      </c>
      <c r="CEU1" t="s">
        <v>2187</v>
      </c>
      <c r="CEV1" t="s">
        <v>2188</v>
      </c>
      <c r="CEW1" t="s">
        <v>2189</v>
      </c>
      <c r="CEX1" t="s">
        <v>2190</v>
      </c>
      <c r="CEY1" t="s">
        <v>2191</v>
      </c>
      <c r="CEZ1" t="s">
        <v>2192</v>
      </c>
      <c r="CFA1" t="s">
        <v>2193</v>
      </c>
      <c r="CFB1" t="s">
        <v>2194</v>
      </c>
      <c r="CFC1" t="s">
        <v>2195</v>
      </c>
      <c r="CFD1" t="s">
        <v>2196</v>
      </c>
      <c r="CFE1" t="s">
        <v>2197</v>
      </c>
      <c r="CFF1" t="s">
        <v>2198</v>
      </c>
      <c r="CFG1" t="s">
        <v>2199</v>
      </c>
      <c r="CFH1" t="s">
        <v>2200</v>
      </c>
      <c r="CFI1" t="s">
        <v>2201</v>
      </c>
      <c r="CFJ1" t="s">
        <v>2202</v>
      </c>
      <c r="CFK1" t="s">
        <v>2203</v>
      </c>
      <c r="CFL1" t="s">
        <v>2204</v>
      </c>
      <c r="CFM1" t="s">
        <v>2205</v>
      </c>
      <c r="CFN1" t="s">
        <v>2206</v>
      </c>
      <c r="CFO1" t="s">
        <v>2207</v>
      </c>
      <c r="CFP1" t="s">
        <v>2208</v>
      </c>
      <c r="CFQ1" t="s">
        <v>2209</v>
      </c>
      <c r="CFR1" t="s">
        <v>2210</v>
      </c>
      <c r="CFS1" t="s">
        <v>2211</v>
      </c>
      <c r="CFT1" t="s">
        <v>2212</v>
      </c>
      <c r="CFU1" t="s">
        <v>2213</v>
      </c>
      <c r="CFV1" t="s">
        <v>2214</v>
      </c>
      <c r="CFW1" t="s">
        <v>2215</v>
      </c>
      <c r="CFX1" t="s">
        <v>2216</v>
      </c>
      <c r="CFY1" t="s">
        <v>2217</v>
      </c>
      <c r="CFZ1" t="s">
        <v>2218</v>
      </c>
      <c r="CGA1" t="s">
        <v>2219</v>
      </c>
      <c r="CGB1" t="s">
        <v>2220</v>
      </c>
      <c r="CGC1" t="s">
        <v>2221</v>
      </c>
      <c r="CGD1" t="s">
        <v>2222</v>
      </c>
      <c r="CGE1" t="s">
        <v>2223</v>
      </c>
      <c r="CGF1" t="s">
        <v>2224</v>
      </c>
      <c r="CGG1" t="s">
        <v>2225</v>
      </c>
      <c r="CGH1" t="s">
        <v>2226</v>
      </c>
      <c r="CGI1" t="s">
        <v>2227</v>
      </c>
      <c r="CGJ1" t="s">
        <v>2228</v>
      </c>
      <c r="CGK1" t="s">
        <v>2229</v>
      </c>
      <c r="CGL1" t="s">
        <v>2230</v>
      </c>
      <c r="CGM1" t="s">
        <v>2231</v>
      </c>
      <c r="CGN1" t="s">
        <v>2232</v>
      </c>
      <c r="CGO1" t="s">
        <v>2233</v>
      </c>
      <c r="CGP1" t="s">
        <v>2234</v>
      </c>
      <c r="CGQ1" t="s">
        <v>2235</v>
      </c>
      <c r="CGR1" t="s">
        <v>2236</v>
      </c>
      <c r="CGS1" t="s">
        <v>2237</v>
      </c>
      <c r="CGT1" t="s">
        <v>2238</v>
      </c>
      <c r="CGU1" t="s">
        <v>2239</v>
      </c>
      <c r="CGV1" t="s">
        <v>2240</v>
      </c>
      <c r="CGW1" t="s">
        <v>2241</v>
      </c>
      <c r="CGX1" t="s">
        <v>2242</v>
      </c>
      <c r="CGY1" t="s">
        <v>2243</v>
      </c>
      <c r="CGZ1" t="s">
        <v>2244</v>
      </c>
      <c r="CHA1" t="s">
        <v>2245</v>
      </c>
      <c r="CHB1" t="s">
        <v>2246</v>
      </c>
      <c r="CHC1" t="s">
        <v>2247</v>
      </c>
      <c r="CHD1" t="s">
        <v>2248</v>
      </c>
      <c r="CHE1" t="s">
        <v>2249</v>
      </c>
      <c r="CHF1" t="s">
        <v>2250</v>
      </c>
      <c r="CHG1" t="s">
        <v>2251</v>
      </c>
      <c r="CHH1" t="s">
        <v>2252</v>
      </c>
      <c r="CHI1" t="s">
        <v>2253</v>
      </c>
      <c r="CHJ1" t="s">
        <v>2254</v>
      </c>
      <c r="CHK1" t="s">
        <v>2255</v>
      </c>
      <c r="CHL1" t="s">
        <v>2256</v>
      </c>
      <c r="CHM1" t="s">
        <v>2257</v>
      </c>
      <c r="CHN1" t="s">
        <v>2258</v>
      </c>
      <c r="CHO1" t="s">
        <v>2259</v>
      </c>
      <c r="CHP1" t="s">
        <v>2260</v>
      </c>
      <c r="CHQ1" t="s">
        <v>2261</v>
      </c>
      <c r="CHR1" t="s">
        <v>2262</v>
      </c>
      <c r="CHS1" t="s">
        <v>2263</v>
      </c>
      <c r="CHT1" t="s">
        <v>2264</v>
      </c>
      <c r="CHU1" t="s">
        <v>2265</v>
      </c>
      <c r="CHV1" t="s">
        <v>2266</v>
      </c>
      <c r="CHW1" t="s">
        <v>2267</v>
      </c>
      <c r="CHX1" t="s">
        <v>2268</v>
      </c>
      <c r="CHY1" t="s">
        <v>2269</v>
      </c>
      <c r="CHZ1" t="s">
        <v>2270</v>
      </c>
      <c r="CIA1" t="s">
        <v>2271</v>
      </c>
      <c r="CIB1" t="s">
        <v>2272</v>
      </c>
      <c r="CIC1" t="s">
        <v>2273</v>
      </c>
      <c r="CID1" t="s">
        <v>2274</v>
      </c>
      <c r="CIE1" t="s">
        <v>2275</v>
      </c>
      <c r="CIF1" t="s">
        <v>2276</v>
      </c>
      <c r="CIG1" t="s">
        <v>2277</v>
      </c>
      <c r="CIH1" t="s">
        <v>2278</v>
      </c>
      <c r="CII1" t="s">
        <v>2279</v>
      </c>
      <c r="CIJ1" t="s">
        <v>2280</v>
      </c>
      <c r="CIK1" t="s">
        <v>2281</v>
      </c>
      <c r="CIL1" t="s">
        <v>2282</v>
      </c>
      <c r="CIM1" t="s">
        <v>2283</v>
      </c>
      <c r="CIN1" t="s">
        <v>2284</v>
      </c>
      <c r="CIO1" t="s">
        <v>2285</v>
      </c>
      <c r="CIP1" t="s">
        <v>2286</v>
      </c>
      <c r="CIQ1" t="s">
        <v>2287</v>
      </c>
      <c r="CIR1" t="s">
        <v>2288</v>
      </c>
      <c r="CIS1" t="s">
        <v>2289</v>
      </c>
      <c r="CIT1" t="s">
        <v>2290</v>
      </c>
      <c r="CIU1" t="s">
        <v>2291</v>
      </c>
      <c r="CIV1" t="s">
        <v>2292</v>
      </c>
      <c r="CIW1" t="s">
        <v>2293</v>
      </c>
      <c r="CIX1" t="s">
        <v>2294</v>
      </c>
      <c r="CIY1" t="s">
        <v>2295</v>
      </c>
      <c r="CIZ1" t="s">
        <v>2296</v>
      </c>
      <c r="CJA1" t="s">
        <v>2297</v>
      </c>
      <c r="CJB1" t="s">
        <v>2298</v>
      </c>
      <c r="CJC1" t="s">
        <v>2299</v>
      </c>
      <c r="CJD1" t="s">
        <v>2300</v>
      </c>
      <c r="CJE1" t="s">
        <v>2301</v>
      </c>
      <c r="CJF1" t="s">
        <v>2302</v>
      </c>
      <c r="CJG1" t="s">
        <v>2303</v>
      </c>
      <c r="CJH1" t="s">
        <v>2304</v>
      </c>
      <c r="CJI1" t="s">
        <v>2305</v>
      </c>
      <c r="CJJ1" t="s">
        <v>2306</v>
      </c>
      <c r="CJK1" t="s">
        <v>2307</v>
      </c>
      <c r="CJL1" t="s">
        <v>2308</v>
      </c>
      <c r="CJM1" t="s">
        <v>2309</v>
      </c>
      <c r="CJN1" t="s">
        <v>2310</v>
      </c>
      <c r="CJO1" t="s">
        <v>2311</v>
      </c>
      <c r="CJP1" t="s">
        <v>2312</v>
      </c>
      <c r="CJQ1" t="s">
        <v>2313</v>
      </c>
      <c r="CJR1" t="s">
        <v>2314</v>
      </c>
      <c r="CJS1" t="s">
        <v>2315</v>
      </c>
      <c r="CJT1" t="s">
        <v>2316</v>
      </c>
      <c r="CJU1" t="s">
        <v>2317</v>
      </c>
      <c r="CJV1" t="s">
        <v>2318</v>
      </c>
      <c r="CJW1" t="s">
        <v>2319</v>
      </c>
      <c r="CJX1" t="s">
        <v>2320</v>
      </c>
      <c r="CJY1" t="s">
        <v>2321</v>
      </c>
      <c r="CJZ1" t="s">
        <v>2322</v>
      </c>
      <c r="CKA1" t="s">
        <v>2323</v>
      </c>
      <c r="CKB1" t="s">
        <v>2324</v>
      </c>
      <c r="CKC1" t="s">
        <v>2325</v>
      </c>
      <c r="CKD1" t="s">
        <v>2326</v>
      </c>
      <c r="CKE1" t="s">
        <v>2327</v>
      </c>
      <c r="CKF1" t="s">
        <v>2328</v>
      </c>
      <c r="CKG1" t="s">
        <v>2329</v>
      </c>
      <c r="CKH1" t="s">
        <v>2330</v>
      </c>
      <c r="CKI1" t="s">
        <v>2331</v>
      </c>
      <c r="CKJ1" t="s">
        <v>2332</v>
      </c>
      <c r="CKK1" t="s">
        <v>2333</v>
      </c>
      <c r="CKL1" t="s">
        <v>2334</v>
      </c>
      <c r="CKM1" t="s">
        <v>2335</v>
      </c>
      <c r="CKN1" t="s">
        <v>2336</v>
      </c>
      <c r="CKO1" t="s">
        <v>2337</v>
      </c>
      <c r="CKP1" t="s">
        <v>2338</v>
      </c>
      <c r="CKQ1" t="s">
        <v>2339</v>
      </c>
      <c r="CKR1" t="s">
        <v>2340</v>
      </c>
      <c r="CKS1" t="s">
        <v>2341</v>
      </c>
      <c r="CKT1" t="s">
        <v>2342</v>
      </c>
      <c r="CKU1" t="s">
        <v>2343</v>
      </c>
      <c r="CKV1" t="s">
        <v>2344</v>
      </c>
      <c r="CKW1" t="s">
        <v>2345</v>
      </c>
      <c r="CKX1" t="s">
        <v>2346</v>
      </c>
      <c r="CKY1" t="s">
        <v>2347</v>
      </c>
      <c r="CKZ1" t="s">
        <v>2348</v>
      </c>
      <c r="CLA1" t="s">
        <v>2349</v>
      </c>
      <c r="CLB1" t="s">
        <v>2350</v>
      </c>
      <c r="CLC1" t="s">
        <v>2351</v>
      </c>
      <c r="CLD1" t="s">
        <v>2352</v>
      </c>
      <c r="CLE1" t="s">
        <v>2353</v>
      </c>
      <c r="CLF1" t="s">
        <v>2354</v>
      </c>
      <c r="CLG1" t="s">
        <v>2355</v>
      </c>
      <c r="CLH1" t="s">
        <v>2356</v>
      </c>
      <c r="CLI1" t="s">
        <v>2357</v>
      </c>
      <c r="CLJ1" t="s">
        <v>2358</v>
      </c>
      <c r="CLK1" t="s">
        <v>2359</v>
      </c>
      <c r="CLL1" t="s">
        <v>2360</v>
      </c>
      <c r="CLM1" t="s">
        <v>2361</v>
      </c>
      <c r="CLN1" t="s">
        <v>2362</v>
      </c>
      <c r="CLO1" t="s">
        <v>2363</v>
      </c>
      <c r="CLP1" t="s">
        <v>2364</v>
      </c>
      <c r="CLQ1" t="s">
        <v>2365</v>
      </c>
      <c r="CLR1" t="s">
        <v>2366</v>
      </c>
      <c r="CLS1" t="s">
        <v>2367</v>
      </c>
      <c r="CLT1" t="s">
        <v>2368</v>
      </c>
      <c r="CLU1" t="s">
        <v>2369</v>
      </c>
      <c r="CLV1" t="s">
        <v>2370</v>
      </c>
      <c r="CLW1" t="s">
        <v>2371</v>
      </c>
      <c r="CLX1" t="s">
        <v>2372</v>
      </c>
      <c r="CLY1" t="s">
        <v>2373</v>
      </c>
      <c r="CLZ1" t="s">
        <v>2374</v>
      </c>
      <c r="CMA1" t="s">
        <v>2375</v>
      </c>
      <c r="CMB1" t="s">
        <v>2376</v>
      </c>
      <c r="CMC1" t="s">
        <v>2377</v>
      </c>
      <c r="CMD1" t="s">
        <v>2378</v>
      </c>
      <c r="CME1" t="s">
        <v>2379</v>
      </c>
      <c r="CMF1" t="s">
        <v>2380</v>
      </c>
      <c r="CMG1" t="s">
        <v>2381</v>
      </c>
      <c r="CMH1" t="s">
        <v>2382</v>
      </c>
      <c r="CMI1" t="s">
        <v>2383</v>
      </c>
      <c r="CMJ1" t="s">
        <v>2384</v>
      </c>
      <c r="CMK1" t="s">
        <v>2385</v>
      </c>
      <c r="CML1" t="s">
        <v>2386</v>
      </c>
      <c r="CMM1" t="s">
        <v>2387</v>
      </c>
      <c r="CMN1" t="s">
        <v>2388</v>
      </c>
      <c r="CMO1" t="s">
        <v>2389</v>
      </c>
      <c r="CMP1" t="s">
        <v>2390</v>
      </c>
      <c r="CMQ1" t="s">
        <v>2391</v>
      </c>
      <c r="CMR1" t="s">
        <v>2392</v>
      </c>
      <c r="CMS1" t="s">
        <v>2393</v>
      </c>
      <c r="CMT1" t="s">
        <v>2394</v>
      </c>
      <c r="CMU1" t="s">
        <v>2395</v>
      </c>
      <c r="CMV1" t="s">
        <v>2396</v>
      </c>
      <c r="CMW1" t="s">
        <v>2397</v>
      </c>
      <c r="CMX1" t="s">
        <v>2398</v>
      </c>
      <c r="CMY1" t="s">
        <v>2399</v>
      </c>
      <c r="CMZ1" t="s">
        <v>2400</v>
      </c>
      <c r="CNA1" t="s">
        <v>2401</v>
      </c>
      <c r="CNB1" t="s">
        <v>2402</v>
      </c>
      <c r="CNC1" t="s">
        <v>2403</v>
      </c>
      <c r="CND1" t="s">
        <v>2404</v>
      </c>
      <c r="CNE1" t="s">
        <v>2405</v>
      </c>
      <c r="CNF1" t="s">
        <v>2406</v>
      </c>
      <c r="CNG1" t="s">
        <v>2407</v>
      </c>
      <c r="CNH1" t="s">
        <v>2408</v>
      </c>
      <c r="CNI1" t="s">
        <v>2409</v>
      </c>
      <c r="CNJ1" t="s">
        <v>2410</v>
      </c>
      <c r="CNK1" t="s">
        <v>2411</v>
      </c>
      <c r="CNL1" t="s">
        <v>2412</v>
      </c>
      <c r="CNM1" t="s">
        <v>2413</v>
      </c>
      <c r="CNN1" t="s">
        <v>2414</v>
      </c>
      <c r="CNO1" t="s">
        <v>2415</v>
      </c>
      <c r="CNP1" t="s">
        <v>2416</v>
      </c>
      <c r="CNQ1" t="s">
        <v>2417</v>
      </c>
      <c r="CNR1" t="s">
        <v>2418</v>
      </c>
      <c r="CNS1" t="s">
        <v>2419</v>
      </c>
      <c r="CNT1" t="s">
        <v>2420</v>
      </c>
      <c r="CNU1" t="s">
        <v>2421</v>
      </c>
      <c r="CNV1" t="s">
        <v>2422</v>
      </c>
      <c r="CNW1" t="s">
        <v>2423</v>
      </c>
      <c r="CNX1" t="s">
        <v>2424</v>
      </c>
      <c r="CNY1" t="s">
        <v>2425</v>
      </c>
      <c r="CNZ1" t="s">
        <v>2426</v>
      </c>
      <c r="COA1" t="s">
        <v>2427</v>
      </c>
      <c r="COB1" t="s">
        <v>2428</v>
      </c>
      <c r="COC1" t="s">
        <v>2429</v>
      </c>
      <c r="COD1" t="s">
        <v>2430</v>
      </c>
      <c r="COE1" t="s">
        <v>2431</v>
      </c>
      <c r="COF1" t="s">
        <v>2432</v>
      </c>
      <c r="COG1" t="s">
        <v>2433</v>
      </c>
      <c r="COH1" t="s">
        <v>2434</v>
      </c>
      <c r="COI1" t="s">
        <v>2435</v>
      </c>
      <c r="COJ1" t="s">
        <v>2436</v>
      </c>
      <c r="COK1" t="s">
        <v>2437</v>
      </c>
      <c r="COL1" t="s">
        <v>2438</v>
      </c>
      <c r="COM1" t="s">
        <v>2439</v>
      </c>
      <c r="CON1" t="s">
        <v>2440</v>
      </c>
      <c r="COO1" t="s">
        <v>2441</v>
      </c>
      <c r="COP1" t="s">
        <v>2442</v>
      </c>
      <c r="COQ1" t="s">
        <v>2443</v>
      </c>
      <c r="COR1" t="s">
        <v>2444</v>
      </c>
      <c r="COS1" t="s">
        <v>2445</v>
      </c>
      <c r="COT1" t="s">
        <v>2446</v>
      </c>
      <c r="COU1" t="s">
        <v>2447</v>
      </c>
      <c r="COV1" t="s">
        <v>2448</v>
      </c>
      <c r="COW1" t="s">
        <v>2449</v>
      </c>
      <c r="COX1" t="s">
        <v>2450</v>
      </c>
      <c r="COY1" t="s">
        <v>2451</v>
      </c>
      <c r="COZ1" t="s">
        <v>2452</v>
      </c>
      <c r="CPA1" t="s">
        <v>2453</v>
      </c>
      <c r="CPB1" t="s">
        <v>2454</v>
      </c>
      <c r="CPC1" t="s">
        <v>2455</v>
      </c>
      <c r="CPD1" t="s">
        <v>2456</v>
      </c>
      <c r="CPE1" t="s">
        <v>2457</v>
      </c>
      <c r="CPF1" t="s">
        <v>2458</v>
      </c>
      <c r="CPG1" t="s">
        <v>2459</v>
      </c>
      <c r="CPH1" t="s">
        <v>2460</v>
      </c>
      <c r="CPI1" t="s">
        <v>2461</v>
      </c>
      <c r="CPJ1" t="s">
        <v>2462</v>
      </c>
      <c r="CPK1" t="s">
        <v>2463</v>
      </c>
      <c r="CPL1" t="s">
        <v>2464</v>
      </c>
      <c r="CPM1" t="s">
        <v>2465</v>
      </c>
      <c r="CPN1" t="s">
        <v>2466</v>
      </c>
      <c r="CPO1" t="s">
        <v>2467</v>
      </c>
      <c r="CPP1" t="s">
        <v>2468</v>
      </c>
      <c r="CPQ1" t="s">
        <v>2469</v>
      </c>
      <c r="CPR1" t="s">
        <v>2470</v>
      </c>
      <c r="CPS1" t="s">
        <v>2471</v>
      </c>
      <c r="CPT1" t="s">
        <v>2472</v>
      </c>
      <c r="CPU1" t="s">
        <v>2473</v>
      </c>
      <c r="CPV1" t="s">
        <v>2474</v>
      </c>
      <c r="CPW1" t="s">
        <v>2475</v>
      </c>
      <c r="CPX1" t="s">
        <v>2476</v>
      </c>
      <c r="CPY1" t="s">
        <v>2477</v>
      </c>
      <c r="CPZ1" t="s">
        <v>2478</v>
      </c>
      <c r="CQA1" t="s">
        <v>2479</v>
      </c>
      <c r="CQB1" t="s">
        <v>2480</v>
      </c>
      <c r="CQC1" t="s">
        <v>2481</v>
      </c>
      <c r="CQD1" t="s">
        <v>2482</v>
      </c>
      <c r="CQE1" t="s">
        <v>2483</v>
      </c>
      <c r="CQF1" t="s">
        <v>2484</v>
      </c>
      <c r="CQG1" t="s">
        <v>2485</v>
      </c>
      <c r="CQH1" t="s">
        <v>2486</v>
      </c>
      <c r="CQI1" t="s">
        <v>2487</v>
      </c>
      <c r="CQJ1" t="s">
        <v>2488</v>
      </c>
      <c r="CQK1" t="s">
        <v>2489</v>
      </c>
      <c r="CQL1" t="s">
        <v>2490</v>
      </c>
      <c r="CQM1" t="s">
        <v>2491</v>
      </c>
      <c r="CQN1" t="s">
        <v>2492</v>
      </c>
      <c r="CQO1" t="s">
        <v>2493</v>
      </c>
      <c r="CQP1" t="s">
        <v>2494</v>
      </c>
      <c r="CQQ1" t="s">
        <v>2495</v>
      </c>
      <c r="CQR1" t="s">
        <v>2496</v>
      </c>
      <c r="CQS1" t="s">
        <v>2497</v>
      </c>
      <c r="CQT1" t="s">
        <v>2498</v>
      </c>
      <c r="CQU1" t="s">
        <v>2499</v>
      </c>
      <c r="CQV1" t="s">
        <v>2500</v>
      </c>
      <c r="CQW1" t="s">
        <v>2501</v>
      </c>
      <c r="CQX1" t="s">
        <v>2502</v>
      </c>
      <c r="CQY1" t="s">
        <v>2503</v>
      </c>
      <c r="CQZ1" t="s">
        <v>2504</v>
      </c>
      <c r="CRA1" t="s">
        <v>2505</v>
      </c>
      <c r="CRB1" t="s">
        <v>2506</v>
      </c>
      <c r="CRC1" t="s">
        <v>2507</v>
      </c>
      <c r="CRD1" t="s">
        <v>2508</v>
      </c>
      <c r="CRE1" t="s">
        <v>2509</v>
      </c>
      <c r="CRF1" t="s">
        <v>2510</v>
      </c>
      <c r="CRG1" t="s">
        <v>2511</v>
      </c>
      <c r="CRH1" t="s">
        <v>2512</v>
      </c>
      <c r="CRI1" t="s">
        <v>2513</v>
      </c>
      <c r="CRJ1" t="s">
        <v>2514</v>
      </c>
      <c r="CRK1" t="s">
        <v>2515</v>
      </c>
      <c r="CRL1" t="s">
        <v>2516</v>
      </c>
      <c r="CRM1" t="s">
        <v>2517</v>
      </c>
      <c r="CRN1" t="s">
        <v>2518</v>
      </c>
      <c r="CRO1" t="s">
        <v>2519</v>
      </c>
      <c r="CRP1" t="s">
        <v>2520</v>
      </c>
      <c r="CRQ1" t="s">
        <v>2521</v>
      </c>
      <c r="CRR1" t="s">
        <v>2522</v>
      </c>
      <c r="CRS1" t="s">
        <v>2523</v>
      </c>
      <c r="CRT1" t="s">
        <v>2524</v>
      </c>
      <c r="CRU1" t="s">
        <v>2525</v>
      </c>
      <c r="CRV1" t="s">
        <v>2526</v>
      </c>
      <c r="CRW1" t="s">
        <v>2527</v>
      </c>
      <c r="CRX1" t="s">
        <v>2528</v>
      </c>
      <c r="CRY1" t="s">
        <v>2529</v>
      </c>
      <c r="CRZ1" t="s">
        <v>2530</v>
      </c>
      <c r="CSA1" t="s">
        <v>2531</v>
      </c>
      <c r="CSB1" t="s">
        <v>2532</v>
      </c>
      <c r="CSC1" t="s">
        <v>2533</v>
      </c>
      <c r="CSD1" t="s">
        <v>2534</v>
      </c>
      <c r="CSE1" t="s">
        <v>2535</v>
      </c>
      <c r="CSF1" t="s">
        <v>2536</v>
      </c>
      <c r="CSG1" t="s">
        <v>2537</v>
      </c>
      <c r="CSH1" t="s">
        <v>2538</v>
      </c>
      <c r="CSI1" t="s">
        <v>2539</v>
      </c>
      <c r="CSJ1" t="s">
        <v>2540</v>
      </c>
      <c r="CSK1" t="s">
        <v>2541</v>
      </c>
      <c r="CSL1" t="s">
        <v>2542</v>
      </c>
      <c r="CSM1" t="s">
        <v>2543</v>
      </c>
      <c r="CSN1" t="s">
        <v>2544</v>
      </c>
      <c r="CSO1" t="s">
        <v>2545</v>
      </c>
      <c r="CSP1" t="s">
        <v>2546</v>
      </c>
      <c r="CSQ1" t="s">
        <v>2547</v>
      </c>
      <c r="CSR1" t="s">
        <v>2548</v>
      </c>
      <c r="CSS1" t="s">
        <v>2549</v>
      </c>
      <c r="CST1" t="s">
        <v>2550</v>
      </c>
      <c r="CSU1" t="s">
        <v>2551</v>
      </c>
      <c r="CSV1" t="s">
        <v>2552</v>
      </c>
      <c r="CSW1" t="s">
        <v>2553</v>
      </c>
      <c r="CSX1" t="s">
        <v>2554</v>
      </c>
      <c r="CSY1" t="s">
        <v>2555</v>
      </c>
      <c r="CSZ1" t="s">
        <v>2556</v>
      </c>
      <c r="CTA1" t="s">
        <v>2557</v>
      </c>
      <c r="CTB1" t="s">
        <v>2558</v>
      </c>
      <c r="CTC1" t="s">
        <v>2559</v>
      </c>
      <c r="CTD1" t="s">
        <v>2560</v>
      </c>
      <c r="CTE1" t="s">
        <v>2561</v>
      </c>
      <c r="CTF1" t="s">
        <v>2562</v>
      </c>
      <c r="CTG1" t="s">
        <v>2563</v>
      </c>
      <c r="CTH1" t="s">
        <v>2564</v>
      </c>
      <c r="CTI1" t="s">
        <v>2565</v>
      </c>
      <c r="CTJ1" t="s">
        <v>2566</v>
      </c>
      <c r="CTK1" t="s">
        <v>2567</v>
      </c>
      <c r="CTL1" t="s">
        <v>2568</v>
      </c>
      <c r="CTM1" t="s">
        <v>2569</v>
      </c>
      <c r="CTN1" t="s">
        <v>2570</v>
      </c>
      <c r="CTO1" t="s">
        <v>2571</v>
      </c>
      <c r="CTP1" t="s">
        <v>2572</v>
      </c>
      <c r="CTQ1" t="s">
        <v>2573</v>
      </c>
      <c r="CTR1" t="s">
        <v>2574</v>
      </c>
      <c r="CTS1" t="s">
        <v>2575</v>
      </c>
      <c r="CTT1" t="s">
        <v>2576</v>
      </c>
      <c r="CTU1" t="s">
        <v>2577</v>
      </c>
      <c r="CTV1" t="s">
        <v>2578</v>
      </c>
      <c r="CTW1" t="s">
        <v>2579</v>
      </c>
      <c r="CTX1" t="s">
        <v>2580</v>
      </c>
      <c r="CTY1" t="s">
        <v>2581</v>
      </c>
      <c r="CTZ1" t="s">
        <v>2582</v>
      </c>
      <c r="CUA1" t="s">
        <v>2583</v>
      </c>
      <c r="CUB1" t="s">
        <v>2584</v>
      </c>
      <c r="CUC1" t="s">
        <v>2585</v>
      </c>
      <c r="CUD1" t="s">
        <v>2586</v>
      </c>
      <c r="CUE1" t="s">
        <v>2587</v>
      </c>
      <c r="CUF1" t="s">
        <v>2588</v>
      </c>
      <c r="CUG1" t="s">
        <v>2589</v>
      </c>
      <c r="CUH1" t="s">
        <v>2590</v>
      </c>
      <c r="CUI1" t="s">
        <v>2591</v>
      </c>
      <c r="CUJ1" t="s">
        <v>2592</v>
      </c>
      <c r="CUK1" t="s">
        <v>2593</v>
      </c>
      <c r="CUL1" t="s">
        <v>2594</v>
      </c>
      <c r="CUM1" t="s">
        <v>2595</v>
      </c>
      <c r="CUN1" t="s">
        <v>2596</v>
      </c>
      <c r="CUO1" t="s">
        <v>2597</v>
      </c>
      <c r="CUP1" t="s">
        <v>2598</v>
      </c>
      <c r="CUQ1" t="s">
        <v>2599</v>
      </c>
      <c r="CUR1" t="s">
        <v>2600</v>
      </c>
      <c r="CUS1" t="s">
        <v>2601</v>
      </c>
      <c r="CUT1" t="s">
        <v>2602</v>
      </c>
      <c r="CUU1" t="s">
        <v>2603</v>
      </c>
      <c r="CUV1" t="s">
        <v>2604</v>
      </c>
      <c r="CUW1" t="s">
        <v>2605</v>
      </c>
      <c r="CUX1" t="s">
        <v>2606</v>
      </c>
      <c r="CUY1" t="s">
        <v>2607</v>
      </c>
      <c r="CUZ1" t="s">
        <v>2608</v>
      </c>
      <c r="CVA1" t="s">
        <v>2609</v>
      </c>
      <c r="CVB1" t="s">
        <v>2610</v>
      </c>
      <c r="CVC1" t="s">
        <v>2611</v>
      </c>
      <c r="CVD1" t="s">
        <v>2612</v>
      </c>
      <c r="CVE1" t="s">
        <v>2613</v>
      </c>
      <c r="CVF1" t="s">
        <v>2614</v>
      </c>
      <c r="CVG1" t="s">
        <v>2615</v>
      </c>
      <c r="CVH1" t="s">
        <v>2616</v>
      </c>
      <c r="CVI1" t="s">
        <v>2617</v>
      </c>
      <c r="CVJ1" t="s">
        <v>2618</v>
      </c>
      <c r="CVK1" t="s">
        <v>2619</v>
      </c>
      <c r="CVL1" t="s">
        <v>2620</v>
      </c>
      <c r="CVM1" t="s">
        <v>2621</v>
      </c>
      <c r="CVN1" t="s">
        <v>2622</v>
      </c>
      <c r="CVO1" t="s">
        <v>2623</v>
      </c>
      <c r="CVP1" t="s">
        <v>2624</v>
      </c>
      <c r="CVQ1" t="s">
        <v>2625</v>
      </c>
      <c r="CVR1" t="s">
        <v>2626</v>
      </c>
      <c r="CVS1" t="s">
        <v>2627</v>
      </c>
      <c r="CVT1" t="s">
        <v>2628</v>
      </c>
      <c r="CVU1" t="s">
        <v>2629</v>
      </c>
      <c r="CVV1" t="s">
        <v>2630</v>
      </c>
      <c r="CVW1" t="s">
        <v>2631</v>
      </c>
      <c r="CVX1" t="s">
        <v>2632</v>
      </c>
      <c r="CVY1" t="s">
        <v>2633</v>
      </c>
      <c r="CVZ1" t="s">
        <v>2634</v>
      </c>
      <c r="CWA1" t="s">
        <v>2635</v>
      </c>
      <c r="CWB1" t="s">
        <v>2636</v>
      </c>
      <c r="CWC1" t="s">
        <v>2637</v>
      </c>
      <c r="CWD1" t="s">
        <v>2638</v>
      </c>
      <c r="CWE1" t="s">
        <v>2639</v>
      </c>
      <c r="CWF1" t="s">
        <v>2640</v>
      </c>
      <c r="CWG1" t="s">
        <v>2641</v>
      </c>
      <c r="CWH1" t="s">
        <v>2642</v>
      </c>
      <c r="CWI1" t="s">
        <v>2643</v>
      </c>
      <c r="CWJ1" t="s">
        <v>2644</v>
      </c>
      <c r="CWK1" t="s">
        <v>2645</v>
      </c>
      <c r="CWL1" t="s">
        <v>2646</v>
      </c>
      <c r="CWM1" t="s">
        <v>2647</v>
      </c>
      <c r="CWN1" t="s">
        <v>2648</v>
      </c>
      <c r="CWO1" t="s">
        <v>2649</v>
      </c>
      <c r="CWP1" t="s">
        <v>2650</v>
      </c>
      <c r="CWQ1" t="s">
        <v>2651</v>
      </c>
      <c r="CWR1" t="s">
        <v>2652</v>
      </c>
      <c r="CWS1" t="s">
        <v>2653</v>
      </c>
      <c r="CWT1" t="s">
        <v>2654</v>
      </c>
      <c r="CWU1" t="s">
        <v>2655</v>
      </c>
      <c r="CWV1" t="s">
        <v>2656</v>
      </c>
      <c r="CWW1" t="s">
        <v>2657</v>
      </c>
      <c r="CWX1" t="s">
        <v>2658</v>
      </c>
      <c r="CWY1" t="s">
        <v>2659</v>
      </c>
      <c r="CWZ1" t="s">
        <v>2660</v>
      </c>
      <c r="CXA1" t="s">
        <v>2661</v>
      </c>
      <c r="CXB1" t="s">
        <v>2662</v>
      </c>
      <c r="CXC1" t="s">
        <v>2663</v>
      </c>
      <c r="CXD1" t="s">
        <v>2664</v>
      </c>
      <c r="CXE1" t="s">
        <v>2665</v>
      </c>
      <c r="CXF1" t="s">
        <v>2666</v>
      </c>
      <c r="CXG1" t="s">
        <v>2667</v>
      </c>
      <c r="CXH1" t="s">
        <v>2668</v>
      </c>
      <c r="CXI1" t="s">
        <v>2669</v>
      </c>
      <c r="CXJ1" t="s">
        <v>2670</v>
      </c>
      <c r="CXK1" t="s">
        <v>2671</v>
      </c>
      <c r="CXL1" t="s">
        <v>2672</v>
      </c>
      <c r="CXM1" t="s">
        <v>2673</v>
      </c>
      <c r="CXN1" t="s">
        <v>2674</v>
      </c>
      <c r="CXO1" t="s">
        <v>2675</v>
      </c>
      <c r="CXP1" t="s">
        <v>2676</v>
      </c>
      <c r="CXQ1" t="s">
        <v>2677</v>
      </c>
      <c r="CXR1" t="s">
        <v>2678</v>
      </c>
      <c r="CXS1" t="s">
        <v>2679</v>
      </c>
      <c r="CXT1" t="s">
        <v>2680</v>
      </c>
      <c r="CXU1" t="s">
        <v>2681</v>
      </c>
      <c r="CXV1" t="s">
        <v>2682</v>
      </c>
      <c r="CXW1" t="s">
        <v>2683</v>
      </c>
      <c r="CXX1" t="s">
        <v>2684</v>
      </c>
      <c r="CXY1" t="s">
        <v>2685</v>
      </c>
      <c r="CXZ1" t="s">
        <v>2686</v>
      </c>
      <c r="CYA1" t="s">
        <v>2687</v>
      </c>
      <c r="CYB1" t="s">
        <v>2688</v>
      </c>
      <c r="CYC1" t="s">
        <v>2689</v>
      </c>
      <c r="CYD1" t="s">
        <v>2690</v>
      </c>
      <c r="CYE1" t="s">
        <v>2691</v>
      </c>
      <c r="CYF1" t="s">
        <v>2692</v>
      </c>
      <c r="CYG1" t="s">
        <v>2693</v>
      </c>
      <c r="CYH1" t="s">
        <v>2694</v>
      </c>
      <c r="CYI1" t="s">
        <v>2695</v>
      </c>
      <c r="CYJ1" t="s">
        <v>2696</v>
      </c>
      <c r="CYK1" t="s">
        <v>2697</v>
      </c>
      <c r="CYL1" t="s">
        <v>2698</v>
      </c>
      <c r="CYM1" t="s">
        <v>2699</v>
      </c>
      <c r="CYN1" t="s">
        <v>2700</v>
      </c>
      <c r="CYO1" t="s">
        <v>2701</v>
      </c>
      <c r="CYP1" t="s">
        <v>2702</v>
      </c>
      <c r="CYQ1" t="s">
        <v>2703</v>
      </c>
      <c r="CYR1" t="s">
        <v>2704</v>
      </c>
      <c r="CYS1" t="s">
        <v>2705</v>
      </c>
      <c r="CYT1" t="s">
        <v>2706</v>
      </c>
      <c r="CYU1" t="s">
        <v>2707</v>
      </c>
      <c r="CYV1" t="s">
        <v>2708</v>
      </c>
      <c r="CYW1" t="s">
        <v>2709</v>
      </c>
      <c r="CYX1" t="s">
        <v>2710</v>
      </c>
      <c r="CYY1" t="s">
        <v>2711</v>
      </c>
      <c r="CYZ1" t="s">
        <v>2712</v>
      </c>
      <c r="CZA1" t="s">
        <v>2713</v>
      </c>
      <c r="CZB1" t="s">
        <v>2714</v>
      </c>
      <c r="CZC1" t="s">
        <v>2715</v>
      </c>
      <c r="CZD1" t="s">
        <v>2716</v>
      </c>
      <c r="CZE1" t="s">
        <v>2717</v>
      </c>
      <c r="CZF1" t="s">
        <v>2718</v>
      </c>
      <c r="CZG1" t="s">
        <v>2719</v>
      </c>
      <c r="CZH1" t="s">
        <v>2720</v>
      </c>
      <c r="CZI1" t="s">
        <v>2721</v>
      </c>
      <c r="CZJ1" t="s">
        <v>2722</v>
      </c>
      <c r="CZK1" t="s">
        <v>2723</v>
      </c>
      <c r="CZL1" t="s">
        <v>2724</v>
      </c>
      <c r="CZM1" t="s">
        <v>2725</v>
      </c>
      <c r="CZN1" t="s">
        <v>2726</v>
      </c>
      <c r="CZO1" t="s">
        <v>2727</v>
      </c>
      <c r="CZP1" t="s">
        <v>2728</v>
      </c>
      <c r="CZQ1" t="s">
        <v>2729</v>
      </c>
      <c r="CZR1" t="s">
        <v>2730</v>
      </c>
      <c r="CZS1" t="s">
        <v>2731</v>
      </c>
      <c r="CZT1" t="s">
        <v>2732</v>
      </c>
      <c r="CZU1" t="s">
        <v>2733</v>
      </c>
      <c r="CZV1" t="s">
        <v>2734</v>
      </c>
      <c r="CZW1" t="s">
        <v>2735</v>
      </c>
      <c r="CZX1" t="s">
        <v>2736</v>
      </c>
      <c r="CZY1" t="s">
        <v>2737</v>
      </c>
      <c r="CZZ1" t="s">
        <v>2738</v>
      </c>
      <c r="DAA1" t="s">
        <v>2739</v>
      </c>
      <c r="DAB1" t="s">
        <v>2740</v>
      </c>
      <c r="DAC1" t="s">
        <v>2741</v>
      </c>
      <c r="DAD1" t="s">
        <v>2742</v>
      </c>
      <c r="DAE1" t="s">
        <v>2743</v>
      </c>
      <c r="DAF1" t="s">
        <v>2744</v>
      </c>
      <c r="DAG1" t="s">
        <v>2745</v>
      </c>
      <c r="DAH1" t="s">
        <v>2746</v>
      </c>
      <c r="DAI1" t="s">
        <v>2747</v>
      </c>
      <c r="DAJ1" t="s">
        <v>2748</v>
      </c>
      <c r="DAK1" t="s">
        <v>2749</v>
      </c>
      <c r="DAL1" t="s">
        <v>2750</v>
      </c>
      <c r="DAM1" t="s">
        <v>2751</v>
      </c>
      <c r="DAN1" t="s">
        <v>2752</v>
      </c>
      <c r="DAO1" t="s">
        <v>2753</v>
      </c>
      <c r="DAP1" t="s">
        <v>2754</v>
      </c>
      <c r="DAQ1" t="s">
        <v>2755</v>
      </c>
      <c r="DAR1" t="s">
        <v>2756</v>
      </c>
      <c r="DAS1" t="s">
        <v>2757</v>
      </c>
      <c r="DAT1" t="s">
        <v>2758</v>
      </c>
      <c r="DAU1" t="s">
        <v>2759</v>
      </c>
      <c r="DAV1" t="s">
        <v>2760</v>
      </c>
      <c r="DAW1" t="s">
        <v>2761</v>
      </c>
      <c r="DAX1" t="s">
        <v>2762</v>
      </c>
      <c r="DAY1" t="s">
        <v>2763</v>
      </c>
      <c r="DAZ1" t="s">
        <v>2764</v>
      </c>
      <c r="DBA1" t="s">
        <v>2765</v>
      </c>
      <c r="DBB1" t="s">
        <v>2766</v>
      </c>
      <c r="DBC1" t="s">
        <v>2767</v>
      </c>
      <c r="DBD1" t="s">
        <v>2768</v>
      </c>
      <c r="DBE1" t="s">
        <v>2769</v>
      </c>
      <c r="DBF1" t="s">
        <v>2770</v>
      </c>
      <c r="DBG1" t="s">
        <v>2771</v>
      </c>
      <c r="DBH1" t="s">
        <v>2772</v>
      </c>
      <c r="DBI1" t="s">
        <v>2773</v>
      </c>
      <c r="DBJ1" t="s">
        <v>2774</v>
      </c>
      <c r="DBK1" t="s">
        <v>2775</v>
      </c>
      <c r="DBL1" t="s">
        <v>2776</v>
      </c>
      <c r="DBM1" t="s">
        <v>2777</v>
      </c>
      <c r="DBN1" t="s">
        <v>2778</v>
      </c>
      <c r="DBO1" t="s">
        <v>2779</v>
      </c>
      <c r="DBP1" t="s">
        <v>2780</v>
      </c>
      <c r="DBQ1" t="s">
        <v>2781</v>
      </c>
      <c r="DBR1" t="s">
        <v>2782</v>
      </c>
      <c r="DBS1" t="s">
        <v>2783</v>
      </c>
      <c r="DBT1" t="s">
        <v>2784</v>
      </c>
      <c r="DBU1" t="s">
        <v>2785</v>
      </c>
      <c r="DBV1" t="s">
        <v>2786</v>
      </c>
      <c r="DBW1" t="s">
        <v>2787</v>
      </c>
      <c r="DBX1" t="s">
        <v>2788</v>
      </c>
      <c r="DBY1" t="s">
        <v>2789</v>
      </c>
      <c r="DBZ1" t="s">
        <v>2790</v>
      </c>
      <c r="DCA1" t="s">
        <v>2791</v>
      </c>
      <c r="DCB1" t="s">
        <v>2792</v>
      </c>
      <c r="DCC1" t="s">
        <v>2793</v>
      </c>
      <c r="DCD1" t="s">
        <v>2794</v>
      </c>
      <c r="DCE1" t="s">
        <v>2795</v>
      </c>
      <c r="DCF1" t="s">
        <v>2796</v>
      </c>
      <c r="DCG1" t="s">
        <v>2797</v>
      </c>
      <c r="DCH1" t="s">
        <v>2798</v>
      </c>
      <c r="DCI1" t="s">
        <v>2799</v>
      </c>
      <c r="DCJ1" t="s">
        <v>2800</v>
      </c>
      <c r="DCK1" t="s">
        <v>2801</v>
      </c>
      <c r="DCL1" t="s">
        <v>2802</v>
      </c>
      <c r="DCM1" t="s">
        <v>2803</v>
      </c>
      <c r="DCN1" t="s">
        <v>2804</v>
      </c>
      <c r="DCO1" t="s">
        <v>2805</v>
      </c>
      <c r="DCP1" t="s">
        <v>2806</v>
      </c>
      <c r="DCQ1" t="s">
        <v>2807</v>
      </c>
      <c r="DCR1" t="s">
        <v>2808</v>
      </c>
      <c r="DCS1" t="s">
        <v>2809</v>
      </c>
      <c r="DCT1" t="s">
        <v>2810</v>
      </c>
      <c r="DCU1" t="s">
        <v>2811</v>
      </c>
      <c r="DCV1" t="s">
        <v>2812</v>
      </c>
      <c r="DCW1" t="s">
        <v>2813</v>
      </c>
      <c r="DCX1" t="s">
        <v>2814</v>
      </c>
      <c r="DCY1" t="s">
        <v>2815</v>
      </c>
      <c r="DCZ1" t="s">
        <v>2816</v>
      </c>
      <c r="DDA1" t="s">
        <v>2817</v>
      </c>
      <c r="DDB1" t="s">
        <v>2818</v>
      </c>
      <c r="DDC1" t="s">
        <v>2819</v>
      </c>
      <c r="DDD1" t="s">
        <v>2820</v>
      </c>
      <c r="DDE1" t="s">
        <v>2821</v>
      </c>
      <c r="DDF1" t="s">
        <v>2822</v>
      </c>
      <c r="DDG1" t="s">
        <v>2823</v>
      </c>
      <c r="DDH1" t="s">
        <v>2824</v>
      </c>
      <c r="DDI1" t="s">
        <v>2825</v>
      </c>
      <c r="DDJ1" t="s">
        <v>2826</v>
      </c>
      <c r="DDK1" t="s">
        <v>2827</v>
      </c>
      <c r="DDL1" t="s">
        <v>2828</v>
      </c>
      <c r="DDM1" t="s">
        <v>2829</v>
      </c>
      <c r="DDN1" t="s">
        <v>2830</v>
      </c>
      <c r="DDO1" t="s">
        <v>2831</v>
      </c>
      <c r="DDP1" t="s">
        <v>2832</v>
      </c>
      <c r="DDQ1" t="s">
        <v>2833</v>
      </c>
      <c r="DDR1" t="s">
        <v>2834</v>
      </c>
      <c r="DDS1" t="s">
        <v>2835</v>
      </c>
      <c r="DDT1" t="s">
        <v>2836</v>
      </c>
      <c r="DDU1" t="s">
        <v>2837</v>
      </c>
      <c r="DDV1" t="s">
        <v>2838</v>
      </c>
      <c r="DDW1" t="s">
        <v>2839</v>
      </c>
      <c r="DDX1" t="s">
        <v>2840</v>
      </c>
      <c r="DDY1" t="s">
        <v>2841</v>
      </c>
      <c r="DDZ1" t="s">
        <v>2842</v>
      </c>
      <c r="DEA1" t="s">
        <v>2843</v>
      </c>
      <c r="DEB1" t="s">
        <v>2844</v>
      </c>
      <c r="DEC1" t="s">
        <v>2845</v>
      </c>
      <c r="DED1" t="s">
        <v>2846</v>
      </c>
      <c r="DEE1" t="s">
        <v>2847</v>
      </c>
      <c r="DEF1" t="s">
        <v>2848</v>
      </c>
      <c r="DEG1" t="s">
        <v>2849</v>
      </c>
      <c r="DEH1" t="s">
        <v>2850</v>
      </c>
      <c r="DEI1" t="s">
        <v>2851</v>
      </c>
      <c r="DEJ1" t="s">
        <v>2852</v>
      </c>
      <c r="DEK1" t="s">
        <v>2853</v>
      </c>
      <c r="DEL1" t="s">
        <v>2854</v>
      </c>
      <c r="DEM1" t="s">
        <v>2855</v>
      </c>
      <c r="DEN1" t="s">
        <v>2856</v>
      </c>
      <c r="DEO1" t="s">
        <v>2857</v>
      </c>
      <c r="DEP1" t="s">
        <v>2858</v>
      </c>
      <c r="DEQ1" t="s">
        <v>2859</v>
      </c>
      <c r="DER1" t="s">
        <v>2860</v>
      </c>
      <c r="DES1" t="s">
        <v>2861</v>
      </c>
      <c r="DET1" t="s">
        <v>2862</v>
      </c>
      <c r="DEU1" t="s">
        <v>2863</v>
      </c>
      <c r="DEV1" t="s">
        <v>2864</v>
      </c>
      <c r="DEW1" t="s">
        <v>2865</v>
      </c>
      <c r="DEX1" t="s">
        <v>2866</v>
      </c>
      <c r="DEY1" t="s">
        <v>2867</v>
      </c>
      <c r="DEZ1" t="s">
        <v>2868</v>
      </c>
      <c r="DFA1" t="s">
        <v>2869</v>
      </c>
      <c r="DFB1" t="s">
        <v>2870</v>
      </c>
      <c r="DFC1" t="s">
        <v>2871</v>
      </c>
      <c r="DFD1" t="s">
        <v>2872</v>
      </c>
      <c r="DFE1" t="s">
        <v>2873</v>
      </c>
      <c r="DFF1" t="s">
        <v>2874</v>
      </c>
      <c r="DFG1" t="s">
        <v>2875</v>
      </c>
      <c r="DFH1" t="s">
        <v>2876</v>
      </c>
      <c r="DFI1" t="s">
        <v>2877</v>
      </c>
      <c r="DFJ1" t="s">
        <v>2878</v>
      </c>
      <c r="DFK1" t="s">
        <v>2879</v>
      </c>
      <c r="DFL1" t="s">
        <v>2880</v>
      </c>
      <c r="DFM1" t="s">
        <v>2881</v>
      </c>
      <c r="DFN1" t="s">
        <v>2882</v>
      </c>
      <c r="DFO1" t="s">
        <v>2883</v>
      </c>
      <c r="DFP1" t="s">
        <v>2884</v>
      </c>
      <c r="DFQ1" t="s">
        <v>2885</v>
      </c>
      <c r="DFR1" t="s">
        <v>2886</v>
      </c>
      <c r="DFS1" t="s">
        <v>2887</v>
      </c>
      <c r="DFT1" t="s">
        <v>2888</v>
      </c>
      <c r="DFU1" t="s">
        <v>2889</v>
      </c>
      <c r="DFV1" t="s">
        <v>2890</v>
      </c>
      <c r="DFW1" t="s">
        <v>2891</v>
      </c>
      <c r="DFX1" t="s">
        <v>2892</v>
      </c>
      <c r="DFY1" t="s">
        <v>2893</v>
      </c>
      <c r="DFZ1" t="s">
        <v>2894</v>
      </c>
      <c r="DGA1" t="s">
        <v>2895</v>
      </c>
      <c r="DGB1" t="s">
        <v>2896</v>
      </c>
      <c r="DGC1" t="s">
        <v>2897</v>
      </c>
      <c r="DGD1" t="s">
        <v>2898</v>
      </c>
      <c r="DGE1" t="s">
        <v>2899</v>
      </c>
      <c r="DGF1" t="s">
        <v>2900</v>
      </c>
      <c r="DGG1" t="s">
        <v>2901</v>
      </c>
      <c r="DGH1" t="s">
        <v>2902</v>
      </c>
      <c r="DGI1" t="s">
        <v>2903</v>
      </c>
      <c r="DGJ1" t="s">
        <v>2904</v>
      </c>
      <c r="DGK1" t="s">
        <v>2905</v>
      </c>
      <c r="DGL1" t="s">
        <v>2906</v>
      </c>
      <c r="DGM1" t="s">
        <v>2907</v>
      </c>
      <c r="DGN1" t="s">
        <v>2908</v>
      </c>
      <c r="DGO1" t="s">
        <v>2909</v>
      </c>
      <c r="DGP1" t="s">
        <v>2910</v>
      </c>
      <c r="DGQ1" t="s">
        <v>2911</v>
      </c>
      <c r="DGR1" t="s">
        <v>2912</v>
      </c>
      <c r="DGS1" t="s">
        <v>2913</v>
      </c>
      <c r="DGT1" t="s">
        <v>2914</v>
      </c>
      <c r="DGU1" t="s">
        <v>2915</v>
      </c>
      <c r="DGV1" t="s">
        <v>2916</v>
      </c>
      <c r="DGW1" t="s">
        <v>2917</v>
      </c>
      <c r="DGX1" t="s">
        <v>2918</v>
      </c>
      <c r="DGY1" t="s">
        <v>2919</v>
      </c>
      <c r="DGZ1" t="s">
        <v>2920</v>
      </c>
      <c r="DHA1" t="s">
        <v>2921</v>
      </c>
      <c r="DHB1" t="s">
        <v>2922</v>
      </c>
      <c r="DHC1" t="s">
        <v>2923</v>
      </c>
      <c r="DHD1" t="s">
        <v>2924</v>
      </c>
      <c r="DHE1" t="s">
        <v>2925</v>
      </c>
      <c r="DHF1" t="s">
        <v>2926</v>
      </c>
      <c r="DHG1" t="s">
        <v>2927</v>
      </c>
      <c r="DHH1" t="s">
        <v>2928</v>
      </c>
      <c r="DHI1" t="s">
        <v>2929</v>
      </c>
      <c r="DHJ1" t="s">
        <v>2930</v>
      </c>
      <c r="DHK1" t="s">
        <v>2931</v>
      </c>
      <c r="DHL1" t="s">
        <v>2932</v>
      </c>
      <c r="DHM1" t="s">
        <v>2933</v>
      </c>
      <c r="DHN1" t="s">
        <v>2934</v>
      </c>
      <c r="DHO1" t="s">
        <v>2935</v>
      </c>
      <c r="DHP1" t="s">
        <v>2936</v>
      </c>
      <c r="DHQ1" t="s">
        <v>2937</v>
      </c>
      <c r="DHR1" t="s">
        <v>2938</v>
      </c>
      <c r="DHS1" t="s">
        <v>2939</v>
      </c>
      <c r="DHT1" t="s">
        <v>2940</v>
      </c>
      <c r="DHU1" t="s">
        <v>2941</v>
      </c>
      <c r="DHV1" t="s">
        <v>2942</v>
      </c>
      <c r="DHW1" t="s">
        <v>2943</v>
      </c>
      <c r="DHX1" t="s">
        <v>2944</v>
      </c>
      <c r="DHY1" t="s">
        <v>2945</v>
      </c>
      <c r="DHZ1" t="s">
        <v>2946</v>
      </c>
      <c r="DIA1" t="s">
        <v>2947</v>
      </c>
      <c r="DIB1" t="s">
        <v>2948</v>
      </c>
      <c r="DIC1" t="s">
        <v>2949</v>
      </c>
      <c r="DID1" t="s">
        <v>2950</v>
      </c>
      <c r="DIE1" t="s">
        <v>2951</v>
      </c>
      <c r="DIF1" t="s">
        <v>2952</v>
      </c>
      <c r="DIG1" t="s">
        <v>2953</v>
      </c>
      <c r="DIH1" t="s">
        <v>2954</v>
      </c>
      <c r="DII1" t="s">
        <v>2955</v>
      </c>
      <c r="DIJ1" t="s">
        <v>2956</v>
      </c>
      <c r="DIK1" t="s">
        <v>2957</v>
      </c>
      <c r="DIL1" t="s">
        <v>2958</v>
      </c>
      <c r="DIM1" t="s">
        <v>2959</v>
      </c>
      <c r="DIN1" t="s">
        <v>2960</v>
      </c>
      <c r="DIO1" t="s">
        <v>2961</v>
      </c>
      <c r="DIP1" t="s">
        <v>2962</v>
      </c>
      <c r="DIQ1" t="s">
        <v>2963</v>
      </c>
      <c r="DIR1" t="s">
        <v>2964</v>
      </c>
      <c r="DIS1" t="s">
        <v>2965</v>
      </c>
      <c r="DIT1" t="s">
        <v>2966</v>
      </c>
      <c r="DIU1" t="s">
        <v>2967</v>
      </c>
      <c r="DIV1" t="s">
        <v>2968</v>
      </c>
      <c r="DIW1" t="s">
        <v>2969</v>
      </c>
      <c r="DIX1" t="s">
        <v>2970</v>
      </c>
      <c r="DIY1" t="s">
        <v>2971</v>
      </c>
      <c r="DIZ1" t="s">
        <v>2972</v>
      </c>
      <c r="DJA1" t="s">
        <v>2973</v>
      </c>
      <c r="DJB1" t="s">
        <v>2974</v>
      </c>
      <c r="DJC1" t="s">
        <v>2975</v>
      </c>
      <c r="DJD1" t="s">
        <v>2976</v>
      </c>
      <c r="DJE1" t="s">
        <v>2977</v>
      </c>
      <c r="DJF1" t="s">
        <v>2978</v>
      </c>
      <c r="DJG1" t="s">
        <v>2979</v>
      </c>
      <c r="DJH1" t="s">
        <v>2980</v>
      </c>
      <c r="DJI1" t="s">
        <v>2981</v>
      </c>
      <c r="DJJ1" t="s">
        <v>2982</v>
      </c>
      <c r="DJK1" t="s">
        <v>2983</v>
      </c>
      <c r="DJL1" t="s">
        <v>2984</v>
      </c>
      <c r="DJM1" t="s">
        <v>2985</v>
      </c>
      <c r="DJN1" t="s">
        <v>2986</v>
      </c>
      <c r="DJO1" t="s">
        <v>2987</v>
      </c>
      <c r="DJP1" t="s">
        <v>2988</v>
      </c>
      <c r="DJQ1" t="s">
        <v>2989</v>
      </c>
      <c r="DJR1" t="s">
        <v>2990</v>
      </c>
      <c r="DJS1" t="s">
        <v>2991</v>
      </c>
      <c r="DJT1" t="s">
        <v>2992</v>
      </c>
      <c r="DJU1" t="s">
        <v>2993</v>
      </c>
      <c r="DJV1" t="s">
        <v>2994</v>
      </c>
      <c r="DJW1" t="s">
        <v>2995</v>
      </c>
      <c r="DJX1" t="s">
        <v>2996</v>
      </c>
      <c r="DJY1" t="s">
        <v>2997</v>
      </c>
      <c r="DJZ1" t="s">
        <v>2998</v>
      </c>
      <c r="DKA1" t="s">
        <v>2999</v>
      </c>
      <c r="DKB1" t="s">
        <v>3000</v>
      </c>
      <c r="DKC1" t="s">
        <v>3001</v>
      </c>
      <c r="DKD1" t="s">
        <v>3002</v>
      </c>
      <c r="DKE1" t="s">
        <v>3003</v>
      </c>
      <c r="DKF1" t="s">
        <v>3004</v>
      </c>
      <c r="DKG1" t="s">
        <v>3005</v>
      </c>
      <c r="DKH1" t="s">
        <v>3006</v>
      </c>
      <c r="DKI1" t="s">
        <v>3007</v>
      </c>
      <c r="DKJ1" t="s">
        <v>3008</v>
      </c>
      <c r="DKK1" t="s">
        <v>3009</v>
      </c>
      <c r="DKL1" t="s">
        <v>3010</v>
      </c>
      <c r="DKM1" t="s">
        <v>3011</v>
      </c>
      <c r="DKN1" t="s">
        <v>3012</v>
      </c>
      <c r="DKO1" t="s">
        <v>3013</v>
      </c>
      <c r="DKP1" t="s">
        <v>3014</v>
      </c>
      <c r="DKQ1" t="s">
        <v>3015</v>
      </c>
      <c r="DKR1" t="s">
        <v>3016</v>
      </c>
      <c r="DKS1" t="s">
        <v>3017</v>
      </c>
      <c r="DKT1" t="s">
        <v>3018</v>
      </c>
      <c r="DKU1" t="s">
        <v>3019</v>
      </c>
      <c r="DKV1" t="s">
        <v>3020</v>
      </c>
      <c r="DKW1" t="s">
        <v>3021</v>
      </c>
      <c r="DKX1" t="s">
        <v>3022</v>
      </c>
      <c r="DKY1" t="s">
        <v>3023</v>
      </c>
      <c r="DKZ1" t="s">
        <v>3024</v>
      </c>
      <c r="DLA1" t="s">
        <v>3025</v>
      </c>
      <c r="DLB1" t="s">
        <v>3026</v>
      </c>
      <c r="DLC1" t="s">
        <v>3027</v>
      </c>
      <c r="DLD1" t="s">
        <v>3028</v>
      </c>
      <c r="DLE1" t="s">
        <v>3029</v>
      </c>
      <c r="DLF1" t="s">
        <v>3030</v>
      </c>
      <c r="DLG1" t="s">
        <v>3031</v>
      </c>
      <c r="DLH1" t="s">
        <v>3032</v>
      </c>
      <c r="DLI1" t="s">
        <v>3033</v>
      </c>
      <c r="DLJ1" t="s">
        <v>3034</v>
      </c>
      <c r="DLK1" t="s">
        <v>3035</v>
      </c>
      <c r="DLL1" t="s">
        <v>3036</v>
      </c>
      <c r="DLM1" t="s">
        <v>3037</v>
      </c>
      <c r="DLN1" t="s">
        <v>3038</v>
      </c>
      <c r="DLO1" t="s">
        <v>3039</v>
      </c>
      <c r="DLP1" t="s">
        <v>3040</v>
      </c>
      <c r="DLQ1" t="s">
        <v>3041</v>
      </c>
      <c r="DLR1" t="s">
        <v>3042</v>
      </c>
      <c r="DLS1" t="s">
        <v>3043</v>
      </c>
      <c r="DLT1" t="s">
        <v>3044</v>
      </c>
      <c r="DLU1" t="s">
        <v>3045</v>
      </c>
      <c r="DLV1" t="s">
        <v>3046</v>
      </c>
      <c r="DLW1" t="s">
        <v>3047</v>
      </c>
      <c r="DLX1" t="s">
        <v>3048</v>
      </c>
      <c r="DLY1" t="s">
        <v>3049</v>
      </c>
      <c r="DLZ1" t="s">
        <v>3050</v>
      </c>
      <c r="DMA1" t="s">
        <v>3051</v>
      </c>
      <c r="DMB1" t="s">
        <v>3052</v>
      </c>
      <c r="DMC1" t="s">
        <v>3053</v>
      </c>
      <c r="DMD1" t="s">
        <v>3054</v>
      </c>
      <c r="DME1" t="s">
        <v>3055</v>
      </c>
      <c r="DMF1" t="s">
        <v>3056</v>
      </c>
      <c r="DMG1" t="s">
        <v>3057</v>
      </c>
      <c r="DMH1" t="s">
        <v>3058</v>
      </c>
      <c r="DMI1" t="s">
        <v>3059</v>
      </c>
      <c r="DMJ1" t="s">
        <v>3060</v>
      </c>
      <c r="DMK1" t="s">
        <v>3061</v>
      </c>
      <c r="DML1" t="s">
        <v>3062</v>
      </c>
      <c r="DMM1" t="s">
        <v>3063</v>
      </c>
      <c r="DMN1" t="s">
        <v>3064</v>
      </c>
      <c r="DMO1" t="s">
        <v>3065</v>
      </c>
      <c r="DMP1" t="s">
        <v>3066</v>
      </c>
      <c r="DMQ1" t="s">
        <v>3067</v>
      </c>
      <c r="DMR1" t="s">
        <v>3068</v>
      </c>
      <c r="DMS1" t="s">
        <v>3069</v>
      </c>
      <c r="DMT1" t="s">
        <v>3070</v>
      </c>
      <c r="DMU1" t="s">
        <v>3071</v>
      </c>
      <c r="DMV1" t="s">
        <v>3072</v>
      </c>
      <c r="DMW1" t="s">
        <v>3073</v>
      </c>
      <c r="DMX1" t="s">
        <v>3074</v>
      </c>
      <c r="DMY1" t="s">
        <v>3075</v>
      </c>
      <c r="DMZ1" t="s">
        <v>3076</v>
      </c>
      <c r="DNA1" t="s">
        <v>3077</v>
      </c>
      <c r="DNB1" t="s">
        <v>3078</v>
      </c>
      <c r="DNC1" t="s">
        <v>3079</v>
      </c>
      <c r="DND1" t="s">
        <v>3080</v>
      </c>
      <c r="DNE1" t="s">
        <v>3081</v>
      </c>
      <c r="DNF1" t="s">
        <v>3082</v>
      </c>
      <c r="DNG1" t="s">
        <v>3083</v>
      </c>
      <c r="DNH1" t="s">
        <v>3084</v>
      </c>
      <c r="DNI1" t="s">
        <v>3085</v>
      </c>
      <c r="DNJ1" t="s">
        <v>3086</v>
      </c>
      <c r="DNK1" t="s">
        <v>3087</v>
      </c>
      <c r="DNL1" t="s">
        <v>3088</v>
      </c>
      <c r="DNM1" t="s">
        <v>3089</v>
      </c>
      <c r="DNN1" t="s">
        <v>3090</v>
      </c>
      <c r="DNO1" t="s">
        <v>3091</v>
      </c>
      <c r="DNP1" t="s">
        <v>3092</v>
      </c>
      <c r="DNQ1" t="s">
        <v>3093</v>
      </c>
      <c r="DNR1" t="s">
        <v>3094</v>
      </c>
      <c r="DNS1" t="s">
        <v>3095</v>
      </c>
      <c r="DNT1" t="s">
        <v>3096</v>
      </c>
      <c r="DNU1" t="s">
        <v>3097</v>
      </c>
      <c r="DNV1" t="s">
        <v>3098</v>
      </c>
      <c r="DNW1" t="s">
        <v>3099</v>
      </c>
      <c r="DNX1" t="s">
        <v>3100</v>
      </c>
      <c r="DNY1" t="s">
        <v>3101</v>
      </c>
      <c r="DNZ1" t="s">
        <v>3102</v>
      </c>
      <c r="DOA1" t="s">
        <v>3103</v>
      </c>
      <c r="DOB1" t="s">
        <v>3104</v>
      </c>
      <c r="DOC1" t="s">
        <v>3105</v>
      </c>
      <c r="DOD1" t="s">
        <v>3106</v>
      </c>
      <c r="DOE1" t="s">
        <v>3107</v>
      </c>
      <c r="DOF1" t="s">
        <v>3108</v>
      </c>
      <c r="DOG1" t="s">
        <v>3109</v>
      </c>
      <c r="DOH1" t="s">
        <v>3110</v>
      </c>
      <c r="DOI1" t="s">
        <v>3111</v>
      </c>
      <c r="DOJ1" t="s">
        <v>3112</v>
      </c>
      <c r="DOK1" t="s">
        <v>3113</v>
      </c>
      <c r="DOL1" t="s">
        <v>3114</v>
      </c>
      <c r="DOM1" t="s">
        <v>3115</v>
      </c>
      <c r="DON1" t="s">
        <v>3116</v>
      </c>
      <c r="DOO1" t="s">
        <v>3117</v>
      </c>
      <c r="DOP1" t="s">
        <v>3118</v>
      </c>
      <c r="DOQ1" t="s">
        <v>3119</v>
      </c>
      <c r="DOR1" t="s">
        <v>3120</v>
      </c>
      <c r="DOS1" t="s">
        <v>3121</v>
      </c>
      <c r="DOT1" t="s">
        <v>3122</v>
      </c>
      <c r="DOU1" t="s">
        <v>3123</v>
      </c>
      <c r="DOV1" t="s">
        <v>3124</v>
      </c>
      <c r="DOW1" t="s">
        <v>3125</v>
      </c>
      <c r="DOX1" t="s">
        <v>3126</v>
      </c>
      <c r="DOY1" t="s">
        <v>3127</v>
      </c>
      <c r="DOZ1" t="s">
        <v>3128</v>
      </c>
      <c r="DPA1" t="s">
        <v>3129</v>
      </c>
      <c r="DPB1" t="s">
        <v>3130</v>
      </c>
      <c r="DPC1" t="s">
        <v>3131</v>
      </c>
      <c r="DPD1" t="s">
        <v>3132</v>
      </c>
      <c r="DPE1" t="s">
        <v>3133</v>
      </c>
      <c r="DPF1" t="s">
        <v>3134</v>
      </c>
      <c r="DPG1" t="s">
        <v>3135</v>
      </c>
      <c r="DPH1" t="s">
        <v>3136</v>
      </c>
      <c r="DPI1" t="s">
        <v>3137</v>
      </c>
      <c r="DPJ1" t="s">
        <v>3138</v>
      </c>
      <c r="DPK1" t="s">
        <v>3139</v>
      </c>
      <c r="DPL1" t="s">
        <v>3140</v>
      </c>
      <c r="DPM1" t="s">
        <v>3141</v>
      </c>
      <c r="DPN1" t="s">
        <v>3142</v>
      </c>
      <c r="DPO1" t="s">
        <v>3143</v>
      </c>
      <c r="DPP1" t="s">
        <v>3144</v>
      </c>
      <c r="DPQ1" t="s">
        <v>3145</v>
      </c>
      <c r="DPR1" t="s">
        <v>3146</v>
      </c>
      <c r="DPS1" t="s">
        <v>3147</v>
      </c>
      <c r="DPT1" t="s">
        <v>3148</v>
      </c>
      <c r="DPU1" t="s">
        <v>3149</v>
      </c>
      <c r="DPV1" t="s">
        <v>3150</v>
      </c>
      <c r="DPW1" t="s">
        <v>3151</v>
      </c>
      <c r="DPX1" t="s">
        <v>3152</v>
      </c>
      <c r="DPY1" t="s">
        <v>3153</v>
      </c>
      <c r="DPZ1" t="s">
        <v>3154</v>
      </c>
      <c r="DQA1" t="s">
        <v>3155</v>
      </c>
      <c r="DQB1" t="s">
        <v>3156</v>
      </c>
      <c r="DQC1" t="s">
        <v>3157</v>
      </c>
      <c r="DQD1" t="s">
        <v>3158</v>
      </c>
      <c r="DQE1" t="s">
        <v>3159</v>
      </c>
      <c r="DQF1" t="s">
        <v>3160</v>
      </c>
      <c r="DQG1" t="s">
        <v>3161</v>
      </c>
      <c r="DQH1" t="s">
        <v>3162</v>
      </c>
      <c r="DQI1" t="s">
        <v>3163</v>
      </c>
      <c r="DQJ1" t="s">
        <v>3164</v>
      </c>
      <c r="DQK1" t="s">
        <v>3165</v>
      </c>
      <c r="DQL1" t="s">
        <v>3166</v>
      </c>
      <c r="DQM1" t="s">
        <v>3167</v>
      </c>
      <c r="DQN1" t="s">
        <v>3168</v>
      </c>
      <c r="DQO1" t="s">
        <v>3169</v>
      </c>
      <c r="DQP1" t="s">
        <v>3170</v>
      </c>
      <c r="DQQ1" t="s">
        <v>3171</v>
      </c>
      <c r="DQR1" t="s">
        <v>3172</v>
      </c>
      <c r="DQS1" t="s">
        <v>3173</v>
      </c>
      <c r="DQT1" t="s">
        <v>3174</v>
      </c>
      <c r="DQU1" t="s">
        <v>3175</v>
      </c>
      <c r="DQV1" t="s">
        <v>3176</v>
      </c>
      <c r="DQW1" t="s">
        <v>3177</v>
      </c>
      <c r="DQX1" t="s">
        <v>3178</v>
      </c>
      <c r="DQY1" t="s">
        <v>3179</v>
      </c>
      <c r="DQZ1" t="s">
        <v>3180</v>
      </c>
      <c r="DRA1" t="s">
        <v>3181</v>
      </c>
      <c r="DRB1" t="s">
        <v>3182</v>
      </c>
      <c r="DRC1" t="s">
        <v>3183</v>
      </c>
      <c r="DRD1" t="s">
        <v>3184</v>
      </c>
      <c r="DRE1" t="s">
        <v>3185</v>
      </c>
      <c r="DRF1" t="s">
        <v>3186</v>
      </c>
      <c r="DRG1" t="s">
        <v>3187</v>
      </c>
      <c r="DRH1" t="s">
        <v>3188</v>
      </c>
      <c r="DRI1" t="s">
        <v>3189</v>
      </c>
      <c r="DRJ1" t="s">
        <v>3190</v>
      </c>
      <c r="DRK1" t="s">
        <v>3191</v>
      </c>
      <c r="DRL1" t="s">
        <v>3192</v>
      </c>
      <c r="DRM1" t="s">
        <v>3193</v>
      </c>
      <c r="DRN1" t="s">
        <v>3194</v>
      </c>
      <c r="DRO1" t="s">
        <v>3195</v>
      </c>
      <c r="DRP1" t="s">
        <v>3196</v>
      </c>
      <c r="DRQ1" t="s">
        <v>3197</v>
      </c>
      <c r="DRR1" t="s">
        <v>3198</v>
      </c>
      <c r="DRS1" t="s">
        <v>3199</v>
      </c>
      <c r="DRT1" t="s">
        <v>3200</v>
      </c>
      <c r="DRU1" t="s">
        <v>3201</v>
      </c>
      <c r="DRV1" t="s">
        <v>3202</v>
      </c>
      <c r="DRW1" t="s">
        <v>3203</v>
      </c>
      <c r="DRX1" t="s">
        <v>3204</v>
      </c>
      <c r="DRY1" t="s">
        <v>3205</v>
      </c>
      <c r="DRZ1" t="s">
        <v>3206</v>
      </c>
      <c r="DSA1" t="s">
        <v>3207</v>
      </c>
      <c r="DSB1" t="s">
        <v>3208</v>
      </c>
      <c r="DSC1" t="s">
        <v>3209</v>
      </c>
      <c r="DSD1" t="s">
        <v>3210</v>
      </c>
      <c r="DSE1" t="s">
        <v>3211</v>
      </c>
      <c r="DSF1" t="s">
        <v>3212</v>
      </c>
      <c r="DSG1" t="s">
        <v>3213</v>
      </c>
      <c r="DSH1" t="s">
        <v>3214</v>
      </c>
      <c r="DSI1" t="s">
        <v>3215</v>
      </c>
      <c r="DSJ1" t="s">
        <v>3216</v>
      </c>
      <c r="DSK1" t="s">
        <v>3217</v>
      </c>
      <c r="DSL1" t="s">
        <v>3218</v>
      </c>
      <c r="DSM1" t="s">
        <v>3219</v>
      </c>
      <c r="DSN1" t="s">
        <v>3220</v>
      </c>
      <c r="DSO1" t="s">
        <v>3221</v>
      </c>
      <c r="DSP1" t="s">
        <v>3222</v>
      </c>
      <c r="DSQ1" t="s">
        <v>3223</v>
      </c>
      <c r="DSR1" t="s">
        <v>3224</v>
      </c>
      <c r="DSS1" t="s">
        <v>3225</v>
      </c>
      <c r="DST1" t="s">
        <v>3226</v>
      </c>
      <c r="DSU1" t="s">
        <v>3227</v>
      </c>
      <c r="DSV1" t="s">
        <v>3228</v>
      </c>
      <c r="DSW1" t="s">
        <v>3229</v>
      </c>
      <c r="DSX1" t="s">
        <v>3230</v>
      </c>
      <c r="DSY1" t="s">
        <v>3231</v>
      </c>
      <c r="DSZ1" t="s">
        <v>3232</v>
      </c>
      <c r="DTA1" t="s">
        <v>3233</v>
      </c>
      <c r="DTB1" t="s">
        <v>3234</v>
      </c>
      <c r="DTC1" t="s">
        <v>3235</v>
      </c>
      <c r="DTD1" t="s">
        <v>3236</v>
      </c>
      <c r="DTE1" t="s">
        <v>3237</v>
      </c>
      <c r="DTF1" t="s">
        <v>3238</v>
      </c>
      <c r="DTG1" t="s">
        <v>3239</v>
      </c>
      <c r="DTH1" t="s">
        <v>3240</v>
      </c>
      <c r="DTI1" t="s">
        <v>3241</v>
      </c>
      <c r="DTJ1" t="s">
        <v>3242</v>
      </c>
      <c r="DTK1" t="s">
        <v>3243</v>
      </c>
      <c r="DTL1" t="s">
        <v>3244</v>
      </c>
      <c r="DTM1" t="s">
        <v>3245</v>
      </c>
      <c r="DTN1" t="s">
        <v>3246</v>
      </c>
      <c r="DTO1" t="s">
        <v>3247</v>
      </c>
      <c r="DTP1" t="s">
        <v>3248</v>
      </c>
      <c r="DTQ1" t="s">
        <v>3249</v>
      </c>
      <c r="DTR1" t="s">
        <v>3250</v>
      </c>
      <c r="DTS1" t="s">
        <v>3251</v>
      </c>
      <c r="DTT1" t="s">
        <v>3252</v>
      </c>
      <c r="DTU1" t="s">
        <v>3253</v>
      </c>
      <c r="DTV1" t="s">
        <v>3254</v>
      </c>
      <c r="DTW1" t="s">
        <v>3255</v>
      </c>
      <c r="DTX1" t="s">
        <v>3256</v>
      </c>
      <c r="DTY1" t="s">
        <v>3257</v>
      </c>
      <c r="DTZ1" t="s">
        <v>3258</v>
      </c>
      <c r="DUA1" t="s">
        <v>3259</v>
      </c>
      <c r="DUB1" t="s">
        <v>3260</v>
      </c>
      <c r="DUC1" t="s">
        <v>3261</v>
      </c>
      <c r="DUD1" t="s">
        <v>3262</v>
      </c>
      <c r="DUE1" t="s">
        <v>3263</v>
      </c>
      <c r="DUF1" t="s">
        <v>3264</v>
      </c>
      <c r="DUG1" t="s">
        <v>3265</v>
      </c>
      <c r="DUH1" t="s">
        <v>3266</v>
      </c>
      <c r="DUI1" t="s">
        <v>3267</v>
      </c>
      <c r="DUJ1" t="s">
        <v>3268</v>
      </c>
      <c r="DUK1" t="s">
        <v>3269</v>
      </c>
      <c r="DUL1" t="s">
        <v>3270</v>
      </c>
      <c r="DUM1" t="s">
        <v>3271</v>
      </c>
      <c r="DUN1" t="s">
        <v>3272</v>
      </c>
      <c r="DUO1" t="s">
        <v>3273</v>
      </c>
      <c r="DUP1" t="s">
        <v>3274</v>
      </c>
      <c r="DUQ1" t="s">
        <v>3275</v>
      </c>
      <c r="DUR1" t="s">
        <v>3276</v>
      </c>
      <c r="DUS1" t="s">
        <v>3277</v>
      </c>
      <c r="DUT1" t="s">
        <v>3278</v>
      </c>
      <c r="DUU1" t="s">
        <v>3279</v>
      </c>
      <c r="DUV1" t="s">
        <v>3280</v>
      </c>
      <c r="DUW1" t="s">
        <v>3281</v>
      </c>
      <c r="DUX1" t="s">
        <v>3282</v>
      </c>
      <c r="DUY1" t="s">
        <v>3283</v>
      </c>
      <c r="DUZ1" t="s">
        <v>3284</v>
      </c>
      <c r="DVA1" t="s">
        <v>3285</v>
      </c>
      <c r="DVB1" t="s">
        <v>3286</v>
      </c>
      <c r="DVC1" t="s">
        <v>3287</v>
      </c>
      <c r="DVD1" t="s">
        <v>3288</v>
      </c>
      <c r="DVE1" t="s">
        <v>3289</v>
      </c>
      <c r="DVF1" t="s">
        <v>3290</v>
      </c>
      <c r="DVG1" t="s">
        <v>3291</v>
      </c>
      <c r="DVH1" t="s">
        <v>3292</v>
      </c>
      <c r="DVI1" t="s">
        <v>3293</v>
      </c>
      <c r="DVJ1" t="s">
        <v>3294</v>
      </c>
      <c r="DVK1" t="s">
        <v>3295</v>
      </c>
      <c r="DVL1" t="s">
        <v>3296</v>
      </c>
      <c r="DVM1" t="s">
        <v>3297</v>
      </c>
      <c r="DVN1" t="s">
        <v>3298</v>
      </c>
      <c r="DVO1" t="s">
        <v>3299</v>
      </c>
      <c r="DVP1" t="s">
        <v>3300</v>
      </c>
      <c r="DVQ1" t="s">
        <v>3301</v>
      </c>
      <c r="DVR1" t="s">
        <v>3302</v>
      </c>
      <c r="DVS1" t="s">
        <v>3303</v>
      </c>
      <c r="DVT1" t="s">
        <v>3304</v>
      </c>
      <c r="DVU1" t="s">
        <v>3305</v>
      </c>
      <c r="DVV1" t="s">
        <v>3306</v>
      </c>
      <c r="DVW1" t="s">
        <v>3307</v>
      </c>
      <c r="DVX1" t="s">
        <v>3308</v>
      </c>
      <c r="DVY1" t="s">
        <v>3309</v>
      </c>
      <c r="DVZ1" t="s">
        <v>3310</v>
      </c>
      <c r="DWA1" t="s">
        <v>3311</v>
      </c>
      <c r="DWB1" t="s">
        <v>3312</v>
      </c>
      <c r="DWC1" t="s">
        <v>3313</v>
      </c>
      <c r="DWD1" t="s">
        <v>3314</v>
      </c>
      <c r="DWE1" t="s">
        <v>3315</v>
      </c>
      <c r="DWF1" t="s">
        <v>3316</v>
      </c>
      <c r="DWG1" t="s">
        <v>3317</v>
      </c>
      <c r="DWH1" t="s">
        <v>3318</v>
      </c>
      <c r="DWI1" t="s">
        <v>3319</v>
      </c>
      <c r="DWJ1" t="s">
        <v>3320</v>
      </c>
      <c r="DWK1" t="s">
        <v>3321</v>
      </c>
      <c r="DWL1" t="s">
        <v>3322</v>
      </c>
      <c r="DWM1" t="s">
        <v>3323</v>
      </c>
      <c r="DWN1" t="s">
        <v>3324</v>
      </c>
      <c r="DWO1" t="s">
        <v>3325</v>
      </c>
      <c r="DWP1" t="s">
        <v>3326</v>
      </c>
      <c r="DWQ1" t="s">
        <v>3327</v>
      </c>
      <c r="DWR1" t="s">
        <v>3328</v>
      </c>
      <c r="DWS1" t="s">
        <v>3329</v>
      </c>
      <c r="DWT1" t="s">
        <v>3330</v>
      </c>
      <c r="DWU1" t="s">
        <v>3331</v>
      </c>
      <c r="DWV1" t="s">
        <v>3332</v>
      </c>
      <c r="DWW1" t="s">
        <v>3333</v>
      </c>
      <c r="DWX1" t="s">
        <v>3334</v>
      </c>
      <c r="DWY1" t="s">
        <v>3335</v>
      </c>
      <c r="DWZ1" t="s">
        <v>3336</v>
      </c>
      <c r="DXA1" t="s">
        <v>3337</v>
      </c>
      <c r="DXB1" t="s">
        <v>3338</v>
      </c>
      <c r="DXC1" t="s">
        <v>3339</v>
      </c>
      <c r="DXD1" t="s">
        <v>3340</v>
      </c>
      <c r="DXE1" t="s">
        <v>3341</v>
      </c>
      <c r="DXF1" t="s">
        <v>3342</v>
      </c>
      <c r="DXG1" t="s">
        <v>3343</v>
      </c>
      <c r="DXH1" t="s">
        <v>3344</v>
      </c>
      <c r="DXI1" t="s">
        <v>3345</v>
      </c>
      <c r="DXJ1" t="s">
        <v>3346</v>
      </c>
      <c r="DXK1" t="s">
        <v>3347</v>
      </c>
      <c r="DXL1" t="s">
        <v>3348</v>
      </c>
      <c r="DXM1" t="s">
        <v>3349</v>
      </c>
      <c r="DXN1" t="s">
        <v>3350</v>
      </c>
      <c r="DXO1" t="s">
        <v>3351</v>
      </c>
      <c r="DXP1" t="s">
        <v>3352</v>
      </c>
      <c r="DXQ1" t="s">
        <v>3353</v>
      </c>
      <c r="DXR1" t="s">
        <v>3354</v>
      </c>
      <c r="DXS1" t="s">
        <v>3355</v>
      </c>
      <c r="DXT1" t="s">
        <v>3356</v>
      </c>
      <c r="DXU1" t="s">
        <v>3357</v>
      </c>
      <c r="DXV1" t="s">
        <v>3358</v>
      </c>
      <c r="DXW1" t="s">
        <v>3359</v>
      </c>
      <c r="DXX1" t="s">
        <v>3360</v>
      </c>
      <c r="DXY1" t="s">
        <v>3361</v>
      </c>
      <c r="DXZ1" t="s">
        <v>3362</v>
      </c>
      <c r="DYA1" t="s">
        <v>3363</v>
      </c>
      <c r="DYB1" t="s">
        <v>3364</v>
      </c>
      <c r="DYC1" t="s">
        <v>3365</v>
      </c>
      <c r="DYD1" t="s">
        <v>3366</v>
      </c>
      <c r="DYE1" t="s">
        <v>3367</v>
      </c>
      <c r="DYF1" t="s">
        <v>3368</v>
      </c>
      <c r="DYG1" t="s">
        <v>3369</v>
      </c>
      <c r="DYH1" t="s">
        <v>3370</v>
      </c>
      <c r="DYI1" t="s">
        <v>3371</v>
      </c>
      <c r="DYJ1" t="s">
        <v>3372</v>
      </c>
      <c r="DYK1" t="s">
        <v>3373</v>
      </c>
      <c r="DYL1" t="s">
        <v>3374</v>
      </c>
      <c r="DYM1" t="s">
        <v>3375</v>
      </c>
      <c r="DYN1" t="s">
        <v>3376</v>
      </c>
      <c r="DYO1" t="s">
        <v>3377</v>
      </c>
      <c r="DYP1" t="s">
        <v>3378</v>
      </c>
      <c r="DYQ1" t="s">
        <v>3379</v>
      </c>
      <c r="DYR1" t="s">
        <v>3380</v>
      </c>
      <c r="DYS1" t="s">
        <v>3381</v>
      </c>
      <c r="DYT1" t="s">
        <v>3382</v>
      </c>
      <c r="DYU1" t="s">
        <v>3383</v>
      </c>
      <c r="DYV1" t="s">
        <v>3384</v>
      </c>
      <c r="DYW1" t="s">
        <v>3385</v>
      </c>
      <c r="DYX1" t="s">
        <v>3386</v>
      </c>
      <c r="DYY1" t="s">
        <v>3387</v>
      </c>
      <c r="DYZ1" t="s">
        <v>3388</v>
      </c>
      <c r="DZA1" t="s">
        <v>3389</v>
      </c>
      <c r="DZB1" t="s">
        <v>3390</v>
      </c>
      <c r="DZC1" t="s">
        <v>3391</v>
      </c>
      <c r="DZD1" t="s">
        <v>3392</v>
      </c>
      <c r="DZE1" t="s">
        <v>3393</v>
      </c>
      <c r="DZF1" t="s">
        <v>3394</v>
      </c>
      <c r="DZG1" t="s">
        <v>3395</v>
      </c>
      <c r="DZH1" t="s">
        <v>3396</v>
      </c>
      <c r="DZI1" t="s">
        <v>3397</v>
      </c>
      <c r="DZJ1" t="s">
        <v>3398</v>
      </c>
      <c r="DZK1" t="s">
        <v>3399</v>
      </c>
      <c r="DZL1" t="s">
        <v>3400</v>
      </c>
      <c r="DZM1" t="s">
        <v>3401</v>
      </c>
      <c r="DZN1" t="s">
        <v>3402</v>
      </c>
      <c r="DZO1" t="s">
        <v>3403</v>
      </c>
      <c r="DZP1" t="s">
        <v>3404</v>
      </c>
      <c r="DZQ1" t="s">
        <v>3405</v>
      </c>
      <c r="DZR1" t="s">
        <v>3406</v>
      </c>
      <c r="DZS1" t="s">
        <v>3407</v>
      </c>
      <c r="DZT1" t="s">
        <v>3408</v>
      </c>
      <c r="DZU1" t="s">
        <v>3409</v>
      </c>
      <c r="DZV1" t="s">
        <v>3410</v>
      </c>
      <c r="DZW1" t="s">
        <v>3411</v>
      </c>
      <c r="DZX1" t="s">
        <v>3412</v>
      </c>
      <c r="DZY1" t="s">
        <v>3413</v>
      </c>
      <c r="DZZ1" t="s">
        <v>3414</v>
      </c>
      <c r="EAA1" t="s">
        <v>3415</v>
      </c>
      <c r="EAB1" t="s">
        <v>3416</v>
      </c>
      <c r="EAC1" t="s">
        <v>3417</v>
      </c>
      <c r="EAD1" t="s">
        <v>3418</v>
      </c>
      <c r="EAE1" t="s">
        <v>3419</v>
      </c>
      <c r="EAF1" t="s">
        <v>3420</v>
      </c>
      <c r="EAG1" t="s">
        <v>3421</v>
      </c>
      <c r="EAH1" t="s">
        <v>3422</v>
      </c>
      <c r="EAI1" t="s">
        <v>3423</v>
      </c>
      <c r="EAJ1" t="s">
        <v>3424</v>
      </c>
      <c r="EAK1" t="s">
        <v>3425</v>
      </c>
      <c r="EAL1" t="s">
        <v>3426</v>
      </c>
      <c r="EAM1" t="s">
        <v>3427</v>
      </c>
      <c r="EAN1" t="s">
        <v>3428</v>
      </c>
      <c r="EAO1" t="s">
        <v>3429</v>
      </c>
      <c r="EAP1" t="s">
        <v>3430</v>
      </c>
      <c r="EAQ1" t="s">
        <v>3431</v>
      </c>
      <c r="EAR1" t="s">
        <v>3432</v>
      </c>
      <c r="EAS1" t="s">
        <v>3433</v>
      </c>
      <c r="EAT1" t="s">
        <v>3434</v>
      </c>
      <c r="EAU1" t="s">
        <v>3435</v>
      </c>
      <c r="EAV1" t="s">
        <v>3436</v>
      </c>
      <c r="EAW1" t="s">
        <v>3437</v>
      </c>
      <c r="EAX1" t="s">
        <v>3438</v>
      </c>
      <c r="EAY1" t="s">
        <v>3439</v>
      </c>
      <c r="EAZ1" t="s">
        <v>3440</v>
      </c>
      <c r="EBA1" t="s">
        <v>3441</v>
      </c>
      <c r="EBB1" t="s">
        <v>3442</v>
      </c>
      <c r="EBC1" t="s">
        <v>3443</v>
      </c>
      <c r="EBD1" t="s">
        <v>3444</v>
      </c>
      <c r="EBE1" t="s">
        <v>3445</v>
      </c>
      <c r="EBF1" t="s">
        <v>3446</v>
      </c>
      <c r="EBG1" t="s">
        <v>3447</v>
      </c>
      <c r="EBH1" t="s">
        <v>3448</v>
      </c>
      <c r="EBI1" t="s">
        <v>3449</v>
      </c>
      <c r="EBJ1" t="s">
        <v>3450</v>
      </c>
      <c r="EBK1" t="s">
        <v>3451</v>
      </c>
      <c r="EBL1" t="s">
        <v>3452</v>
      </c>
      <c r="EBM1" t="s">
        <v>3453</v>
      </c>
      <c r="EBN1" t="s">
        <v>3454</v>
      </c>
      <c r="EBO1" t="s">
        <v>3455</v>
      </c>
      <c r="EBP1" t="s">
        <v>3456</v>
      </c>
      <c r="EBQ1" t="s">
        <v>3457</v>
      </c>
      <c r="EBR1" t="s">
        <v>3458</v>
      </c>
      <c r="EBS1" t="s">
        <v>3459</v>
      </c>
      <c r="EBT1" t="s">
        <v>3460</v>
      </c>
      <c r="EBU1" t="s">
        <v>3461</v>
      </c>
      <c r="EBV1" t="s">
        <v>3462</v>
      </c>
      <c r="EBW1" t="s">
        <v>3463</v>
      </c>
      <c r="EBX1" t="s">
        <v>3464</v>
      </c>
      <c r="EBY1" t="s">
        <v>3465</v>
      </c>
      <c r="EBZ1" t="s">
        <v>3466</v>
      </c>
      <c r="ECA1" t="s">
        <v>3467</v>
      </c>
      <c r="ECB1" t="s">
        <v>3468</v>
      </c>
      <c r="ECC1" t="s">
        <v>3469</v>
      </c>
      <c r="ECD1" t="s">
        <v>3470</v>
      </c>
      <c r="ECE1" t="s">
        <v>3471</v>
      </c>
      <c r="ECF1" t="s">
        <v>3472</v>
      </c>
      <c r="ECG1" t="s">
        <v>3473</v>
      </c>
      <c r="ECH1" t="s">
        <v>3474</v>
      </c>
      <c r="ECI1" t="s">
        <v>3475</v>
      </c>
      <c r="ECJ1" t="s">
        <v>3476</v>
      </c>
      <c r="ECK1" t="s">
        <v>3477</v>
      </c>
      <c r="ECL1" t="s">
        <v>3478</v>
      </c>
      <c r="ECM1" t="s">
        <v>3479</v>
      </c>
      <c r="ECN1" t="s">
        <v>3480</v>
      </c>
      <c r="ECO1" t="s">
        <v>3481</v>
      </c>
      <c r="ECP1" t="s">
        <v>3482</v>
      </c>
      <c r="ECQ1" t="s">
        <v>3483</v>
      </c>
      <c r="ECR1" t="s">
        <v>3484</v>
      </c>
      <c r="ECS1" t="s">
        <v>3485</v>
      </c>
      <c r="ECT1" t="s">
        <v>3486</v>
      </c>
      <c r="ECU1" t="s">
        <v>3487</v>
      </c>
      <c r="ECV1" t="s">
        <v>3488</v>
      </c>
      <c r="ECW1" t="s">
        <v>3489</v>
      </c>
      <c r="ECX1" t="s">
        <v>3490</v>
      </c>
      <c r="ECY1" t="s">
        <v>3491</v>
      </c>
      <c r="ECZ1" t="s">
        <v>3492</v>
      </c>
      <c r="EDA1" t="s">
        <v>3493</v>
      </c>
      <c r="EDB1" t="s">
        <v>3494</v>
      </c>
      <c r="EDC1" t="s">
        <v>3495</v>
      </c>
      <c r="EDD1" t="s">
        <v>3496</v>
      </c>
      <c r="EDE1" t="s">
        <v>3497</v>
      </c>
      <c r="EDF1" t="s">
        <v>3498</v>
      </c>
      <c r="EDG1" t="s">
        <v>3499</v>
      </c>
      <c r="EDH1" t="s">
        <v>3500</v>
      </c>
      <c r="EDI1" t="s">
        <v>3501</v>
      </c>
      <c r="EDJ1" t="s">
        <v>3502</v>
      </c>
      <c r="EDK1" t="s">
        <v>3503</v>
      </c>
      <c r="EDL1" t="s">
        <v>3504</v>
      </c>
      <c r="EDM1" t="s">
        <v>3505</v>
      </c>
      <c r="EDN1" t="s">
        <v>3506</v>
      </c>
      <c r="EDO1" t="s">
        <v>3507</v>
      </c>
      <c r="EDP1" t="s">
        <v>3508</v>
      </c>
      <c r="EDQ1" t="s">
        <v>3509</v>
      </c>
      <c r="EDR1" t="s">
        <v>3510</v>
      </c>
      <c r="EDS1" t="s">
        <v>3511</v>
      </c>
      <c r="EDT1" t="s">
        <v>3512</v>
      </c>
      <c r="EDU1" t="s">
        <v>3513</v>
      </c>
      <c r="EDV1" t="s">
        <v>3514</v>
      </c>
      <c r="EDW1" t="s">
        <v>3515</v>
      </c>
      <c r="EDX1" t="s">
        <v>3516</v>
      </c>
      <c r="EDY1" t="s">
        <v>3517</v>
      </c>
      <c r="EDZ1" t="s">
        <v>3518</v>
      </c>
      <c r="EEA1" t="s">
        <v>3519</v>
      </c>
      <c r="EEB1" t="s">
        <v>3520</v>
      </c>
      <c r="EEC1" t="s">
        <v>3521</v>
      </c>
      <c r="EED1" t="s">
        <v>3522</v>
      </c>
      <c r="EEE1" t="s">
        <v>3523</v>
      </c>
      <c r="EEF1" t="s">
        <v>3524</v>
      </c>
      <c r="EEG1" t="s">
        <v>3525</v>
      </c>
      <c r="EEH1" t="s">
        <v>3526</v>
      </c>
      <c r="EEI1" t="s">
        <v>3527</v>
      </c>
      <c r="EEJ1" t="s">
        <v>3528</v>
      </c>
      <c r="EEK1" t="s">
        <v>3529</v>
      </c>
      <c r="EEL1" t="s">
        <v>3530</v>
      </c>
      <c r="EEM1" t="s">
        <v>3531</v>
      </c>
      <c r="EEN1" t="s">
        <v>3532</v>
      </c>
      <c r="EEO1" t="s">
        <v>3533</v>
      </c>
      <c r="EEP1" t="s">
        <v>3534</v>
      </c>
      <c r="EEQ1" t="s">
        <v>3535</v>
      </c>
      <c r="EER1" t="s">
        <v>3536</v>
      </c>
      <c r="EES1" t="s">
        <v>3537</v>
      </c>
      <c r="EET1" t="s">
        <v>3538</v>
      </c>
      <c r="EEU1" t="s">
        <v>3539</v>
      </c>
      <c r="EEV1" t="s">
        <v>3540</v>
      </c>
      <c r="EEW1" t="s">
        <v>3541</v>
      </c>
      <c r="EEX1" t="s">
        <v>3542</v>
      </c>
      <c r="EEY1" t="s">
        <v>3543</v>
      </c>
      <c r="EEZ1" t="s">
        <v>3544</v>
      </c>
      <c r="EFA1" t="s">
        <v>3545</v>
      </c>
      <c r="EFB1" t="s">
        <v>3546</v>
      </c>
      <c r="EFC1" t="s">
        <v>3547</v>
      </c>
      <c r="EFD1" t="s">
        <v>3548</v>
      </c>
      <c r="EFE1" t="s">
        <v>3549</v>
      </c>
      <c r="EFF1" t="s">
        <v>3550</v>
      </c>
      <c r="EFG1" t="s">
        <v>3551</v>
      </c>
      <c r="EFH1" t="s">
        <v>3552</v>
      </c>
      <c r="EFI1" t="s">
        <v>3553</v>
      </c>
      <c r="EFJ1" t="s">
        <v>3554</v>
      </c>
      <c r="EFK1" t="s">
        <v>3555</v>
      </c>
      <c r="EFL1" t="s">
        <v>3556</v>
      </c>
      <c r="EFM1" t="s">
        <v>3557</v>
      </c>
      <c r="EFN1" t="s">
        <v>3558</v>
      </c>
      <c r="EFO1" t="s">
        <v>3559</v>
      </c>
      <c r="EFP1" t="s">
        <v>3560</v>
      </c>
      <c r="EFQ1" t="s">
        <v>3561</v>
      </c>
      <c r="EFR1" t="s">
        <v>3562</v>
      </c>
      <c r="EFS1" t="s">
        <v>3563</v>
      </c>
      <c r="EFT1" t="s">
        <v>3564</v>
      </c>
      <c r="EFU1" t="s">
        <v>3565</v>
      </c>
      <c r="EFV1" t="s">
        <v>3566</v>
      </c>
      <c r="EFW1" t="s">
        <v>3567</v>
      </c>
      <c r="EFX1" t="s">
        <v>3568</v>
      </c>
      <c r="EFY1" t="s">
        <v>3569</v>
      </c>
      <c r="EFZ1" t="s">
        <v>3570</v>
      </c>
      <c r="EGA1" t="s">
        <v>3571</v>
      </c>
      <c r="EGB1" t="s">
        <v>3572</v>
      </c>
      <c r="EGC1" t="s">
        <v>3573</v>
      </c>
      <c r="EGD1" t="s">
        <v>3574</v>
      </c>
      <c r="EGE1" t="s">
        <v>3575</v>
      </c>
      <c r="EGF1" t="s">
        <v>3576</v>
      </c>
      <c r="EGG1" t="s">
        <v>3577</v>
      </c>
      <c r="EGH1" t="s">
        <v>3578</v>
      </c>
      <c r="EGI1" t="s">
        <v>3579</v>
      </c>
      <c r="EGJ1" t="s">
        <v>3580</v>
      </c>
      <c r="EGK1" t="s">
        <v>3581</v>
      </c>
      <c r="EGL1" t="s">
        <v>3582</v>
      </c>
      <c r="EGM1" t="s">
        <v>3583</v>
      </c>
      <c r="EGN1" t="s">
        <v>3584</v>
      </c>
      <c r="EGO1" t="s">
        <v>3585</v>
      </c>
      <c r="EGP1" t="s">
        <v>3586</v>
      </c>
      <c r="EGQ1" t="s">
        <v>3587</v>
      </c>
      <c r="EGR1" t="s">
        <v>3588</v>
      </c>
      <c r="EGS1" t="s">
        <v>3589</v>
      </c>
      <c r="EGT1" t="s">
        <v>3590</v>
      </c>
      <c r="EGU1" t="s">
        <v>3591</v>
      </c>
      <c r="EGV1" t="s">
        <v>3592</v>
      </c>
      <c r="EGW1" t="s">
        <v>3593</v>
      </c>
      <c r="EGX1" t="s">
        <v>3594</v>
      </c>
      <c r="EGY1" t="s">
        <v>3595</v>
      </c>
      <c r="EGZ1" t="s">
        <v>3596</v>
      </c>
      <c r="EHA1" t="s">
        <v>3597</v>
      </c>
      <c r="EHB1" t="s">
        <v>3598</v>
      </c>
      <c r="EHC1" t="s">
        <v>3599</v>
      </c>
      <c r="EHD1" t="s">
        <v>3600</v>
      </c>
      <c r="EHE1" t="s">
        <v>3601</v>
      </c>
      <c r="EHF1" t="s">
        <v>3602</v>
      </c>
      <c r="EHG1" t="s">
        <v>3603</v>
      </c>
      <c r="EHH1" t="s">
        <v>3604</v>
      </c>
      <c r="EHI1" t="s">
        <v>3605</v>
      </c>
      <c r="EHJ1" t="s">
        <v>3606</v>
      </c>
      <c r="EHK1" t="s">
        <v>3607</v>
      </c>
      <c r="EHL1" t="s">
        <v>3608</v>
      </c>
      <c r="EHM1" t="s">
        <v>3609</v>
      </c>
      <c r="EHN1" t="s">
        <v>3610</v>
      </c>
      <c r="EHO1" t="s">
        <v>3611</v>
      </c>
      <c r="EHP1" t="s">
        <v>3612</v>
      </c>
      <c r="EHQ1" t="s">
        <v>3613</v>
      </c>
      <c r="EHR1" t="s">
        <v>3614</v>
      </c>
      <c r="EHS1" t="s">
        <v>3615</v>
      </c>
      <c r="EHT1" t="s">
        <v>3616</v>
      </c>
      <c r="EHU1" t="s">
        <v>3617</v>
      </c>
      <c r="EHV1" t="s">
        <v>3618</v>
      </c>
      <c r="EHW1" t="s">
        <v>3619</v>
      </c>
      <c r="EHX1" t="s">
        <v>3620</v>
      </c>
      <c r="EHY1" t="s">
        <v>3621</v>
      </c>
      <c r="EHZ1" t="s">
        <v>3622</v>
      </c>
      <c r="EIA1" t="s">
        <v>3623</v>
      </c>
      <c r="EIB1" t="s">
        <v>3624</v>
      </c>
      <c r="EIC1" t="s">
        <v>3625</v>
      </c>
      <c r="EID1" t="s">
        <v>3626</v>
      </c>
      <c r="EIE1" t="s">
        <v>3627</v>
      </c>
      <c r="EIF1" t="s">
        <v>3628</v>
      </c>
      <c r="EIG1" t="s">
        <v>3629</v>
      </c>
      <c r="EIH1" t="s">
        <v>3630</v>
      </c>
      <c r="EII1" t="s">
        <v>3631</v>
      </c>
      <c r="EIJ1" t="s">
        <v>3632</v>
      </c>
      <c r="EIK1" t="s">
        <v>3633</v>
      </c>
      <c r="EIL1" t="s">
        <v>3634</v>
      </c>
      <c r="EIM1" t="s">
        <v>3635</v>
      </c>
      <c r="EIN1" t="s">
        <v>3636</v>
      </c>
      <c r="EIO1" t="s">
        <v>3637</v>
      </c>
      <c r="EIP1" t="s">
        <v>3638</v>
      </c>
      <c r="EIQ1" t="s">
        <v>3639</v>
      </c>
      <c r="EIR1" t="s">
        <v>3640</v>
      </c>
      <c r="EIS1" t="s">
        <v>3641</v>
      </c>
      <c r="EIT1" t="s">
        <v>3642</v>
      </c>
      <c r="EIU1" t="s">
        <v>3643</v>
      </c>
      <c r="EIV1" t="s">
        <v>3644</v>
      </c>
      <c r="EIW1" t="s">
        <v>3645</v>
      </c>
      <c r="EIX1" t="s">
        <v>3646</v>
      </c>
      <c r="EIY1" t="s">
        <v>3647</v>
      </c>
      <c r="EIZ1" t="s">
        <v>3648</v>
      </c>
      <c r="EJA1" t="s">
        <v>3649</v>
      </c>
      <c r="EJB1" t="s">
        <v>3650</v>
      </c>
      <c r="EJC1" t="s">
        <v>3651</v>
      </c>
      <c r="EJD1" t="s">
        <v>3652</v>
      </c>
      <c r="EJE1" t="s">
        <v>3653</v>
      </c>
      <c r="EJF1" t="s">
        <v>3654</v>
      </c>
      <c r="EJG1" t="s">
        <v>3655</v>
      </c>
      <c r="EJH1" t="s">
        <v>3656</v>
      </c>
      <c r="EJI1" t="s">
        <v>3657</v>
      </c>
      <c r="EJJ1" t="s">
        <v>3658</v>
      </c>
      <c r="EJK1" t="s">
        <v>3659</v>
      </c>
      <c r="EJL1" t="s">
        <v>3660</v>
      </c>
      <c r="EJM1" t="s">
        <v>3661</v>
      </c>
      <c r="EJN1" t="s">
        <v>3662</v>
      </c>
      <c r="EJO1" t="s">
        <v>3663</v>
      </c>
      <c r="EJP1" t="s">
        <v>3664</v>
      </c>
      <c r="EJQ1" t="s">
        <v>3665</v>
      </c>
      <c r="EJR1" t="s">
        <v>3666</v>
      </c>
      <c r="EJS1" t="s">
        <v>3667</v>
      </c>
      <c r="EJT1" t="s">
        <v>3668</v>
      </c>
      <c r="EJU1" t="s">
        <v>3669</v>
      </c>
      <c r="EJV1" t="s">
        <v>3670</v>
      </c>
      <c r="EJW1" t="s">
        <v>3671</v>
      </c>
      <c r="EJX1" t="s">
        <v>3672</v>
      </c>
      <c r="EJY1" t="s">
        <v>3673</v>
      </c>
      <c r="EJZ1" t="s">
        <v>3674</v>
      </c>
      <c r="EKA1" t="s">
        <v>3675</v>
      </c>
      <c r="EKB1" t="s">
        <v>3676</v>
      </c>
      <c r="EKC1" t="s">
        <v>3677</v>
      </c>
      <c r="EKD1" t="s">
        <v>3678</v>
      </c>
      <c r="EKE1" t="s">
        <v>3679</v>
      </c>
      <c r="EKF1" t="s">
        <v>3680</v>
      </c>
      <c r="EKG1" t="s">
        <v>3681</v>
      </c>
      <c r="EKH1" t="s">
        <v>3682</v>
      </c>
      <c r="EKI1" t="s">
        <v>3683</v>
      </c>
      <c r="EKJ1" t="s">
        <v>3684</v>
      </c>
      <c r="EKK1" t="s">
        <v>3685</v>
      </c>
      <c r="EKL1" t="s">
        <v>3686</v>
      </c>
      <c r="EKM1" t="s">
        <v>3687</v>
      </c>
      <c r="EKN1" t="s">
        <v>3688</v>
      </c>
      <c r="EKO1" t="s">
        <v>3689</v>
      </c>
      <c r="EKP1" t="s">
        <v>3690</v>
      </c>
      <c r="EKQ1" t="s">
        <v>3691</v>
      </c>
      <c r="EKR1" t="s">
        <v>3692</v>
      </c>
      <c r="EKS1" t="s">
        <v>3693</v>
      </c>
      <c r="EKT1" t="s">
        <v>3694</v>
      </c>
      <c r="EKU1" t="s">
        <v>3695</v>
      </c>
      <c r="EKV1" t="s">
        <v>3696</v>
      </c>
      <c r="EKW1" t="s">
        <v>3697</v>
      </c>
      <c r="EKX1" t="s">
        <v>3698</v>
      </c>
      <c r="EKY1" t="s">
        <v>3699</v>
      </c>
      <c r="EKZ1" t="s">
        <v>3700</v>
      </c>
      <c r="ELA1" t="s">
        <v>3701</v>
      </c>
      <c r="ELB1" t="s">
        <v>3702</v>
      </c>
      <c r="ELC1" t="s">
        <v>3703</v>
      </c>
      <c r="ELD1" t="s">
        <v>3704</v>
      </c>
      <c r="ELE1" t="s">
        <v>3705</v>
      </c>
      <c r="ELF1" t="s">
        <v>3706</v>
      </c>
      <c r="ELG1" t="s">
        <v>3707</v>
      </c>
      <c r="ELH1" t="s">
        <v>3708</v>
      </c>
      <c r="ELI1" t="s">
        <v>3709</v>
      </c>
      <c r="ELJ1" t="s">
        <v>3710</v>
      </c>
      <c r="ELK1" t="s">
        <v>3711</v>
      </c>
      <c r="ELL1" t="s">
        <v>3712</v>
      </c>
      <c r="ELM1" t="s">
        <v>3713</v>
      </c>
      <c r="ELN1" t="s">
        <v>3714</v>
      </c>
      <c r="ELO1" t="s">
        <v>3715</v>
      </c>
      <c r="ELP1" t="s">
        <v>3716</v>
      </c>
      <c r="ELQ1" t="s">
        <v>3717</v>
      </c>
      <c r="ELR1" t="s">
        <v>3718</v>
      </c>
      <c r="ELS1" t="s">
        <v>3719</v>
      </c>
      <c r="ELT1" t="s">
        <v>3720</v>
      </c>
      <c r="ELU1" t="s">
        <v>3721</v>
      </c>
      <c r="ELV1" t="s">
        <v>3722</v>
      </c>
      <c r="ELW1" t="s">
        <v>3723</v>
      </c>
      <c r="ELX1" t="s">
        <v>3724</v>
      </c>
      <c r="ELY1" t="s">
        <v>3725</v>
      </c>
      <c r="ELZ1" t="s">
        <v>3726</v>
      </c>
      <c r="EMA1" t="s">
        <v>3727</v>
      </c>
      <c r="EMB1" t="s">
        <v>3728</v>
      </c>
      <c r="EMC1" t="s">
        <v>3729</v>
      </c>
      <c r="EMD1" t="s">
        <v>3730</v>
      </c>
      <c r="EME1" t="s">
        <v>3731</v>
      </c>
      <c r="EMF1" t="s">
        <v>3732</v>
      </c>
      <c r="EMG1" t="s">
        <v>3733</v>
      </c>
      <c r="EMH1" t="s">
        <v>3734</v>
      </c>
      <c r="EMI1" t="s">
        <v>3735</v>
      </c>
      <c r="EMJ1" t="s">
        <v>3736</v>
      </c>
      <c r="EMK1" t="s">
        <v>3737</v>
      </c>
      <c r="EML1" t="s">
        <v>3738</v>
      </c>
      <c r="EMM1" t="s">
        <v>3739</v>
      </c>
      <c r="EMN1" t="s">
        <v>3740</v>
      </c>
      <c r="EMO1" t="s">
        <v>3741</v>
      </c>
      <c r="EMP1" t="s">
        <v>3742</v>
      </c>
      <c r="EMQ1" t="s">
        <v>3743</v>
      </c>
      <c r="EMR1" t="s">
        <v>3744</v>
      </c>
      <c r="EMS1" t="s">
        <v>3745</v>
      </c>
      <c r="EMT1" t="s">
        <v>3746</v>
      </c>
      <c r="EMU1" t="s">
        <v>3747</v>
      </c>
      <c r="EMV1" t="s">
        <v>3748</v>
      </c>
      <c r="EMW1" t="s">
        <v>3749</v>
      </c>
      <c r="EMX1" t="s">
        <v>3750</v>
      </c>
      <c r="EMY1" t="s">
        <v>3751</v>
      </c>
      <c r="EMZ1" t="s">
        <v>3752</v>
      </c>
      <c r="ENA1" t="s">
        <v>3753</v>
      </c>
      <c r="ENB1" t="s">
        <v>3754</v>
      </c>
      <c r="ENC1" t="s">
        <v>3755</v>
      </c>
      <c r="END1" t="s">
        <v>3756</v>
      </c>
      <c r="ENE1" t="s">
        <v>3757</v>
      </c>
      <c r="ENF1" t="s">
        <v>3758</v>
      </c>
      <c r="ENG1" t="s">
        <v>3759</v>
      </c>
      <c r="ENH1" t="s">
        <v>3760</v>
      </c>
      <c r="ENI1" t="s">
        <v>3761</v>
      </c>
      <c r="ENJ1" t="s">
        <v>3762</v>
      </c>
      <c r="ENK1" t="s">
        <v>3763</v>
      </c>
      <c r="ENL1" t="s">
        <v>3764</v>
      </c>
      <c r="ENM1" t="s">
        <v>3765</v>
      </c>
      <c r="ENN1" t="s">
        <v>3766</v>
      </c>
      <c r="ENO1" t="s">
        <v>3767</v>
      </c>
      <c r="ENP1" t="s">
        <v>3768</v>
      </c>
      <c r="ENQ1" t="s">
        <v>3769</v>
      </c>
      <c r="ENR1" t="s">
        <v>3770</v>
      </c>
      <c r="ENS1" t="s">
        <v>3771</v>
      </c>
      <c r="ENT1" t="s">
        <v>3772</v>
      </c>
      <c r="ENU1" t="s">
        <v>3773</v>
      </c>
      <c r="ENV1" t="s">
        <v>3774</v>
      </c>
      <c r="ENW1" t="s">
        <v>3775</v>
      </c>
      <c r="ENX1" t="s">
        <v>3776</v>
      </c>
      <c r="ENY1" t="s">
        <v>3777</v>
      </c>
      <c r="ENZ1" t="s">
        <v>3778</v>
      </c>
      <c r="EOA1" t="s">
        <v>3779</v>
      </c>
      <c r="EOB1" t="s">
        <v>3780</v>
      </c>
      <c r="EOC1" t="s">
        <v>3781</v>
      </c>
      <c r="EOD1" t="s">
        <v>3782</v>
      </c>
      <c r="EOE1" t="s">
        <v>3783</v>
      </c>
      <c r="EOF1" t="s">
        <v>3784</v>
      </c>
      <c r="EOG1" t="s">
        <v>3785</v>
      </c>
      <c r="EOH1" t="s">
        <v>3786</v>
      </c>
      <c r="EOI1" t="s">
        <v>3787</v>
      </c>
      <c r="EOJ1" t="s">
        <v>3788</v>
      </c>
      <c r="EOK1" t="s">
        <v>3789</v>
      </c>
      <c r="EOL1" t="s">
        <v>3790</v>
      </c>
      <c r="EOM1" t="s">
        <v>3791</v>
      </c>
      <c r="EON1" t="s">
        <v>3792</v>
      </c>
      <c r="EOO1" t="s">
        <v>3793</v>
      </c>
      <c r="EOP1" t="s">
        <v>3794</v>
      </c>
      <c r="EOQ1" t="s">
        <v>3795</v>
      </c>
      <c r="EOR1" t="s">
        <v>3796</v>
      </c>
      <c r="EOS1" t="s">
        <v>3797</v>
      </c>
      <c r="EOT1" t="s">
        <v>3798</v>
      </c>
      <c r="EOU1" t="s">
        <v>3799</v>
      </c>
      <c r="EOV1" t="s">
        <v>3800</v>
      </c>
      <c r="EOW1" t="s">
        <v>3801</v>
      </c>
      <c r="EOX1" t="s">
        <v>3802</v>
      </c>
      <c r="EOY1" t="s">
        <v>3803</v>
      </c>
      <c r="EOZ1" t="s">
        <v>3804</v>
      </c>
      <c r="EPA1" t="s">
        <v>3805</v>
      </c>
      <c r="EPB1" t="s">
        <v>3806</v>
      </c>
      <c r="EPC1" t="s">
        <v>3807</v>
      </c>
      <c r="EPD1" t="s">
        <v>3808</v>
      </c>
      <c r="EPE1" t="s">
        <v>3809</v>
      </c>
      <c r="EPF1" t="s">
        <v>3810</v>
      </c>
      <c r="EPG1" t="s">
        <v>3811</v>
      </c>
      <c r="EPH1" t="s">
        <v>3812</v>
      </c>
      <c r="EPI1" t="s">
        <v>3813</v>
      </c>
      <c r="EPJ1" t="s">
        <v>3814</v>
      </c>
      <c r="EPK1" t="s">
        <v>3815</v>
      </c>
      <c r="EPL1" t="s">
        <v>3816</v>
      </c>
      <c r="EPM1" t="s">
        <v>3817</v>
      </c>
      <c r="EPN1" t="s">
        <v>3818</v>
      </c>
      <c r="EPO1" t="s">
        <v>3819</v>
      </c>
      <c r="EPP1" t="s">
        <v>3820</v>
      </c>
      <c r="EPQ1" t="s">
        <v>3821</v>
      </c>
      <c r="EPR1" t="s">
        <v>3822</v>
      </c>
      <c r="EPS1" t="s">
        <v>3823</v>
      </c>
      <c r="EPT1" t="s">
        <v>3824</v>
      </c>
      <c r="EPU1" t="s">
        <v>3825</v>
      </c>
      <c r="EPV1" t="s">
        <v>3826</v>
      </c>
      <c r="EPW1" t="s">
        <v>3827</v>
      </c>
      <c r="EPX1" t="s">
        <v>3828</v>
      </c>
      <c r="EPY1" t="s">
        <v>3829</v>
      </c>
      <c r="EPZ1" t="s">
        <v>3830</v>
      </c>
      <c r="EQA1" t="s">
        <v>3831</v>
      </c>
      <c r="EQB1" t="s">
        <v>3832</v>
      </c>
      <c r="EQC1" t="s">
        <v>3833</v>
      </c>
      <c r="EQD1" t="s">
        <v>3834</v>
      </c>
      <c r="EQE1" t="s">
        <v>3835</v>
      </c>
      <c r="EQF1" t="s">
        <v>3836</v>
      </c>
      <c r="EQG1" t="s">
        <v>3837</v>
      </c>
      <c r="EQH1" t="s">
        <v>3838</v>
      </c>
      <c r="EQI1" t="s">
        <v>3839</v>
      </c>
      <c r="EQJ1" t="s">
        <v>3840</v>
      </c>
      <c r="EQK1" t="s">
        <v>3841</v>
      </c>
      <c r="EQL1" t="s">
        <v>3842</v>
      </c>
      <c r="EQM1" t="s">
        <v>3843</v>
      </c>
      <c r="EQN1" t="s">
        <v>3844</v>
      </c>
      <c r="EQO1" t="s">
        <v>3845</v>
      </c>
      <c r="EQP1" t="s">
        <v>3846</v>
      </c>
      <c r="EQQ1" t="s">
        <v>3847</v>
      </c>
      <c r="EQR1" t="s">
        <v>3848</v>
      </c>
      <c r="EQS1" t="s">
        <v>3849</v>
      </c>
      <c r="EQT1" t="s">
        <v>3850</v>
      </c>
      <c r="EQU1" t="s">
        <v>3851</v>
      </c>
      <c r="EQV1" t="s">
        <v>3852</v>
      </c>
      <c r="EQW1" t="s">
        <v>3853</v>
      </c>
      <c r="EQX1" t="s">
        <v>3854</v>
      </c>
      <c r="EQY1" t="s">
        <v>3855</v>
      </c>
      <c r="EQZ1" t="s">
        <v>3856</v>
      </c>
      <c r="ERA1" t="s">
        <v>3857</v>
      </c>
      <c r="ERB1" t="s">
        <v>3858</v>
      </c>
      <c r="ERC1" t="s">
        <v>3859</v>
      </c>
      <c r="ERD1" t="s">
        <v>3860</v>
      </c>
      <c r="ERE1" t="s">
        <v>3861</v>
      </c>
      <c r="ERF1" t="s">
        <v>3862</v>
      </c>
      <c r="ERG1" t="s">
        <v>3863</v>
      </c>
      <c r="ERH1" t="s">
        <v>3864</v>
      </c>
      <c r="ERI1" t="s">
        <v>3865</v>
      </c>
      <c r="ERJ1" t="s">
        <v>3866</v>
      </c>
      <c r="ERK1" t="s">
        <v>3867</v>
      </c>
      <c r="ERL1" t="s">
        <v>3868</v>
      </c>
      <c r="ERM1" t="s">
        <v>3869</v>
      </c>
      <c r="ERN1" t="s">
        <v>3870</v>
      </c>
      <c r="ERO1" t="s">
        <v>3871</v>
      </c>
      <c r="ERP1" t="s">
        <v>3872</v>
      </c>
      <c r="ERQ1" t="s">
        <v>3873</v>
      </c>
      <c r="ERR1" t="s">
        <v>3874</v>
      </c>
      <c r="ERS1" t="s">
        <v>3875</v>
      </c>
      <c r="ERT1" t="s">
        <v>3876</v>
      </c>
      <c r="ERU1" t="s">
        <v>3877</v>
      </c>
      <c r="ERV1" t="s">
        <v>3878</v>
      </c>
      <c r="ERW1" t="s">
        <v>3879</v>
      </c>
      <c r="ERX1" t="s">
        <v>3880</v>
      </c>
      <c r="ERY1" t="s">
        <v>3881</v>
      </c>
      <c r="ERZ1" t="s">
        <v>3882</v>
      </c>
      <c r="ESA1" t="s">
        <v>3883</v>
      </c>
      <c r="ESB1" t="s">
        <v>3884</v>
      </c>
      <c r="ESC1" t="s">
        <v>3885</v>
      </c>
      <c r="ESD1" t="s">
        <v>3886</v>
      </c>
      <c r="ESE1" t="s">
        <v>3887</v>
      </c>
      <c r="ESF1" t="s">
        <v>3888</v>
      </c>
      <c r="ESG1" t="s">
        <v>3889</v>
      </c>
      <c r="ESH1" t="s">
        <v>3890</v>
      </c>
      <c r="ESI1" t="s">
        <v>3891</v>
      </c>
      <c r="ESJ1" t="s">
        <v>3892</v>
      </c>
      <c r="ESK1" t="s">
        <v>3893</v>
      </c>
      <c r="ESL1" t="s">
        <v>3894</v>
      </c>
      <c r="ESM1" t="s">
        <v>3895</v>
      </c>
      <c r="ESN1" t="s">
        <v>3896</v>
      </c>
      <c r="ESO1" t="s">
        <v>3897</v>
      </c>
      <c r="ESP1" t="s">
        <v>3898</v>
      </c>
      <c r="ESQ1" t="s">
        <v>3899</v>
      </c>
      <c r="ESR1" t="s">
        <v>3900</v>
      </c>
      <c r="ESS1" t="s">
        <v>3901</v>
      </c>
      <c r="EST1" t="s">
        <v>3902</v>
      </c>
      <c r="ESU1" t="s">
        <v>3903</v>
      </c>
      <c r="ESV1" t="s">
        <v>3904</v>
      </c>
      <c r="ESW1" t="s">
        <v>3905</v>
      </c>
      <c r="ESX1" t="s">
        <v>3906</v>
      </c>
      <c r="ESY1" t="s">
        <v>3907</v>
      </c>
      <c r="ESZ1" t="s">
        <v>3908</v>
      </c>
      <c r="ETA1" t="s">
        <v>3909</v>
      </c>
      <c r="ETB1" t="s">
        <v>3910</v>
      </c>
      <c r="ETC1" t="s">
        <v>3911</v>
      </c>
      <c r="ETD1" t="s">
        <v>3912</v>
      </c>
      <c r="ETE1" t="s">
        <v>3913</v>
      </c>
      <c r="ETF1" t="s">
        <v>3914</v>
      </c>
      <c r="ETG1" t="s">
        <v>3915</v>
      </c>
      <c r="ETH1" t="s">
        <v>3916</v>
      </c>
      <c r="ETI1" t="s">
        <v>3917</v>
      </c>
      <c r="ETJ1" t="s">
        <v>3918</v>
      </c>
      <c r="ETK1" t="s">
        <v>3919</v>
      </c>
      <c r="ETL1" t="s">
        <v>3920</v>
      </c>
      <c r="ETM1" t="s">
        <v>3921</v>
      </c>
      <c r="ETN1" t="s">
        <v>3922</v>
      </c>
      <c r="ETO1" t="s">
        <v>3923</v>
      </c>
      <c r="ETP1" t="s">
        <v>3924</v>
      </c>
      <c r="ETQ1" t="s">
        <v>3925</v>
      </c>
      <c r="ETR1" t="s">
        <v>3926</v>
      </c>
      <c r="ETS1" t="s">
        <v>3927</v>
      </c>
      <c r="ETT1" t="s">
        <v>3928</v>
      </c>
      <c r="ETU1" t="s">
        <v>3929</v>
      </c>
      <c r="ETV1" t="s">
        <v>3930</v>
      </c>
      <c r="ETW1" t="s">
        <v>3931</v>
      </c>
      <c r="ETX1" t="s">
        <v>3932</v>
      </c>
      <c r="ETY1" t="s">
        <v>3933</v>
      </c>
      <c r="ETZ1" t="s">
        <v>3934</v>
      </c>
      <c r="EUA1" t="s">
        <v>3935</v>
      </c>
      <c r="EUB1" t="s">
        <v>3936</v>
      </c>
      <c r="EUC1" t="s">
        <v>3937</v>
      </c>
      <c r="EUD1" t="s">
        <v>3938</v>
      </c>
      <c r="EUE1" t="s">
        <v>3939</v>
      </c>
      <c r="EUF1" t="s">
        <v>3940</v>
      </c>
      <c r="EUG1" t="s">
        <v>3941</v>
      </c>
      <c r="EUH1" t="s">
        <v>3942</v>
      </c>
      <c r="EUI1" t="s">
        <v>3943</v>
      </c>
      <c r="EUJ1" t="s">
        <v>3944</v>
      </c>
      <c r="EUK1" t="s">
        <v>3945</v>
      </c>
      <c r="EUL1" t="s">
        <v>3946</v>
      </c>
      <c r="EUM1" t="s">
        <v>3947</v>
      </c>
      <c r="EUN1" t="s">
        <v>3948</v>
      </c>
      <c r="EUO1" t="s">
        <v>3949</v>
      </c>
      <c r="EUP1" t="s">
        <v>3950</v>
      </c>
      <c r="EUQ1" t="s">
        <v>3951</v>
      </c>
      <c r="EUR1" t="s">
        <v>3952</v>
      </c>
      <c r="EUS1" t="s">
        <v>3953</v>
      </c>
      <c r="EUT1" t="s">
        <v>3954</v>
      </c>
      <c r="EUU1" t="s">
        <v>3955</v>
      </c>
      <c r="EUV1" t="s">
        <v>3956</v>
      </c>
      <c r="EUW1" t="s">
        <v>3957</v>
      </c>
      <c r="EUX1" t="s">
        <v>3958</v>
      </c>
      <c r="EUY1" t="s">
        <v>3959</v>
      </c>
      <c r="EUZ1" t="s">
        <v>3960</v>
      </c>
      <c r="EVA1" t="s">
        <v>3961</v>
      </c>
      <c r="EVB1" t="s">
        <v>3962</v>
      </c>
      <c r="EVC1" t="s">
        <v>3963</v>
      </c>
      <c r="EVD1" t="s">
        <v>3964</v>
      </c>
      <c r="EVE1" t="s">
        <v>3965</v>
      </c>
      <c r="EVF1" t="s">
        <v>3966</v>
      </c>
      <c r="EVG1" t="s">
        <v>3967</v>
      </c>
      <c r="EVH1" t="s">
        <v>3968</v>
      </c>
      <c r="EVI1" t="s">
        <v>3969</v>
      </c>
      <c r="EVJ1" t="s">
        <v>3970</v>
      </c>
      <c r="EVK1" t="s">
        <v>3971</v>
      </c>
      <c r="EVL1" t="s">
        <v>3972</v>
      </c>
      <c r="EVM1" t="s">
        <v>3973</v>
      </c>
      <c r="EVN1" t="s">
        <v>3974</v>
      </c>
      <c r="EVO1" t="s">
        <v>3975</v>
      </c>
      <c r="EVP1" t="s">
        <v>3976</v>
      </c>
      <c r="EVQ1" t="s">
        <v>3977</v>
      </c>
      <c r="EVR1" t="s">
        <v>3978</v>
      </c>
      <c r="EVS1" t="s">
        <v>3979</v>
      </c>
      <c r="EVT1" t="s">
        <v>3980</v>
      </c>
      <c r="EVU1" t="s">
        <v>3981</v>
      </c>
      <c r="EVV1" t="s">
        <v>3982</v>
      </c>
      <c r="EVW1" t="s">
        <v>3983</v>
      </c>
      <c r="EVX1" t="s">
        <v>3984</v>
      </c>
      <c r="EVY1" t="s">
        <v>3985</v>
      </c>
      <c r="EVZ1" t="s">
        <v>3986</v>
      </c>
      <c r="EWA1" t="s">
        <v>3987</v>
      </c>
      <c r="EWB1" t="s">
        <v>3988</v>
      </c>
      <c r="EWC1" t="s">
        <v>3989</v>
      </c>
      <c r="EWD1" t="s">
        <v>3990</v>
      </c>
      <c r="EWE1" t="s">
        <v>3991</v>
      </c>
      <c r="EWF1" t="s">
        <v>3992</v>
      </c>
      <c r="EWG1" t="s">
        <v>3993</v>
      </c>
      <c r="EWH1" t="s">
        <v>3994</v>
      </c>
      <c r="EWI1" t="s">
        <v>3995</v>
      </c>
      <c r="EWJ1" t="s">
        <v>3996</v>
      </c>
      <c r="EWK1" t="s">
        <v>3997</v>
      </c>
      <c r="EWL1" t="s">
        <v>3998</v>
      </c>
      <c r="EWM1" t="s">
        <v>3999</v>
      </c>
      <c r="EWN1" t="s">
        <v>4000</v>
      </c>
      <c r="EWO1" t="s">
        <v>4001</v>
      </c>
      <c r="EWP1" t="s">
        <v>4002</v>
      </c>
      <c r="EWQ1" t="s">
        <v>4003</v>
      </c>
      <c r="EWR1" t="s">
        <v>4004</v>
      </c>
      <c r="EWS1" t="s">
        <v>4005</v>
      </c>
      <c r="EWT1" t="s">
        <v>4006</v>
      </c>
      <c r="EWU1" t="s">
        <v>4007</v>
      </c>
      <c r="EWV1" t="s">
        <v>4008</v>
      </c>
      <c r="EWW1" t="s">
        <v>4009</v>
      </c>
      <c r="EWX1" t="s">
        <v>4010</v>
      </c>
      <c r="EWY1" t="s">
        <v>4011</v>
      </c>
      <c r="EWZ1" t="s">
        <v>4012</v>
      </c>
      <c r="EXA1" t="s">
        <v>4013</v>
      </c>
      <c r="EXB1" t="s">
        <v>4014</v>
      </c>
      <c r="EXC1" t="s">
        <v>4015</v>
      </c>
      <c r="EXD1" t="s">
        <v>4016</v>
      </c>
      <c r="EXE1" t="s">
        <v>4017</v>
      </c>
      <c r="EXF1" t="s">
        <v>4018</v>
      </c>
      <c r="EXG1" t="s">
        <v>4019</v>
      </c>
      <c r="EXH1" t="s">
        <v>4020</v>
      </c>
      <c r="EXI1" t="s">
        <v>4021</v>
      </c>
      <c r="EXJ1" t="s">
        <v>4022</v>
      </c>
      <c r="EXK1" t="s">
        <v>4023</v>
      </c>
      <c r="EXL1" t="s">
        <v>4024</v>
      </c>
      <c r="EXM1" t="s">
        <v>4025</v>
      </c>
      <c r="EXN1" t="s">
        <v>4026</v>
      </c>
      <c r="EXO1" t="s">
        <v>4027</v>
      </c>
      <c r="EXP1" t="s">
        <v>4028</v>
      </c>
      <c r="EXQ1" t="s">
        <v>4029</v>
      </c>
      <c r="EXR1" t="s">
        <v>4030</v>
      </c>
      <c r="EXS1" t="s">
        <v>4031</v>
      </c>
      <c r="EXT1" t="s">
        <v>4032</v>
      </c>
      <c r="EXU1" t="s">
        <v>4033</v>
      </c>
      <c r="EXV1" t="s">
        <v>4034</v>
      </c>
      <c r="EXW1" t="s">
        <v>4035</v>
      </c>
      <c r="EXX1" t="s">
        <v>4036</v>
      </c>
      <c r="EXY1" t="s">
        <v>4037</v>
      </c>
      <c r="EXZ1" t="s">
        <v>4038</v>
      </c>
      <c r="EYA1" t="s">
        <v>4039</v>
      </c>
      <c r="EYB1" t="s">
        <v>4040</v>
      </c>
      <c r="EYC1" t="s">
        <v>4041</v>
      </c>
      <c r="EYD1" t="s">
        <v>4042</v>
      </c>
      <c r="EYE1" t="s">
        <v>4043</v>
      </c>
      <c r="EYF1" t="s">
        <v>4044</v>
      </c>
      <c r="EYG1" t="s">
        <v>4045</v>
      </c>
      <c r="EYH1" t="s">
        <v>4046</v>
      </c>
      <c r="EYI1" t="s">
        <v>4047</v>
      </c>
      <c r="EYJ1" t="s">
        <v>4048</v>
      </c>
      <c r="EYK1" t="s">
        <v>4049</v>
      </c>
      <c r="EYL1" t="s">
        <v>4050</v>
      </c>
      <c r="EYM1" t="s">
        <v>4051</v>
      </c>
      <c r="EYN1" t="s">
        <v>4052</v>
      </c>
      <c r="EYO1" t="s">
        <v>4053</v>
      </c>
      <c r="EYP1" t="s">
        <v>4054</v>
      </c>
      <c r="EYQ1" t="s">
        <v>4055</v>
      </c>
      <c r="EYR1" t="s">
        <v>4056</v>
      </c>
      <c r="EYS1" t="s">
        <v>4057</v>
      </c>
      <c r="EYT1" t="s">
        <v>4058</v>
      </c>
      <c r="EYU1" t="s">
        <v>4059</v>
      </c>
      <c r="EYV1" t="s">
        <v>4060</v>
      </c>
      <c r="EYW1" t="s">
        <v>4061</v>
      </c>
      <c r="EYX1" t="s">
        <v>4062</v>
      </c>
      <c r="EYY1" t="s">
        <v>4063</v>
      </c>
      <c r="EYZ1" t="s">
        <v>4064</v>
      </c>
      <c r="EZA1" t="s">
        <v>4065</v>
      </c>
      <c r="EZB1" t="s">
        <v>4066</v>
      </c>
      <c r="EZC1" t="s">
        <v>4067</v>
      </c>
      <c r="EZD1" t="s">
        <v>4068</v>
      </c>
      <c r="EZE1" t="s">
        <v>4069</v>
      </c>
      <c r="EZF1" t="s">
        <v>4070</v>
      </c>
      <c r="EZG1" t="s">
        <v>4071</v>
      </c>
      <c r="EZH1" t="s">
        <v>4072</v>
      </c>
      <c r="EZI1" t="s">
        <v>4073</v>
      </c>
      <c r="EZJ1" t="s">
        <v>4074</v>
      </c>
      <c r="EZK1" t="s">
        <v>4075</v>
      </c>
      <c r="EZL1" t="s">
        <v>4076</v>
      </c>
      <c r="EZM1" t="s">
        <v>4077</v>
      </c>
      <c r="EZN1" t="s">
        <v>4078</v>
      </c>
      <c r="EZO1" t="s">
        <v>4079</v>
      </c>
      <c r="EZP1" t="s">
        <v>4080</v>
      </c>
      <c r="EZQ1" t="s">
        <v>4081</v>
      </c>
      <c r="EZR1" t="s">
        <v>4082</v>
      </c>
      <c r="EZS1" t="s">
        <v>4083</v>
      </c>
      <c r="EZT1" t="s">
        <v>4084</v>
      </c>
      <c r="EZU1" t="s">
        <v>4085</v>
      </c>
      <c r="EZV1" t="s">
        <v>4086</v>
      </c>
      <c r="EZW1" t="s">
        <v>4087</v>
      </c>
      <c r="EZX1" t="s">
        <v>4088</v>
      </c>
      <c r="EZY1" t="s">
        <v>4089</v>
      </c>
      <c r="EZZ1" t="s">
        <v>4090</v>
      </c>
      <c r="FAA1" t="s">
        <v>4091</v>
      </c>
      <c r="FAB1" t="s">
        <v>4092</v>
      </c>
      <c r="FAC1" t="s">
        <v>4093</v>
      </c>
      <c r="FAD1" t="s">
        <v>4094</v>
      </c>
      <c r="FAE1" t="s">
        <v>4095</v>
      </c>
      <c r="FAF1" t="s">
        <v>4096</v>
      </c>
      <c r="FAG1" t="s">
        <v>4097</v>
      </c>
      <c r="FAH1" t="s">
        <v>4098</v>
      </c>
      <c r="FAI1" t="s">
        <v>4099</v>
      </c>
      <c r="FAJ1" t="s">
        <v>4100</v>
      </c>
      <c r="FAK1" t="s">
        <v>4101</v>
      </c>
      <c r="FAL1" t="s">
        <v>4102</v>
      </c>
      <c r="FAM1" t="s">
        <v>4103</v>
      </c>
      <c r="FAN1" t="s">
        <v>4104</v>
      </c>
      <c r="FAO1" t="s">
        <v>4105</v>
      </c>
      <c r="FAP1" t="s">
        <v>4106</v>
      </c>
      <c r="FAQ1" t="s">
        <v>4107</v>
      </c>
      <c r="FAR1" t="s">
        <v>4108</v>
      </c>
      <c r="FAS1" t="s">
        <v>4109</v>
      </c>
      <c r="FAT1" t="s">
        <v>4110</v>
      </c>
      <c r="FAU1" t="s">
        <v>4111</v>
      </c>
      <c r="FAV1" t="s">
        <v>4112</v>
      </c>
      <c r="FAW1" t="s">
        <v>4113</v>
      </c>
      <c r="FAX1" t="s">
        <v>4114</v>
      </c>
      <c r="FAY1" t="s">
        <v>4115</v>
      </c>
      <c r="FAZ1" t="s">
        <v>4116</v>
      </c>
      <c r="FBA1" t="s">
        <v>4117</v>
      </c>
      <c r="FBB1" t="s">
        <v>4118</v>
      </c>
      <c r="FBC1" t="s">
        <v>4119</v>
      </c>
      <c r="FBD1" t="s">
        <v>4120</v>
      </c>
      <c r="FBE1" t="s">
        <v>4121</v>
      </c>
      <c r="FBF1" t="s">
        <v>4122</v>
      </c>
      <c r="FBG1" t="s">
        <v>4123</v>
      </c>
      <c r="FBH1" t="s">
        <v>4124</v>
      </c>
      <c r="FBI1" t="s">
        <v>4125</v>
      </c>
      <c r="FBJ1" t="s">
        <v>4126</v>
      </c>
      <c r="FBK1" t="s">
        <v>4127</v>
      </c>
      <c r="FBL1" t="s">
        <v>4128</v>
      </c>
      <c r="FBM1" t="s">
        <v>4129</v>
      </c>
      <c r="FBN1" t="s">
        <v>4130</v>
      </c>
      <c r="FBO1" t="s">
        <v>4131</v>
      </c>
      <c r="FBP1" t="s">
        <v>4132</v>
      </c>
      <c r="FBQ1" t="s">
        <v>4133</v>
      </c>
      <c r="FBR1" t="s">
        <v>4134</v>
      </c>
      <c r="FBS1" t="s">
        <v>4135</v>
      </c>
      <c r="FBT1" t="s">
        <v>4136</v>
      </c>
      <c r="FBU1" t="s">
        <v>4137</v>
      </c>
      <c r="FBV1" t="s">
        <v>4138</v>
      </c>
      <c r="FBW1" t="s">
        <v>4139</v>
      </c>
      <c r="FBX1" t="s">
        <v>4140</v>
      </c>
      <c r="FBY1" t="s">
        <v>4141</v>
      </c>
      <c r="FBZ1" t="s">
        <v>4142</v>
      </c>
      <c r="FCA1" t="s">
        <v>4143</v>
      </c>
      <c r="FCB1" t="s">
        <v>4144</v>
      </c>
      <c r="FCC1" t="s">
        <v>4145</v>
      </c>
      <c r="FCD1" t="s">
        <v>4146</v>
      </c>
      <c r="FCE1" t="s">
        <v>4147</v>
      </c>
      <c r="FCF1" t="s">
        <v>4148</v>
      </c>
      <c r="FCG1" t="s">
        <v>4149</v>
      </c>
      <c r="FCH1" t="s">
        <v>4150</v>
      </c>
      <c r="FCI1" t="s">
        <v>4151</v>
      </c>
      <c r="FCJ1" t="s">
        <v>4152</v>
      </c>
      <c r="FCK1" t="s">
        <v>4153</v>
      </c>
      <c r="FCL1" t="s">
        <v>4154</v>
      </c>
      <c r="FCM1" t="s">
        <v>4155</v>
      </c>
      <c r="FCN1" t="s">
        <v>4156</v>
      </c>
      <c r="FCO1" t="s">
        <v>4157</v>
      </c>
      <c r="FCP1" t="s">
        <v>4158</v>
      </c>
      <c r="FCQ1" t="s">
        <v>4159</v>
      </c>
      <c r="FCR1" t="s">
        <v>4160</v>
      </c>
      <c r="FCS1" t="s">
        <v>4161</v>
      </c>
      <c r="FCT1" t="s">
        <v>4162</v>
      </c>
      <c r="FCU1" t="s">
        <v>4163</v>
      </c>
      <c r="FCV1" t="s">
        <v>4164</v>
      </c>
      <c r="FCW1" t="s">
        <v>4165</v>
      </c>
      <c r="FCX1" t="s">
        <v>4166</v>
      </c>
      <c r="FCY1" t="s">
        <v>4167</v>
      </c>
      <c r="FCZ1" t="s">
        <v>4168</v>
      </c>
      <c r="FDA1" t="s">
        <v>4169</v>
      </c>
      <c r="FDB1" t="s">
        <v>4170</v>
      </c>
      <c r="FDC1" t="s">
        <v>4171</v>
      </c>
      <c r="FDD1" t="s">
        <v>4172</v>
      </c>
      <c r="FDE1" t="s">
        <v>4173</v>
      </c>
      <c r="FDF1" t="s">
        <v>4174</v>
      </c>
      <c r="FDG1" t="s">
        <v>4175</v>
      </c>
      <c r="FDH1" t="s">
        <v>4176</v>
      </c>
      <c r="FDI1" t="s">
        <v>4177</v>
      </c>
      <c r="FDJ1" t="s">
        <v>4178</v>
      </c>
      <c r="FDK1" t="s">
        <v>4179</v>
      </c>
      <c r="FDL1" t="s">
        <v>4180</v>
      </c>
      <c r="FDM1" t="s">
        <v>4181</v>
      </c>
      <c r="FDN1" t="s">
        <v>4182</v>
      </c>
      <c r="FDO1" t="s">
        <v>4183</v>
      </c>
      <c r="FDP1" t="s">
        <v>4184</v>
      </c>
      <c r="FDQ1" t="s">
        <v>4185</v>
      </c>
      <c r="FDR1" t="s">
        <v>4186</v>
      </c>
      <c r="FDS1" t="s">
        <v>4187</v>
      </c>
      <c r="FDT1" t="s">
        <v>4188</v>
      </c>
      <c r="FDU1" t="s">
        <v>4189</v>
      </c>
      <c r="FDV1" t="s">
        <v>4190</v>
      </c>
      <c r="FDW1" t="s">
        <v>4191</v>
      </c>
      <c r="FDX1" t="s">
        <v>4192</v>
      </c>
      <c r="FDY1" t="s">
        <v>4193</v>
      </c>
      <c r="FDZ1" t="s">
        <v>4194</v>
      </c>
      <c r="FEA1" t="s">
        <v>4195</v>
      </c>
      <c r="FEB1" t="s">
        <v>4196</v>
      </c>
      <c r="FEC1" t="s">
        <v>4197</v>
      </c>
      <c r="FED1" t="s">
        <v>4198</v>
      </c>
      <c r="FEE1" t="s">
        <v>4199</v>
      </c>
      <c r="FEF1" t="s">
        <v>4200</v>
      </c>
      <c r="FEG1" t="s">
        <v>4201</v>
      </c>
      <c r="FEH1" t="s">
        <v>4202</v>
      </c>
      <c r="FEI1" t="s">
        <v>4203</v>
      </c>
      <c r="FEJ1" t="s">
        <v>4204</v>
      </c>
      <c r="FEK1" t="s">
        <v>4205</v>
      </c>
      <c r="FEL1" t="s">
        <v>4206</v>
      </c>
      <c r="FEM1" t="s">
        <v>4207</v>
      </c>
      <c r="FEN1" t="s">
        <v>4208</v>
      </c>
      <c r="FEO1" t="s">
        <v>4209</v>
      </c>
      <c r="FEP1" t="s">
        <v>4210</v>
      </c>
      <c r="FEQ1" t="s">
        <v>4211</v>
      </c>
      <c r="FER1" t="s">
        <v>4212</v>
      </c>
      <c r="FES1" t="s">
        <v>4213</v>
      </c>
      <c r="FET1" t="s">
        <v>4214</v>
      </c>
      <c r="FEU1" t="s">
        <v>4215</v>
      </c>
      <c r="FEV1" t="s">
        <v>4216</v>
      </c>
      <c r="FEW1" t="s">
        <v>4217</v>
      </c>
      <c r="FEX1" t="s">
        <v>4218</v>
      </c>
      <c r="FEY1" t="s">
        <v>4219</v>
      </c>
      <c r="FEZ1" t="s">
        <v>4220</v>
      </c>
      <c r="FFA1" t="s">
        <v>4221</v>
      </c>
      <c r="FFB1" t="s">
        <v>4222</v>
      </c>
      <c r="FFC1" t="s">
        <v>4223</v>
      </c>
      <c r="FFD1" t="s">
        <v>4224</v>
      </c>
      <c r="FFE1" t="s">
        <v>4225</v>
      </c>
      <c r="FFF1" t="s">
        <v>4226</v>
      </c>
      <c r="FFG1" t="s">
        <v>4227</v>
      </c>
      <c r="FFH1" t="s">
        <v>4228</v>
      </c>
      <c r="FFI1" t="s">
        <v>4229</v>
      </c>
      <c r="FFJ1" t="s">
        <v>4230</v>
      </c>
      <c r="FFK1" t="s">
        <v>4231</v>
      </c>
      <c r="FFL1" t="s">
        <v>4232</v>
      </c>
      <c r="FFM1" t="s">
        <v>4233</v>
      </c>
      <c r="FFN1" t="s">
        <v>4234</v>
      </c>
      <c r="FFO1" t="s">
        <v>4235</v>
      </c>
      <c r="FFP1" t="s">
        <v>4236</v>
      </c>
      <c r="FFQ1" t="s">
        <v>4237</v>
      </c>
      <c r="FFR1" t="s">
        <v>4238</v>
      </c>
      <c r="FFS1" t="s">
        <v>4239</v>
      </c>
      <c r="FFT1" t="s">
        <v>4240</v>
      </c>
      <c r="FFU1" t="s">
        <v>4241</v>
      </c>
      <c r="FFV1" t="s">
        <v>4242</v>
      </c>
      <c r="FFW1" t="s">
        <v>4243</v>
      </c>
      <c r="FFX1" t="s">
        <v>4244</v>
      </c>
      <c r="FFY1" t="s">
        <v>4245</v>
      </c>
      <c r="FFZ1" t="s">
        <v>4246</v>
      </c>
      <c r="FGA1" t="s">
        <v>4247</v>
      </c>
      <c r="FGB1" t="s">
        <v>4248</v>
      </c>
      <c r="FGC1" t="s">
        <v>4249</v>
      </c>
      <c r="FGD1" t="s">
        <v>4250</v>
      </c>
      <c r="FGE1" t="s">
        <v>4251</v>
      </c>
      <c r="FGF1" t="s">
        <v>4252</v>
      </c>
      <c r="FGG1" t="s">
        <v>4253</v>
      </c>
      <c r="FGH1" t="s">
        <v>4254</v>
      </c>
      <c r="FGI1" t="s">
        <v>4255</v>
      </c>
      <c r="FGJ1" t="s">
        <v>4256</v>
      </c>
      <c r="FGK1" t="s">
        <v>4257</v>
      </c>
      <c r="FGL1" t="s">
        <v>4258</v>
      </c>
      <c r="FGM1" t="s">
        <v>4259</v>
      </c>
      <c r="FGN1" t="s">
        <v>4260</v>
      </c>
      <c r="FGO1" t="s">
        <v>4261</v>
      </c>
      <c r="FGP1" t="s">
        <v>4262</v>
      </c>
      <c r="FGQ1" t="s">
        <v>4263</v>
      </c>
      <c r="FGR1" t="s">
        <v>4264</v>
      </c>
      <c r="FGS1" t="s">
        <v>4265</v>
      </c>
      <c r="FGT1" t="s">
        <v>4266</v>
      </c>
      <c r="FGU1" t="s">
        <v>4267</v>
      </c>
      <c r="FGV1" t="s">
        <v>4268</v>
      </c>
      <c r="FGW1" t="s">
        <v>4269</v>
      </c>
      <c r="FGX1" t="s">
        <v>4270</v>
      </c>
      <c r="FGY1" t="s">
        <v>4271</v>
      </c>
      <c r="FGZ1" t="s">
        <v>4272</v>
      </c>
      <c r="FHA1" t="s">
        <v>4273</v>
      </c>
      <c r="FHB1" t="s">
        <v>4274</v>
      </c>
      <c r="FHC1" t="s">
        <v>4275</v>
      </c>
      <c r="FHD1" t="s">
        <v>4276</v>
      </c>
      <c r="FHE1" t="s">
        <v>4277</v>
      </c>
      <c r="FHF1" t="s">
        <v>4278</v>
      </c>
      <c r="FHG1" t="s">
        <v>4279</v>
      </c>
      <c r="FHH1" t="s">
        <v>4280</v>
      </c>
      <c r="FHI1" t="s">
        <v>4281</v>
      </c>
      <c r="FHJ1" t="s">
        <v>4282</v>
      </c>
      <c r="FHK1" t="s">
        <v>4283</v>
      </c>
      <c r="FHL1" t="s">
        <v>4284</v>
      </c>
      <c r="FHM1" t="s">
        <v>4285</v>
      </c>
      <c r="FHN1" t="s">
        <v>4286</v>
      </c>
      <c r="FHO1" t="s">
        <v>4287</v>
      </c>
      <c r="FHP1" t="s">
        <v>4288</v>
      </c>
      <c r="FHQ1" t="s">
        <v>4289</v>
      </c>
      <c r="FHR1" t="s">
        <v>4290</v>
      </c>
      <c r="FHS1" t="s">
        <v>4291</v>
      </c>
      <c r="FHT1" t="s">
        <v>4292</v>
      </c>
      <c r="FHU1" t="s">
        <v>4293</v>
      </c>
      <c r="FHV1" t="s">
        <v>4294</v>
      </c>
      <c r="FHW1" t="s">
        <v>4295</v>
      </c>
      <c r="FHX1" t="s">
        <v>4296</v>
      </c>
      <c r="FHY1" t="s">
        <v>4297</v>
      </c>
      <c r="FHZ1" t="s">
        <v>4298</v>
      </c>
      <c r="FIA1" t="s">
        <v>4299</v>
      </c>
      <c r="FIB1" t="s">
        <v>4300</v>
      </c>
      <c r="FIC1" t="s">
        <v>4301</v>
      </c>
      <c r="FID1" t="s">
        <v>4302</v>
      </c>
      <c r="FIE1" t="s">
        <v>4303</v>
      </c>
      <c r="FIF1" t="s">
        <v>4304</v>
      </c>
      <c r="FIG1" t="s">
        <v>4305</v>
      </c>
      <c r="FIH1" t="s">
        <v>4306</v>
      </c>
      <c r="FII1" t="s">
        <v>4307</v>
      </c>
      <c r="FIJ1" t="s">
        <v>4308</v>
      </c>
      <c r="FIK1" t="s">
        <v>4309</v>
      </c>
      <c r="FIL1" t="s">
        <v>4310</v>
      </c>
      <c r="FIM1" t="s">
        <v>4311</v>
      </c>
      <c r="FIN1" t="s">
        <v>4312</v>
      </c>
      <c r="FIO1" t="s">
        <v>4313</v>
      </c>
      <c r="FIP1" t="s">
        <v>4314</v>
      </c>
      <c r="FIQ1" t="s">
        <v>4315</v>
      </c>
      <c r="FIR1" t="s">
        <v>4316</v>
      </c>
      <c r="FIS1" t="s">
        <v>4317</v>
      </c>
      <c r="FIT1" t="s">
        <v>4318</v>
      </c>
      <c r="FIU1" t="s">
        <v>4319</v>
      </c>
      <c r="FIV1" t="s">
        <v>4320</v>
      </c>
      <c r="FIW1" t="s">
        <v>4321</v>
      </c>
      <c r="FIX1" t="s">
        <v>4322</v>
      </c>
      <c r="FIY1" t="s">
        <v>4323</v>
      </c>
      <c r="FIZ1" t="s">
        <v>4324</v>
      </c>
      <c r="FJA1" t="s">
        <v>4325</v>
      </c>
      <c r="FJB1" t="s">
        <v>4326</v>
      </c>
      <c r="FJC1" t="s">
        <v>4327</v>
      </c>
      <c r="FJD1" t="s">
        <v>4328</v>
      </c>
      <c r="FJE1" t="s">
        <v>4329</v>
      </c>
      <c r="FJF1" t="s">
        <v>4330</v>
      </c>
      <c r="FJG1" t="s">
        <v>4331</v>
      </c>
      <c r="FJH1" t="s">
        <v>4332</v>
      </c>
      <c r="FJI1" t="s">
        <v>4333</v>
      </c>
      <c r="FJJ1" t="s">
        <v>4334</v>
      </c>
      <c r="FJK1" t="s">
        <v>4335</v>
      </c>
      <c r="FJL1" t="s">
        <v>4336</v>
      </c>
      <c r="FJM1" t="s">
        <v>4337</v>
      </c>
      <c r="FJN1" t="s">
        <v>4338</v>
      </c>
      <c r="FJO1" t="s">
        <v>4339</v>
      </c>
      <c r="FJP1" t="s">
        <v>4340</v>
      </c>
      <c r="FJQ1" t="s">
        <v>4341</v>
      </c>
      <c r="FJR1" t="s">
        <v>4342</v>
      </c>
      <c r="FJS1" t="s">
        <v>4343</v>
      </c>
      <c r="FJT1" t="s">
        <v>4344</v>
      </c>
      <c r="FJU1" t="s">
        <v>4345</v>
      </c>
      <c r="FJV1" t="s">
        <v>4346</v>
      </c>
      <c r="FJW1" t="s">
        <v>4347</v>
      </c>
      <c r="FJX1" t="s">
        <v>4348</v>
      </c>
      <c r="FJY1" t="s">
        <v>4349</v>
      </c>
      <c r="FJZ1" t="s">
        <v>4350</v>
      </c>
      <c r="FKA1" t="s">
        <v>4351</v>
      </c>
      <c r="FKB1" t="s">
        <v>4352</v>
      </c>
      <c r="FKC1" t="s">
        <v>4353</v>
      </c>
      <c r="FKD1" t="s">
        <v>4354</v>
      </c>
      <c r="FKE1" t="s">
        <v>4355</v>
      </c>
      <c r="FKF1" t="s">
        <v>4356</v>
      </c>
      <c r="FKG1" t="s">
        <v>4357</v>
      </c>
      <c r="FKH1" t="s">
        <v>4358</v>
      </c>
      <c r="FKI1" t="s">
        <v>4359</v>
      </c>
      <c r="FKJ1" t="s">
        <v>4360</v>
      </c>
      <c r="FKK1" t="s">
        <v>4361</v>
      </c>
      <c r="FKL1" t="s">
        <v>4362</v>
      </c>
      <c r="FKM1" t="s">
        <v>4363</v>
      </c>
      <c r="FKN1" t="s">
        <v>4364</v>
      </c>
      <c r="FKO1" t="s">
        <v>4365</v>
      </c>
      <c r="FKP1" t="s">
        <v>4366</v>
      </c>
      <c r="FKQ1" t="s">
        <v>4367</v>
      </c>
      <c r="FKR1" t="s">
        <v>4368</v>
      </c>
      <c r="FKS1" t="s">
        <v>4369</v>
      </c>
      <c r="FKT1" t="s">
        <v>4370</v>
      </c>
      <c r="FKU1" t="s">
        <v>4371</v>
      </c>
      <c r="FKV1" t="s">
        <v>4372</v>
      </c>
      <c r="FKW1" t="s">
        <v>4373</v>
      </c>
      <c r="FKX1" t="s">
        <v>4374</v>
      </c>
      <c r="FKY1" t="s">
        <v>4375</v>
      </c>
      <c r="FKZ1" t="s">
        <v>4376</v>
      </c>
      <c r="FLA1" t="s">
        <v>4377</v>
      </c>
      <c r="FLB1" t="s">
        <v>4378</v>
      </c>
      <c r="FLC1" t="s">
        <v>4379</v>
      </c>
      <c r="FLD1" t="s">
        <v>4380</v>
      </c>
      <c r="FLE1" t="s">
        <v>4381</v>
      </c>
      <c r="FLF1" t="s">
        <v>4382</v>
      </c>
      <c r="FLG1" t="s">
        <v>4383</v>
      </c>
      <c r="FLH1" t="s">
        <v>4384</v>
      </c>
      <c r="FLI1" t="s">
        <v>4385</v>
      </c>
      <c r="FLJ1" t="s">
        <v>4386</v>
      </c>
      <c r="FLK1" t="s">
        <v>4387</v>
      </c>
      <c r="FLL1" t="s">
        <v>4388</v>
      </c>
      <c r="FLM1" t="s">
        <v>4389</v>
      </c>
      <c r="FLN1" t="s">
        <v>4390</v>
      </c>
      <c r="FLO1" t="s">
        <v>4391</v>
      </c>
      <c r="FLP1" t="s">
        <v>4392</v>
      </c>
      <c r="FLQ1" t="s">
        <v>4393</v>
      </c>
      <c r="FLR1" t="s">
        <v>4394</v>
      </c>
      <c r="FLS1" t="s">
        <v>4395</v>
      </c>
      <c r="FLT1" t="s">
        <v>4396</v>
      </c>
      <c r="FLU1" t="s">
        <v>4397</v>
      </c>
      <c r="FLV1" t="s">
        <v>4398</v>
      </c>
      <c r="FLW1" t="s">
        <v>4399</v>
      </c>
      <c r="FLX1" t="s">
        <v>4400</v>
      </c>
      <c r="FLY1" t="s">
        <v>4401</v>
      </c>
      <c r="FLZ1" t="s">
        <v>4402</v>
      </c>
      <c r="FMA1" t="s">
        <v>4403</v>
      </c>
      <c r="FMB1" t="s">
        <v>4404</v>
      </c>
      <c r="FMC1" t="s">
        <v>4405</v>
      </c>
      <c r="FMD1" t="s">
        <v>4406</v>
      </c>
      <c r="FME1" t="s">
        <v>4407</v>
      </c>
      <c r="FMF1" t="s">
        <v>4408</v>
      </c>
      <c r="FMG1" t="s">
        <v>4409</v>
      </c>
      <c r="FMH1" t="s">
        <v>4410</v>
      </c>
      <c r="FMI1" t="s">
        <v>4411</v>
      </c>
      <c r="FMJ1" t="s">
        <v>4412</v>
      </c>
      <c r="FMK1" t="s">
        <v>4413</v>
      </c>
      <c r="FML1" t="s">
        <v>4414</v>
      </c>
      <c r="FMM1" t="s">
        <v>4415</v>
      </c>
      <c r="FMN1" t="s">
        <v>4416</v>
      </c>
      <c r="FMO1" t="s">
        <v>4417</v>
      </c>
      <c r="FMP1" t="s">
        <v>4418</v>
      </c>
      <c r="FMQ1" t="s">
        <v>4419</v>
      </c>
      <c r="FMR1" t="s">
        <v>4420</v>
      </c>
      <c r="FMS1" t="s">
        <v>4421</v>
      </c>
      <c r="FMT1" t="s">
        <v>4422</v>
      </c>
      <c r="FMU1" t="s">
        <v>4423</v>
      </c>
      <c r="FMV1" t="s">
        <v>4424</v>
      </c>
      <c r="FMW1" t="s">
        <v>4425</v>
      </c>
      <c r="FMX1" t="s">
        <v>4426</v>
      </c>
      <c r="FMY1" t="s">
        <v>4427</v>
      </c>
      <c r="FMZ1" t="s">
        <v>4428</v>
      </c>
      <c r="FNA1" t="s">
        <v>4429</v>
      </c>
      <c r="FNB1" t="s">
        <v>4430</v>
      </c>
      <c r="FNC1" t="s">
        <v>4431</v>
      </c>
      <c r="FND1" t="s">
        <v>4432</v>
      </c>
      <c r="FNE1" t="s">
        <v>4433</v>
      </c>
      <c r="FNF1" t="s">
        <v>4434</v>
      </c>
      <c r="FNG1" t="s">
        <v>4435</v>
      </c>
      <c r="FNH1" t="s">
        <v>4436</v>
      </c>
      <c r="FNI1" t="s">
        <v>4437</v>
      </c>
      <c r="FNJ1" t="s">
        <v>4438</v>
      </c>
      <c r="FNK1" t="s">
        <v>4439</v>
      </c>
      <c r="FNL1" t="s">
        <v>4440</v>
      </c>
      <c r="FNM1" t="s">
        <v>4441</v>
      </c>
      <c r="FNN1" t="s">
        <v>4442</v>
      </c>
      <c r="FNO1" t="s">
        <v>4443</v>
      </c>
      <c r="FNP1" t="s">
        <v>4444</v>
      </c>
      <c r="FNQ1" t="s">
        <v>4445</v>
      </c>
      <c r="FNR1" t="s">
        <v>4446</v>
      </c>
      <c r="FNS1" t="s">
        <v>4447</v>
      </c>
      <c r="FNT1" t="s">
        <v>4448</v>
      </c>
      <c r="FNU1" t="s">
        <v>4449</v>
      </c>
      <c r="FNV1" t="s">
        <v>4450</v>
      </c>
      <c r="FNW1" t="s">
        <v>4451</v>
      </c>
      <c r="FNX1" t="s">
        <v>4452</v>
      </c>
      <c r="FNY1" t="s">
        <v>4453</v>
      </c>
      <c r="FNZ1" t="s">
        <v>4454</v>
      </c>
      <c r="FOA1" t="s">
        <v>4455</v>
      </c>
      <c r="FOB1" t="s">
        <v>4456</v>
      </c>
      <c r="FOC1" t="s">
        <v>4457</v>
      </c>
      <c r="FOD1" t="s">
        <v>4458</v>
      </c>
      <c r="FOE1" t="s">
        <v>4459</v>
      </c>
      <c r="FOF1" t="s">
        <v>4460</v>
      </c>
      <c r="FOG1" t="s">
        <v>4461</v>
      </c>
      <c r="FOH1" t="s">
        <v>4462</v>
      </c>
      <c r="FOI1" t="s">
        <v>4463</v>
      </c>
      <c r="FOJ1" t="s">
        <v>4464</v>
      </c>
      <c r="FOK1" t="s">
        <v>4465</v>
      </c>
      <c r="FOL1" t="s">
        <v>4466</v>
      </c>
      <c r="FOM1" t="s">
        <v>4467</v>
      </c>
      <c r="FON1" t="s">
        <v>4468</v>
      </c>
      <c r="FOO1" t="s">
        <v>4469</v>
      </c>
      <c r="FOP1" t="s">
        <v>4470</v>
      </c>
      <c r="FOQ1" t="s">
        <v>4471</v>
      </c>
      <c r="FOR1" t="s">
        <v>4472</v>
      </c>
      <c r="FOS1" t="s">
        <v>4473</v>
      </c>
      <c r="FOT1" t="s">
        <v>4474</v>
      </c>
      <c r="FOU1" t="s">
        <v>4475</v>
      </c>
      <c r="FOV1" t="s">
        <v>4476</v>
      </c>
      <c r="FOW1" t="s">
        <v>4477</v>
      </c>
      <c r="FOX1" t="s">
        <v>4478</v>
      </c>
      <c r="FOY1" t="s">
        <v>4479</v>
      </c>
      <c r="FOZ1" t="s">
        <v>4480</v>
      </c>
      <c r="FPA1" t="s">
        <v>4481</v>
      </c>
      <c r="FPB1" t="s">
        <v>4482</v>
      </c>
      <c r="FPC1" t="s">
        <v>4483</v>
      </c>
      <c r="FPD1" t="s">
        <v>4484</v>
      </c>
      <c r="FPE1" t="s">
        <v>4485</v>
      </c>
      <c r="FPF1" t="s">
        <v>4486</v>
      </c>
      <c r="FPG1" t="s">
        <v>4487</v>
      </c>
      <c r="FPH1" t="s">
        <v>4488</v>
      </c>
      <c r="FPI1" t="s">
        <v>4489</v>
      </c>
      <c r="FPJ1" t="s">
        <v>4490</v>
      </c>
      <c r="FPK1" t="s">
        <v>4491</v>
      </c>
      <c r="FPL1" t="s">
        <v>4492</v>
      </c>
      <c r="FPM1" t="s">
        <v>4493</v>
      </c>
      <c r="FPN1" t="s">
        <v>4494</v>
      </c>
      <c r="FPO1" t="s">
        <v>4495</v>
      </c>
      <c r="FPP1" t="s">
        <v>4496</v>
      </c>
      <c r="FPQ1" t="s">
        <v>4497</v>
      </c>
      <c r="FPR1" t="s">
        <v>4498</v>
      </c>
      <c r="FPS1" t="s">
        <v>4499</v>
      </c>
      <c r="FPT1" t="s">
        <v>4500</v>
      </c>
      <c r="FPU1" t="s">
        <v>4501</v>
      </c>
      <c r="FPV1" t="s">
        <v>4502</v>
      </c>
      <c r="FPW1" t="s">
        <v>4503</v>
      </c>
      <c r="FPX1" t="s">
        <v>4504</v>
      </c>
      <c r="FPY1" t="s">
        <v>4505</v>
      </c>
      <c r="FPZ1" t="s">
        <v>4506</v>
      </c>
      <c r="FQA1" t="s">
        <v>4507</v>
      </c>
      <c r="FQB1" t="s">
        <v>4508</v>
      </c>
      <c r="FQC1" t="s">
        <v>4509</v>
      </c>
      <c r="FQD1" t="s">
        <v>4510</v>
      </c>
      <c r="FQE1" t="s">
        <v>4511</v>
      </c>
      <c r="FQF1" t="s">
        <v>4512</v>
      </c>
      <c r="FQG1" t="s">
        <v>4513</v>
      </c>
      <c r="FQH1" t="s">
        <v>4514</v>
      </c>
      <c r="FQI1" t="s">
        <v>4515</v>
      </c>
      <c r="FQJ1" t="s">
        <v>4516</v>
      </c>
      <c r="FQK1" t="s">
        <v>4517</v>
      </c>
      <c r="FQL1" t="s">
        <v>4518</v>
      </c>
      <c r="FQM1" t="s">
        <v>4519</v>
      </c>
      <c r="FQN1" t="s">
        <v>4520</v>
      </c>
      <c r="FQO1" t="s">
        <v>4521</v>
      </c>
      <c r="FQP1" t="s">
        <v>4522</v>
      </c>
      <c r="FQQ1" t="s">
        <v>4523</v>
      </c>
      <c r="FQR1" t="s">
        <v>4524</v>
      </c>
      <c r="FQS1" t="s">
        <v>4525</v>
      </c>
      <c r="FQT1" t="s">
        <v>4526</v>
      </c>
      <c r="FQU1" t="s">
        <v>4527</v>
      </c>
      <c r="FQV1" t="s">
        <v>4528</v>
      </c>
      <c r="FQW1" t="s">
        <v>4529</v>
      </c>
      <c r="FQX1" t="s">
        <v>4530</v>
      </c>
      <c r="FQY1" t="s">
        <v>4531</v>
      </c>
      <c r="FQZ1" t="s">
        <v>4532</v>
      </c>
      <c r="FRA1" t="s">
        <v>4533</v>
      </c>
      <c r="FRB1" t="s">
        <v>4534</v>
      </c>
      <c r="FRC1" t="s">
        <v>4535</v>
      </c>
      <c r="FRD1" t="s">
        <v>4536</v>
      </c>
      <c r="FRE1" t="s">
        <v>4537</v>
      </c>
      <c r="FRF1" t="s">
        <v>4538</v>
      </c>
      <c r="FRG1" t="s">
        <v>4539</v>
      </c>
      <c r="FRH1" t="s">
        <v>4540</v>
      </c>
      <c r="FRI1" t="s">
        <v>4541</v>
      </c>
      <c r="FRJ1" t="s">
        <v>4542</v>
      </c>
      <c r="FRK1" t="s">
        <v>4543</v>
      </c>
      <c r="FRL1" t="s">
        <v>4544</v>
      </c>
      <c r="FRM1" t="s">
        <v>4545</v>
      </c>
      <c r="FRN1" t="s">
        <v>4546</v>
      </c>
      <c r="FRO1" t="s">
        <v>4547</v>
      </c>
      <c r="FRP1" t="s">
        <v>4548</v>
      </c>
      <c r="FRQ1" t="s">
        <v>4549</v>
      </c>
      <c r="FRR1" t="s">
        <v>4550</v>
      </c>
      <c r="FRS1" t="s">
        <v>4551</v>
      </c>
      <c r="FRT1" t="s">
        <v>4552</v>
      </c>
      <c r="FRU1" t="s">
        <v>4553</v>
      </c>
      <c r="FRV1" t="s">
        <v>4554</v>
      </c>
      <c r="FRW1" t="s">
        <v>4555</v>
      </c>
      <c r="FRX1" t="s">
        <v>4556</v>
      </c>
      <c r="FRY1" t="s">
        <v>4557</v>
      </c>
      <c r="FRZ1" t="s">
        <v>4558</v>
      </c>
      <c r="FSA1" t="s">
        <v>4559</v>
      </c>
      <c r="FSB1" t="s">
        <v>4560</v>
      </c>
      <c r="FSC1" t="s">
        <v>4561</v>
      </c>
      <c r="FSD1" t="s">
        <v>4562</v>
      </c>
      <c r="FSE1" t="s">
        <v>4563</v>
      </c>
      <c r="FSF1" t="s">
        <v>4564</v>
      </c>
      <c r="FSG1" t="s">
        <v>4565</v>
      </c>
      <c r="FSH1" t="s">
        <v>4566</v>
      </c>
      <c r="FSI1" t="s">
        <v>4567</v>
      </c>
      <c r="FSJ1" t="s">
        <v>4568</v>
      </c>
      <c r="FSK1" t="s">
        <v>4569</v>
      </c>
      <c r="FSL1" t="s">
        <v>4570</v>
      </c>
      <c r="FSM1" t="s">
        <v>4571</v>
      </c>
      <c r="FSN1" t="s">
        <v>4572</v>
      </c>
      <c r="FSO1" t="s">
        <v>4573</v>
      </c>
      <c r="FSP1" t="s">
        <v>4574</v>
      </c>
      <c r="FSQ1" t="s">
        <v>4575</v>
      </c>
      <c r="FSR1" t="s">
        <v>4576</v>
      </c>
      <c r="FSS1" t="s">
        <v>4577</v>
      </c>
      <c r="FST1" t="s">
        <v>4578</v>
      </c>
      <c r="FSU1" t="s">
        <v>4579</v>
      </c>
      <c r="FSV1" t="s">
        <v>4580</v>
      </c>
      <c r="FSW1" t="s">
        <v>4581</v>
      </c>
      <c r="FSX1" t="s">
        <v>4582</v>
      </c>
      <c r="FSY1" t="s">
        <v>4583</v>
      </c>
      <c r="FSZ1" t="s">
        <v>4584</v>
      </c>
      <c r="FTA1" t="s">
        <v>4585</v>
      </c>
      <c r="FTB1" t="s">
        <v>4586</v>
      </c>
      <c r="FTC1" t="s">
        <v>4587</v>
      </c>
      <c r="FTD1" t="s">
        <v>4588</v>
      </c>
      <c r="FTE1" t="s">
        <v>4589</v>
      </c>
      <c r="FTF1" t="s">
        <v>4590</v>
      </c>
      <c r="FTG1" t="s">
        <v>4591</v>
      </c>
      <c r="FTH1" t="s">
        <v>4592</v>
      </c>
      <c r="FTI1" t="s">
        <v>4593</v>
      </c>
      <c r="FTJ1" t="s">
        <v>4594</v>
      </c>
      <c r="FTK1" t="s">
        <v>4595</v>
      </c>
      <c r="FTL1" t="s">
        <v>4596</v>
      </c>
      <c r="FTM1" t="s">
        <v>4597</v>
      </c>
      <c r="FTN1" t="s">
        <v>4598</v>
      </c>
      <c r="FTO1" t="s">
        <v>4599</v>
      </c>
      <c r="FTP1" t="s">
        <v>4600</v>
      </c>
      <c r="FTQ1" t="s">
        <v>4601</v>
      </c>
      <c r="FTR1" t="s">
        <v>4602</v>
      </c>
      <c r="FTS1" t="s">
        <v>4603</v>
      </c>
      <c r="FTT1" t="s">
        <v>4604</v>
      </c>
      <c r="FTU1" t="s">
        <v>4605</v>
      </c>
      <c r="FTV1" t="s">
        <v>4606</v>
      </c>
      <c r="FTW1" t="s">
        <v>4607</v>
      </c>
      <c r="FTX1" t="s">
        <v>4608</v>
      </c>
      <c r="FTY1" t="s">
        <v>4609</v>
      </c>
      <c r="FTZ1" t="s">
        <v>4610</v>
      </c>
      <c r="FUA1" t="s">
        <v>4611</v>
      </c>
      <c r="FUB1" t="s">
        <v>4612</v>
      </c>
      <c r="FUC1" t="s">
        <v>4613</v>
      </c>
      <c r="FUD1" t="s">
        <v>4614</v>
      </c>
      <c r="FUE1" t="s">
        <v>4615</v>
      </c>
      <c r="FUF1" t="s">
        <v>4616</v>
      </c>
      <c r="FUG1" t="s">
        <v>4617</v>
      </c>
      <c r="FUH1" t="s">
        <v>4618</v>
      </c>
      <c r="FUI1" t="s">
        <v>4619</v>
      </c>
      <c r="FUJ1" t="s">
        <v>4620</v>
      </c>
      <c r="FUK1" t="s">
        <v>4621</v>
      </c>
      <c r="FUL1" t="s">
        <v>4622</v>
      </c>
      <c r="FUM1" t="s">
        <v>4623</v>
      </c>
      <c r="FUN1" t="s">
        <v>4624</v>
      </c>
      <c r="FUO1" t="s">
        <v>4625</v>
      </c>
      <c r="FUP1" t="s">
        <v>4626</v>
      </c>
      <c r="FUQ1" t="s">
        <v>4627</v>
      </c>
      <c r="FUR1" t="s">
        <v>4628</v>
      </c>
      <c r="FUS1" t="s">
        <v>4629</v>
      </c>
      <c r="FUT1" t="s">
        <v>4630</v>
      </c>
      <c r="FUU1" t="s">
        <v>4631</v>
      </c>
      <c r="FUV1" t="s">
        <v>4632</v>
      </c>
      <c r="FUW1" t="s">
        <v>4633</v>
      </c>
      <c r="FUX1" t="s">
        <v>4634</v>
      </c>
      <c r="FUY1" t="s">
        <v>4635</v>
      </c>
      <c r="FUZ1" t="s">
        <v>4636</v>
      </c>
      <c r="FVA1" t="s">
        <v>4637</v>
      </c>
      <c r="FVB1" t="s">
        <v>4638</v>
      </c>
      <c r="FVC1" t="s">
        <v>4639</v>
      </c>
      <c r="FVD1" t="s">
        <v>4640</v>
      </c>
      <c r="FVE1" t="s">
        <v>4641</v>
      </c>
      <c r="FVF1" t="s">
        <v>4642</v>
      </c>
      <c r="FVG1" t="s">
        <v>4643</v>
      </c>
      <c r="FVH1" t="s">
        <v>4644</v>
      </c>
      <c r="FVI1" t="s">
        <v>4645</v>
      </c>
      <c r="FVJ1" t="s">
        <v>4646</v>
      </c>
      <c r="FVK1" t="s">
        <v>4647</v>
      </c>
      <c r="FVL1" t="s">
        <v>4648</v>
      </c>
      <c r="FVM1" t="s">
        <v>4649</v>
      </c>
      <c r="FVN1" t="s">
        <v>4650</v>
      </c>
      <c r="FVO1" t="s">
        <v>4651</v>
      </c>
      <c r="FVP1" t="s">
        <v>4652</v>
      </c>
      <c r="FVQ1" t="s">
        <v>4653</v>
      </c>
      <c r="FVR1" t="s">
        <v>4654</v>
      </c>
      <c r="FVS1" t="s">
        <v>4655</v>
      </c>
      <c r="FVT1" t="s">
        <v>4656</v>
      </c>
      <c r="FVU1" t="s">
        <v>4657</v>
      </c>
      <c r="FVV1" t="s">
        <v>4658</v>
      </c>
      <c r="FVW1" t="s">
        <v>4659</v>
      </c>
      <c r="FVX1" t="s">
        <v>4660</v>
      </c>
      <c r="FVY1" t="s">
        <v>4661</v>
      </c>
      <c r="FVZ1" t="s">
        <v>4662</v>
      </c>
      <c r="FWA1" t="s">
        <v>4663</v>
      </c>
      <c r="FWB1" t="s">
        <v>4664</v>
      </c>
      <c r="FWC1" t="s">
        <v>4665</v>
      </c>
      <c r="FWD1" t="s">
        <v>4666</v>
      </c>
      <c r="FWE1" t="s">
        <v>4667</v>
      </c>
      <c r="FWF1" t="s">
        <v>4668</v>
      </c>
      <c r="FWG1" t="s">
        <v>4669</v>
      </c>
      <c r="FWH1" t="s">
        <v>4670</v>
      </c>
      <c r="FWI1" t="s">
        <v>4671</v>
      </c>
      <c r="FWJ1" t="s">
        <v>4672</v>
      </c>
      <c r="FWK1" t="s">
        <v>4673</v>
      </c>
      <c r="FWL1" t="s">
        <v>4674</v>
      </c>
      <c r="FWM1" t="s">
        <v>4675</v>
      </c>
      <c r="FWN1" t="s">
        <v>4676</v>
      </c>
      <c r="FWO1" t="s">
        <v>4677</v>
      </c>
      <c r="FWP1" t="s">
        <v>4678</v>
      </c>
      <c r="FWQ1" t="s">
        <v>4679</v>
      </c>
      <c r="FWR1" t="s">
        <v>4680</v>
      </c>
      <c r="FWS1" t="s">
        <v>4681</v>
      </c>
      <c r="FWT1" t="s">
        <v>4682</v>
      </c>
      <c r="FWU1" t="s">
        <v>4683</v>
      </c>
      <c r="FWV1" t="s">
        <v>4684</v>
      </c>
      <c r="FWW1" t="s">
        <v>4685</v>
      </c>
      <c r="FWX1" t="s">
        <v>4686</v>
      </c>
      <c r="FWY1" t="s">
        <v>4687</v>
      </c>
      <c r="FWZ1" t="s">
        <v>4688</v>
      </c>
      <c r="FXA1" t="s">
        <v>4689</v>
      </c>
      <c r="FXB1" t="s">
        <v>4690</v>
      </c>
      <c r="FXC1" t="s">
        <v>4691</v>
      </c>
      <c r="FXD1" t="s">
        <v>4692</v>
      </c>
      <c r="FXE1" t="s">
        <v>4693</v>
      </c>
      <c r="FXF1" t="s">
        <v>4694</v>
      </c>
      <c r="FXG1" t="s">
        <v>4695</v>
      </c>
      <c r="FXH1" t="s">
        <v>4696</v>
      </c>
      <c r="FXI1" t="s">
        <v>4697</v>
      </c>
      <c r="FXJ1" t="s">
        <v>4698</v>
      </c>
      <c r="FXK1" t="s">
        <v>4699</v>
      </c>
      <c r="FXL1" t="s">
        <v>4700</v>
      </c>
      <c r="FXM1" t="s">
        <v>4701</v>
      </c>
      <c r="FXN1" t="s">
        <v>4702</v>
      </c>
      <c r="FXO1" t="s">
        <v>4703</v>
      </c>
      <c r="FXP1" t="s">
        <v>4704</v>
      </c>
      <c r="FXQ1" t="s">
        <v>4705</v>
      </c>
      <c r="FXR1" t="s">
        <v>4706</v>
      </c>
      <c r="FXS1" t="s">
        <v>4707</v>
      </c>
      <c r="FXT1" t="s">
        <v>4708</v>
      </c>
      <c r="FXU1" t="s">
        <v>4709</v>
      </c>
      <c r="FXV1" t="s">
        <v>4710</v>
      </c>
      <c r="FXW1" t="s">
        <v>4711</v>
      </c>
      <c r="FXX1" t="s">
        <v>4712</v>
      </c>
      <c r="FXY1" t="s">
        <v>4713</v>
      </c>
      <c r="FXZ1" t="s">
        <v>4714</v>
      </c>
      <c r="FYA1" t="s">
        <v>4715</v>
      </c>
      <c r="FYB1" t="s">
        <v>4716</v>
      </c>
      <c r="FYC1" t="s">
        <v>4717</v>
      </c>
      <c r="FYD1" t="s">
        <v>4718</v>
      </c>
      <c r="FYE1" t="s">
        <v>4719</v>
      </c>
      <c r="FYF1" t="s">
        <v>4720</v>
      </c>
      <c r="FYG1" t="s">
        <v>4721</v>
      </c>
      <c r="FYH1" t="s">
        <v>4722</v>
      </c>
      <c r="FYI1" t="s">
        <v>4723</v>
      </c>
      <c r="FYJ1" t="s">
        <v>4724</v>
      </c>
      <c r="FYK1" t="s">
        <v>4725</v>
      </c>
      <c r="FYL1" t="s">
        <v>4726</v>
      </c>
      <c r="FYM1" t="s">
        <v>4727</v>
      </c>
      <c r="FYN1" t="s">
        <v>4728</v>
      </c>
      <c r="FYO1" t="s">
        <v>4729</v>
      </c>
      <c r="FYP1" t="s">
        <v>4730</v>
      </c>
      <c r="FYQ1" t="s">
        <v>4731</v>
      </c>
      <c r="FYR1" t="s">
        <v>4732</v>
      </c>
      <c r="FYS1" t="s">
        <v>4733</v>
      </c>
      <c r="FYT1" t="s">
        <v>4734</v>
      </c>
      <c r="FYU1" t="s">
        <v>4735</v>
      </c>
      <c r="FYV1" t="s">
        <v>4736</v>
      </c>
      <c r="FYW1" t="s">
        <v>4737</v>
      </c>
      <c r="FYX1" t="s">
        <v>4738</v>
      </c>
      <c r="FYY1" t="s">
        <v>4739</v>
      </c>
      <c r="FYZ1" t="s">
        <v>4740</v>
      </c>
      <c r="FZA1" t="s">
        <v>4741</v>
      </c>
      <c r="FZB1" t="s">
        <v>4742</v>
      </c>
      <c r="FZC1" t="s">
        <v>4743</v>
      </c>
      <c r="FZD1" t="s">
        <v>4744</v>
      </c>
      <c r="FZE1" t="s">
        <v>4745</v>
      </c>
      <c r="FZF1" t="s">
        <v>4746</v>
      </c>
      <c r="FZG1" t="s">
        <v>4747</v>
      </c>
      <c r="FZH1" t="s">
        <v>4748</v>
      </c>
      <c r="FZI1" t="s">
        <v>4749</v>
      </c>
      <c r="FZJ1" t="s">
        <v>4750</v>
      </c>
      <c r="FZK1" t="s">
        <v>4751</v>
      </c>
      <c r="FZL1" t="s">
        <v>4752</v>
      </c>
      <c r="FZM1" t="s">
        <v>4753</v>
      </c>
      <c r="FZN1" t="s">
        <v>4754</v>
      </c>
      <c r="FZO1" t="s">
        <v>4755</v>
      </c>
      <c r="FZP1" t="s">
        <v>4756</v>
      </c>
      <c r="FZQ1" t="s">
        <v>4757</v>
      </c>
      <c r="FZR1" t="s">
        <v>4758</v>
      </c>
      <c r="FZS1" t="s">
        <v>4759</v>
      </c>
      <c r="FZT1" t="s">
        <v>4760</v>
      </c>
      <c r="FZU1" t="s">
        <v>4761</v>
      </c>
      <c r="FZV1" t="s">
        <v>4762</v>
      </c>
      <c r="FZW1" t="s">
        <v>4763</v>
      </c>
      <c r="FZX1" t="s">
        <v>4764</v>
      </c>
      <c r="FZY1" t="s">
        <v>4765</v>
      </c>
      <c r="FZZ1" t="s">
        <v>4766</v>
      </c>
      <c r="GAA1" t="s">
        <v>4767</v>
      </c>
      <c r="GAB1" t="s">
        <v>4768</v>
      </c>
      <c r="GAC1" t="s">
        <v>4769</v>
      </c>
      <c r="GAD1" t="s">
        <v>4770</v>
      </c>
      <c r="GAE1" t="s">
        <v>4771</v>
      </c>
      <c r="GAF1" t="s">
        <v>4772</v>
      </c>
      <c r="GAG1" t="s">
        <v>4773</v>
      </c>
      <c r="GAH1" t="s">
        <v>4774</v>
      </c>
      <c r="GAI1" t="s">
        <v>4775</v>
      </c>
      <c r="GAJ1" t="s">
        <v>4776</v>
      </c>
      <c r="GAK1" t="s">
        <v>4777</v>
      </c>
      <c r="GAL1" t="s">
        <v>4778</v>
      </c>
      <c r="GAM1" t="s">
        <v>4779</v>
      </c>
      <c r="GAN1" t="s">
        <v>4780</v>
      </c>
      <c r="GAO1" t="s">
        <v>4781</v>
      </c>
      <c r="GAP1" t="s">
        <v>4782</v>
      </c>
      <c r="GAQ1" t="s">
        <v>4783</v>
      </c>
      <c r="GAR1" t="s">
        <v>4784</v>
      </c>
      <c r="GAS1" t="s">
        <v>4785</v>
      </c>
      <c r="GAT1" t="s">
        <v>4786</v>
      </c>
      <c r="GAU1" t="s">
        <v>4787</v>
      </c>
      <c r="GAV1" t="s">
        <v>4788</v>
      </c>
      <c r="GAW1" t="s">
        <v>4789</v>
      </c>
      <c r="GAX1" t="s">
        <v>4790</v>
      </c>
      <c r="GAY1" t="s">
        <v>4791</v>
      </c>
      <c r="GAZ1" t="s">
        <v>4792</v>
      </c>
      <c r="GBA1" t="s">
        <v>4793</v>
      </c>
      <c r="GBB1" t="s">
        <v>4794</v>
      </c>
      <c r="GBC1" t="s">
        <v>4795</v>
      </c>
      <c r="GBD1" t="s">
        <v>4796</v>
      </c>
      <c r="GBE1" t="s">
        <v>4797</v>
      </c>
      <c r="GBF1" t="s">
        <v>4798</v>
      </c>
      <c r="GBG1" t="s">
        <v>4799</v>
      </c>
      <c r="GBH1" t="s">
        <v>4800</v>
      </c>
      <c r="GBI1" t="s">
        <v>4801</v>
      </c>
      <c r="GBJ1" t="s">
        <v>4802</v>
      </c>
      <c r="GBK1" t="s">
        <v>4803</v>
      </c>
      <c r="GBL1" t="s">
        <v>4804</v>
      </c>
      <c r="GBM1" t="s">
        <v>4805</v>
      </c>
      <c r="GBN1" t="s">
        <v>4806</v>
      </c>
      <c r="GBO1" t="s">
        <v>4807</v>
      </c>
      <c r="GBP1" t="s">
        <v>4808</v>
      </c>
      <c r="GBQ1" t="s">
        <v>4809</v>
      </c>
      <c r="GBR1" t="s">
        <v>4810</v>
      </c>
      <c r="GBS1" t="s">
        <v>4811</v>
      </c>
      <c r="GBT1" t="s">
        <v>4812</v>
      </c>
      <c r="GBU1" t="s">
        <v>4813</v>
      </c>
      <c r="GBV1" t="s">
        <v>4814</v>
      </c>
      <c r="GBW1" t="s">
        <v>4815</v>
      </c>
      <c r="GBX1" t="s">
        <v>4816</v>
      </c>
      <c r="GBY1" t="s">
        <v>4817</v>
      </c>
      <c r="GBZ1" t="s">
        <v>4818</v>
      </c>
      <c r="GCA1" t="s">
        <v>4819</v>
      </c>
      <c r="GCB1" t="s">
        <v>4820</v>
      </c>
      <c r="GCC1" t="s">
        <v>4821</v>
      </c>
      <c r="GCD1" t="s">
        <v>4822</v>
      </c>
      <c r="GCE1" t="s">
        <v>4823</v>
      </c>
      <c r="GCF1" t="s">
        <v>4824</v>
      </c>
      <c r="GCG1" t="s">
        <v>4825</v>
      </c>
      <c r="GCH1" t="s">
        <v>4826</v>
      </c>
      <c r="GCI1" t="s">
        <v>4827</v>
      </c>
      <c r="GCJ1" t="s">
        <v>4828</v>
      </c>
      <c r="GCK1" t="s">
        <v>4829</v>
      </c>
      <c r="GCL1" t="s">
        <v>4830</v>
      </c>
      <c r="GCM1" t="s">
        <v>4831</v>
      </c>
      <c r="GCN1" t="s">
        <v>4832</v>
      </c>
      <c r="GCO1" t="s">
        <v>4833</v>
      </c>
      <c r="GCP1" t="s">
        <v>4834</v>
      </c>
      <c r="GCQ1" t="s">
        <v>4835</v>
      </c>
      <c r="GCR1" t="s">
        <v>4836</v>
      </c>
      <c r="GCS1" t="s">
        <v>4837</v>
      </c>
      <c r="GCT1" t="s">
        <v>4838</v>
      </c>
      <c r="GCU1" t="s">
        <v>4839</v>
      </c>
      <c r="GCV1" t="s">
        <v>4840</v>
      </c>
      <c r="GCW1" t="s">
        <v>4841</v>
      </c>
      <c r="GCX1" t="s">
        <v>4842</v>
      </c>
      <c r="GCY1" t="s">
        <v>4843</v>
      </c>
      <c r="GCZ1" t="s">
        <v>4844</v>
      </c>
      <c r="GDA1" t="s">
        <v>4845</v>
      </c>
      <c r="GDB1" t="s">
        <v>4846</v>
      </c>
      <c r="GDC1" t="s">
        <v>4847</v>
      </c>
      <c r="GDD1" t="s">
        <v>4848</v>
      </c>
      <c r="GDE1" t="s">
        <v>4849</v>
      </c>
      <c r="GDF1" t="s">
        <v>4850</v>
      </c>
      <c r="GDG1" t="s">
        <v>4851</v>
      </c>
      <c r="GDH1" t="s">
        <v>4852</v>
      </c>
      <c r="GDI1" t="s">
        <v>4853</v>
      </c>
      <c r="GDJ1" t="s">
        <v>4854</v>
      </c>
      <c r="GDK1" t="s">
        <v>4855</v>
      </c>
      <c r="GDL1" t="s">
        <v>4856</v>
      </c>
      <c r="GDM1" t="s">
        <v>4857</v>
      </c>
      <c r="GDN1" t="s">
        <v>4858</v>
      </c>
      <c r="GDO1" t="s">
        <v>4859</v>
      </c>
      <c r="GDP1" t="s">
        <v>4860</v>
      </c>
      <c r="GDQ1" t="s">
        <v>4861</v>
      </c>
      <c r="GDR1" t="s">
        <v>4862</v>
      </c>
      <c r="GDS1" t="s">
        <v>4863</v>
      </c>
      <c r="GDT1" t="s">
        <v>4864</v>
      </c>
      <c r="GDU1" t="s">
        <v>4865</v>
      </c>
      <c r="GDV1" t="s">
        <v>4866</v>
      </c>
      <c r="GDW1" t="s">
        <v>4867</v>
      </c>
      <c r="GDX1" t="s">
        <v>4868</v>
      </c>
      <c r="GDY1" t="s">
        <v>4869</v>
      </c>
      <c r="GDZ1" t="s">
        <v>4870</v>
      </c>
      <c r="GEA1" t="s">
        <v>4871</v>
      </c>
      <c r="GEB1" t="s">
        <v>4872</v>
      </c>
      <c r="GEC1" t="s">
        <v>4873</v>
      </c>
      <c r="GED1" t="s">
        <v>4874</v>
      </c>
      <c r="GEE1" t="s">
        <v>4875</v>
      </c>
      <c r="GEF1" t="s">
        <v>4876</v>
      </c>
      <c r="GEG1" t="s">
        <v>4877</v>
      </c>
      <c r="GEH1" t="s">
        <v>4878</v>
      </c>
      <c r="GEI1" t="s">
        <v>4879</v>
      </c>
      <c r="GEJ1" t="s">
        <v>4880</v>
      </c>
      <c r="GEK1" t="s">
        <v>4881</v>
      </c>
      <c r="GEL1" t="s">
        <v>4882</v>
      </c>
      <c r="GEM1" t="s">
        <v>4883</v>
      </c>
      <c r="GEN1" t="s">
        <v>4884</v>
      </c>
      <c r="GEO1" t="s">
        <v>4885</v>
      </c>
      <c r="GEP1" t="s">
        <v>4886</v>
      </c>
      <c r="GEQ1" t="s">
        <v>4887</v>
      </c>
      <c r="GER1" t="s">
        <v>4888</v>
      </c>
      <c r="GES1" t="s">
        <v>4889</v>
      </c>
      <c r="GET1" t="s">
        <v>4890</v>
      </c>
      <c r="GEU1" t="s">
        <v>4891</v>
      </c>
      <c r="GEV1" t="s">
        <v>4892</v>
      </c>
      <c r="GEW1" t="s">
        <v>4893</v>
      </c>
      <c r="GEX1" t="s">
        <v>4894</v>
      </c>
      <c r="GEY1" t="s">
        <v>4895</v>
      </c>
      <c r="GEZ1" t="s">
        <v>4896</v>
      </c>
      <c r="GFA1" t="s">
        <v>4897</v>
      </c>
      <c r="GFB1" t="s">
        <v>4898</v>
      </c>
      <c r="GFC1" t="s">
        <v>4899</v>
      </c>
      <c r="GFD1" t="s">
        <v>4900</v>
      </c>
      <c r="GFE1" t="s">
        <v>4901</v>
      </c>
      <c r="GFF1" t="s">
        <v>4902</v>
      </c>
      <c r="GFG1" t="s">
        <v>4903</v>
      </c>
      <c r="GFH1" t="s">
        <v>4904</v>
      </c>
      <c r="GFI1" t="s">
        <v>4905</v>
      </c>
      <c r="GFJ1" t="s">
        <v>4906</v>
      </c>
      <c r="GFK1" t="s">
        <v>4907</v>
      </c>
      <c r="GFL1" t="s">
        <v>4908</v>
      </c>
      <c r="GFM1" t="s">
        <v>4909</v>
      </c>
      <c r="GFN1" t="s">
        <v>4910</v>
      </c>
      <c r="GFO1" t="s">
        <v>4911</v>
      </c>
      <c r="GFP1" t="s">
        <v>4912</v>
      </c>
      <c r="GFQ1" t="s">
        <v>4913</v>
      </c>
      <c r="GFR1" t="s">
        <v>4914</v>
      </c>
      <c r="GFS1" t="s">
        <v>4915</v>
      </c>
      <c r="GFT1" t="s">
        <v>4916</v>
      </c>
      <c r="GFU1" t="s">
        <v>4917</v>
      </c>
      <c r="GFV1" t="s">
        <v>4918</v>
      </c>
      <c r="GFW1" t="s">
        <v>4919</v>
      </c>
      <c r="GFX1" t="s">
        <v>4920</v>
      </c>
      <c r="GFY1" t="s">
        <v>4921</v>
      </c>
      <c r="GFZ1" t="s">
        <v>4922</v>
      </c>
      <c r="GGA1" t="s">
        <v>4923</v>
      </c>
      <c r="GGB1" t="s">
        <v>4924</v>
      </c>
      <c r="GGC1" t="s">
        <v>4925</v>
      </c>
      <c r="GGD1" t="s">
        <v>4926</v>
      </c>
      <c r="GGE1" t="s">
        <v>4927</v>
      </c>
      <c r="GGF1" t="s">
        <v>4928</v>
      </c>
      <c r="GGG1" t="s">
        <v>4929</v>
      </c>
      <c r="GGH1" t="s">
        <v>4930</v>
      </c>
      <c r="GGI1" t="s">
        <v>4931</v>
      </c>
      <c r="GGJ1" t="s">
        <v>4932</v>
      </c>
      <c r="GGK1" t="s">
        <v>4933</v>
      </c>
      <c r="GGL1" t="s">
        <v>4934</v>
      </c>
      <c r="GGM1" t="s">
        <v>4935</v>
      </c>
      <c r="GGN1" t="s">
        <v>4936</v>
      </c>
      <c r="GGO1" t="s">
        <v>4937</v>
      </c>
      <c r="GGP1" t="s">
        <v>4938</v>
      </c>
      <c r="GGQ1" t="s">
        <v>4939</v>
      </c>
      <c r="GGR1" t="s">
        <v>4940</v>
      </c>
      <c r="GGS1" t="s">
        <v>4941</v>
      </c>
      <c r="GGT1" t="s">
        <v>4942</v>
      </c>
      <c r="GGU1" t="s">
        <v>4943</v>
      </c>
      <c r="GGV1" t="s">
        <v>4944</v>
      </c>
      <c r="GGW1" t="s">
        <v>4945</v>
      </c>
      <c r="GGX1" t="s">
        <v>4946</v>
      </c>
      <c r="GGY1" t="s">
        <v>4947</v>
      </c>
      <c r="GGZ1" t="s">
        <v>4948</v>
      </c>
      <c r="GHA1" t="s">
        <v>4949</v>
      </c>
      <c r="GHB1" t="s">
        <v>4950</v>
      </c>
      <c r="GHC1" t="s">
        <v>4951</v>
      </c>
      <c r="GHD1" t="s">
        <v>4952</v>
      </c>
      <c r="GHE1" t="s">
        <v>4953</v>
      </c>
      <c r="GHF1" t="s">
        <v>4954</v>
      </c>
      <c r="GHG1" t="s">
        <v>4955</v>
      </c>
      <c r="GHH1" t="s">
        <v>4956</v>
      </c>
      <c r="GHI1" t="s">
        <v>4957</v>
      </c>
      <c r="GHJ1" t="s">
        <v>4958</v>
      </c>
      <c r="GHK1" t="s">
        <v>4959</v>
      </c>
      <c r="GHL1" t="s">
        <v>4960</v>
      </c>
      <c r="GHM1" t="s">
        <v>4961</v>
      </c>
      <c r="GHN1" t="s">
        <v>4962</v>
      </c>
      <c r="GHO1" t="s">
        <v>4963</v>
      </c>
      <c r="GHP1" t="s">
        <v>4964</v>
      </c>
      <c r="GHQ1" t="s">
        <v>4965</v>
      </c>
      <c r="GHR1" t="s">
        <v>4966</v>
      </c>
      <c r="GHS1" t="s">
        <v>4967</v>
      </c>
      <c r="GHT1" t="s">
        <v>4968</v>
      </c>
      <c r="GHU1" t="s">
        <v>4969</v>
      </c>
      <c r="GHV1" t="s">
        <v>4970</v>
      </c>
      <c r="GHW1" t="s">
        <v>4971</v>
      </c>
      <c r="GHX1" t="s">
        <v>4972</v>
      </c>
      <c r="GHY1" t="s">
        <v>4973</v>
      </c>
      <c r="GHZ1" t="s">
        <v>4974</v>
      </c>
      <c r="GIA1" t="s">
        <v>4975</v>
      </c>
      <c r="GIB1" t="s">
        <v>4976</v>
      </c>
      <c r="GIC1" t="s">
        <v>4977</v>
      </c>
      <c r="GID1" t="s">
        <v>4978</v>
      </c>
      <c r="GIE1" t="s">
        <v>4979</v>
      </c>
      <c r="GIF1" t="s">
        <v>4980</v>
      </c>
      <c r="GIG1" t="s">
        <v>4981</v>
      </c>
      <c r="GIH1" t="s">
        <v>4982</v>
      </c>
      <c r="GII1" t="s">
        <v>4983</v>
      </c>
      <c r="GIJ1" t="s">
        <v>4984</v>
      </c>
      <c r="GIK1" t="s">
        <v>4985</v>
      </c>
      <c r="GIL1" t="s">
        <v>4986</v>
      </c>
      <c r="GIM1" t="s">
        <v>4987</v>
      </c>
      <c r="GIN1" t="s">
        <v>4988</v>
      </c>
      <c r="GIO1" t="s">
        <v>4989</v>
      </c>
      <c r="GIP1" t="s">
        <v>4990</v>
      </c>
      <c r="GIQ1" t="s">
        <v>4991</v>
      </c>
      <c r="GIR1" t="s">
        <v>4992</v>
      </c>
      <c r="GIS1" t="s">
        <v>4993</v>
      </c>
      <c r="GIT1" t="s">
        <v>4994</v>
      </c>
      <c r="GIU1" t="s">
        <v>4995</v>
      </c>
      <c r="GIV1" t="s">
        <v>4996</v>
      </c>
      <c r="GIW1" t="s">
        <v>4997</v>
      </c>
      <c r="GIX1" t="s">
        <v>4998</v>
      </c>
      <c r="GIY1" t="s">
        <v>4999</v>
      </c>
      <c r="GIZ1" t="s">
        <v>5000</v>
      </c>
      <c r="GJA1" t="s">
        <v>5001</v>
      </c>
      <c r="GJB1" t="s">
        <v>5002</v>
      </c>
      <c r="GJC1" t="s">
        <v>5003</v>
      </c>
      <c r="GJD1" t="s">
        <v>5004</v>
      </c>
      <c r="GJE1" t="s">
        <v>5005</v>
      </c>
      <c r="GJF1" t="s">
        <v>5006</v>
      </c>
      <c r="GJG1" t="s">
        <v>5007</v>
      </c>
      <c r="GJH1" t="s">
        <v>5008</v>
      </c>
      <c r="GJI1" t="s">
        <v>5009</v>
      </c>
      <c r="GJJ1" t="s">
        <v>5010</v>
      </c>
      <c r="GJK1" t="s">
        <v>5011</v>
      </c>
      <c r="GJL1" t="s">
        <v>5012</v>
      </c>
      <c r="GJM1" t="s">
        <v>5013</v>
      </c>
      <c r="GJN1" t="s">
        <v>5014</v>
      </c>
      <c r="GJO1" t="s">
        <v>5015</v>
      </c>
      <c r="GJP1" t="s">
        <v>5016</v>
      </c>
      <c r="GJQ1" t="s">
        <v>5017</v>
      </c>
      <c r="GJR1" t="s">
        <v>5018</v>
      </c>
      <c r="GJS1" t="s">
        <v>5019</v>
      </c>
      <c r="GJT1" t="s">
        <v>5020</v>
      </c>
      <c r="GJU1" t="s">
        <v>5021</v>
      </c>
      <c r="GJV1" t="s">
        <v>5022</v>
      </c>
      <c r="GJW1" t="s">
        <v>5023</v>
      </c>
      <c r="GJX1" t="s">
        <v>5024</v>
      </c>
      <c r="GJY1" t="s">
        <v>5025</v>
      </c>
      <c r="GJZ1" t="s">
        <v>5026</v>
      </c>
      <c r="GKA1" t="s">
        <v>5027</v>
      </c>
      <c r="GKB1" t="s">
        <v>5028</v>
      </c>
      <c r="GKC1" t="s">
        <v>5029</v>
      </c>
      <c r="GKD1" t="s">
        <v>5030</v>
      </c>
      <c r="GKE1" t="s">
        <v>5031</v>
      </c>
      <c r="GKF1" t="s">
        <v>5032</v>
      </c>
      <c r="GKG1" t="s">
        <v>5033</v>
      </c>
      <c r="GKH1" t="s">
        <v>5034</v>
      </c>
      <c r="GKI1" t="s">
        <v>5035</v>
      </c>
      <c r="GKJ1" t="s">
        <v>5036</v>
      </c>
      <c r="GKK1" t="s">
        <v>5037</v>
      </c>
      <c r="GKL1" t="s">
        <v>5038</v>
      </c>
      <c r="GKM1" t="s">
        <v>5039</v>
      </c>
      <c r="GKN1" t="s">
        <v>5040</v>
      </c>
      <c r="GKO1" t="s">
        <v>5041</v>
      </c>
      <c r="GKP1" t="s">
        <v>5042</v>
      </c>
      <c r="GKQ1" t="s">
        <v>5043</v>
      </c>
      <c r="GKR1" t="s">
        <v>5044</v>
      </c>
      <c r="GKS1" t="s">
        <v>5045</v>
      </c>
      <c r="GKT1" t="s">
        <v>5046</v>
      </c>
      <c r="GKU1" t="s">
        <v>5047</v>
      </c>
      <c r="GKV1" t="s">
        <v>5048</v>
      </c>
      <c r="GKW1" t="s">
        <v>5049</v>
      </c>
      <c r="GKX1" t="s">
        <v>5050</v>
      </c>
      <c r="GKY1" t="s">
        <v>5051</v>
      </c>
      <c r="GKZ1" t="s">
        <v>5052</v>
      </c>
      <c r="GLA1" t="s">
        <v>5053</v>
      </c>
      <c r="GLB1" t="s">
        <v>5054</v>
      </c>
      <c r="GLC1" t="s">
        <v>5055</v>
      </c>
      <c r="GLD1" t="s">
        <v>5056</v>
      </c>
      <c r="GLE1" t="s">
        <v>5057</v>
      </c>
      <c r="GLF1" t="s">
        <v>5058</v>
      </c>
      <c r="GLG1" t="s">
        <v>5059</v>
      </c>
      <c r="GLH1" t="s">
        <v>5060</v>
      </c>
      <c r="GLI1" t="s">
        <v>5061</v>
      </c>
      <c r="GLJ1" t="s">
        <v>5062</v>
      </c>
      <c r="GLK1" t="s">
        <v>5063</v>
      </c>
      <c r="GLL1" t="s">
        <v>5064</v>
      </c>
      <c r="GLM1" t="s">
        <v>5065</v>
      </c>
      <c r="GLN1" t="s">
        <v>5066</v>
      </c>
      <c r="GLO1" t="s">
        <v>5067</v>
      </c>
      <c r="GLP1" t="s">
        <v>5068</v>
      </c>
      <c r="GLQ1" t="s">
        <v>5069</v>
      </c>
      <c r="GLR1" t="s">
        <v>5070</v>
      </c>
      <c r="GLS1" t="s">
        <v>5071</v>
      </c>
      <c r="GLT1" t="s">
        <v>5072</v>
      </c>
      <c r="GLU1" t="s">
        <v>5073</v>
      </c>
      <c r="GLV1" t="s">
        <v>5074</v>
      </c>
      <c r="GLW1" t="s">
        <v>5075</v>
      </c>
      <c r="GLX1" t="s">
        <v>5076</v>
      </c>
      <c r="GLY1" t="s">
        <v>5077</v>
      </c>
      <c r="GLZ1" t="s">
        <v>5078</v>
      </c>
      <c r="GMA1" t="s">
        <v>5079</v>
      </c>
      <c r="GMB1" t="s">
        <v>5080</v>
      </c>
      <c r="GMC1" t="s">
        <v>5081</v>
      </c>
      <c r="GMD1" t="s">
        <v>5082</v>
      </c>
      <c r="GME1" t="s">
        <v>5083</v>
      </c>
      <c r="GMF1" t="s">
        <v>5084</v>
      </c>
      <c r="GMG1" t="s">
        <v>5085</v>
      </c>
      <c r="GMH1" t="s">
        <v>5086</v>
      </c>
      <c r="GMI1" t="s">
        <v>5087</v>
      </c>
      <c r="GMJ1" t="s">
        <v>5088</v>
      </c>
      <c r="GMK1" t="s">
        <v>5089</v>
      </c>
      <c r="GML1" t="s">
        <v>5090</v>
      </c>
      <c r="GMM1" t="s">
        <v>5091</v>
      </c>
      <c r="GMN1" t="s">
        <v>5092</v>
      </c>
      <c r="GMO1" t="s">
        <v>5093</v>
      </c>
      <c r="GMP1" t="s">
        <v>5094</v>
      </c>
      <c r="GMQ1" t="s">
        <v>5095</v>
      </c>
      <c r="GMR1" t="s">
        <v>5096</v>
      </c>
      <c r="GMS1" t="s">
        <v>5097</v>
      </c>
      <c r="GMT1" t="s">
        <v>5098</v>
      </c>
      <c r="GMU1" t="s">
        <v>5099</v>
      </c>
      <c r="GMV1" t="s">
        <v>5100</v>
      </c>
      <c r="GMW1" t="s">
        <v>5101</v>
      </c>
      <c r="GMX1" t="s">
        <v>5102</v>
      </c>
      <c r="GMY1" t="s">
        <v>5103</v>
      </c>
      <c r="GMZ1" t="s">
        <v>5104</v>
      </c>
      <c r="GNA1" t="s">
        <v>5105</v>
      </c>
      <c r="GNB1" t="s">
        <v>5106</v>
      </c>
      <c r="GNC1" t="s">
        <v>5107</v>
      </c>
      <c r="GND1" t="s">
        <v>5108</v>
      </c>
      <c r="GNE1" t="s">
        <v>5109</v>
      </c>
      <c r="GNF1" t="s">
        <v>5110</v>
      </c>
      <c r="GNG1" t="s">
        <v>5111</v>
      </c>
      <c r="GNH1" t="s">
        <v>5112</v>
      </c>
      <c r="GNI1" t="s">
        <v>5113</v>
      </c>
      <c r="GNJ1" t="s">
        <v>5114</v>
      </c>
      <c r="GNK1" t="s">
        <v>5115</v>
      </c>
      <c r="GNL1" t="s">
        <v>5116</v>
      </c>
      <c r="GNM1" t="s">
        <v>5117</v>
      </c>
      <c r="GNN1" t="s">
        <v>5118</v>
      </c>
      <c r="GNO1" t="s">
        <v>5119</v>
      </c>
      <c r="GNP1" t="s">
        <v>5120</v>
      </c>
      <c r="GNQ1" t="s">
        <v>5121</v>
      </c>
      <c r="GNR1" t="s">
        <v>5122</v>
      </c>
      <c r="GNS1" t="s">
        <v>5123</v>
      </c>
      <c r="GNT1" t="s">
        <v>5124</v>
      </c>
      <c r="GNU1" t="s">
        <v>5125</v>
      </c>
      <c r="GNV1" t="s">
        <v>5126</v>
      </c>
      <c r="GNW1" t="s">
        <v>5127</v>
      </c>
      <c r="GNX1" t="s">
        <v>5128</v>
      </c>
      <c r="GNY1" t="s">
        <v>5129</v>
      </c>
      <c r="GNZ1" t="s">
        <v>5130</v>
      </c>
      <c r="GOA1" t="s">
        <v>5131</v>
      </c>
      <c r="GOB1" t="s">
        <v>5132</v>
      </c>
      <c r="GOC1" t="s">
        <v>5133</v>
      </c>
      <c r="GOD1" t="s">
        <v>5134</v>
      </c>
      <c r="GOE1" t="s">
        <v>5135</v>
      </c>
      <c r="GOF1" t="s">
        <v>5136</v>
      </c>
      <c r="GOG1" t="s">
        <v>5137</v>
      </c>
      <c r="GOH1" t="s">
        <v>5138</v>
      </c>
      <c r="GOI1" t="s">
        <v>5139</v>
      </c>
      <c r="GOJ1" t="s">
        <v>5140</v>
      </c>
      <c r="GOK1" t="s">
        <v>5141</v>
      </c>
      <c r="GOL1" t="s">
        <v>5142</v>
      </c>
      <c r="GOM1" t="s">
        <v>5143</v>
      </c>
      <c r="GON1" t="s">
        <v>5144</v>
      </c>
      <c r="GOO1" t="s">
        <v>5145</v>
      </c>
      <c r="GOP1" t="s">
        <v>5146</v>
      </c>
      <c r="GOQ1" t="s">
        <v>5147</v>
      </c>
      <c r="GOR1" t="s">
        <v>5148</v>
      </c>
      <c r="GOS1" t="s">
        <v>5149</v>
      </c>
      <c r="GOT1" t="s">
        <v>5150</v>
      </c>
      <c r="GOU1" t="s">
        <v>5151</v>
      </c>
      <c r="GOV1" t="s">
        <v>5152</v>
      </c>
      <c r="GOW1" t="s">
        <v>5153</v>
      </c>
      <c r="GOX1" t="s">
        <v>5154</v>
      </c>
      <c r="GOY1" t="s">
        <v>5155</v>
      </c>
      <c r="GOZ1" t="s">
        <v>5156</v>
      </c>
      <c r="GPA1" t="s">
        <v>5157</v>
      </c>
      <c r="GPB1" t="s">
        <v>5158</v>
      </c>
      <c r="GPC1" t="s">
        <v>5159</v>
      </c>
      <c r="GPD1" t="s">
        <v>5160</v>
      </c>
      <c r="GPE1" t="s">
        <v>5161</v>
      </c>
      <c r="GPF1" t="s">
        <v>5162</v>
      </c>
      <c r="GPG1" t="s">
        <v>5163</v>
      </c>
      <c r="GPH1" t="s">
        <v>5164</v>
      </c>
      <c r="GPI1" t="s">
        <v>5165</v>
      </c>
      <c r="GPJ1" t="s">
        <v>5166</v>
      </c>
      <c r="GPK1" t="s">
        <v>5167</v>
      </c>
      <c r="GPL1" t="s">
        <v>5168</v>
      </c>
      <c r="GPM1" t="s">
        <v>5169</v>
      </c>
      <c r="GPN1" t="s">
        <v>5170</v>
      </c>
      <c r="GPO1" t="s">
        <v>5171</v>
      </c>
      <c r="GPP1" t="s">
        <v>5172</v>
      </c>
      <c r="GPQ1" t="s">
        <v>5173</v>
      </c>
      <c r="GPR1" t="s">
        <v>5174</v>
      </c>
      <c r="GPS1" t="s">
        <v>5175</v>
      </c>
      <c r="GPT1" t="s">
        <v>5176</v>
      </c>
      <c r="GPU1" t="s">
        <v>5177</v>
      </c>
      <c r="GPV1" t="s">
        <v>5178</v>
      </c>
      <c r="GPW1" t="s">
        <v>5179</v>
      </c>
      <c r="GPX1" t="s">
        <v>5180</v>
      </c>
      <c r="GPY1" t="s">
        <v>5181</v>
      </c>
      <c r="GPZ1" t="s">
        <v>5182</v>
      </c>
      <c r="GQA1" t="s">
        <v>5183</v>
      </c>
      <c r="GQB1" t="s">
        <v>5184</v>
      </c>
      <c r="GQC1" t="s">
        <v>5185</v>
      </c>
      <c r="GQD1" t="s">
        <v>5186</v>
      </c>
      <c r="GQE1" t="s">
        <v>5187</v>
      </c>
      <c r="GQF1" t="s">
        <v>5188</v>
      </c>
      <c r="GQG1" t="s">
        <v>5189</v>
      </c>
      <c r="GQH1" t="s">
        <v>5190</v>
      </c>
      <c r="GQI1" t="s">
        <v>5191</v>
      </c>
      <c r="GQJ1" t="s">
        <v>5192</v>
      </c>
      <c r="GQK1" t="s">
        <v>5193</v>
      </c>
      <c r="GQL1" t="s">
        <v>5194</v>
      </c>
      <c r="GQM1" t="s">
        <v>5195</v>
      </c>
      <c r="GQN1" t="s">
        <v>5196</v>
      </c>
      <c r="GQO1" t="s">
        <v>5197</v>
      </c>
      <c r="GQP1" t="s">
        <v>5198</v>
      </c>
      <c r="GQQ1" t="s">
        <v>5199</v>
      </c>
      <c r="GQR1" t="s">
        <v>5200</v>
      </c>
      <c r="GQS1" t="s">
        <v>5201</v>
      </c>
      <c r="GQT1" t="s">
        <v>5202</v>
      </c>
      <c r="GQU1" t="s">
        <v>5203</v>
      </c>
      <c r="GQV1" t="s">
        <v>5204</v>
      </c>
      <c r="GQW1" t="s">
        <v>5205</v>
      </c>
      <c r="GQX1" t="s">
        <v>5206</v>
      </c>
      <c r="GQY1" t="s">
        <v>5207</v>
      </c>
      <c r="GQZ1" t="s">
        <v>5208</v>
      </c>
      <c r="GRA1" t="s">
        <v>5209</v>
      </c>
      <c r="GRB1" t="s">
        <v>5210</v>
      </c>
      <c r="GRC1" t="s">
        <v>5211</v>
      </c>
      <c r="GRD1" t="s">
        <v>5212</v>
      </c>
      <c r="GRE1" t="s">
        <v>5213</v>
      </c>
      <c r="GRF1" t="s">
        <v>5214</v>
      </c>
      <c r="GRG1" t="s">
        <v>5215</v>
      </c>
      <c r="GRH1" t="s">
        <v>5216</v>
      </c>
      <c r="GRI1" t="s">
        <v>5217</v>
      </c>
      <c r="GRJ1" t="s">
        <v>5218</v>
      </c>
      <c r="GRK1" t="s">
        <v>5219</v>
      </c>
      <c r="GRL1" t="s">
        <v>5220</v>
      </c>
      <c r="GRM1" t="s">
        <v>5221</v>
      </c>
      <c r="GRN1" t="s">
        <v>5222</v>
      </c>
      <c r="GRO1" t="s">
        <v>5223</v>
      </c>
      <c r="GRP1" t="s">
        <v>5224</v>
      </c>
      <c r="GRQ1" t="s">
        <v>5225</v>
      </c>
      <c r="GRR1" t="s">
        <v>5226</v>
      </c>
      <c r="GRS1" t="s">
        <v>5227</v>
      </c>
      <c r="GRT1" t="s">
        <v>5228</v>
      </c>
      <c r="GRU1" t="s">
        <v>5229</v>
      </c>
      <c r="GRV1" t="s">
        <v>5230</v>
      </c>
      <c r="GRW1" t="s">
        <v>5231</v>
      </c>
      <c r="GRX1" t="s">
        <v>5232</v>
      </c>
      <c r="GRY1" t="s">
        <v>5233</v>
      </c>
      <c r="GRZ1" t="s">
        <v>5234</v>
      </c>
      <c r="GSA1" t="s">
        <v>5235</v>
      </c>
      <c r="GSB1" t="s">
        <v>5236</v>
      </c>
      <c r="GSC1" t="s">
        <v>5237</v>
      </c>
      <c r="GSD1" t="s">
        <v>5238</v>
      </c>
      <c r="GSE1" t="s">
        <v>5239</v>
      </c>
      <c r="GSF1" t="s">
        <v>5240</v>
      </c>
      <c r="GSG1" t="s">
        <v>5241</v>
      </c>
      <c r="GSH1" t="s">
        <v>5242</v>
      </c>
      <c r="GSI1" t="s">
        <v>5243</v>
      </c>
      <c r="GSJ1" t="s">
        <v>5244</v>
      </c>
      <c r="GSK1" t="s">
        <v>5245</v>
      </c>
      <c r="GSL1" t="s">
        <v>5246</v>
      </c>
      <c r="GSM1" t="s">
        <v>5247</v>
      </c>
      <c r="GSN1" t="s">
        <v>5248</v>
      </c>
      <c r="GSO1" t="s">
        <v>5249</v>
      </c>
      <c r="GSP1" t="s">
        <v>5250</v>
      </c>
      <c r="GSQ1" t="s">
        <v>5251</v>
      </c>
      <c r="GSR1" t="s">
        <v>5252</v>
      </c>
      <c r="GSS1" t="s">
        <v>5253</v>
      </c>
      <c r="GST1" t="s">
        <v>5254</v>
      </c>
      <c r="GSU1" t="s">
        <v>5255</v>
      </c>
      <c r="GSV1" t="s">
        <v>5256</v>
      </c>
      <c r="GSW1" t="s">
        <v>5257</v>
      </c>
      <c r="GSX1" t="s">
        <v>5258</v>
      </c>
      <c r="GSY1" t="s">
        <v>5259</v>
      </c>
      <c r="GSZ1" t="s">
        <v>5260</v>
      </c>
      <c r="GTA1" t="s">
        <v>5261</v>
      </c>
      <c r="GTB1" t="s">
        <v>5262</v>
      </c>
      <c r="GTC1" t="s">
        <v>5263</v>
      </c>
      <c r="GTD1" t="s">
        <v>5264</v>
      </c>
      <c r="GTE1" t="s">
        <v>5265</v>
      </c>
      <c r="GTF1" t="s">
        <v>5266</v>
      </c>
      <c r="GTG1" t="s">
        <v>5267</v>
      </c>
      <c r="GTH1" t="s">
        <v>5268</v>
      </c>
      <c r="GTI1" t="s">
        <v>5269</v>
      </c>
      <c r="GTJ1" t="s">
        <v>5270</v>
      </c>
      <c r="GTK1" t="s">
        <v>5271</v>
      </c>
      <c r="GTL1" t="s">
        <v>5272</v>
      </c>
      <c r="GTM1" t="s">
        <v>5273</v>
      </c>
      <c r="GTN1" t="s">
        <v>5274</v>
      </c>
      <c r="GTO1" t="s">
        <v>5275</v>
      </c>
      <c r="GTP1" t="s">
        <v>5276</v>
      </c>
      <c r="GTQ1" t="s">
        <v>5277</v>
      </c>
      <c r="GTR1" t="s">
        <v>5278</v>
      </c>
      <c r="GTS1" t="s">
        <v>5279</v>
      </c>
      <c r="GTT1" t="s">
        <v>5280</v>
      </c>
      <c r="GTU1" t="s">
        <v>5281</v>
      </c>
      <c r="GTV1" t="s">
        <v>5282</v>
      </c>
      <c r="GTW1" t="s">
        <v>5283</v>
      </c>
      <c r="GTX1" t="s">
        <v>5284</v>
      </c>
      <c r="GTY1" t="s">
        <v>5285</v>
      </c>
      <c r="GTZ1" t="s">
        <v>5286</v>
      </c>
      <c r="GUA1" t="s">
        <v>5287</v>
      </c>
      <c r="GUB1" t="s">
        <v>5288</v>
      </c>
      <c r="GUC1" t="s">
        <v>5289</v>
      </c>
      <c r="GUD1" t="s">
        <v>5290</v>
      </c>
      <c r="GUE1" t="s">
        <v>5291</v>
      </c>
      <c r="GUF1" t="s">
        <v>5292</v>
      </c>
      <c r="GUG1" t="s">
        <v>5293</v>
      </c>
      <c r="GUH1" t="s">
        <v>5294</v>
      </c>
      <c r="GUI1" t="s">
        <v>5295</v>
      </c>
      <c r="GUJ1" t="s">
        <v>5296</v>
      </c>
      <c r="GUK1" t="s">
        <v>5297</v>
      </c>
      <c r="GUL1" t="s">
        <v>5298</v>
      </c>
      <c r="GUM1" t="s">
        <v>5299</v>
      </c>
      <c r="GUN1" t="s">
        <v>5300</v>
      </c>
      <c r="GUO1" t="s">
        <v>5301</v>
      </c>
      <c r="GUP1" t="s">
        <v>5302</v>
      </c>
      <c r="GUQ1" t="s">
        <v>5303</v>
      </c>
      <c r="GUR1" t="s">
        <v>5304</v>
      </c>
      <c r="GUS1" t="s">
        <v>5305</v>
      </c>
      <c r="GUT1" t="s">
        <v>5306</v>
      </c>
      <c r="GUU1" t="s">
        <v>5307</v>
      </c>
      <c r="GUV1" t="s">
        <v>5308</v>
      </c>
      <c r="GUW1" t="s">
        <v>5309</v>
      </c>
      <c r="GUX1" t="s">
        <v>5310</v>
      </c>
      <c r="GUY1" t="s">
        <v>5311</v>
      </c>
      <c r="GUZ1" t="s">
        <v>5312</v>
      </c>
      <c r="GVA1" t="s">
        <v>5313</v>
      </c>
      <c r="GVB1" t="s">
        <v>5314</v>
      </c>
      <c r="GVC1" t="s">
        <v>5315</v>
      </c>
      <c r="GVD1" t="s">
        <v>5316</v>
      </c>
      <c r="GVE1" t="s">
        <v>5317</v>
      </c>
      <c r="GVF1" t="s">
        <v>5318</v>
      </c>
      <c r="GVG1" t="s">
        <v>5319</v>
      </c>
      <c r="GVH1" t="s">
        <v>5320</v>
      </c>
      <c r="GVI1" t="s">
        <v>5321</v>
      </c>
      <c r="GVJ1" t="s">
        <v>5322</v>
      </c>
      <c r="GVK1" t="s">
        <v>5323</v>
      </c>
      <c r="GVL1" t="s">
        <v>5324</v>
      </c>
      <c r="GVM1" t="s">
        <v>5325</v>
      </c>
      <c r="GVN1" t="s">
        <v>5326</v>
      </c>
      <c r="GVO1" t="s">
        <v>5327</v>
      </c>
      <c r="GVP1" t="s">
        <v>5328</v>
      </c>
      <c r="GVQ1" t="s">
        <v>5329</v>
      </c>
      <c r="GVR1" t="s">
        <v>5330</v>
      </c>
      <c r="GVS1" t="s">
        <v>5331</v>
      </c>
      <c r="GVT1" t="s">
        <v>5332</v>
      </c>
      <c r="GVU1" t="s">
        <v>5333</v>
      </c>
      <c r="GVV1" t="s">
        <v>5334</v>
      </c>
      <c r="GVW1" t="s">
        <v>5335</v>
      </c>
      <c r="GVX1" t="s">
        <v>5336</v>
      </c>
      <c r="GVY1" t="s">
        <v>5337</v>
      </c>
      <c r="GVZ1" t="s">
        <v>5338</v>
      </c>
      <c r="GWA1" t="s">
        <v>5339</v>
      </c>
      <c r="GWB1" t="s">
        <v>5340</v>
      </c>
      <c r="GWC1" t="s">
        <v>5341</v>
      </c>
      <c r="GWD1" t="s">
        <v>5342</v>
      </c>
      <c r="GWE1" t="s">
        <v>5343</v>
      </c>
      <c r="GWF1" t="s">
        <v>5344</v>
      </c>
      <c r="GWG1" t="s">
        <v>5345</v>
      </c>
      <c r="GWH1" t="s">
        <v>5346</v>
      </c>
      <c r="GWI1" t="s">
        <v>5347</v>
      </c>
      <c r="GWJ1" t="s">
        <v>5348</v>
      </c>
      <c r="GWK1" t="s">
        <v>5349</v>
      </c>
      <c r="GWL1" t="s">
        <v>5350</v>
      </c>
      <c r="GWM1" t="s">
        <v>5351</v>
      </c>
      <c r="GWN1" t="s">
        <v>5352</v>
      </c>
      <c r="GWO1" t="s">
        <v>5353</v>
      </c>
      <c r="GWP1" t="s">
        <v>5354</v>
      </c>
      <c r="GWQ1" t="s">
        <v>5355</v>
      </c>
      <c r="GWR1" t="s">
        <v>5356</v>
      </c>
      <c r="GWS1" t="s">
        <v>5357</v>
      </c>
      <c r="GWT1" t="s">
        <v>5358</v>
      </c>
      <c r="GWU1" t="s">
        <v>5359</v>
      </c>
      <c r="GWV1" t="s">
        <v>5360</v>
      </c>
      <c r="GWW1" t="s">
        <v>5361</v>
      </c>
      <c r="GWX1" t="s">
        <v>5362</v>
      </c>
      <c r="GWY1" t="s">
        <v>5363</v>
      </c>
      <c r="GWZ1" t="s">
        <v>5364</v>
      </c>
      <c r="GXA1" t="s">
        <v>5365</v>
      </c>
      <c r="GXB1" t="s">
        <v>5366</v>
      </c>
      <c r="GXC1" t="s">
        <v>5367</v>
      </c>
      <c r="GXD1" t="s">
        <v>5368</v>
      </c>
      <c r="GXE1" t="s">
        <v>5369</v>
      </c>
      <c r="GXF1" t="s">
        <v>5370</v>
      </c>
      <c r="GXG1" t="s">
        <v>5371</v>
      </c>
      <c r="GXH1" t="s">
        <v>5372</v>
      </c>
      <c r="GXI1" t="s">
        <v>5373</v>
      </c>
      <c r="GXJ1" t="s">
        <v>5374</v>
      </c>
      <c r="GXK1" t="s">
        <v>5375</v>
      </c>
      <c r="GXL1" t="s">
        <v>5376</v>
      </c>
      <c r="GXM1" t="s">
        <v>5377</v>
      </c>
      <c r="GXN1" t="s">
        <v>5378</v>
      </c>
      <c r="GXO1" t="s">
        <v>5379</v>
      </c>
      <c r="GXP1" t="s">
        <v>5380</v>
      </c>
      <c r="GXQ1" t="s">
        <v>5381</v>
      </c>
      <c r="GXR1" t="s">
        <v>5382</v>
      </c>
      <c r="GXS1" t="s">
        <v>5383</v>
      </c>
      <c r="GXT1" t="s">
        <v>5384</v>
      </c>
      <c r="GXU1" t="s">
        <v>5385</v>
      </c>
      <c r="GXV1" t="s">
        <v>5386</v>
      </c>
      <c r="GXW1" t="s">
        <v>5387</v>
      </c>
      <c r="GXX1" t="s">
        <v>5388</v>
      </c>
      <c r="GXY1" t="s">
        <v>5389</v>
      </c>
      <c r="GXZ1" t="s">
        <v>5390</v>
      </c>
      <c r="GYA1" t="s">
        <v>5391</v>
      </c>
      <c r="GYB1" t="s">
        <v>5392</v>
      </c>
      <c r="GYC1" t="s">
        <v>5393</v>
      </c>
      <c r="GYD1" t="s">
        <v>5394</v>
      </c>
      <c r="GYE1" t="s">
        <v>5395</v>
      </c>
      <c r="GYF1" t="s">
        <v>5396</v>
      </c>
      <c r="GYG1" t="s">
        <v>5397</v>
      </c>
      <c r="GYH1" t="s">
        <v>5398</v>
      </c>
      <c r="GYI1" t="s">
        <v>5399</v>
      </c>
      <c r="GYJ1" t="s">
        <v>5400</v>
      </c>
      <c r="GYK1" t="s">
        <v>5401</v>
      </c>
      <c r="GYL1" t="s">
        <v>5402</v>
      </c>
      <c r="GYM1" t="s">
        <v>5403</v>
      </c>
      <c r="GYN1" t="s">
        <v>5404</v>
      </c>
      <c r="GYO1" t="s">
        <v>5405</v>
      </c>
      <c r="GYP1" t="s">
        <v>5406</v>
      </c>
      <c r="GYQ1" t="s">
        <v>5407</v>
      </c>
      <c r="GYR1" t="s">
        <v>5408</v>
      </c>
      <c r="GYS1" t="s">
        <v>5409</v>
      </c>
      <c r="GYT1" t="s">
        <v>5410</v>
      </c>
      <c r="GYU1" t="s">
        <v>5411</v>
      </c>
      <c r="GYV1" t="s">
        <v>5412</v>
      </c>
      <c r="GYW1" t="s">
        <v>5413</v>
      </c>
      <c r="GYX1" t="s">
        <v>5414</v>
      </c>
      <c r="GYY1" t="s">
        <v>5415</v>
      </c>
      <c r="GYZ1" t="s">
        <v>5416</v>
      </c>
      <c r="GZA1" t="s">
        <v>5417</v>
      </c>
      <c r="GZB1" t="s">
        <v>5418</v>
      </c>
      <c r="GZC1" t="s">
        <v>5419</v>
      </c>
      <c r="GZD1" t="s">
        <v>5420</v>
      </c>
      <c r="GZE1" t="s">
        <v>5421</v>
      </c>
      <c r="GZF1" t="s">
        <v>5422</v>
      </c>
      <c r="GZG1" t="s">
        <v>5423</v>
      </c>
      <c r="GZH1" t="s">
        <v>5424</v>
      </c>
      <c r="GZI1" t="s">
        <v>5425</v>
      </c>
      <c r="GZJ1" t="s">
        <v>5426</v>
      </c>
      <c r="GZK1" t="s">
        <v>5427</v>
      </c>
      <c r="GZL1" t="s">
        <v>5428</v>
      </c>
      <c r="GZM1" t="s">
        <v>5429</v>
      </c>
      <c r="GZN1" t="s">
        <v>5430</v>
      </c>
      <c r="GZO1" t="s">
        <v>5431</v>
      </c>
      <c r="GZP1" t="s">
        <v>5432</v>
      </c>
      <c r="GZQ1" t="s">
        <v>5433</v>
      </c>
      <c r="GZR1" t="s">
        <v>5434</v>
      </c>
      <c r="GZS1" t="s">
        <v>5435</v>
      </c>
      <c r="GZT1" t="s">
        <v>5436</v>
      </c>
      <c r="GZU1" t="s">
        <v>5437</v>
      </c>
      <c r="GZV1" t="s">
        <v>5438</v>
      </c>
      <c r="GZW1" t="s">
        <v>5439</v>
      </c>
      <c r="GZX1" t="s">
        <v>5440</v>
      </c>
      <c r="GZY1" t="s">
        <v>5441</v>
      </c>
      <c r="GZZ1" t="s">
        <v>5442</v>
      </c>
      <c r="HAA1" t="s">
        <v>5443</v>
      </c>
      <c r="HAB1" t="s">
        <v>5444</v>
      </c>
      <c r="HAC1" t="s">
        <v>5445</v>
      </c>
      <c r="HAD1" t="s">
        <v>5446</v>
      </c>
      <c r="HAE1" t="s">
        <v>5447</v>
      </c>
      <c r="HAF1" t="s">
        <v>5448</v>
      </c>
      <c r="HAG1" t="s">
        <v>5449</v>
      </c>
      <c r="HAH1" t="s">
        <v>5450</v>
      </c>
      <c r="HAI1" t="s">
        <v>5451</v>
      </c>
      <c r="HAJ1" t="s">
        <v>5452</v>
      </c>
      <c r="HAK1" t="s">
        <v>5453</v>
      </c>
      <c r="HAL1" t="s">
        <v>5454</v>
      </c>
      <c r="HAM1" t="s">
        <v>5455</v>
      </c>
      <c r="HAN1" t="s">
        <v>5456</v>
      </c>
      <c r="HAO1" t="s">
        <v>5457</v>
      </c>
      <c r="HAP1" t="s">
        <v>5458</v>
      </c>
      <c r="HAQ1" t="s">
        <v>5459</v>
      </c>
      <c r="HAR1" t="s">
        <v>5460</v>
      </c>
      <c r="HAS1" t="s">
        <v>5461</v>
      </c>
      <c r="HAT1" t="s">
        <v>5462</v>
      </c>
      <c r="HAU1" t="s">
        <v>5463</v>
      </c>
      <c r="HAV1" t="s">
        <v>5464</v>
      </c>
      <c r="HAW1" t="s">
        <v>5465</v>
      </c>
      <c r="HAX1" t="s">
        <v>5466</v>
      </c>
      <c r="HAY1" t="s">
        <v>5467</v>
      </c>
      <c r="HAZ1" t="s">
        <v>5468</v>
      </c>
      <c r="HBA1" t="s">
        <v>5469</v>
      </c>
      <c r="HBB1" t="s">
        <v>5470</v>
      </c>
      <c r="HBC1" t="s">
        <v>5471</v>
      </c>
      <c r="HBD1" t="s">
        <v>5472</v>
      </c>
      <c r="HBE1" t="s">
        <v>5473</v>
      </c>
      <c r="HBF1" t="s">
        <v>5474</v>
      </c>
      <c r="HBG1" t="s">
        <v>5475</v>
      </c>
      <c r="HBH1" t="s">
        <v>5476</v>
      </c>
      <c r="HBI1" t="s">
        <v>5477</v>
      </c>
      <c r="HBJ1" t="s">
        <v>5478</v>
      </c>
      <c r="HBK1" t="s">
        <v>5479</v>
      </c>
      <c r="HBL1" t="s">
        <v>5480</v>
      </c>
      <c r="HBM1" t="s">
        <v>5481</v>
      </c>
      <c r="HBN1" t="s">
        <v>5482</v>
      </c>
      <c r="HBO1" t="s">
        <v>5483</v>
      </c>
      <c r="HBP1" t="s">
        <v>5484</v>
      </c>
      <c r="HBQ1" t="s">
        <v>5485</v>
      </c>
      <c r="HBR1" t="s">
        <v>5486</v>
      </c>
      <c r="HBS1" t="s">
        <v>5487</v>
      </c>
      <c r="HBT1" t="s">
        <v>5488</v>
      </c>
      <c r="HBU1" t="s">
        <v>5489</v>
      </c>
      <c r="HBV1" t="s">
        <v>5490</v>
      </c>
      <c r="HBW1" t="s">
        <v>5491</v>
      </c>
      <c r="HBX1" t="s">
        <v>5492</v>
      </c>
      <c r="HBY1" t="s">
        <v>5493</v>
      </c>
      <c r="HBZ1" t="s">
        <v>5494</v>
      </c>
      <c r="HCA1" t="s">
        <v>5495</v>
      </c>
      <c r="HCB1" t="s">
        <v>5496</v>
      </c>
      <c r="HCC1" t="s">
        <v>5497</v>
      </c>
      <c r="HCD1" t="s">
        <v>5498</v>
      </c>
      <c r="HCE1" t="s">
        <v>5499</v>
      </c>
      <c r="HCF1" t="s">
        <v>5500</v>
      </c>
      <c r="HCG1" t="s">
        <v>5501</v>
      </c>
      <c r="HCH1" t="s">
        <v>5502</v>
      </c>
      <c r="HCI1" t="s">
        <v>5503</v>
      </c>
      <c r="HCJ1" t="s">
        <v>5504</v>
      </c>
      <c r="HCK1" t="s">
        <v>5505</v>
      </c>
      <c r="HCL1" t="s">
        <v>5506</v>
      </c>
      <c r="HCM1" t="s">
        <v>5507</v>
      </c>
      <c r="HCN1" t="s">
        <v>5508</v>
      </c>
      <c r="HCO1" t="s">
        <v>5509</v>
      </c>
      <c r="HCP1" t="s">
        <v>5510</v>
      </c>
      <c r="HCQ1" t="s">
        <v>5511</v>
      </c>
      <c r="HCR1" t="s">
        <v>5512</v>
      </c>
      <c r="HCS1" t="s">
        <v>5513</v>
      </c>
      <c r="HCT1" t="s">
        <v>5514</v>
      </c>
      <c r="HCU1" t="s">
        <v>5515</v>
      </c>
      <c r="HCV1" t="s">
        <v>5516</v>
      </c>
      <c r="HCW1" t="s">
        <v>5517</v>
      </c>
      <c r="HCX1" t="s">
        <v>5518</v>
      </c>
      <c r="HCY1" t="s">
        <v>5519</v>
      </c>
      <c r="HCZ1" t="s">
        <v>5520</v>
      </c>
      <c r="HDA1" t="s">
        <v>5521</v>
      </c>
      <c r="HDB1" t="s">
        <v>5522</v>
      </c>
      <c r="HDC1" t="s">
        <v>5523</v>
      </c>
      <c r="HDD1" t="s">
        <v>5524</v>
      </c>
      <c r="HDE1" t="s">
        <v>5525</v>
      </c>
      <c r="HDF1" t="s">
        <v>5526</v>
      </c>
      <c r="HDG1" t="s">
        <v>5527</v>
      </c>
      <c r="HDH1" t="s">
        <v>5528</v>
      </c>
      <c r="HDI1" t="s">
        <v>5529</v>
      </c>
      <c r="HDJ1" t="s">
        <v>5530</v>
      </c>
      <c r="HDK1" t="s">
        <v>5531</v>
      </c>
      <c r="HDL1" t="s">
        <v>5532</v>
      </c>
      <c r="HDM1" t="s">
        <v>5533</v>
      </c>
      <c r="HDN1" t="s">
        <v>5534</v>
      </c>
      <c r="HDO1" t="s">
        <v>5535</v>
      </c>
      <c r="HDP1" t="s">
        <v>5536</v>
      </c>
      <c r="HDQ1" t="s">
        <v>5537</v>
      </c>
      <c r="HDR1" t="s">
        <v>5538</v>
      </c>
      <c r="HDS1" t="s">
        <v>5539</v>
      </c>
      <c r="HDT1" t="s">
        <v>5540</v>
      </c>
      <c r="HDU1" t="s">
        <v>5541</v>
      </c>
      <c r="HDV1" t="s">
        <v>5542</v>
      </c>
      <c r="HDW1" t="s">
        <v>5543</v>
      </c>
      <c r="HDX1" t="s">
        <v>5544</v>
      </c>
      <c r="HDY1" t="s">
        <v>5545</v>
      </c>
      <c r="HDZ1" t="s">
        <v>5546</v>
      </c>
      <c r="HEA1" t="s">
        <v>5547</v>
      </c>
      <c r="HEB1" t="s">
        <v>5548</v>
      </c>
      <c r="HEC1" t="s">
        <v>5549</v>
      </c>
      <c r="HED1" t="s">
        <v>5550</v>
      </c>
      <c r="HEE1" t="s">
        <v>5551</v>
      </c>
      <c r="HEF1" t="s">
        <v>5552</v>
      </c>
      <c r="HEG1" t="s">
        <v>5553</v>
      </c>
      <c r="HEH1" t="s">
        <v>5554</v>
      </c>
      <c r="HEI1" t="s">
        <v>5555</v>
      </c>
      <c r="HEJ1" t="s">
        <v>5556</v>
      </c>
      <c r="HEK1" t="s">
        <v>5557</v>
      </c>
      <c r="HEL1" t="s">
        <v>5558</v>
      </c>
      <c r="HEM1" t="s">
        <v>5559</v>
      </c>
      <c r="HEN1" t="s">
        <v>5560</v>
      </c>
      <c r="HEO1" t="s">
        <v>5561</v>
      </c>
      <c r="HEP1" t="s">
        <v>5562</v>
      </c>
      <c r="HEQ1" t="s">
        <v>5563</v>
      </c>
      <c r="HER1" t="s">
        <v>5564</v>
      </c>
      <c r="HES1" t="s">
        <v>5565</v>
      </c>
      <c r="HET1" t="s">
        <v>5566</v>
      </c>
      <c r="HEU1" t="s">
        <v>5567</v>
      </c>
      <c r="HEV1" t="s">
        <v>5568</v>
      </c>
      <c r="HEW1" t="s">
        <v>5569</v>
      </c>
      <c r="HEX1" t="s">
        <v>5570</v>
      </c>
      <c r="HEY1" t="s">
        <v>5571</v>
      </c>
      <c r="HEZ1" t="s">
        <v>5572</v>
      </c>
      <c r="HFA1" t="s">
        <v>5573</v>
      </c>
      <c r="HFB1" t="s">
        <v>5574</v>
      </c>
      <c r="HFC1" t="s">
        <v>5575</v>
      </c>
      <c r="HFD1" t="s">
        <v>5576</v>
      </c>
      <c r="HFE1" t="s">
        <v>5577</v>
      </c>
      <c r="HFF1" t="s">
        <v>5578</v>
      </c>
      <c r="HFG1" t="s">
        <v>5579</v>
      </c>
      <c r="HFH1" t="s">
        <v>5580</v>
      </c>
      <c r="HFI1" t="s">
        <v>5581</v>
      </c>
      <c r="HFJ1" t="s">
        <v>5582</v>
      </c>
      <c r="HFK1" t="s">
        <v>5583</v>
      </c>
      <c r="HFL1" t="s">
        <v>5584</v>
      </c>
      <c r="HFM1" t="s">
        <v>5585</v>
      </c>
      <c r="HFN1" t="s">
        <v>5586</v>
      </c>
      <c r="HFO1" t="s">
        <v>5587</v>
      </c>
      <c r="HFP1" t="s">
        <v>5588</v>
      </c>
      <c r="HFQ1" t="s">
        <v>5589</v>
      </c>
      <c r="HFR1" t="s">
        <v>5590</v>
      </c>
      <c r="HFS1" t="s">
        <v>5591</v>
      </c>
      <c r="HFT1" t="s">
        <v>5592</v>
      </c>
      <c r="HFU1" t="s">
        <v>5593</v>
      </c>
      <c r="HFV1" t="s">
        <v>5594</v>
      </c>
      <c r="HFW1" t="s">
        <v>5595</v>
      </c>
      <c r="HFX1" t="s">
        <v>5596</v>
      </c>
      <c r="HFY1" t="s">
        <v>5597</v>
      </c>
      <c r="HFZ1" t="s">
        <v>5598</v>
      </c>
      <c r="HGA1" t="s">
        <v>5599</v>
      </c>
      <c r="HGB1" t="s">
        <v>5600</v>
      </c>
      <c r="HGC1" t="s">
        <v>5601</v>
      </c>
      <c r="HGD1" t="s">
        <v>5602</v>
      </c>
      <c r="HGE1" t="s">
        <v>5603</v>
      </c>
      <c r="HGF1" t="s">
        <v>5604</v>
      </c>
      <c r="HGG1" t="s">
        <v>5605</v>
      </c>
      <c r="HGH1" t="s">
        <v>5606</v>
      </c>
      <c r="HGI1" t="s">
        <v>5607</v>
      </c>
      <c r="HGJ1" t="s">
        <v>5608</v>
      </c>
      <c r="HGK1" t="s">
        <v>5609</v>
      </c>
      <c r="HGL1" t="s">
        <v>5610</v>
      </c>
      <c r="HGM1" t="s">
        <v>5611</v>
      </c>
      <c r="HGN1" t="s">
        <v>5612</v>
      </c>
      <c r="HGO1" t="s">
        <v>5613</v>
      </c>
      <c r="HGP1" t="s">
        <v>5614</v>
      </c>
      <c r="HGQ1" t="s">
        <v>5615</v>
      </c>
      <c r="HGR1" t="s">
        <v>5616</v>
      </c>
      <c r="HGS1" t="s">
        <v>5617</v>
      </c>
      <c r="HGT1" t="s">
        <v>5618</v>
      </c>
      <c r="HGU1" t="s">
        <v>5619</v>
      </c>
      <c r="HGV1" t="s">
        <v>5620</v>
      </c>
      <c r="HGW1" t="s">
        <v>5621</v>
      </c>
      <c r="HGX1" t="s">
        <v>5622</v>
      </c>
      <c r="HGY1" t="s">
        <v>5623</v>
      </c>
      <c r="HGZ1" t="s">
        <v>5624</v>
      </c>
      <c r="HHA1" t="s">
        <v>5625</v>
      </c>
      <c r="HHB1" t="s">
        <v>5626</v>
      </c>
      <c r="HHC1" t="s">
        <v>5627</v>
      </c>
      <c r="HHD1" t="s">
        <v>5628</v>
      </c>
      <c r="HHE1" t="s">
        <v>5629</v>
      </c>
      <c r="HHF1" t="s">
        <v>5630</v>
      </c>
      <c r="HHG1" t="s">
        <v>5631</v>
      </c>
      <c r="HHH1" t="s">
        <v>5632</v>
      </c>
      <c r="HHI1" t="s">
        <v>5633</v>
      </c>
      <c r="HHJ1" t="s">
        <v>5634</v>
      </c>
      <c r="HHK1" t="s">
        <v>5635</v>
      </c>
      <c r="HHL1" t="s">
        <v>5636</v>
      </c>
      <c r="HHM1" t="s">
        <v>5637</v>
      </c>
      <c r="HHN1" t="s">
        <v>5638</v>
      </c>
      <c r="HHO1" t="s">
        <v>5639</v>
      </c>
      <c r="HHP1" t="s">
        <v>5640</v>
      </c>
      <c r="HHQ1" t="s">
        <v>5641</v>
      </c>
      <c r="HHR1" t="s">
        <v>5642</v>
      </c>
      <c r="HHS1" t="s">
        <v>5643</v>
      </c>
      <c r="HHT1" t="s">
        <v>5644</v>
      </c>
      <c r="HHU1" t="s">
        <v>5645</v>
      </c>
      <c r="HHV1" t="s">
        <v>5646</v>
      </c>
      <c r="HHW1" t="s">
        <v>5647</v>
      </c>
      <c r="HHX1" t="s">
        <v>5648</v>
      </c>
      <c r="HHY1" t="s">
        <v>5649</v>
      </c>
      <c r="HHZ1" t="s">
        <v>5650</v>
      </c>
      <c r="HIA1" t="s">
        <v>5651</v>
      </c>
      <c r="HIB1" t="s">
        <v>5652</v>
      </c>
      <c r="HIC1" t="s">
        <v>5653</v>
      </c>
      <c r="HID1" t="s">
        <v>5654</v>
      </c>
      <c r="HIE1" t="s">
        <v>5655</v>
      </c>
      <c r="HIF1" t="s">
        <v>5656</v>
      </c>
      <c r="HIG1" t="s">
        <v>5657</v>
      </c>
      <c r="HIH1" t="s">
        <v>5658</v>
      </c>
      <c r="HII1" t="s">
        <v>5659</v>
      </c>
      <c r="HIJ1" t="s">
        <v>5660</v>
      </c>
      <c r="HIK1" t="s">
        <v>5661</v>
      </c>
      <c r="HIL1" t="s">
        <v>5662</v>
      </c>
      <c r="HIM1" t="s">
        <v>5663</v>
      </c>
      <c r="HIN1" t="s">
        <v>5664</v>
      </c>
      <c r="HIO1" t="s">
        <v>5665</v>
      </c>
      <c r="HIP1" t="s">
        <v>5666</v>
      </c>
      <c r="HIQ1" t="s">
        <v>5667</v>
      </c>
      <c r="HIR1" t="s">
        <v>5668</v>
      </c>
      <c r="HIS1" t="s">
        <v>5669</v>
      </c>
      <c r="HIT1" t="s">
        <v>5670</v>
      </c>
      <c r="HIU1" t="s">
        <v>5671</v>
      </c>
      <c r="HIV1" t="s">
        <v>5672</v>
      </c>
      <c r="HIW1" t="s">
        <v>5673</v>
      </c>
      <c r="HIX1" t="s">
        <v>5674</v>
      </c>
      <c r="HIY1" t="s">
        <v>5675</v>
      </c>
      <c r="HIZ1" t="s">
        <v>5676</v>
      </c>
      <c r="HJA1" t="s">
        <v>5677</v>
      </c>
      <c r="HJB1" t="s">
        <v>5678</v>
      </c>
      <c r="HJC1" t="s">
        <v>5679</v>
      </c>
      <c r="HJD1" t="s">
        <v>5680</v>
      </c>
      <c r="HJE1" t="s">
        <v>5681</v>
      </c>
      <c r="HJF1" t="s">
        <v>5682</v>
      </c>
      <c r="HJG1" t="s">
        <v>5683</v>
      </c>
      <c r="HJH1" t="s">
        <v>5684</v>
      </c>
      <c r="HJI1" t="s">
        <v>5685</v>
      </c>
      <c r="HJJ1" t="s">
        <v>5686</v>
      </c>
      <c r="HJK1" t="s">
        <v>5687</v>
      </c>
      <c r="HJL1" t="s">
        <v>5688</v>
      </c>
      <c r="HJM1" t="s">
        <v>5689</v>
      </c>
      <c r="HJN1" t="s">
        <v>5690</v>
      </c>
      <c r="HJO1" t="s">
        <v>5691</v>
      </c>
      <c r="HJP1" t="s">
        <v>5692</v>
      </c>
      <c r="HJQ1" t="s">
        <v>5693</v>
      </c>
      <c r="HJR1" t="s">
        <v>5694</v>
      </c>
      <c r="HJS1" t="s">
        <v>5695</v>
      </c>
      <c r="HJT1" t="s">
        <v>5696</v>
      </c>
      <c r="HJU1" t="s">
        <v>5697</v>
      </c>
      <c r="HJV1" t="s">
        <v>5698</v>
      </c>
      <c r="HJW1" t="s">
        <v>5699</v>
      </c>
      <c r="HJX1" t="s">
        <v>5700</v>
      </c>
      <c r="HJY1" t="s">
        <v>5701</v>
      </c>
      <c r="HJZ1" t="s">
        <v>5702</v>
      </c>
      <c r="HKA1" t="s">
        <v>5703</v>
      </c>
      <c r="HKB1" t="s">
        <v>5704</v>
      </c>
      <c r="HKC1" t="s">
        <v>5705</v>
      </c>
      <c r="HKD1" t="s">
        <v>5706</v>
      </c>
      <c r="HKE1" t="s">
        <v>5707</v>
      </c>
      <c r="HKF1" t="s">
        <v>5708</v>
      </c>
      <c r="HKG1" t="s">
        <v>5709</v>
      </c>
      <c r="HKH1" t="s">
        <v>5710</v>
      </c>
      <c r="HKI1" t="s">
        <v>5711</v>
      </c>
      <c r="HKJ1" t="s">
        <v>5712</v>
      </c>
      <c r="HKK1" t="s">
        <v>5713</v>
      </c>
      <c r="HKL1" t="s">
        <v>5714</v>
      </c>
      <c r="HKM1" t="s">
        <v>5715</v>
      </c>
      <c r="HKN1" t="s">
        <v>5716</v>
      </c>
      <c r="HKO1" t="s">
        <v>5717</v>
      </c>
      <c r="HKP1" t="s">
        <v>5718</v>
      </c>
      <c r="HKQ1" t="s">
        <v>5719</v>
      </c>
      <c r="HKR1" t="s">
        <v>5720</v>
      </c>
      <c r="HKS1" t="s">
        <v>5721</v>
      </c>
      <c r="HKT1" t="s">
        <v>5722</v>
      </c>
      <c r="HKU1" t="s">
        <v>5723</v>
      </c>
      <c r="HKV1" t="s">
        <v>5724</v>
      </c>
      <c r="HKW1" t="s">
        <v>5725</v>
      </c>
      <c r="HKX1" t="s">
        <v>5726</v>
      </c>
      <c r="HKY1" t="s">
        <v>5727</v>
      </c>
      <c r="HKZ1" t="s">
        <v>5728</v>
      </c>
      <c r="HLA1" t="s">
        <v>5729</v>
      </c>
      <c r="HLB1" t="s">
        <v>5730</v>
      </c>
      <c r="HLC1" t="s">
        <v>5731</v>
      </c>
      <c r="HLD1" t="s">
        <v>5732</v>
      </c>
      <c r="HLE1" t="s">
        <v>5733</v>
      </c>
      <c r="HLF1" t="s">
        <v>5734</v>
      </c>
      <c r="HLG1" t="s">
        <v>5735</v>
      </c>
      <c r="HLH1" t="s">
        <v>5736</v>
      </c>
      <c r="HLI1" t="s">
        <v>5737</v>
      </c>
      <c r="HLJ1" t="s">
        <v>5738</v>
      </c>
      <c r="HLK1" t="s">
        <v>5739</v>
      </c>
      <c r="HLL1" t="s">
        <v>5740</v>
      </c>
      <c r="HLM1" t="s">
        <v>5741</v>
      </c>
      <c r="HLN1" t="s">
        <v>5742</v>
      </c>
      <c r="HLO1" t="s">
        <v>5743</v>
      </c>
      <c r="HLP1" t="s">
        <v>5744</v>
      </c>
      <c r="HLQ1" t="s">
        <v>5745</v>
      </c>
      <c r="HLR1" t="s">
        <v>5746</v>
      </c>
      <c r="HLS1" t="s">
        <v>5747</v>
      </c>
      <c r="HLT1" t="s">
        <v>5748</v>
      </c>
      <c r="HLU1" t="s">
        <v>5749</v>
      </c>
      <c r="HLV1" t="s">
        <v>5750</v>
      </c>
      <c r="HLW1" t="s">
        <v>5751</v>
      </c>
      <c r="HLX1" t="s">
        <v>5752</v>
      </c>
      <c r="HLY1" t="s">
        <v>5753</v>
      </c>
      <c r="HLZ1" t="s">
        <v>5754</v>
      </c>
      <c r="HMA1" t="s">
        <v>5755</v>
      </c>
      <c r="HMB1" t="s">
        <v>5756</v>
      </c>
      <c r="HMC1" t="s">
        <v>5757</v>
      </c>
      <c r="HMD1" t="s">
        <v>5758</v>
      </c>
      <c r="HME1" t="s">
        <v>5759</v>
      </c>
      <c r="HMF1" t="s">
        <v>5760</v>
      </c>
      <c r="HMG1" t="s">
        <v>5761</v>
      </c>
      <c r="HMH1" t="s">
        <v>5762</v>
      </c>
      <c r="HMI1" t="s">
        <v>5763</v>
      </c>
      <c r="HMJ1" t="s">
        <v>5764</v>
      </c>
      <c r="HMK1" t="s">
        <v>5765</v>
      </c>
      <c r="HML1" t="s">
        <v>5766</v>
      </c>
      <c r="HMM1" t="s">
        <v>5767</v>
      </c>
      <c r="HMN1" t="s">
        <v>5768</v>
      </c>
      <c r="HMO1" t="s">
        <v>5769</v>
      </c>
      <c r="HMP1" t="s">
        <v>5770</v>
      </c>
      <c r="HMQ1" t="s">
        <v>5771</v>
      </c>
      <c r="HMR1" t="s">
        <v>5772</v>
      </c>
      <c r="HMS1" t="s">
        <v>5773</v>
      </c>
      <c r="HMT1" t="s">
        <v>5774</v>
      </c>
      <c r="HMU1" t="s">
        <v>5775</v>
      </c>
      <c r="HMV1" t="s">
        <v>5776</v>
      </c>
      <c r="HMW1" t="s">
        <v>5777</v>
      </c>
      <c r="HMX1" t="s">
        <v>5778</v>
      </c>
      <c r="HMY1" t="s">
        <v>5779</v>
      </c>
      <c r="HMZ1" t="s">
        <v>5780</v>
      </c>
      <c r="HNA1" t="s">
        <v>5781</v>
      </c>
      <c r="HNB1" t="s">
        <v>5782</v>
      </c>
      <c r="HNC1" t="s">
        <v>5783</v>
      </c>
      <c r="HND1" t="s">
        <v>5784</v>
      </c>
      <c r="HNE1" t="s">
        <v>5785</v>
      </c>
      <c r="HNF1" t="s">
        <v>5786</v>
      </c>
      <c r="HNG1" t="s">
        <v>5787</v>
      </c>
      <c r="HNH1" t="s">
        <v>5788</v>
      </c>
      <c r="HNI1" t="s">
        <v>5789</v>
      </c>
      <c r="HNJ1" t="s">
        <v>5790</v>
      </c>
      <c r="HNK1" t="s">
        <v>5791</v>
      </c>
      <c r="HNL1" t="s">
        <v>5792</v>
      </c>
      <c r="HNM1" t="s">
        <v>5793</v>
      </c>
      <c r="HNN1" t="s">
        <v>5794</v>
      </c>
      <c r="HNO1" t="s">
        <v>5795</v>
      </c>
      <c r="HNP1" t="s">
        <v>5796</v>
      </c>
      <c r="HNQ1" t="s">
        <v>5797</v>
      </c>
      <c r="HNR1" t="s">
        <v>5798</v>
      </c>
      <c r="HNS1" t="s">
        <v>5799</v>
      </c>
      <c r="HNT1" t="s">
        <v>5800</v>
      </c>
      <c r="HNU1" t="s">
        <v>5801</v>
      </c>
      <c r="HNV1" t="s">
        <v>5802</v>
      </c>
      <c r="HNW1" t="s">
        <v>5803</v>
      </c>
      <c r="HNX1" t="s">
        <v>5804</v>
      </c>
      <c r="HNY1" t="s">
        <v>5805</v>
      </c>
      <c r="HNZ1" t="s">
        <v>5806</v>
      </c>
      <c r="HOA1" t="s">
        <v>5807</v>
      </c>
      <c r="HOB1" t="s">
        <v>5808</v>
      </c>
      <c r="HOC1" t="s">
        <v>5809</v>
      </c>
      <c r="HOD1" t="s">
        <v>5810</v>
      </c>
      <c r="HOE1" t="s">
        <v>5811</v>
      </c>
      <c r="HOF1" t="s">
        <v>5812</v>
      </c>
      <c r="HOG1" t="s">
        <v>5813</v>
      </c>
      <c r="HOH1" t="s">
        <v>5814</v>
      </c>
      <c r="HOI1" t="s">
        <v>5815</v>
      </c>
      <c r="HOJ1" t="s">
        <v>5816</v>
      </c>
      <c r="HOK1" t="s">
        <v>5817</v>
      </c>
      <c r="HOL1" t="s">
        <v>5818</v>
      </c>
      <c r="HOM1" t="s">
        <v>5819</v>
      </c>
      <c r="HON1" t="s">
        <v>5820</v>
      </c>
      <c r="HOO1" t="s">
        <v>5821</v>
      </c>
      <c r="HOP1" t="s">
        <v>5822</v>
      </c>
      <c r="HOQ1" t="s">
        <v>5823</v>
      </c>
      <c r="HOR1" t="s">
        <v>5824</v>
      </c>
      <c r="HOS1" t="s">
        <v>5825</v>
      </c>
      <c r="HOT1" t="s">
        <v>5826</v>
      </c>
      <c r="HOU1" t="s">
        <v>5827</v>
      </c>
      <c r="HOV1" t="s">
        <v>5828</v>
      </c>
      <c r="HOW1" t="s">
        <v>5829</v>
      </c>
      <c r="HOX1" t="s">
        <v>5830</v>
      </c>
      <c r="HOY1" t="s">
        <v>5831</v>
      </c>
      <c r="HOZ1" t="s">
        <v>5832</v>
      </c>
      <c r="HPA1" t="s">
        <v>5833</v>
      </c>
      <c r="HPB1" t="s">
        <v>5834</v>
      </c>
      <c r="HPC1" t="s">
        <v>5835</v>
      </c>
      <c r="HPD1" t="s">
        <v>5836</v>
      </c>
      <c r="HPE1" t="s">
        <v>5837</v>
      </c>
      <c r="HPF1" t="s">
        <v>5838</v>
      </c>
      <c r="HPG1" t="s">
        <v>5839</v>
      </c>
      <c r="HPH1" t="s">
        <v>5840</v>
      </c>
      <c r="HPI1" t="s">
        <v>5841</v>
      </c>
      <c r="HPJ1" t="s">
        <v>5842</v>
      </c>
      <c r="HPK1" t="s">
        <v>5843</v>
      </c>
      <c r="HPL1" t="s">
        <v>5844</v>
      </c>
      <c r="HPM1" t="s">
        <v>5845</v>
      </c>
      <c r="HPN1" t="s">
        <v>5846</v>
      </c>
      <c r="HPO1" t="s">
        <v>5847</v>
      </c>
      <c r="HPP1" t="s">
        <v>5848</v>
      </c>
      <c r="HPQ1" t="s">
        <v>5849</v>
      </c>
      <c r="HPR1" t="s">
        <v>5850</v>
      </c>
      <c r="HPS1" t="s">
        <v>5851</v>
      </c>
      <c r="HPT1" t="s">
        <v>5852</v>
      </c>
      <c r="HPU1" t="s">
        <v>5853</v>
      </c>
      <c r="HPV1" t="s">
        <v>5854</v>
      </c>
      <c r="HPW1" t="s">
        <v>5855</v>
      </c>
      <c r="HPX1" t="s">
        <v>5856</v>
      </c>
      <c r="HPY1" t="s">
        <v>5857</v>
      </c>
      <c r="HPZ1" t="s">
        <v>5858</v>
      </c>
      <c r="HQA1" t="s">
        <v>5859</v>
      </c>
      <c r="HQB1" t="s">
        <v>5860</v>
      </c>
      <c r="HQC1" t="s">
        <v>5861</v>
      </c>
      <c r="HQD1" t="s">
        <v>5862</v>
      </c>
      <c r="HQE1" t="s">
        <v>5863</v>
      </c>
      <c r="HQF1" t="s">
        <v>5864</v>
      </c>
      <c r="HQG1" t="s">
        <v>5865</v>
      </c>
      <c r="HQH1" t="s">
        <v>5866</v>
      </c>
      <c r="HQI1" t="s">
        <v>5867</v>
      </c>
      <c r="HQJ1" t="s">
        <v>5868</v>
      </c>
      <c r="HQK1" t="s">
        <v>5869</v>
      </c>
      <c r="HQL1" t="s">
        <v>5870</v>
      </c>
      <c r="HQM1" t="s">
        <v>5871</v>
      </c>
      <c r="HQN1" t="s">
        <v>5872</v>
      </c>
      <c r="HQO1" t="s">
        <v>5873</v>
      </c>
      <c r="HQP1" t="s">
        <v>5874</v>
      </c>
      <c r="HQQ1" t="s">
        <v>5875</v>
      </c>
      <c r="HQR1" t="s">
        <v>5876</v>
      </c>
      <c r="HQS1" t="s">
        <v>5877</v>
      </c>
      <c r="HQT1" t="s">
        <v>5878</v>
      </c>
      <c r="HQU1" t="s">
        <v>5879</v>
      </c>
      <c r="HQV1" t="s">
        <v>5880</v>
      </c>
      <c r="HQW1" t="s">
        <v>5881</v>
      </c>
      <c r="HQX1" t="s">
        <v>5882</v>
      </c>
      <c r="HQY1" t="s">
        <v>5883</v>
      </c>
      <c r="HQZ1" t="s">
        <v>5884</v>
      </c>
      <c r="HRA1" t="s">
        <v>5885</v>
      </c>
      <c r="HRB1" t="s">
        <v>5886</v>
      </c>
      <c r="HRC1" t="s">
        <v>5887</v>
      </c>
      <c r="HRD1" t="s">
        <v>5888</v>
      </c>
      <c r="HRE1" t="s">
        <v>5889</v>
      </c>
      <c r="HRF1" t="s">
        <v>5890</v>
      </c>
      <c r="HRG1" t="s">
        <v>5891</v>
      </c>
      <c r="HRH1" t="s">
        <v>5892</v>
      </c>
      <c r="HRI1" t="s">
        <v>5893</v>
      </c>
      <c r="HRJ1" t="s">
        <v>5894</v>
      </c>
      <c r="HRK1" t="s">
        <v>5895</v>
      </c>
      <c r="HRL1" t="s">
        <v>5896</v>
      </c>
      <c r="HRM1" t="s">
        <v>5897</v>
      </c>
      <c r="HRN1" t="s">
        <v>5898</v>
      </c>
      <c r="HRO1" t="s">
        <v>5899</v>
      </c>
      <c r="HRP1" t="s">
        <v>5900</v>
      </c>
      <c r="HRQ1" t="s">
        <v>5901</v>
      </c>
      <c r="HRR1" t="s">
        <v>5902</v>
      </c>
      <c r="HRS1" t="s">
        <v>5903</v>
      </c>
      <c r="HRT1" t="s">
        <v>5904</v>
      </c>
      <c r="HRU1" t="s">
        <v>5905</v>
      </c>
      <c r="HRV1" t="s">
        <v>5906</v>
      </c>
      <c r="HRW1" t="s">
        <v>5907</v>
      </c>
      <c r="HRX1" t="s">
        <v>5908</v>
      </c>
      <c r="HRY1" t="s">
        <v>5909</v>
      </c>
      <c r="HRZ1" t="s">
        <v>5910</v>
      </c>
      <c r="HSA1" t="s">
        <v>5911</v>
      </c>
      <c r="HSB1" t="s">
        <v>5912</v>
      </c>
      <c r="HSC1" t="s">
        <v>5913</v>
      </c>
      <c r="HSD1" t="s">
        <v>5914</v>
      </c>
      <c r="HSE1" t="s">
        <v>5915</v>
      </c>
      <c r="HSF1" t="s">
        <v>5916</v>
      </c>
      <c r="HSG1" t="s">
        <v>5917</v>
      </c>
      <c r="HSH1" t="s">
        <v>5918</v>
      </c>
      <c r="HSI1" t="s">
        <v>5919</v>
      </c>
      <c r="HSJ1" t="s">
        <v>5920</v>
      </c>
      <c r="HSK1" t="s">
        <v>5921</v>
      </c>
      <c r="HSL1" t="s">
        <v>5922</v>
      </c>
      <c r="HSM1" t="s">
        <v>5923</v>
      </c>
      <c r="HSN1" t="s">
        <v>5924</v>
      </c>
      <c r="HSO1" t="s">
        <v>5925</v>
      </c>
      <c r="HSP1" t="s">
        <v>5926</v>
      </c>
      <c r="HSQ1" t="s">
        <v>5927</v>
      </c>
      <c r="HSR1" t="s">
        <v>5928</v>
      </c>
      <c r="HSS1" t="s">
        <v>5929</v>
      </c>
      <c r="HST1" t="s">
        <v>5930</v>
      </c>
      <c r="HSU1" t="s">
        <v>5931</v>
      </c>
      <c r="HSV1" t="s">
        <v>5932</v>
      </c>
      <c r="HSW1" t="s">
        <v>5933</v>
      </c>
      <c r="HSX1" t="s">
        <v>5934</v>
      </c>
      <c r="HSY1" t="s">
        <v>5935</v>
      </c>
      <c r="HSZ1" t="s">
        <v>5936</v>
      </c>
      <c r="HTA1" t="s">
        <v>5937</v>
      </c>
      <c r="HTB1" t="s">
        <v>5938</v>
      </c>
      <c r="HTC1" t="s">
        <v>5939</v>
      </c>
      <c r="HTD1" t="s">
        <v>5940</v>
      </c>
      <c r="HTE1" t="s">
        <v>5941</v>
      </c>
      <c r="HTF1" t="s">
        <v>5942</v>
      </c>
      <c r="HTG1" t="s">
        <v>5943</v>
      </c>
      <c r="HTH1" t="s">
        <v>5944</v>
      </c>
      <c r="HTI1" t="s">
        <v>5945</v>
      </c>
      <c r="HTJ1" t="s">
        <v>5946</v>
      </c>
      <c r="HTK1" t="s">
        <v>5947</v>
      </c>
      <c r="HTL1" t="s">
        <v>5948</v>
      </c>
      <c r="HTM1" t="s">
        <v>5949</v>
      </c>
      <c r="HTN1" t="s">
        <v>5950</v>
      </c>
      <c r="HTO1" t="s">
        <v>5951</v>
      </c>
      <c r="HTP1" t="s">
        <v>5952</v>
      </c>
      <c r="HTQ1" t="s">
        <v>5953</v>
      </c>
      <c r="HTR1" t="s">
        <v>5954</v>
      </c>
      <c r="HTS1" t="s">
        <v>5955</v>
      </c>
      <c r="HTT1" t="s">
        <v>5956</v>
      </c>
      <c r="HTU1" t="s">
        <v>5957</v>
      </c>
      <c r="HTV1" t="s">
        <v>5958</v>
      </c>
      <c r="HTW1" t="s">
        <v>5959</v>
      </c>
      <c r="HTX1" t="s">
        <v>5960</v>
      </c>
      <c r="HTY1" t="s">
        <v>5961</v>
      </c>
      <c r="HTZ1" t="s">
        <v>5962</v>
      </c>
      <c r="HUA1" t="s">
        <v>5963</v>
      </c>
      <c r="HUB1" t="s">
        <v>5964</v>
      </c>
      <c r="HUC1" t="s">
        <v>5965</v>
      </c>
      <c r="HUD1" t="s">
        <v>5966</v>
      </c>
      <c r="HUE1" t="s">
        <v>5967</v>
      </c>
      <c r="HUF1" t="s">
        <v>5968</v>
      </c>
      <c r="HUG1" t="s">
        <v>5969</v>
      </c>
      <c r="HUH1" t="s">
        <v>5970</v>
      </c>
      <c r="HUI1" t="s">
        <v>5971</v>
      </c>
      <c r="HUJ1" t="s">
        <v>5972</v>
      </c>
      <c r="HUK1" t="s">
        <v>5973</v>
      </c>
      <c r="HUL1" t="s">
        <v>5974</v>
      </c>
      <c r="HUM1" t="s">
        <v>5975</v>
      </c>
      <c r="HUN1" t="s">
        <v>5976</v>
      </c>
      <c r="HUO1" t="s">
        <v>5977</v>
      </c>
      <c r="HUP1" t="s">
        <v>5978</v>
      </c>
      <c r="HUQ1" t="s">
        <v>5979</v>
      </c>
      <c r="HUR1" t="s">
        <v>5980</v>
      </c>
      <c r="HUS1" t="s">
        <v>5981</v>
      </c>
      <c r="HUT1" t="s">
        <v>5982</v>
      </c>
      <c r="HUU1" t="s">
        <v>5983</v>
      </c>
      <c r="HUV1" t="s">
        <v>5984</v>
      </c>
      <c r="HUW1" t="s">
        <v>5985</v>
      </c>
      <c r="HUX1" t="s">
        <v>5986</v>
      </c>
      <c r="HUY1" t="s">
        <v>5987</v>
      </c>
      <c r="HUZ1" t="s">
        <v>5988</v>
      </c>
      <c r="HVA1" t="s">
        <v>5989</v>
      </c>
      <c r="HVB1" t="s">
        <v>5990</v>
      </c>
      <c r="HVC1" t="s">
        <v>5991</v>
      </c>
      <c r="HVD1" t="s">
        <v>5992</v>
      </c>
      <c r="HVE1" t="s">
        <v>5993</v>
      </c>
      <c r="HVF1" t="s">
        <v>5994</v>
      </c>
      <c r="HVG1" t="s">
        <v>5995</v>
      </c>
      <c r="HVH1" t="s">
        <v>5996</v>
      </c>
      <c r="HVI1" t="s">
        <v>5997</v>
      </c>
      <c r="HVJ1" t="s">
        <v>5998</v>
      </c>
      <c r="HVK1" t="s">
        <v>5999</v>
      </c>
      <c r="HVL1" t="s">
        <v>6000</v>
      </c>
      <c r="HVM1" t="s">
        <v>6001</v>
      </c>
      <c r="HVN1" t="s">
        <v>6002</v>
      </c>
      <c r="HVO1" t="s">
        <v>6003</v>
      </c>
      <c r="HVP1" t="s">
        <v>6004</v>
      </c>
      <c r="HVQ1" t="s">
        <v>6005</v>
      </c>
      <c r="HVR1" t="s">
        <v>6006</v>
      </c>
      <c r="HVS1" t="s">
        <v>6007</v>
      </c>
      <c r="HVT1" t="s">
        <v>6008</v>
      </c>
      <c r="HVU1" t="s">
        <v>6009</v>
      </c>
      <c r="HVV1" t="s">
        <v>6010</v>
      </c>
      <c r="HVW1" t="s">
        <v>6011</v>
      </c>
      <c r="HVX1" t="s">
        <v>6012</v>
      </c>
      <c r="HVY1" t="s">
        <v>6013</v>
      </c>
      <c r="HVZ1" t="s">
        <v>6014</v>
      </c>
      <c r="HWA1" t="s">
        <v>6015</v>
      </c>
      <c r="HWB1" t="s">
        <v>6016</v>
      </c>
      <c r="HWC1" t="s">
        <v>6017</v>
      </c>
      <c r="HWD1" t="s">
        <v>6018</v>
      </c>
      <c r="HWE1" t="s">
        <v>6019</v>
      </c>
      <c r="HWF1" t="s">
        <v>6020</v>
      </c>
      <c r="HWG1" t="s">
        <v>6021</v>
      </c>
      <c r="HWH1" t="s">
        <v>6022</v>
      </c>
      <c r="HWI1" t="s">
        <v>6023</v>
      </c>
      <c r="HWJ1" t="s">
        <v>6024</v>
      </c>
      <c r="HWK1" t="s">
        <v>6025</v>
      </c>
      <c r="HWL1" t="s">
        <v>6026</v>
      </c>
      <c r="HWM1" t="s">
        <v>6027</v>
      </c>
      <c r="HWN1" t="s">
        <v>6028</v>
      </c>
      <c r="HWO1" t="s">
        <v>6029</v>
      </c>
      <c r="HWP1" t="s">
        <v>6030</v>
      </c>
      <c r="HWQ1" t="s">
        <v>6031</v>
      </c>
      <c r="HWR1" t="s">
        <v>6032</v>
      </c>
      <c r="HWS1" t="s">
        <v>6033</v>
      </c>
      <c r="HWT1" t="s">
        <v>6034</v>
      </c>
      <c r="HWU1" t="s">
        <v>6035</v>
      </c>
      <c r="HWV1" t="s">
        <v>6036</v>
      </c>
      <c r="HWW1" t="s">
        <v>6037</v>
      </c>
      <c r="HWX1" t="s">
        <v>6038</v>
      </c>
      <c r="HWY1" t="s">
        <v>6039</v>
      </c>
      <c r="HWZ1" t="s">
        <v>6040</v>
      </c>
      <c r="HXA1" t="s">
        <v>6041</v>
      </c>
      <c r="HXB1" t="s">
        <v>6042</v>
      </c>
      <c r="HXC1" t="s">
        <v>6043</v>
      </c>
      <c r="HXD1" t="s">
        <v>6044</v>
      </c>
      <c r="HXE1" t="s">
        <v>6045</v>
      </c>
      <c r="HXF1" t="s">
        <v>6046</v>
      </c>
      <c r="HXG1" t="s">
        <v>6047</v>
      </c>
      <c r="HXH1" t="s">
        <v>6048</v>
      </c>
      <c r="HXI1" t="s">
        <v>6049</v>
      </c>
      <c r="HXJ1" t="s">
        <v>6050</v>
      </c>
      <c r="HXK1" t="s">
        <v>6051</v>
      </c>
      <c r="HXL1" t="s">
        <v>6052</v>
      </c>
      <c r="HXM1" t="s">
        <v>6053</v>
      </c>
      <c r="HXN1" t="s">
        <v>6054</v>
      </c>
      <c r="HXO1" t="s">
        <v>6055</v>
      </c>
      <c r="HXP1" t="s">
        <v>6056</v>
      </c>
      <c r="HXQ1" t="s">
        <v>6057</v>
      </c>
      <c r="HXR1" t="s">
        <v>6058</v>
      </c>
      <c r="HXS1" t="s">
        <v>6059</v>
      </c>
      <c r="HXT1" t="s">
        <v>6060</v>
      </c>
      <c r="HXU1" t="s">
        <v>6061</v>
      </c>
      <c r="HXV1" t="s">
        <v>6062</v>
      </c>
      <c r="HXW1" t="s">
        <v>6063</v>
      </c>
      <c r="HXX1" t="s">
        <v>6064</v>
      </c>
      <c r="HXY1" t="s">
        <v>6065</v>
      </c>
      <c r="HXZ1" t="s">
        <v>6066</v>
      </c>
      <c r="HYA1" t="s">
        <v>6067</v>
      </c>
      <c r="HYB1" t="s">
        <v>6068</v>
      </c>
      <c r="HYC1" t="s">
        <v>6069</v>
      </c>
      <c r="HYD1" t="s">
        <v>6070</v>
      </c>
      <c r="HYE1" t="s">
        <v>6071</v>
      </c>
      <c r="HYF1" t="s">
        <v>6072</v>
      </c>
      <c r="HYG1" t="s">
        <v>6073</v>
      </c>
      <c r="HYH1" t="s">
        <v>6074</v>
      </c>
      <c r="HYI1" t="s">
        <v>6075</v>
      </c>
      <c r="HYJ1" t="s">
        <v>6076</v>
      </c>
      <c r="HYK1" t="s">
        <v>6077</v>
      </c>
      <c r="HYL1" t="s">
        <v>6078</v>
      </c>
      <c r="HYM1" t="s">
        <v>6079</v>
      </c>
      <c r="HYN1" t="s">
        <v>6080</v>
      </c>
      <c r="HYO1" t="s">
        <v>6081</v>
      </c>
      <c r="HYP1" t="s">
        <v>6082</v>
      </c>
      <c r="HYQ1" t="s">
        <v>6083</v>
      </c>
      <c r="HYR1" t="s">
        <v>6084</v>
      </c>
      <c r="HYS1" t="s">
        <v>6085</v>
      </c>
      <c r="HYT1" t="s">
        <v>6086</v>
      </c>
      <c r="HYU1" t="s">
        <v>6087</v>
      </c>
      <c r="HYV1" t="s">
        <v>6088</v>
      </c>
      <c r="HYW1" t="s">
        <v>6089</v>
      </c>
      <c r="HYX1" t="s">
        <v>6090</v>
      </c>
      <c r="HYY1" t="s">
        <v>6091</v>
      </c>
      <c r="HYZ1" t="s">
        <v>6092</v>
      </c>
      <c r="HZA1" t="s">
        <v>6093</v>
      </c>
      <c r="HZB1" t="s">
        <v>6094</v>
      </c>
      <c r="HZC1" t="s">
        <v>6095</v>
      </c>
      <c r="HZD1" t="s">
        <v>6096</v>
      </c>
      <c r="HZE1" t="s">
        <v>6097</v>
      </c>
      <c r="HZF1" t="s">
        <v>6098</v>
      </c>
      <c r="HZG1" t="s">
        <v>6099</v>
      </c>
      <c r="HZH1" t="s">
        <v>6100</v>
      </c>
      <c r="HZI1" t="s">
        <v>6101</v>
      </c>
      <c r="HZJ1" t="s">
        <v>6102</v>
      </c>
      <c r="HZK1" t="s">
        <v>6103</v>
      </c>
      <c r="HZL1" t="s">
        <v>6104</v>
      </c>
      <c r="HZM1" t="s">
        <v>6105</v>
      </c>
      <c r="HZN1" t="s">
        <v>6106</v>
      </c>
      <c r="HZO1" t="s">
        <v>6107</v>
      </c>
      <c r="HZP1" t="s">
        <v>6108</v>
      </c>
      <c r="HZQ1" t="s">
        <v>6109</v>
      </c>
      <c r="HZR1" t="s">
        <v>6110</v>
      </c>
      <c r="HZS1" t="s">
        <v>6111</v>
      </c>
      <c r="HZT1" t="s">
        <v>6112</v>
      </c>
      <c r="HZU1" t="s">
        <v>6113</v>
      </c>
      <c r="HZV1" t="s">
        <v>6114</v>
      </c>
      <c r="HZW1" t="s">
        <v>6115</v>
      </c>
      <c r="HZX1" t="s">
        <v>6116</v>
      </c>
      <c r="HZY1" t="s">
        <v>6117</v>
      </c>
      <c r="HZZ1" t="s">
        <v>6118</v>
      </c>
      <c r="IAA1" t="s">
        <v>6119</v>
      </c>
      <c r="IAB1" t="s">
        <v>6120</v>
      </c>
      <c r="IAC1" t="s">
        <v>6121</v>
      </c>
      <c r="IAD1" t="s">
        <v>6122</v>
      </c>
      <c r="IAE1" t="s">
        <v>6123</v>
      </c>
      <c r="IAF1" t="s">
        <v>6124</v>
      </c>
      <c r="IAG1" t="s">
        <v>6125</v>
      </c>
      <c r="IAH1" t="s">
        <v>6126</v>
      </c>
      <c r="IAI1" t="s">
        <v>6127</v>
      </c>
      <c r="IAJ1" t="s">
        <v>6128</v>
      </c>
      <c r="IAK1" t="s">
        <v>6129</v>
      </c>
      <c r="IAL1" t="s">
        <v>6130</v>
      </c>
      <c r="IAM1" t="s">
        <v>6131</v>
      </c>
      <c r="IAN1" t="s">
        <v>6132</v>
      </c>
      <c r="IAO1" t="s">
        <v>6133</v>
      </c>
      <c r="IAP1" t="s">
        <v>6134</v>
      </c>
      <c r="IAQ1" t="s">
        <v>6135</v>
      </c>
      <c r="IAR1" t="s">
        <v>6136</v>
      </c>
      <c r="IAS1" t="s">
        <v>6137</v>
      </c>
      <c r="IAT1" t="s">
        <v>6138</v>
      </c>
      <c r="IAU1" t="s">
        <v>6139</v>
      </c>
      <c r="IAV1" t="s">
        <v>6140</v>
      </c>
      <c r="IAW1" t="s">
        <v>6141</v>
      </c>
      <c r="IAX1" t="s">
        <v>6142</v>
      </c>
      <c r="IAY1" t="s">
        <v>6143</v>
      </c>
      <c r="IAZ1" t="s">
        <v>6144</v>
      </c>
      <c r="IBA1" t="s">
        <v>6145</v>
      </c>
      <c r="IBB1" t="s">
        <v>6146</v>
      </c>
      <c r="IBC1" t="s">
        <v>6147</v>
      </c>
      <c r="IBD1" t="s">
        <v>6148</v>
      </c>
      <c r="IBE1" t="s">
        <v>6149</v>
      </c>
      <c r="IBF1" t="s">
        <v>6150</v>
      </c>
      <c r="IBG1" t="s">
        <v>6151</v>
      </c>
      <c r="IBH1" t="s">
        <v>6152</v>
      </c>
      <c r="IBI1" t="s">
        <v>6153</v>
      </c>
      <c r="IBJ1" t="s">
        <v>6154</v>
      </c>
      <c r="IBK1" t="s">
        <v>6155</v>
      </c>
      <c r="IBL1" t="s">
        <v>6156</v>
      </c>
      <c r="IBM1" t="s">
        <v>6157</v>
      </c>
      <c r="IBN1" t="s">
        <v>6158</v>
      </c>
      <c r="IBO1" t="s">
        <v>6159</v>
      </c>
      <c r="IBP1" t="s">
        <v>6160</v>
      </c>
      <c r="IBQ1" t="s">
        <v>6161</v>
      </c>
      <c r="IBR1" t="s">
        <v>6162</v>
      </c>
      <c r="IBS1" t="s">
        <v>6163</v>
      </c>
      <c r="IBT1" t="s">
        <v>6164</v>
      </c>
      <c r="IBU1" t="s">
        <v>6165</v>
      </c>
      <c r="IBV1" t="s">
        <v>6166</v>
      </c>
      <c r="IBW1" t="s">
        <v>6167</v>
      </c>
      <c r="IBX1" t="s">
        <v>6168</v>
      </c>
      <c r="IBY1" t="s">
        <v>6169</v>
      </c>
      <c r="IBZ1" t="s">
        <v>6170</v>
      </c>
      <c r="ICA1" t="s">
        <v>6171</v>
      </c>
      <c r="ICB1" t="s">
        <v>6172</v>
      </c>
      <c r="ICC1" t="s">
        <v>6173</v>
      </c>
      <c r="ICD1" t="s">
        <v>6174</v>
      </c>
      <c r="ICE1" t="s">
        <v>6175</v>
      </c>
      <c r="ICF1" t="s">
        <v>6176</v>
      </c>
      <c r="ICG1" t="s">
        <v>6177</v>
      </c>
      <c r="ICH1" t="s">
        <v>6178</v>
      </c>
      <c r="ICI1" t="s">
        <v>6179</v>
      </c>
      <c r="ICJ1" t="s">
        <v>6180</v>
      </c>
      <c r="ICK1" t="s">
        <v>6181</v>
      </c>
      <c r="ICL1" t="s">
        <v>6182</v>
      </c>
      <c r="ICM1" t="s">
        <v>6183</v>
      </c>
      <c r="ICN1" t="s">
        <v>6184</v>
      </c>
      <c r="ICO1" t="s">
        <v>6185</v>
      </c>
      <c r="ICP1" t="s">
        <v>6186</v>
      </c>
      <c r="ICQ1" t="s">
        <v>6187</v>
      </c>
      <c r="ICR1" t="s">
        <v>6188</v>
      </c>
      <c r="ICS1" t="s">
        <v>6189</v>
      </c>
      <c r="ICT1" t="s">
        <v>6190</v>
      </c>
      <c r="ICU1" t="s">
        <v>6191</v>
      </c>
      <c r="ICV1" t="s">
        <v>6192</v>
      </c>
      <c r="ICW1" t="s">
        <v>6193</v>
      </c>
      <c r="ICX1" t="s">
        <v>6194</v>
      </c>
      <c r="ICY1" t="s">
        <v>6195</v>
      </c>
      <c r="ICZ1" t="s">
        <v>6196</v>
      </c>
      <c r="IDA1" t="s">
        <v>6197</v>
      </c>
      <c r="IDB1" t="s">
        <v>6198</v>
      </c>
      <c r="IDC1" t="s">
        <v>6199</v>
      </c>
      <c r="IDD1" t="s">
        <v>6200</v>
      </c>
      <c r="IDE1" t="s">
        <v>6201</v>
      </c>
      <c r="IDF1" t="s">
        <v>6202</v>
      </c>
      <c r="IDG1" t="s">
        <v>6203</v>
      </c>
      <c r="IDH1" t="s">
        <v>6204</v>
      </c>
      <c r="IDI1" t="s">
        <v>6205</v>
      </c>
      <c r="IDJ1" t="s">
        <v>6206</v>
      </c>
      <c r="IDK1" t="s">
        <v>6207</v>
      </c>
      <c r="IDL1" t="s">
        <v>6208</v>
      </c>
      <c r="IDM1" t="s">
        <v>6209</v>
      </c>
      <c r="IDN1" t="s">
        <v>6210</v>
      </c>
      <c r="IDO1" t="s">
        <v>6211</v>
      </c>
      <c r="IDP1" t="s">
        <v>6212</v>
      </c>
      <c r="IDQ1" t="s">
        <v>6213</v>
      </c>
      <c r="IDR1" t="s">
        <v>6214</v>
      </c>
      <c r="IDS1" t="s">
        <v>6215</v>
      </c>
      <c r="IDT1" t="s">
        <v>6216</v>
      </c>
      <c r="IDU1" t="s">
        <v>6217</v>
      </c>
      <c r="IDV1" t="s">
        <v>6218</v>
      </c>
      <c r="IDW1" t="s">
        <v>6219</v>
      </c>
      <c r="IDX1" t="s">
        <v>6220</v>
      </c>
      <c r="IDY1" t="s">
        <v>6221</v>
      </c>
      <c r="IDZ1" t="s">
        <v>6222</v>
      </c>
      <c r="IEA1" t="s">
        <v>6223</v>
      </c>
      <c r="IEB1" t="s">
        <v>6224</v>
      </c>
      <c r="IEC1" t="s">
        <v>6225</v>
      </c>
      <c r="IED1" t="s">
        <v>6226</v>
      </c>
      <c r="IEE1" t="s">
        <v>6227</v>
      </c>
      <c r="IEF1" t="s">
        <v>6228</v>
      </c>
      <c r="IEG1" t="s">
        <v>6229</v>
      </c>
      <c r="IEH1" t="s">
        <v>6230</v>
      </c>
      <c r="IEI1" t="s">
        <v>6231</v>
      </c>
      <c r="IEJ1" t="s">
        <v>6232</v>
      </c>
      <c r="IEK1" t="s">
        <v>6233</v>
      </c>
      <c r="IEL1" t="s">
        <v>6234</v>
      </c>
      <c r="IEM1" t="s">
        <v>6235</v>
      </c>
      <c r="IEN1" t="s">
        <v>6236</v>
      </c>
      <c r="IEO1" t="s">
        <v>6237</v>
      </c>
      <c r="IEP1" t="s">
        <v>6238</v>
      </c>
      <c r="IEQ1" t="s">
        <v>6239</v>
      </c>
      <c r="IER1" t="s">
        <v>6240</v>
      </c>
      <c r="IES1" t="s">
        <v>6241</v>
      </c>
      <c r="IET1" t="s">
        <v>6242</v>
      </c>
      <c r="IEU1" t="s">
        <v>6243</v>
      </c>
      <c r="IEV1" t="s">
        <v>6244</v>
      </c>
      <c r="IEW1" t="s">
        <v>6245</v>
      </c>
      <c r="IEX1" t="s">
        <v>6246</v>
      </c>
      <c r="IEY1" t="s">
        <v>6247</v>
      </c>
      <c r="IEZ1" t="s">
        <v>6248</v>
      </c>
      <c r="IFA1" t="s">
        <v>6249</v>
      </c>
      <c r="IFB1" t="s">
        <v>6250</v>
      </c>
      <c r="IFC1" t="s">
        <v>6251</v>
      </c>
      <c r="IFD1" t="s">
        <v>6252</v>
      </c>
      <c r="IFE1" t="s">
        <v>6253</v>
      </c>
      <c r="IFF1" t="s">
        <v>6254</v>
      </c>
      <c r="IFG1" t="s">
        <v>6255</v>
      </c>
      <c r="IFH1" t="s">
        <v>6256</v>
      </c>
      <c r="IFI1" t="s">
        <v>6257</v>
      </c>
      <c r="IFJ1" t="s">
        <v>6258</v>
      </c>
      <c r="IFK1" t="s">
        <v>6259</v>
      </c>
      <c r="IFL1" t="s">
        <v>6260</v>
      </c>
      <c r="IFM1" t="s">
        <v>6261</v>
      </c>
      <c r="IFN1" t="s">
        <v>6262</v>
      </c>
      <c r="IFO1" t="s">
        <v>6263</v>
      </c>
      <c r="IFP1" t="s">
        <v>6264</v>
      </c>
      <c r="IFQ1" t="s">
        <v>6265</v>
      </c>
      <c r="IFR1" t="s">
        <v>6266</v>
      </c>
      <c r="IFS1" t="s">
        <v>6267</v>
      </c>
      <c r="IFT1" t="s">
        <v>6268</v>
      </c>
      <c r="IFU1" t="s">
        <v>6269</v>
      </c>
      <c r="IFV1" t="s">
        <v>6270</v>
      </c>
      <c r="IFW1" t="s">
        <v>6271</v>
      </c>
      <c r="IFX1" t="s">
        <v>6272</v>
      </c>
      <c r="IFY1" t="s">
        <v>6273</v>
      </c>
      <c r="IFZ1" t="s">
        <v>6274</v>
      </c>
      <c r="IGA1" t="s">
        <v>6275</v>
      </c>
      <c r="IGB1" t="s">
        <v>6276</v>
      </c>
      <c r="IGC1" t="s">
        <v>6277</v>
      </c>
      <c r="IGD1" t="s">
        <v>6278</v>
      </c>
      <c r="IGE1" t="s">
        <v>6279</v>
      </c>
      <c r="IGF1" t="s">
        <v>6280</v>
      </c>
      <c r="IGG1" t="s">
        <v>6281</v>
      </c>
      <c r="IGH1" t="s">
        <v>6282</v>
      </c>
      <c r="IGI1" t="s">
        <v>6283</v>
      </c>
      <c r="IGJ1" t="s">
        <v>6284</v>
      </c>
      <c r="IGK1" t="s">
        <v>6285</v>
      </c>
      <c r="IGL1" t="s">
        <v>6286</v>
      </c>
      <c r="IGM1" t="s">
        <v>6287</v>
      </c>
      <c r="IGN1" t="s">
        <v>6288</v>
      </c>
      <c r="IGO1" t="s">
        <v>6289</v>
      </c>
      <c r="IGP1" t="s">
        <v>6290</v>
      </c>
      <c r="IGQ1" t="s">
        <v>6291</v>
      </c>
      <c r="IGR1" t="s">
        <v>6292</v>
      </c>
      <c r="IGS1" t="s">
        <v>6293</v>
      </c>
      <c r="IGT1" t="s">
        <v>6294</v>
      </c>
      <c r="IGU1" t="s">
        <v>6295</v>
      </c>
      <c r="IGV1" t="s">
        <v>6296</v>
      </c>
      <c r="IGW1" t="s">
        <v>6297</v>
      </c>
      <c r="IGX1" t="s">
        <v>6298</v>
      </c>
      <c r="IGY1" t="s">
        <v>6299</v>
      </c>
      <c r="IGZ1" t="s">
        <v>6300</v>
      </c>
      <c r="IHA1" t="s">
        <v>6301</v>
      </c>
      <c r="IHB1" t="s">
        <v>6302</v>
      </c>
      <c r="IHC1" t="s">
        <v>6303</v>
      </c>
      <c r="IHD1" t="s">
        <v>6304</v>
      </c>
      <c r="IHE1" t="s">
        <v>6305</v>
      </c>
      <c r="IHF1" t="s">
        <v>6306</v>
      </c>
      <c r="IHG1" t="s">
        <v>6307</v>
      </c>
      <c r="IHH1" t="s">
        <v>6308</v>
      </c>
      <c r="IHI1" t="s">
        <v>6309</v>
      </c>
      <c r="IHJ1" t="s">
        <v>6310</v>
      </c>
      <c r="IHK1" t="s">
        <v>6311</v>
      </c>
      <c r="IHL1" t="s">
        <v>6312</v>
      </c>
      <c r="IHM1" t="s">
        <v>6313</v>
      </c>
      <c r="IHN1" t="s">
        <v>6314</v>
      </c>
      <c r="IHO1" t="s">
        <v>6315</v>
      </c>
      <c r="IHP1" t="s">
        <v>6316</v>
      </c>
      <c r="IHQ1" t="s">
        <v>6317</v>
      </c>
      <c r="IHR1" t="s">
        <v>6318</v>
      </c>
      <c r="IHS1" t="s">
        <v>6319</v>
      </c>
      <c r="IHT1" t="s">
        <v>6320</v>
      </c>
      <c r="IHU1" t="s">
        <v>6321</v>
      </c>
      <c r="IHV1" t="s">
        <v>6322</v>
      </c>
      <c r="IHW1" t="s">
        <v>6323</v>
      </c>
      <c r="IHX1" t="s">
        <v>6324</v>
      </c>
      <c r="IHY1" t="s">
        <v>6325</v>
      </c>
      <c r="IHZ1" t="s">
        <v>6326</v>
      </c>
      <c r="IIA1" t="s">
        <v>6327</v>
      </c>
      <c r="IIB1" t="s">
        <v>6328</v>
      </c>
      <c r="IIC1" t="s">
        <v>6329</v>
      </c>
      <c r="IID1" t="s">
        <v>6330</v>
      </c>
      <c r="IIE1" t="s">
        <v>6331</v>
      </c>
      <c r="IIF1" t="s">
        <v>6332</v>
      </c>
      <c r="IIG1" t="s">
        <v>6333</v>
      </c>
      <c r="IIH1" t="s">
        <v>6334</v>
      </c>
      <c r="III1" t="s">
        <v>6335</v>
      </c>
      <c r="IIJ1" t="s">
        <v>6336</v>
      </c>
      <c r="IIK1" t="s">
        <v>6337</v>
      </c>
      <c r="IIL1" t="s">
        <v>6338</v>
      </c>
      <c r="IIM1" t="s">
        <v>6339</v>
      </c>
      <c r="IIN1" t="s">
        <v>6340</v>
      </c>
      <c r="IIO1" t="s">
        <v>6341</v>
      </c>
      <c r="IIP1" t="s">
        <v>6342</v>
      </c>
      <c r="IIQ1" t="s">
        <v>6343</v>
      </c>
      <c r="IIR1" t="s">
        <v>6344</v>
      </c>
      <c r="IIS1" t="s">
        <v>6345</v>
      </c>
      <c r="IIT1" t="s">
        <v>6346</v>
      </c>
      <c r="IIU1" t="s">
        <v>6347</v>
      </c>
      <c r="IIV1" t="s">
        <v>6348</v>
      </c>
      <c r="IIW1" t="s">
        <v>6349</v>
      </c>
      <c r="IIX1" t="s">
        <v>6350</v>
      </c>
      <c r="IIY1" t="s">
        <v>6351</v>
      </c>
      <c r="IIZ1" t="s">
        <v>6352</v>
      </c>
      <c r="IJA1" t="s">
        <v>6353</v>
      </c>
      <c r="IJB1" t="s">
        <v>6354</v>
      </c>
      <c r="IJC1" t="s">
        <v>6355</v>
      </c>
      <c r="IJD1" t="s">
        <v>6356</v>
      </c>
      <c r="IJE1" t="s">
        <v>6357</v>
      </c>
      <c r="IJF1" t="s">
        <v>6358</v>
      </c>
      <c r="IJG1" t="s">
        <v>6359</v>
      </c>
      <c r="IJH1" t="s">
        <v>6360</v>
      </c>
      <c r="IJI1" t="s">
        <v>6361</v>
      </c>
      <c r="IJJ1" t="s">
        <v>6362</v>
      </c>
      <c r="IJK1" t="s">
        <v>6363</v>
      </c>
      <c r="IJL1" t="s">
        <v>6364</v>
      </c>
      <c r="IJM1" t="s">
        <v>6365</v>
      </c>
      <c r="IJN1" t="s">
        <v>6366</v>
      </c>
      <c r="IJO1" t="s">
        <v>6367</v>
      </c>
      <c r="IJP1" t="s">
        <v>6368</v>
      </c>
      <c r="IJQ1" t="s">
        <v>6369</v>
      </c>
      <c r="IJR1" t="s">
        <v>6370</v>
      </c>
      <c r="IJS1" t="s">
        <v>6371</v>
      </c>
      <c r="IJT1" t="s">
        <v>6372</v>
      </c>
      <c r="IJU1" t="s">
        <v>6373</v>
      </c>
      <c r="IJV1" t="s">
        <v>6374</v>
      </c>
      <c r="IJW1" t="s">
        <v>6375</v>
      </c>
      <c r="IJX1" t="s">
        <v>6376</v>
      </c>
      <c r="IJY1" t="s">
        <v>6377</v>
      </c>
      <c r="IJZ1" t="s">
        <v>6378</v>
      </c>
      <c r="IKA1" t="s">
        <v>6379</v>
      </c>
      <c r="IKB1" t="s">
        <v>6380</v>
      </c>
      <c r="IKC1" t="s">
        <v>6381</v>
      </c>
      <c r="IKD1" t="s">
        <v>6382</v>
      </c>
      <c r="IKE1" t="s">
        <v>6383</v>
      </c>
      <c r="IKF1" t="s">
        <v>6384</v>
      </c>
      <c r="IKG1" t="s">
        <v>6385</v>
      </c>
      <c r="IKH1" t="s">
        <v>6386</v>
      </c>
      <c r="IKI1" t="s">
        <v>6387</v>
      </c>
      <c r="IKJ1" t="s">
        <v>6388</v>
      </c>
      <c r="IKK1" t="s">
        <v>6389</v>
      </c>
      <c r="IKL1" t="s">
        <v>6390</v>
      </c>
      <c r="IKM1" t="s">
        <v>6391</v>
      </c>
      <c r="IKN1" t="s">
        <v>6392</v>
      </c>
      <c r="IKO1" t="s">
        <v>6393</v>
      </c>
      <c r="IKP1" t="s">
        <v>6394</v>
      </c>
      <c r="IKQ1" t="s">
        <v>6395</v>
      </c>
      <c r="IKR1" t="s">
        <v>6396</v>
      </c>
      <c r="IKS1" t="s">
        <v>6397</v>
      </c>
      <c r="IKT1" t="s">
        <v>6398</v>
      </c>
      <c r="IKU1" t="s">
        <v>6399</v>
      </c>
      <c r="IKV1" t="s">
        <v>6400</v>
      </c>
      <c r="IKW1" t="s">
        <v>6401</v>
      </c>
      <c r="IKX1" t="s">
        <v>6402</v>
      </c>
      <c r="IKY1" t="s">
        <v>6403</v>
      </c>
      <c r="IKZ1" t="s">
        <v>6404</v>
      </c>
      <c r="ILA1" t="s">
        <v>6405</v>
      </c>
      <c r="ILB1" t="s">
        <v>6406</v>
      </c>
      <c r="ILC1" t="s">
        <v>6407</v>
      </c>
      <c r="ILD1" t="s">
        <v>6408</v>
      </c>
      <c r="ILE1" t="s">
        <v>6409</v>
      </c>
      <c r="ILF1" t="s">
        <v>6410</v>
      </c>
      <c r="ILG1" t="s">
        <v>6411</v>
      </c>
      <c r="ILH1" t="s">
        <v>6412</v>
      </c>
      <c r="ILI1" t="s">
        <v>6413</v>
      </c>
      <c r="ILJ1" t="s">
        <v>6414</v>
      </c>
      <c r="ILK1" t="s">
        <v>6415</v>
      </c>
      <c r="ILL1" t="s">
        <v>6416</v>
      </c>
      <c r="ILM1" t="s">
        <v>6417</v>
      </c>
      <c r="ILN1" t="s">
        <v>6418</v>
      </c>
      <c r="ILO1" t="s">
        <v>6419</v>
      </c>
      <c r="ILP1" t="s">
        <v>6420</v>
      </c>
      <c r="ILQ1" t="s">
        <v>6421</v>
      </c>
      <c r="ILR1" t="s">
        <v>6422</v>
      </c>
      <c r="ILS1" t="s">
        <v>6423</v>
      </c>
      <c r="ILT1" t="s">
        <v>6424</v>
      </c>
      <c r="ILU1" t="s">
        <v>6425</v>
      </c>
      <c r="ILV1" t="s">
        <v>6426</v>
      </c>
      <c r="ILW1" t="s">
        <v>6427</v>
      </c>
      <c r="ILX1" t="s">
        <v>6428</v>
      </c>
      <c r="ILY1" t="s">
        <v>6429</v>
      </c>
      <c r="ILZ1" t="s">
        <v>6430</v>
      </c>
      <c r="IMA1" t="s">
        <v>6431</v>
      </c>
      <c r="IMB1" t="s">
        <v>6432</v>
      </c>
      <c r="IMC1" t="s">
        <v>6433</v>
      </c>
      <c r="IMD1" t="s">
        <v>6434</v>
      </c>
      <c r="IME1" t="s">
        <v>6435</v>
      </c>
      <c r="IMF1" t="s">
        <v>6436</v>
      </c>
      <c r="IMG1" t="s">
        <v>6437</v>
      </c>
      <c r="IMH1" t="s">
        <v>6438</v>
      </c>
      <c r="IMI1" t="s">
        <v>6439</v>
      </c>
      <c r="IMJ1" t="s">
        <v>6440</v>
      </c>
      <c r="IMK1" t="s">
        <v>6441</v>
      </c>
      <c r="IML1" t="s">
        <v>6442</v>
      </c>
      <c r="IMM1" t="s">
        <v>6443</v>
      </c>
      <c r="IMN1" t="s">
        <v>6444</v>
      </c>
      <c r="IMO1" t="s">
        <v>6445</v>
      </c>
      <c r="IMP1" t="s">
        <v>6446</v>
      </c>
      <c r="IMQ1" t="s">
        <v>6447</v>
      </c>
      <c r="IMR1" t="s">
        <v>6448</v>
      </c>
      <c r="IMS1" t="s">
        <v>6449</v>
      </c>
      <c r="IMT1" t="s">
        <v>6450</v>
      </c>
      <c r="IMU1" t="s">
        <v>6451</v>
      </c>
      <c r="IMV1" t="s">
        <v>6452</v>
      </c>
      <c r="IMW1" t="s">
        <v>6453</v>
      </c>
      <c r="IMX1" t="s">
        <v>6454</v>
      </c>
      <c r="IMY1" t="s">
        <v>6455</v>
      </c>
      <c r="IMZ1" t="s">
        <v>6456</v>
      </c>
      <c r="INA1" t="s">
        <v>6457</v>
      </c>
      <c r="INB1" t="s">
        <v>6458</v>
      </c>
      <c r="INC1" t="s">
        <v>6459</v>
      </c>
      <c r="IND1" t="s">
        <v>6460</v>
      </c>
      <c r="INE1" t="s">
        <v>6461</v>
      </c>
      <c r="INF1" t="s">
        <v>6462</v>
      </c>
      <c r="ING1" t="s">
        <v>6463</v>
      </c>
      <c r="INH1" t="s">
        <v>6464</v>
      </c>
      <c r="INI1" t="s">
        <v>6465</v>
      </c>
      <c r="INJ1" t="s">
        <v>6466</v>
      </c>
      <c r="INK1" t="s">
        <v>6467</v>
      </c>
      <c r="INL1" t="s">
        <v>6468</v>
      </c>
      <c r="INM1" t="s">
        <v>6469</v>
      </c>
      <c r="INN1" t="s">
        <v>6470</v>
      </c>
      <c r="INO1" t="s">
        <v>6471</v>
      </c>
      <c r="INP1" t="s">
        <v>6472</v>
      </c>
      <c r="INQ1" t="s">
        <v>6473</v>
      </c>
      <c r="INR1" t="s">
        <v>6474</v>
      </c>
      <c r="INS1" t="s">
        <v>6475</v>
      </c>
      <c r="INT1" t="s">
        <v>6476</v>
      </c>
      <c r="INU1" t="s">
        <v>6477</v>
      </c>
      <c r="INV1" t="s">
        <v>6478</v>
      </c>
      <c r="INW1" t="s">
        <v>6479</v>
      </c>
      <c r="INX1" t="s">
        <v>6480</v>
      </c>
      <c r="INY1" t="s">
        <v>6481</v>
      </c>
      <c r="INZ1" t="s">
        <v>6482</v>
      </c>
      <c r="IOA1" t="s">
        <v>6483</v>
      </c>
      <c r="IOB1" t="s">
        <v>6484</v>
      </c>
      <c r="IOC1" t="s">
        <v>6485</v>
      </c>
      <c r="IOD1" t="s">
        <v>6486</v>
      </c>
      <c r="IOE1" t="s">
        <v>6487</v>
      </c>
      <c r="IOF1" t="s">
        <v>6488</v>
      </c>
      <c r="IOG1" t="s">
        <v>6489</v>
      </c>
      <c r="IOH1" t="s">
        <v>6490</v>
      </c>
      <c r="IOI1" t="s">
        <v>6491</v>
      </c>
      <c r="IOJ1" t="s">
        <v>6492</v>
      </c>
      <c r="IOK1" t="s">
        <v>6493</v>
      </c>
      <c r="IOL1" t="s">
        <v>6494</v>
      </c>
      <c r="IOM1" t="s">
        <v>6495</v>
      </c>
      <c r="ION1" t="s">
        <v>6496</v>
      </c>
      <c r="IOO1" t="s">
        <v>6497</v>
      </c>
      <c r="IOP1" t="s">
        <v>6498</v>
      </c>
      <c r="IOQ1" t="s">
        <v>6499</v>
      </c>
      <c r="IOR1" t="s">
        <v>6500</v>
      </c>
      <c r="IOS1" t="s">
        <v>6501</v>
      </c>
      <c r="IOT1" t="s">
        <v>6502</v>
      </c>
      <c r="IOU1" t="s">
        <v>6503</v>
      </c>
      <c r="IOV1" t="s">
        <v>6504</v>
      </c>
      <c r="IOW1" t="s">
        <v>6505</v>
      </c>
      <c r="IOX1" t="s">
        <v>6506</v>
      </c>
      <c r="IOY1" t="s">
        <v>6507</v>
      </c>
      <c r="IOZ1" t="s">
        <v>6508</v>
      </c>
      <c r="IPA1" t="s">
        <v>6509</v>
      </c>
      <c r="IPB1" t="s">
        <v>6510</v>
      </c>
      <c r="IPC1" t="s">
        <v>6511</v>
      </c>
      <c r="IPD1" t="s">
        <v>6512</v>
      </c>
      <c r="IPE1" t="s">
        <v>6513</v>
      </c>
      <c r="IPF1" t="s">
        <v>6514</v>
      </c>
      <c r="IPG1" t="s">
        <v>6515</v>
      </c>
      <c r="IPH1" t="s">
        <v>6516</v>
      </c>
      <c r="IPI1" t="s">
        <v>6517</v>
      </c>
      <c r="IPJ1" t="s">
        <v>6518</v>
      </c>
      <c r="IPK1" t="s">
        <v>6519</v>
      </c>
      <c r="IPL1" t="s">
        <v>6520</v>
      </c>
      <c r="IPM1" t="s">
        <v>6521</v>
      </c>
      <c r="IPN1" t="s">
        <v>6522</v>
      </c>
      <c r="IPO1" t="s">
        <v>6523</v>
      </c>
      <c r="IPP1" t="s">
        <v>6524</v>
      </c>
      <c r="IPQ1" t="s">
        <v>6525</v>
      </c>
      <c r="IPR1" t="s">
        <v>6526</v>
      </c>
      <c r="IPS1" t="s">
        <v>6527</v>
      </c>
      <c r="IPT1" t="s">
        <v>6528</v>
      </c>
      <c r="IPU1" t="s">
        <v>6529</v>
      </c>
      <c r="IPV1" t="s">
        <v>6530</v>
      </c>
      <c r="IPW1" t="s">
        <v>6531</v>
      </c>
      <c r="IPX1" t="s">
        <v>6532</v>
      </c>
      <c r="IPY1" t="s">
        <v>6533</v>
      </c>
      <c r="IPZ1" t="s">
        <v>6534</v>
      </c>
      <c r="IQA1" t="s">
        <v>6535</v>
      </c>
      <c r="IQB1" t="s">
        <v>6536</v>
      </c>
      <c r="IQC1" t="s">
        <v>6537</v>
      </c>
      <c r="IQD1" t="s">
        <v>6538</v>
      </c>
      <c r="IQE1" t="s">
        <v>6539</v>
      </c>
      <c r="IQF1" t="s">
        <v>6540</v>
      </c>
      <c r="IQG1" t="s">
        <v>6541</v>
      </c>
      <c r="IQH1" t="s">
        <v>6542</v>
      </c>
      <c r="IQI1" t="s">
        <v>6543</v>
      </c>
      <c r="IQJ1" t="s">
        <v>6544</v>
      </c>
      <c r="IQK1" t="s">
        <v>6545</v>
      </c>
      <c r="IQL1" t="s">
        <v>6546</v>
      </c>
      <c r="IQM1" t="s">
        <v>6547</v>
      </c>
      <c r="IQN1" t="s">
        <v>6548</v>
      </c>
      <c r="IQO1" t="s">
        <v>6549</v>
      </c>
      <c r="IQP1" t="s">
        <v>6550</v>
      </c>
      <c r="IQQ1" t="s">
        <v>6551</v>
      </c>
      <c r="IQR1" t="s">
        <v>6552</v>
      </c>
      <c r="IQS1" t="s">
        <v>6553</v>
      </c>
      <c r="IQT1" t="s">
        <v>6554</v>
      </c>
      <c r="IQU1" t="s">
        <v>6555</v>
      </c>
      <c r="IQV1" t="s">
        <v>6556</v>
      </c>
      <c r="IQW1" t="s">
        <v>6557</v>
      </c>
      <c r="IQX1" t="s">
        <v>6558</v>
      </c>
      <c r="IQY1" t="s">
        <v>6559</v>
      </c>
      <c r="IQZ1" t="s">
        <v>6560</v>
      </c>
      <c r="IRA1" t="s">
        <v>6561</v>
      </c>
      <c r="IRB1" t="s">
        <v>6562</v>
      </c>
      <c r="IRC1" t="s">
        <v>6563</v>
      </c>
      <c r="IRD1" t="s">
        <v>6564</v>
      </c>
      <c r="IRE1" t="s">
        <v>6565</v>
      </c>
      <c r="IRF1" t="s">
        <v>6566</v>
      </c>
      <c r="IRG1" t="s">
        <v>6567</v>
      </c>
      <c r="IRH1" t="s">
        <v>6568</v>
      </c>
      <c r="IRI1" t="s">
        <v>6569</v>
      </c>
      <c r="IRJ1" t="s">
        <v>6570</v>
      </c>
      <c r="IRK1" t="s">
        <v>6571</v>
      </c>
      <c r="IRL1" t="s">
        <v>6572</v>
      </c>
      <c r="IRM1" t="s">
        <v>6573</v>
      </c>
      <c r="IRN1" t="s">
        <v>6574</v>
      </c>
      <c r="IRO1" t="s">
        <v>6575</v>
      </c>
      <c r="IRP1" t="s">
        <v>6576</v>
      </c>
      <c r="IRQ1" t="s">
        <v>6577</v>
      </c>
      <c r="IRR1" t="s">
        <v>6578</v>
      </c>
      <c r="IRS1" t="s">
        <v>6579</v>
      </c>
      <c r="IRT1" t="s">
        <v>6580</v>
      </c>
      <c r="IRU1" t="s">
        <v>6581</v>
      </c>
      <c r="IRV1" t="s">
        <v>6582</v>
      </c>
      <c r="IRW1" t="s">
        <v>6583</v>
      </c>
      <c r="IRX1" t="s">
        <v>6584</v>
      </c>
      <c r="IRY1" t="s">
        <v>6585</v>
      </c>
      <c r="IRZ1" t="s">
        <v>6586</v>
      </c>
      <c r="ISA1" t="s">
        <v>6587</v>
      </c>
      <c r="ISB1" t="s">
        <v>6588</v>
      </c>
      <c r="ISC1" t="s">
        <v>6589</v>
      </c>
      <c r="ISD1" t="s">
        <v>6590</v>
      </c>
      <c r="ISE1" t="s">
        <v>6591</v>
      </c>
      <c r="ISF1" t="s">
        <v>6592</v>
      </c>
      <c r="ISG1" t="s">
        <v>6593</v>
      </c>
      <c r="ISH1" t="s">
        <v>6594</v>
      </c>
      <c r="ISI1" t="s">
        <v>6595</v>
      </c>
      <c r="ISJ1" t="s">
        <v>6596</v>
      </c>
      <c r="ISK1" t="s">
        <v>6597</v>
      </c>
      <c r="ISL1" t="s">
        <v>6598</v>
      </c>
      <c r="ISM1" t="s">
        <v>6599</v>
      </c>
      <c r="ISN1" t="s">
        <v>6600</v>
      </c>
      <c r="ISO1" t="s">
        <v>6601</v>
      </c>
      <c r="ISP1" t="s">
        <v>6602</v>
      </c>
      <c r="ISQ1" t="s">
        <v>6603</v>
      </c>
      <c r="ISR1" t="s">
        <v>6604</v>
      </c>
      <c r="ISS1" t="s">
        <v>6605</v>
      </c>
      <c r="IST1" t="s">
        <v>6606</v>
      </c>
      <c r="ISU1" t="s">
        <v>6607</v>
      </c>
      <c r="ISV1" t="s">
        <v>6608</v>
      </c>
      <c r="ISW1" t="s">
        <v>6609</v>
      </c>
      <c r="ISX1" t="s">
        <v>6610</v>
      </c>
      <c r="ISY1" t="s">
        <v>6611</v>
      </c>
      <c r="ISZ1" t="s">
        <v>6612</v>
      </c>
      <c r="ITA1" t="s">
        <v>6613</v>
      </c>
      <c r="ITB1" t="s">
        <v>6614</v>
      </c>
      <c r="ITC1" t="s">
        <v>6615</v>
      </c>
      <c r="ITD1" t="s">
        <v>6616</v>
      </c>
      <c r="ITE1" t="s">
        <v>6617</v>
      </c>
      <c r="ITF1" t="s">
        <v>6618</v>
      </c>
      <c r="ITG1" t="s">
        <v>6619</v>
      </c>
      <c r="ITH1" t="s">
        <v>6620</v>
      </c>
      <c r="ITI1" t="s">
        <v>6621</v>
      </c>
      <c r="ITJ1" t="s">
        <v>6622</v>
      </c>
      <c r="ITK1" t="s">
        <v>6623</v>
      </c>
      <c r="ITL1" t="s">
        <v>6624</v>
      </c>
      <c r="ITM1" t="s">
        <v>6625</v>
      </c>
      <c r="ITN1" t="s">
        <v>6626</v>
      </c>
      <c r="ITO1" t="s">
        <v>6627</v>
      </c>
      <c r="ITP1" t="s">
        <v>6628</v>
      </c>
      <c r="ITQ1" t="s">
        <v>6629</v>
      </c>
      <c r="ITR1" t="s">
        <v>6630</v>
      </c>
      <c r="ITS1" t="s">
        <v>6631</v>
      </c>
      <c r="ITT1" t="s">
        <v>6632</v>
      </c>
      <c r="ITU1" t="s">
        <v>6633</v>
      </c>
      <c r="ITV1" t="s">
        <v>6634</v>
      </c>
      <c r="ITW1" t="s">
        <v>6635</v>
      </c>
      <c r="ITX1" t="s">
        <v>6636</v>
      </c>
      <c r="ITY1" t="s">
        <v>6637</v>
      </c>
      <c r="ITZ1" t="s">
        <v>6638</v>
      </c>
      <c r="IUA1" t="s">
        <v>6639</v>
      </c>
      <c r="IUB1" t="s">
        <v>6640</v>
      </c>
      <c r="IUC1" t="s">
        <v>6641</v>
      </c>
      <c r="IUD1" t="s">
        <v>6642</v>
      </c>
      <c r="IUE1" t="s">
        <v>6643</v>
      </c>
      <c r="IUF1" t="s">
        <v>6644</v>
      </c>
      <c r="IUG1" t="s">
        <v>6645</v>
      </c>
      <c r="IUH1" t="s">
        <v>6646</v>
      </c>
      <c r="IUI1" t="s">
        <v>6647</v>
      </c>
      <c r="IUJ1" t="s">
        <v>6648</v>
      </c>
      <c r="IUK1" t="s">
        <v>6649</v>
      </c>
      <c r="IUL1" t="s">
        <v>6650</v>
      </c>
      <c r="IUM1" t="s">
        <v>6651</v>
      </c>
      <c r="IUN1" t="s">
        <v>6652</v>
      </c>
      <c r="IUO1" t="s">
        <v>6653</v>
      </c>
      <c r="IUP1" t="s">
        <v>6654</v>
      </c>
      <c r="IUQ1" t="s">
        <v>6655</v>
      </c>
      <c r="IUR1" t="s">
        <v>6656</v>
      </c>
      <c r="IUS1" t="s">
        <v>6657</v>
      </c>
      <c r="IUT1" t="s">
        <v>6658</v>
      </c>
      <c r="IUU1" t="s">
        <v>6659</v>
      </c>
      <c r="IUV1" t="s">
        <v>6660</v>
      </c>
      <c r="IUW1" t="s">
        <v>6661</v>
      </c>
      <c r="IUX1" t="s">
        <v>6662</v>
      </c>
      <c r="IUY1" t="s">
        <v>6663</v>
      </c>
      <c r="IUZ1" t="s">
        <v>6664</v>
      </c>
      <c r="IVA1" t="s">
        <v>6665</v>
      </c>
      <c r="IVB1" t="s">
        <v>6666</v>
      </c>
      <c r="IVC1" t="s">
        <v>6667</v>
      </c>
      <c r="IVD1" t="s">
        <v>6668</v>
      </c>
      <c r="IVE1" t="s">
        <v>6669</v>
      </c>
      <c r="IVF1" t="s">
        <v>6670</v>
      </c>
      <c r="IVG1" t="s">
        <v>6671</v>
      </c>
      <c r="IVH1" t="s">
        <v>6672</v>
      </c>
      <c r="IVI1" t="s">
        <v>6673</v>
      </c>
      <c r="IVJ1" t="s">
        <v>6674</v>
      </c>
      <c r="IVK1" t="s">
        <v>6675</v>
      </c>
      <c r="IVL1" t="s">
        <v>6676</v>
      </c>
      <c r="IVM1" t="s">
        <v>6677</v>
      </c>
      <c r="IVN1" t="s">
        <v>6678</v>
      </c>
      <c r="IVO1" t="s">
        <v>6679</v>
      </c>
      <c r="IVP1" t="s">
        <v>6680</v>
      </c>
      <c r="IVQ1" t="s">
        <v>6681</v>
      </c>
      <c r="IVR1" t="s">
        <v>6682</v>
      </c>
      <c r="IVS1" t="s">
        <v>6683</v>
      </c>
      <c r="IVT1" t="s">
        <v>6684</v>
      </c>
      <c r="IVU1" t="s">
        <v>6685</v>
      </c>
      <c r="IVV1" t="s">
        <v>6686</v>
      </c>
      <c r="IVW1" t="s">
        <v>6687</v>
      </c>
      <c r="IVX1" t="s">
        <v>6688</v>
      </c>
      <c r="IVY1" t="s">
        <v>6689</v>
      </c>
      <c r="IVZ1" t="s">
        <v>6690</v>
      </c>
      <c r="IWA1" t="s">
        <v>6691</v>
      </c>
      <c r="IWB1" t="s">
        <v>6692</v>
      </c>
      <c r="IWC1" t="s">
        <v>6693</v>
      </c>
      <c r="IWD1" t="s">
        <v>6694</v>
      </c>
      <c r="IWE1" t="s">
        <v>6695</v>
      </c>
      <c r="IWF1" t="s">
        <v>6696</v>
      </c>
      <c r="IWG1" t="s">
        <v>6697</v>
      </c>
      <c r="IWH1" t="s">
        <v>6698</v>
      </c>
      <c r="IWI1" t="s">
        <v>6699</v>
      </c>
      <c r="IWJ1" t="s">
        <v>6700</v>
      </c>
      <c r="IWK1" t="s">
        <v>6701</v>
      </c>
      <c r="IWL1" t="s">
        <v>6702</v>
      </c>
      <c r="IWM1" t="s">
        <v>6703</v>
      </c>
      <c r="IWN1" t="s">
        <v>6704</v>
      </c>
      <c r="IWO1" t="s">
        <v>6705</v>
      </c>
      <c r="IWP1" t="s">
        <v>6706</v>
      </c>
      <c r="IWQ1" t="s">
        <v>6707</v>
      </c>
      <c r="IWR1" t="s">
        <v>6708</v>
      </c>
      <c r="IWS1" t="s">
        <v>6709</v>
      </c>
      <c r="IWT1" t="s">
        <v>6710</v>
      </c>
      <c r="IWU1" t="s">
        <v>6711</v>
      </c>
      <c r="IWV1" t="s">
        <v>6712</v>
      </c>
      <c r="IWW1" t="s">
        <v>6713</v>
      </c>
      <c r="IWX1" t="s">
        <v>6714</v>
      </c>
      <c r="IWY1" t="s">
        <v>6715</v>
      </c>
      <c r="IWZ1" t="s">
        <v>6716</v>
      </c>
      <c r="IXA1" t="s">
        <v>6717</v>
      </c>
      <c r="IXB1" t="s">
        <v>6718</v>
      </c>
      <c r="IXC1" t="s">
        <v>6719</v>
      </c>
      <c r="IXD1" t="s">
        <v>6720</v>
      </c>
      <c r="IXE1" t="s">
        <v>6721</v>
      </c>
      <c r="IXF1" t="s">
        <v>6722</v>
      </c>
      <c r="IXG1" t="s">
        <v>6723</v>
      </c>
      <c r="IXH1" t="s">
        <v>6724</v>
      </c>
      <c r="IXI1" t="s">
        <v>6725</v>
      </c>
      <c r="IXJ1" t="s">
        <v>6726</v>
      </c>
      <c r="IXK1" t="s">
        <v>6727</v>
      </c>
      <c r="IXL1" t="s">
        <v>6728</v>
      </c>
      <c r="IXM1" t="s">
        <v>6729</v>
      </c>
      <c r="IXN1" t="s">
        <v>6730</v>
      </c>
      <c r="IXO1" t="s">
        <v>6731</v>
      </c>
      <c r="IXP1" t="s">
        <v>6732</v>
      </c>
      <c r="IXQ1" t="s">
        <v>6733</v>
      </c>
      <c r="IXR1" t="s">
        <v>6734</v>
      </c>
      <c r="IXS1" t="s">
        <v>6735</v>
      </c>
      <c r="IXT1" t="s">
        <v>6736</v>
      </c>
      <c r="IXU1" t="s">
        <v>6737</v>
      </c>
      <c r="IXV1" t="s">
        <v>6738</v>
      </c>
      <c r="IXW1" t="s">
        <v>6739</v>
      </c>
      <c r="IXX1" t="s">
        <v>6740</v>
      </c>
      <c r="IXY1" t="s">
        <v>6741</v>
      </c>
      <c r="IXZ1" t="s">
        <v>6742</v>
      </c>
      <c r="IYA1" t="s">
        <v>6743</v>
      </c>
      <c r="IYB1" t="s">
        <v>6744</v>
      </c>
      <c r="IYC1" t="s">
        <v>6745</v>
      </c>
      <c r="IYD1" t="s">
        <v>6746</v>
      </c>
      <c r="IYE1" t="s">
        <v>6747</v>
      </c>
      <c r="IYF1" t="s">
        <v>6748</v>
      </c>
      <c r="IYG1" t="s">
        <v>6749</v>
      </c>
      <c r="IYH1" t="s">
        <v>6750</v>
      </c>
      <c r="IYI1" t="s">
        <v>6751</v>
      </c>
      <c r="IYJ1" t="s">
        <v>6752</v>
      </c>
      <c r="IYK1" t="s">
        <v>6753</v>
      </c>
      <c r="IYL1" t="s">
        <v>6754</v>
      </c>
      <c r="IYM1" t="s">
        <v>6755</v>
      </c>
      <c r="IYN1" t="s">
        <v>6756</v>
      </c>
      <c r="IYO1" t="s">
        <v>6757</v>
      </c>
      <c r="IYP1" t="s">
        <v>6758</v>
      </c>
      <c r="IYQ1" t="s">
        <v>6759</v>
      </c>
      <c r="IYR1" t="s">
        <v>6760</v>
      </c>
      <c r="IYS1" t="s">
        <v>6761</v>
      </c>
      <c r="IYT1" t="s">
        <v>6762</v>
      </c>
      <c r="IYU1" t="s">
        <v>6763</v>
      </c>
      <c r="IYV1" t="s">
        <v>6764</v>
      </c>
      <c r="IYW1" t="s">
        <v>6765</v>
      </c>
      <c r="IYX1" t="s">
        <v>6766</v>
      </c>
      <c r="IYY1" t="s">
        <v>6767</v>
      </c>
      <c r="IYZ1" t="s">
        <v>6768</v>
      </c>
      <c r="IZA1" t="s">
        <v>6769</v>
      </c>
      <c r="IZB1" t="s">
        <v>6770</v>
      </c>
      <c r="IZC1" t="s">
        <v>6771</v>
      </c>
      <c r="IZD1" t="s">
        <v>6772</v>
      </c>
      <c r="IZE1" t="s">
        <v>6773</v>
      </c>
      <c r="IZF1" t="s">
        <v>6774</v>
      </c>
      <c r="IZG1" t="s">
        <v>6775</v>
      </c>
      <c r="IZH1" t="s">
        <v>6776</v>
      </c>
      <c r="IZI1" t="s">
        <v>6777</v>
      </c>
      <c r="IZJ1" t="s">
        <v>6778</v>
      </c>
      <c r="IZK1" t="s">
        <v>6779</v>
      </c>
      <c r="IZL1" t="s">
        <v>6780</v>
      </c>
      <c r="IZM1" t="s">
        <v>6781</v>
      </c>
      <c r="IZN1" t="s">
        <v>6782</v>
      </c>
      <c r="IZO1" t="s">
        <v>6783</v>
      </c>
      <c r="IZP1" t="s">
        <v>6784</v>
      </c>
      <c r="IZQ1" t="s">
        <v>6785</v>
      </c>
      <c r="IZR1" t="s">
        <v>6786</v>
      </c>
      <c r="IZS1" t="s">
        <v>6787</v>
      </c>
      <c r="IZT1" t="s">
        <v>6788</v>
      </c>
      <c r="IZU1" t="s">
        <v>6789</v>
      </c>
      <c r="IZV1" t="s">
        <v>6790</v>
      </c>
      <c r="IZW1" t="s">
        <v>6791</v>
      </c>
      <c r="IZX1" t="s">
        <v>6792</v>
      </c>
      <c r="IZY1" t="s">
        <v>6793</v>
      </c>
      <c r="IZZ1" t="s">
        <v>6794</v>
      </c>
      <c r="JAA1" t="s">
        <v>6795</v>
      </c>
      <c r="JAB1" t="s">
        <v>6796</v>
      </c>
      <c r="JAC1" t="s">
        <v>6797</v>
      </c>
      <c r="JAD1" t="s">
        <v>6798</v>
      </c>
      <c r="JAE1" t="s">
        <v>6799</v>
      </c>
      <c r="JAF1" t="s">
        <v>6800</v>
      </c>
      <c r="JAG1" t="s">
        <v>6801</v>
      </c>
      <c r="JAH1" t="s">
        <v>6802</v>
      </c>
      <c r="JAI1" t="s">
        <v>6803</v>
      </c>
      <c r="JAJ1" t="s">
        <v>6804</v>
      </c>
      <c r="JAK1" t="s">
        <v>6805</v>
      </c>
      <c r="JAL1" t="s">
        <v>6806</v>
      </c>
      <c r="JAM1" t="s">
        <v>6807</v>
      </c>
      <c r="JAN1" t="s">
        <v>6808</v>
      </c>
      <c r="JAO1" t="s">
        <v>6809</v>
      </c>
      <c r="JAP1" t="s">
        <v>6810</v>
      </c>
      <c r="JAQ1" t="s">
        <v>6811</v>
      </c>
      <c r="JAR1" t="s">
        <v>6812</v>
      </c>
      <c r="JAS1" t="s">
        <v>6813</v>
      </c>
      <c r="JAT1" t="s">
        <v>6814</v>
      </c>
      <c r="JAU1" t="s">
        <v>6815</v>
      </c>
      <c r="JAV1" t="s">
        <v>6816</v>
      </c>
      <c r="JAW1" t="s">
        <v>6817</v>
      </c>
      <c r="JAX1" t="s">
        <v>6818</v>
      </c>
      <c r="JAY1" t="s">
        <v>6819</v>
      </c>
      <c r="JAZ1" t="s">
        <v>6820</v>
      </c>
      <c r="JBA1" t="s">
        <v>6821</v>
      </c>
      <c r="JBB1" t="s">
        <v>6822</v>
      </c>
      <c r="JBC1" t="s">
        <v>6823</v>
      </c>
      <c r="JBD1" t="s">
        <v>6824</v>
      </c>
      <c r="JBE1" t="s">
        <v>6825</v>
      </c>
      <c r="JBF1" t="s">
        <v>6826</v>
      </c>
      <c r="JBG1" t="s">
        <v>6827</v>
      </c>
      <c r="JBH1" t="s">
        <v>6828</v>
      </c>
      <c r="JBI1" t="s">
        <v>6829</v>
      </c>
      <c r="JBJ1" t="s">
        <v>6830</v>
      </c>
      <c r="JBK1" t="s">
        <v>6831</v>
      </c>
      <c r="JBL1" t="s">
        <v>6832</v>
      </c>
      <c r="JBM1" t="s">
        <v>6833</v>
      </c>
      <c r="JBN1" t="s">
        <v>6834</v>
      </c>
      <c r="JBO1" t="s">
        <v>6835</v>
      </c>
      <c r="JBP1" t="s">
        <v>6836</v>
      </c>
      <c r="JBQ1" t="s">
        <v>6837</v>
      </c>
      <c r="JBR1" t="s">
        <v>6838</v>
      </c>
      <c r="JBS1" t="s">
        <v>6839</v>
      </c>
      <c r="JBT1" t="s">
        <v>6840</v>
      </c>
      <c r="JBU1" t="s">
        <v>6841</v>
      </c>
      <c r="JBV1" t="s">
        <v>6842</v>
      </c>
      <c r="JBW1" t="s">
        <v>6843</v>
      </c>
      <c r="JBX1" t="s">
        <v>6844</v>
      </c>
      <c r="JBY1" t="s">
        <v>6845</v>
      </c>
      <c r="JBZ1" t="s">
        <v>6846</v>
      </c>
      <c r="JCA1" t="s">
        <v>6847</v>
      </c>
      <c r="JCB1" t="s">
        <v>6848</v>
      </c>
      <c r="JCC1" t="s">
        <v>6849</v>
      </c>
      <c r="JCD1" t="s">
        <v>6850</v>
      </c>
      <c r="JCE1" t="s">
        <v>6851</v>
      </c>
      <c r="JCF1" t="s">
        <v>6852</v>
      </c>
      <c r="JCG1" t="s">
        <v>6853</v>
      </c>
      <c r="JCH1" t="s">
        <v>6854</v>
      </c>
      <c r="JCI1" t="s">
        <v>6855</v>
      </c>
      <c r="JCJ1" t="s">
        <v>6856</v>
      </c>
      <c r="JCK1" t="s">
        <v>6857</v>
      </c>
      <c r="JCL1" t="s">
        <v>6858</v>
      </c>
      <c r="JCM1" t="s">
        <v>6859</v>
      </c>
      <c r="JCN1" t="s">
        <v>6860</v>
      </c>
      <c r="JCO1" t="s">
        <v>6861</v>
      </c>
      <c r="JCP1" t="s">
        <v>6862</v>
      </c>
      <c r="JCQ1" t="s">
        <v>6863</v>
      </c>
      <c r="JCR1" t="s">
        <v>6864</v>
      </c>
      <c r="JCS1" t="s">
        <v>6865</v>
      </c>
      <c r="JCT1" t="s">
        <v>6866</v>
      </c>
      <c r="JCU1" t="s">
        <v>6867</v>
      </c>
      <c r="JCV1" t="s">
        <v>6868</v>
      </c>
      <c r="JCW1" t="s">
        <v>6869</v>
      </c>
      <c r="JCX1" t="s">
        <v>6870</v>
      </c>
      <c r="JCY1" t="s">
        <v>6871</v>
      </c>
      <c r="JCZ1" t="s">
        <v>6872</v>
      </c>
      <c r="JDA1" t="s">
        <v>6873</v>
      </c>
      <c r="JDB1" t="s">
        <v>6874</v>
      </c>
      <c r="JDC1" t="s">
        <v>6875</v>
      </c>
      <c r="JDD1" t="s">
        <v>6876</v>
      </c>
      <c r="JDE1" t="s">
        <v>6877</v>
      </c>
      <c r="JDF1" t="s">
        <v>6878</v>
      </c>
      <c r="JDG1" t="s">
        <v>6879</v>
      </c>
      <c r="JDH1" t="s">
        <v>6880</v>
      </c>
      <c r="JDI1" t="s">
        <v>6881</v>
      </c>
      <c r="JDJ1" t="s">
        <v>6882</v>
      </c>
      <c r="JDK1" t="s">
        <v>6883</v>
      </c>
      <c r="JDL1" t="s">
        <v>6884</v>
      </c>
      <c r="JDM1" t="s">
        <v>6885</v>
      </c>
      <c r="JDN1" t="s">
        <v>6886</v>
      </c>
      <c r="JDO1" t="s">
        <v>6887</v>
      </c>
      <c r="JDP1" t="s">
        <v>6888</v>
      </c>
      <c r="JDQ1" t="s">
        <v>6889</v>
      </c>
      <c r="JDR1" t="s">
        <v>6890</v>
      </c>
      <c r="JDS1" t="s">
        <v>6891</v>
      </c>
      <c r="JDT1" t="s">
        <v>6892</v>
      </c>
      <c r="JDU1" t="s">
        <v>6893</v>
      </c>
      <c r="JDV1" t="s">
        <v>6894</v>
      </c>
      <c r="JDW1" t="s">
        <v>6895</v>
      </c>
      <c r="JDX1" t="s">
        <v>6896</v>
      </c>
      <c r="JDY1" t="s">
        <v>6897</v>
      </c>
      <c r="JDZ1" t="s">
        <v>6898</v>
      </c>
      <c r="JEA1" t="s">
        <v>6899</v>
      </c>
      <c r="JEB1" t="s">
        <v>6900</v>
      </c>
      <c r="JEC1" t="s">
        <v>6901</v>
      </c>
      <c r="JED1" t="s">
        <v>6902</v>
      </c>
      <c r="JEE1" t="s">
        <v>6903</v>
      </c>
      <c r="JEF1" t="s">
        <v>6904</v>
      </c>
      <c r="JEG1" t="s">
        <v>6905</v>
      </c>
      <c r="JEH1" t="s">
        <v>6906</v>
      </c>
      <c r="JEI1" t="s">
        <v>6907</v>
      </c>
      <c r="JEJ1" t="s">
        <v>6908</v>
      </c>
      <c r="JEK1" t="s">
        <v>6909</v>
      </c>
      <c r="JEL1" t="s">
        <v>6910</v>
      </c>
      <c r="JEM1" t="s">
        <v>6911</v>
      </c>
      <c r="JEN1" t="s">
        <v>6912</v>
      </c>
      <c r="JEO1" t="s">
        <v>6913</v>
      </c>
      <c r="JEP1" t="s">
        <v>6914</v>
      </c>
      <c r="JEQ1" t="s">
        <v>6915</v>
      </c>
      <c r="JER1" t="s">
        <v>6916</v>
      </c>
      <c r="JES1" t="s">
        <v>6917</v>
      </c>
      <c r="JET1" t="s">
        <v>6918</v>
      </c>
      <c r="JEU1" t="s">
        <v>6919</v>
      </c>
      <c r="JEV1" t="s">
        <v>6920</v>
      </c>
      <c r="JEW1" t="s">
        <v>6921</v>
      </c>
      <c r="JEX1" t="s">
        <v>6922</v>
      </c>
      <c r="JEY1" t="s">
        <v>6923</v>
      </c>
      <c r="JEZ1" t="s">
        <v>6924</v>
      </c>
      <c r="JFA1" t="s">
        <v>6925</v>
      </c>
      <c r="JFB1" t="s">
        <v>6926</v>
      </c>
      <c r="JFC1" t="s">
        <v>6927</v>
      </c>
      <c r="JFD1" t="s">
        <v>6928</v>
      </c>
      <c r="JFE1" t="s">
        <v>6929</v>
      </c>
      <c r="JFF1" t="s">
        <v>6930</v>
      </c>
      <c r="JFG1" t="s">
        <v>6931</v>
      </c>
      <c r="JFH1" t="s">
        <v>6932</v>
      </c>
      <c r="JFI1" t="s">
        <v>6933</v>
      </c>
      <c r="JFJ1" t="s">
        <v>6934</v>
      </c>
      <c r="JFK1" t="s">
        <v>6935</v>
      </c>
      <c r="JFL1" t="s">
        <v>6936</v>
      </c>
      <c r="JFM1" t="s">
        <v>6937</v>
      </c>
      <c r="JFN1" t="s">
        <v>6938</v>
      </c>
      <c r="JFO1" t="s">
        <v>6939</v>
      </c>
      <c r="JFP1" t="s">
        <v>6940</v>
      </c>
      <c r="JFQ1" t="s">
        <v>6941</v>
      </c>
      <c r="JFR1" t="s">
        <v>6942</v>
      </c>
      <c r="JFS1" t="s">
        <v>6943</v>
      </c>
      <c r="JFT1" t="s">
        <v>6944</v>
      </c>
      <c r="JFU1" t="s">
        <v>6945</v>
      </c>
      <c r="JFV1" t="s">
        <v>6946</v>
      </c>
      <c r="JFW1" t="s">
        <v>6947</v>
      </c>
      <c r="JFX1" t="s">
        <v>6948</v>
      </c>
      <c r="JFY1" t="s">
        <v>6949</v>
      </c>
      <c r="JFZ1" t="s">
        <v>6950</v>
      </c>
      <c r="JGA1" t="s">
        <v>6951</v>
      </c>
      <c r="JGB1" t="s">
        <v>6952</v>
      </c>
      <c r="JGC1" t="s">
        <v>6953</v>
      </c>
      <c r="JGD1" t="s">
        <v>6954</v>
      </c>
      <c r="JGE1" t="s">
        <v>6955</v>
      </c>
      <c r="JGF1" t="s">
        <v>6956</v>
      </c>
      <c r="JGG1" t="s">
        <v>6957</v>
      </c>
      <c r="JGH1" t="s">
        <v>6958</v>
      </c>
      <c r="JGI1" t="s">
        <v>6959</v>
      </c>
      <c r="JGJ1" t="s">
        <v>6960</v>
      </c>
      <c r="JGK1" t="s">
        <v>6961</v>
      </c>
      <c r="JGL1" t="s">
        <v>6962</v>
      </c>
      <c r="JGM1" t="s">
        <v>6963</v>
      </c>
      <c r="JGN1" t="s">
        <v>6964</v>
      </c>
      <c r="JGO1" t="s">
        <v>6965</v>
      </c>
      <c r="JGP1" t="s">
        <v>6966</v>
      </c>
      <c r="JGQ1" t="s">
        <v>6967</v>
      </c>
      <c r="JGR1" t="s">
        <v>6968</v>
      </c>
      <c r="JGS1" t="s">
        <v>6969</v>
      </c>
      <c r="JGT1" t="s">
        <v>6970</v>
      </c>
      <c r="JGU1" t="s">
        <v>6971</v>
      </c>
      <c r="JGV1" t="s">
        <v>6972</v>
      </c>
      <c r="JGW1" t="s">
        <v>6973</v>
      </c>
      <c r="JGX1" t="s">
        <v>6974</v>
      </c>
      <c r="JGY1" t="s">
        <v>6975</v>
      </c>
      <c r="JGZ1" t="s">
        <v>6976</v>
      </c>
      <c r="JHA1" t="s">
        <v>6977</v>
      </c>
      <c r="JHB1" t="s">
        <v>6978</v>
      </c>
      <c r="JHC1" t="s">
        <v>6979</v>
      </c>
      <c r="JHD1" t="s">
        <v>6980</v>
      </c>
      <c r="JHE1" t="s">
        <v>6981</v>
      </c>
      <c r="JHF1" t="s">
        <v>6982</v>
      </c>
      <c r="JHG1" t="s">
        <v>6983</v>
      </c>
      <c r="JHH1" t="s">
        <v>6984</v>
      </c>
      <c r="JHI1" t="s">
        <v>6985</v>
      </c>
      <c r="JHJ1" t="s">
        <v>6986</v>
      </c>
      <c r="JHK1" t="s">
        <v>6987</v>
      </c>
      <c r="JHL1" t="s">
        <v>6988</v>
      </c>
      <c r="JHM1" t="s">
        <v>6989</v>
      </c>
      <c r="JHN1" t="s">
        <v>6990</v>
      </c>
      <c r="JHO1" t="s">
        <v>6991</v>
      </c>
      <c r="JHP1" t="s">
        <v>6992</v>
      </c>
      <c r="JHQ1" t="s">
        <v>6993</v>
      </c>
      <c r="JHR1" t="s">
        <v>6994</v>
      </c>
      <c r="JHS1" t="s">
        <v>6995</v>
      </c>
      <c r="JHT1" t="s">
        <v>6996</v>
      </c>
      <c r="JHU1" t="s">
        <v>6997</v>
      </c>
      <c r="JHV1" t="s">
        <v>6998</v>
      </c>
      <c r="JHW1" t="s">
        <v>6999</v>
      </c>
      <c r="JHX1" t="s">
        <v>7000</v>
      </c>
      <c r="JHY1" t="s">
        <v>7001</v>
      </c>
      <c r="JHZ1" t="s">
        <v>7002</v>
      </c>
      <c r="JIA1" t="s">
        <v>7003</v>
      </c>
      <c r="JIB1" t="s">
        <v>7004</v>
      </c>
      <c r="JIC1" t="s">
        <v>7005</v>
      </c>
      <c r="JID1" t="s">
        <v>7006</v>
      </c>
      <c r="JIE1" t="s">
        <v>7007</v>
      </c>
      <c r="JIF1" t="s">
        <v>7008</v>
      </c>
      <c r="JIG1" t="s">
        <v>7009</v>
      </c>
      <c r="JIH1" t="s">
        <v>7010</v>
      </c>
      <c r="JII1" t="s">
        <v>7011</v>
      </c>
      <c r="JIJ1" t="s">
        <v>7012</v>
      </c>
      <c r="JIK1" t="s">
        <v>7013</v>
      </c>
      <c r="JIL1" t="s">
        <v>7014</v>
      </c>
      <c r="JIM1" t="s">
        <v>7015</v>
      </c>
      <c r="JIN1" t="s">
        <v>7016</v>
      </c>
      <c r="JIO1" t="s">
        <v>7017</v>
      </c>
      <c r="JIP1" t="s">
        <v>7018</v>
      </c>
      <c r="JIQ1" t="s">
        <v>7019</v>
      </c>
      <c r="JIR1" t="s">
        <v>7020</v>
      </c>
      <c r="JIS1" t="s">
        <v>7021</v>
      </c>
      <c r="JIT1" t="s">
        <v>7022</v>
      </c>
      <c r="JIU1" t="s">
        <v>7023</v>
      </c>
      <c r="JIV1" t="s">
        <v>7024</v>
      </c>
      <c r="JIW1" t="s">
        <v>7025</v>
      </c>
      <c r="JIX1" t="s">
        <v>7026</v>
      </c>
      <c r="JIY1" t="s">
        <v>7027</v>
      </c>
      <c r="JIZ1" t="s">
        <v>7028</v>
      </c>
      <c r="JJA1" t="s">
        <v>7029</v>
      </c>
      <c r="JJB1" t="s">
        <v>7030</v>
      </c>
      <c r="JJC1" t="s">
        <v>7031</v>
      </c>
      <c r="JJD1" t="s">
        <v>7032</v>
      </c>
      <c r="JJE1" t="s">
        <v>7033</v>
      </c>
      <c r="JJF1" t="s">
        <v>7034</v>
      </c>
      <c r="JJG1" t="s">
        <v>7035</v>
      </c>
      <c r="JJH1" t="s">
        <v>7036</v>
      </c>
      <c r="JJI1" t="s">
        <v>7037</v>
      </c>
      <c r="JJJ1" t="s">
        <v>7038</v>
      </c>
      <c r="JJK1" t="s">
        <v>7039</v>
      </c>
      <c r="JJL1" t="s">
        <v>7040</v>
      </c>
      <c r="JJM1" t="s">
        <v>7041</v>
      </c>
      <c r="JJN1" t="s">
        <v>7042</v>
      </c>
      <c r="JJO1" t="s">
        <v>7043</v>
      </c>
      <c r="JJP1" t="s">
        <v>7044</v>
      </c>
      <c r="JJQ1" t="s">
        <v>7045</v>
      </c>
      <c r="JJR1" t="s">
        <v>7046</v>
      </c>
      <c r="JJS1" t="s">
        <v>7047</v>
      </c>
      <c r="JJT1" t="s">
        <v>7048</v>
      </c>
      <c r="JJU1" t="s">
        <v>7049</v>
      </c>
      <c r="JJV1" t="s">
        <v>7050</v>
      </c>
      <c r="JJW1" t="s">
        <v>7051</v>
      </c>
      <c r="JJX1" t="s">
        <v>7052</v>
      </c>
      <c r="JJY1" t="s">
        <v>7053</v>
      </c>
      <c r="JJZ1" t="s">
        <v>7054</v>
      </c>
      <c r="JKA1" t="s">
        <v>7055</v>
      </c>
      <c r="JKB1" t="s">
        <v>7056</v>
      </c>
      <c r="JKC1" t="s">
        <v>7057</v>
      </c>
      <c r="JKD1" t="s">
        <v>7058</v>
      </c>
      <c r="JKE1" t="s">
        <v>7059</v>
      </c>
      <c r="JKF1" t="s">
        <v>7060</v>
      </c>
      <c r="JKG1" t="s">
        <v>7061</v>
      </c>
      <c r="JKH1" t="s">
        <v>7062</v>
      </c>
      <c r="JKI1" t="s">
        <v>7063</v>
      </c>
      <c r="JKJ1" t="s">
        <v>7064</v>
      </c>
      <c r="JKK1" t="s">
        <v>7065</v>
      </c>
      <c r="JKL1" t="s">
        <v>7066</v>
      </c>
      <c r="JKM1" t="s">
        <v>7067</v>
      </c>
      <c r="JKN1" t="s">
        <v>7068</v>
      </c>
      <c r="JKO1" t="s">
        <v>7069</v>
      </c>
      <c r="JKP1" t="s">
        <v>7070</v>
      </c>
      <c r="JKQ1" t="s">
        <v>7071</v>
      </c>
      <c r="JKR1" t="s">
        <v>7072</v>
      </c>
      <c r="JKS1" t="s">
        <v>7073</v>
      </c>
      <c r="JKT1" t="s">
        <v>7074</v>
      </c>
      <c r="JKU1" t="s">
        <v>7075</v>
      </c>
      <c r="JKV1" t="s">
        <v>7076</v>
      </c>
      <c r="JKW1" t="s">
        <v>7077</v>
      </c>
      <c r="JKX1" t="s">
        <v>7078</v>
      </c>
      <c r="JKY1" t="s">
        <v>7079</v>
      </c>
      <c r="JKZ1" t="s">
        <v>7080</v>
      </c>
      <c r="JLA1" t="s">
        <v>7081</v>
      </c>
      <c r="JLB1" t="s">
        <v>7082</v>
      </c>
      <c r="JLC1" t="s">
        <v>7083</v>
      </c>
      <c r="JLD1" t="s">
        <v>7084</v>
      </c>
      <c r="JLE1" t="s">
        <v>7085</v>
      </c>
      <c r="JLF1" t="s">
        <v>7086</v>
      </c>
      <c r="JLG1" t="s">
        <v>7087</v>
      </c>
      <c r="JLH1" t="s">
        <v>7088</v>
      </c>
      <c r="JLI1" t="s">
        <v>7089</v>
      </c>
      <c r="JLJ1" t="s">
        <v>7090</v>
      </c>
      <c r="JLK1" t="s">
        <v>7091</v>
      </c>
      <c r="JLL1" t="s">
        <v>7092</v>
      </c>
      <c r="JLM1" t="s">
        <v>7093</v>
      </c>
      <c r="JLN1" t="s">
        <v>7094</v>
      </c>
      <c r="JLO1" t="s">
        <v>7095</v>
      </c>
      <c r="JLP1" t="s">
        <v>7096</v>
      </c>
      <c r="JLQ1" t="s">
        <v>7097</v>
      </c>
      <c r="JLR1" t="s">
        <v>7098</v>
      </c>
      <c r="JLS1" t="s">
        <v>7099</v>
      </c>
      <c r="JLT1" t="s">
        <v>7100</v>
      </c>
      <c r="JLU1" t="s">
        <v>7101</v>
      </c>
      <c r="JLV1" t="s">
        <v>7102</v>
      </c>
      <c r="JLW1" t="s">
        <v>7103</v>
      </c>
      <c r="JLX1" t="s">
        <v>7104</v>
      </c>
      <c r="JLY1" t="s">
        <v>7105</v>
      </c>
      <c r="JLZ1" t="s">
        <v>7106</v>
      </c>
      <c r="JMA1" t="s">
        <v>7107</v>
      </c>
      <c r="JMB1" t="s">
        <v>7108</v>
      </c>
      <c r="JMC1" t="s">
        <v>7109</v>
      </c>
      <c r="JMD1" t="s">
        <v>7110</v>
      </c>
      <c r="JME1" t="s">
        <v>7111</v>
      </c>
      <c r="JMF1" t="s">
        <v>7112</v>
      </c>
      <c r="JMG1" t="s">
        <v>7113</v>
      </c>
      <c r="JMH1" t="s">
        <v>7114</v>
      </c>
      <c r="JMI1" t="s">
        <v>7115</v>
      </c>
      <c r="JMJ1" t="s">
        <v>7116</v>
      </c>
      <c r="JMK1" t="s">
        <v>7117</v>
      </c>
      <c r="JML1" t="s">
        <v>7118</v>
      </c>
      <c r="JMM1" t="s">
        <v>7119</v>
      </c>
      <c r="JMN1" t="s">
        <v>7120</v>
      </c>
      <c r="JMO1" t="s">
        <v>7121</v>
      </c>
      <c r="JMP1" t="s">
        <v>7122</v>
      </c>
      <c r="JMQ1" t="s">
        <v>7123</v>
      </c>
      <c r="JMR1" t="s">
        <v>7124</v>
      </c>
      <c r="JMS1" t="s">
        <v>7125</v>
      </c>
      <c r="JMT1" t="s">
        <v>7126</v>
      </c>
      <c r="JMU1" t="s">
        <v>7127</v>
      </c>
      <c r="JMV1" t="s">
        <v>7128</v>
      </c>
      <c r="JMW1" t="s">
        <v>7129</v>
      </c>
      <c r="JMX1" t="s">
        <v>7130</v>
      </c>
      <c r="JMY1" t="s">
        <v>7131</v>
      </c>
      <c r="JMZ1" t="s">
        <v>7132</v>
      </c>
      <c r="JNA1" t="s">
        <v>7133</v>
      </c>
      <c r="JNB1" t="s">
        <v>7134</v>
      </c>
      <c r="JNC1" t="s">
        <v>7135</v>
      </c>
      <c r="JND1" t="s">
        <v>7136</v>
      </c>
      <c r="JNE1" t="s">
        <v>7137</v>
      </c>
      <c r="JNF1" t="s">
        <v>7138</v>
      </c>
      <c r="JNG1" t="s">
        <v>7139</v>
      </c>
      <c r="JNH1" t="s">
        <v>7140</v>
      </c>
      <c r="JNI1" t="s">
        <v>7141</v>
      </c>
      <c r="JNJ1" t="s">
        <v>7142</v>
      </c>
      <c r="JNK1" t="s">
        <v>7143</v>
      </c>
      <c r="JNL1" t="s">
        <v>7144</v>
      </c>
      <c r="JNM1" t="s">
        <v>7145</v>
      </c>
      <c r="JNN1" t="s">
        <v>7146</v>
      </c>
      <c r="JNO1" t="s">
        <v>7147</v>
      </c>
      <c r="JNP1" t="s">
        <v>7148</v>
      </c>
      <c r="JNQ1" t="s">
        <v>7149</v>
      </c>
      <c r="JNR1" t="s">
        <v>7150</v>
      </c>
      <c r="JNS1" t="s">
        <v>7151</v>
      </c>
      <c r="JNT1" t="s">
        <v>7152</v>
      </c>
      <c r="JNU1" t="s">
        <v>7153</v>
      </c>
      <c r="JNV1" t="s">
        <v>7154</v>
      </c>
      <c r="JNW1" t="s">
        <v>7155</v>
      </c>
      <c r="JNX1" t="s">
        <v>7156</v>
      </c>
      <c r="JNY1" t="s">
        <v>7157</v>
      </c>
      <c r="JNZ1" t="s">
        <v>7158</v>
      </c>
      <c r="JOA1" t="s">
        <v>7159</v>
      </c>
      <c r="JOB1" t="s">
        <v>7160</v>
      </c>
      <c r="JOC1" t="s">
        <v>7161</v>
      </c>
      <c r="JOD1" t="s">
        <v>7162</v>
      </c>
      <c r="JOE1" t="s">
        <v>7163</v>
      </c>
      <c r="JOF1" t="s">
        <v>7164</v>
      </c>
      <c r="JOG1" t="s">
        <v>7165</v>
      </c>
      <c r="JOH1" t="s">
        <v>7166</v>
      </c>
      <c r="JOI1" t="s">
        <v>7167</v>
      </c>
      <c r="JOJ1" t="s">
        <v>7168</v>
      </c>
      <c r="JOK1" t="s">
        <v>7169</v>
      </c>
      <c r="JOL1" t="s">
        <v>7170</v>
      </c>
      <c r="JOM1" t="s">
        <v>7171</v>
      </c>
      <c r="JON1" t="s">
        <v>7172</v>
      </c>
      <c r="JOO1" t="s">
        <v>7173</v>
      </c>
      <c r="JOP1" t="s">
        <v>7174</v>
      </c>
      <c r="JOQ1" t="s">
        <v>7175</v>
      </c>
      <c r="JOR1" t="s">
        <v>7176</v>
      </c>
      <c r="JOS1" t="s">
        <v>7177</v>
      </c>
      <c r="JOT1" t="s">
        <v>7178</v>
      </c>
      <c r="JOU1" t="s">
        <v>7179</v>
      </c>
      <c r="JOV1" t="s">
        <v>7180</v>
      </c>
      <c r="JOW1" t="s">
        <v>7181</v>
      </c>
      <c r="JOX1" t="s">
        <v>7182</v>
      </c>
      <c r="JOY1" t="s">
        <v>7183</v>
      </c>
      <c r="JOZ1" t="s">
        <v>7184</v>
      </c>
      <c r="JPA1" t="s">
        <v>7185</v>
      </c>
      <c r="JPB1" t="s">
        <v>7186</v>
      </c>
      <c r="JPC1" t="s">
        <v>7187</v>
      </c>
      <c r="JPD1" t="s">
        <v>7188</v>
      </c>
      <c r="JPE1" t="s">
        <v>7189</v>
      </c>
      <c r="JPF1" t="s">
        <v>7190</v>
      </c>
      <c r="JPG1" t="s">
        <v>7191</v>
      </c>
      <c r="JPH1" t="s">
        <v>7192</v>
      </c>
      <c r="JPI1" t="s">
        <v>7193</v>
      </c>
      <c r="JPJ1" t="s">
        <v>7194</v>
      </c>
      <c r="JPK1" t="s">
        <v>7195</v>
      </c>
      <c r="JPL1" t="s">
        <v>7196</v>
      </c>
      <c r="JPM1" t="s">
        <v>7197</v>
      </c>
      <c r="JPN1" t="s">
        <v>7198</v>
      </c>
      <c r="JPO1" t="s">
        <v>7199</v>
      </c>
      <c r="JPP1" t="s">
        <v>7200</v>
      </c>
      <c r="JPQ1" t="s">
        <v>7201</v>
      </c>
      <c r="JPR1" t="s">
        <v>7202</v>
      </c>
      <c r="JPS1" t="s">
        <v>7203</v>
      </c>
      <c r="JPT1" t="s">
        <v>7204</v>
      </c>
      <c r="JPU1" t="s">
        <v>7205</v>
      </c>
      <c r="JPV1" t="s">
        <v>7206</v>
      </c>
      <c r="JPW1" t="s">
        <v>7207</v>
      </c>
      <c r="JPX1" t="s">
        <v>7208</v>
      </c>
      <c r="JPY1" t="s">
        <v>7209</v>
      </c>
      <c r="JPZ1" t="s">
        <v>7210</v>
      </c>
      <c r="JQA1" t="s">
        <v>7211</v>
      </c>
      <c r="JQB1" t="s">
        <v>7212</v>
      </c>
      <c r="JQC1" t="s">
        <v>7213</v>
      </c>
      <c r="JQD1" t="s">
        <v>7214</v>
      </c>
      <c r="JQE1" t="s">
        <v>7215</v>
      </c>
      <c r="JQF1" t="s">
        <v>7216</v>
      </c>
      <c r="JQG1" t="s">
        <v>7217</v>
      </c>
      <c r="JQH1" t="s">
        <v>7218</v>
      </c>
      <c r="JQI1" t="s">
        <v>7219</v>
      </c>
      <c r="JQJ1" t="s">
        <v>7220</v>
      </c>
      <c r="JQK1" t="s">
        <v>7221</v>
      </c>
      <c r="JQL1" t="s">
        <v>7222</v>
      </c>
      <c r="JQM1" t="s">
        <v>7223</v>
      </c>
      <c r="JQN1" t="s">
        <v>7224</v>
      </c>
      <c r="JQO1" t="s">
        <v>7225</v>
      </c>
      <c r="JQP1" t="s">
        <v>7226</v>
      </c>
      <c r="JQQ1" t="s">
        <v>7227</v>
      </c>
      <c r="JQR1" t="s">
        <v>7228</v>
      </c>
      <c r="JQS1" t="s">
        <v>7229</v>
      </c>
      <c r="JQT1" t="s">
        <v>7230</v>
      </c>
      <c r="JQU1" t="s">
        <v>7231</v>
      </c>
      <c r="JQV1" t="s">
        <v>7232</v>
      </c>
      <c r="JQW1" t="s">
        <v>7233</v>
      </c>
      <c r="JQX1" t="s">
        <v>7234</v>
      </c>
      <c r="JQY1" t="s">
        <v>7235</v>
      </c>
      <c r="JQZ1" t="s">
        <v>7236</v>
      </c>
      <c r="JRA1" t="s">
        <v>7237</v>
      </c>
      <c r="JRB1" t="s">
        <v>7238</v>
      </c>
      <c r="JRC1" t="s">
        <v>7239</v>
      </c>
      <c r="JRD1" t="s">
        <v>7240</v>
      </c>
      <c r="JRE1" t="s">
        <v>7241</v>
      </c>
      <c r="JRF1" t="s">
        <v>7242</v>
      </c>
      <c r="JRG1" t="s">
        <v>7243</v>
      </c>
      <c r="JRH1" t="s">
        <v>7244</v>
      </c>
      <c r="JRI1" t="s">
        <v>7245</v>
      </c>
      <c r="JRJ1" t="s">
        <v>7246</v>
      </c>
      <c r="JRK1" t="s">
        <v>7247</v>
      </c>
      <c r="JRL1" t="s">
        <v>7248</v>
      </c>
      <c r="JRM1" t="s">
        <v>7249</v>
      </c>
      <c r="JRN1" t="s">
        <v>7250</v>
      </c>
      <c r="JRO1" t="s">
        <v>7251</v>
      </c>
      <c r="JRP1" t="s">
        <v>7252</v>
      </c>
      <c r="JRQ1" t="s">
        <v>7253</v>
      </c>
      <c r="JRR1" t="s">
        <v>7254</v>
      </c>
      <c r="JRS1" t="s">
        <v>7255</v>
      </c>
      <c r="JRT1" t="s">
        <v>7256</v>
      </c>
      <c r="JRU1" t="s">
        <v>7257</v>
      </c>
      <c r="JRV1" t="s">
        <v>7258</v>
      </c>
      <c r="JRW1" t="s">
        <v>7259</v>
      </c>
      <c r="JRX1" t="s">
        <v>7260</v>
      </c>
      <c r="JRY1" t="s">
        <v>7261</v>
      </c>
      <c r="JRZ1" t="s">
        <v>7262</v>
      </c>
      <c r="JSA1" t="s">
        <v>7263</v>
      </c>
      <c r="JSB1" t="s">
        <v>7264</v>
      </c>
      <c r="JSC1" t="s">
        <v>7265</v>
      </c>
      <c r="JSD1" t="s">
        <v>7266</v>
      </c>
      <c r="JSE1" t="s">
        <v>7267</v>
      </c>
      <c r="JSF1" t="s">
        <v>7268</v>
      </c>
      <c r="JSG1" t="s">
        <v>7269</v>
      </c>
      <c r="JSH1" t="s">
        <v>7270</v>
      </c>
      <c r="JSI1" t="s">
        <v>7271</v>
      </c>
      <c r="JSJ1" t="s">
        <v>7272</v>
      </c>
      <c r="JSK1" t="s">
        <v>7273</v>
      </c>
      <c r="JSL1" t="s">
        <v>7274</v>
      </c>
      <c r="JSM1" t="s">
        <v>7275</v>
      </c>
      <c r="JSN1" t="s">
        <v>7276</v>
      </c>
      <c r="JSO1" t="s">
        <v>7277</v>
      </c>
      <c r="JSP1" t="s">
        <v>7278</v>
      </c>
      <c r="JSQ1" t="s">
        <v>7279</v>
      </c>
      <c r="JSR1" t="s">
        <v>7280</v>
      </c>
      <c r="JSS1" t="s">
        <v>7281</v>
      </c>
      <c r="JST1" t="s">
        <v>7282</v>
      </c>
      <c r="JSU1" t="s">
        <v>7283</v>
      </c>
      <c r="JSV1" t="s">
        <v>7284</v>
      </c>
      <c r="JSW1" t="s">
        <v>7285</v>
      </c>
      <c r="JSX1" t="s">
        <v>7286</v>
      </c>
      <c r="JSY1" t="s">
        <v>7287</v>
      </c>
      <c r="JSZ1" t="s">
        <v>7288</v>
      </c>
      <c r="JTA1" t="s">
        <v>7289</v>
      </c>
      <c r="JTB1" t="s">
        <v>7290</v>
      </c>
      <c r="JTC1" t="s">
        <v>7291</v>
      </c>
      <c r="JTD1" t="s">
        <v>7292</v>
      </c>
      <c r="JTE1" t="s">
        <v>7293</v>
      </c>
      <c r="JTF1" t="s">
        <v>7294</v>
      </c>
      <c r="JTG1" t="s">
        <v>7295</v>
      </c>
      <c r="JTH1" t="s">
        <v>7296</v>
      </c>
      <c r="JTI1" t="s">
        <v>7297</v>
      </c>
      <c r="JTJ1" t="s">
        <v>7298</v>
      </c>
      <c r="JTK1" t="s">
        <v>7299</v>
      </c>
      <c r="JTL1" t="s">
        <v>7300</v>
      </c>
      <c r="JTM1" t="s">
        <v>7301</v>
      </c>
      <c r="JTN1" t="s">
        <v>7302</v>
      </c>
      <c r="JTO1" t="s">
        <v>7303</v>
      </c>
      <c r="JTP1" t="s">
        <v>7304</v>
      </c>
      <c r="JTQ1" t="s">
        <v>7305</v>
      </c>
      <c r="JTR1" t="s">
        <v>7306</v>
      </c>
      <c r="JTS1" t="s">
        <v>7307</v>
      </c>
      <c r="JTT1" t="s">
        <v>7308</v>
      </c>
      <c r="JTU1" t="s">
        <v>7309</v>
      </c>
      <c r="JTV1" t="s">
        <v>7310</v>
      </c>
      <c r="JTW1" t="s">
        <v>7311</v>
      </c>
      <c r="JTX1" t="s">
        <v>7312</v>
      </c>
      <c r="JTY1" t="s">
        <v>7313</v>
      </c>
      <c r="JTZ1" t="s">
        <v>7314</v>
      </c>
      <c r="JUA1" t="s">
        <v>7315</v>
      </c>
      <c r="JUB1" t="s">
        <v>7316</v>
      </c>
      <c r="JUC1" t="s">
        <v>7317</v>
      </c>
      <c r="JUD1" t="s">
        <v>7318</v>
      </c>
      <c r="JUE1" t="s">
        <v>7319</v>
      </c>
      <c r="JUF1" t="s">
        <v>7320</v>
      </c>
      <c r="JUG1" t="s">
        <v>7321</v>
      </c>
      <c r="JUH1" t="s">
        <v>7322</v>
      </c>
      <c r="JUI1" t="s">
        <v>7323</v>
      </c>
      <c r="JUJ1" t="s">
        <v>7324</v>
      </c>
      <c r="JUK1" t="s">
        <v>7325</v>
      </c>
      <c r="JUL1" t="s">
        <v>7326</v>
      </c>
      <c r="JUM1" t="s">
        <v>7327</v>
      </c>
      <c r="JUN1" t="s">
        <v>7328</v>
      </c>
      <c r="JUO1" t="s">
        <v>7329</v>
      </c>
      <c r="JUP1" t="s">
        <v>7330</v>
      </c>
      <c r="JUQ1" t="s">
        <v>7331</v>
      </c>
      <c r="JUR1" t="s">
        <v>7332</v>
      </c>
      <c r="JUS1" t="s">
        <v>7333</v>
      </c>
      <c r="JUT1" t="s">
        <v>7334</v>
      </c>
      <c r="JUU1" t="s">
        <v>7335</v>
      </c>
      <c r="JUV1" t="s">
        <v>7336</v>
      </c>
      <c r="JUW1" t="s">
        <v>7337</v>
      </c>
      <c r="JUX1" t="s">
        <v>7338</v>
      </c>
      <c r="JUY1" t="s">
        <v>7339</v>
      </c>
      <c r="JUZ1" t="s">
        <v>7340</v>
      </c>
      <c r="JVA1" t="s">
        <v>7341</v>
      </c>
      <c r="JVB1" t="s">
        <v>7342</v>
      </c>
      <c r="JVC1" t="s">
        <v>7343</v>
      </c>
      <c r="JVD1" t="s">
        <v>7344</v>
      </c>
      <c r="JVE1" t="s">
        <v>7345</v>
      </c>
      <c r="JVF1" t="s">
        <v>7346</v>
      </c>
      <c r="JVG1" t="s">
        <v>7347</v>
      </c>
      <c r="JVH1" t="s">
        <v>7348</v>
      </c>
      <c r="JVI1" t="s">
        <v>7349</v>
      </c>
      <c r="JVJ1" t="s">
        <v>7350</v>
      </c>
      <c r="JVK1" t="s">
        <v>7351</v>
      </c>
      <c r="JVL1" t="s">
        <v>7352</v>
      </c>
      <c r="JVM1" t="s">
        <v>7353</v>
      </c>
      <c r="JVN1" t="s">
        <v>7354</v>
      </c>
      <c r="JVO1" t="s">
        <v>7355</v>
      </c>
      <c r="JVP1" t="s">
        <v>7356</v>
      </c>
      <c r="JVQ1" t="s">
        <v>7357</v>
      </c>
      <c r="JVR1" t="s">
        <v>7358</v>
      </c>
      <c r="JVS1" t="s">
        <v>7359</v>
      </c>
      <c r="JVT1" t="s">
        <v>7360</v>
      </c>
      <c r="JVU1" t="s">
        <v>7361</v>
      </c>
      <c r="JVV1" t="s">
        <v>7362</v>
      </c>
      <c r="JVW1" t="s">
        <v>7363</v>
      </c>
      <c r="JVX1" t="s">
        <v>7364</v>
      </c>
      <c r="JVY1" t="s">
        <v>7365</v>
      </c>
      <c r="JVZ1" t="s">
        <v>7366</v>
      </c>
      <c r="JWA1" t="s">
        <v>7367</v>
      </c>
      <c r="JWB1" t="s">
        <v>7368</v>
      </c>
      <c r="JWC1" t="s">
        <v>7369</v>
      </c>
      <c r="JWD1" t="s">
        <v>7370</v>
      </c>
      <c r="JWE1" t="s">
        <v>7371</v>
      </c>
      <c r="JWF1" t="s">
        <v>7372</v>
      </c>
      <c r="JWG1" t="s">
        <v>7373</v>
      </c>
      <c r="JWH1" t="s">
        <v>7374</v>
      </c>
      <c r="JWI1" t="s">
        <v>7375</v>
      </c>
      <c r="JWJ1" t="s">
        <v>7376</v>
      </c>
      <c r="JWK1" t="s">
        <v>7377</v>
      </c>
      <c r="JWL1" t="s">
        <v>7378</v>
      </c>
      <c r="JWM1" t="s">
        <v>7379</v>
      </c>
      <c r="JWN1" t="s">
        <v>7380</v>
      </c>
      <c r="JWO1" t="s">
        <v>7381</v>
      </c>
      <c r="JWP1" t="s">
        <v>7382</v>
      </c>
      <c r="JWQ1" t="s">
        <v>7383</v>
      </c>
      <c r="JWR1" t="s">
        <v>7384</v>
      </c>
      <c r="JWS1" t="s">
        <v>7385</v>
      </c>
      <c r="JWT1" t="s">
        <v>7386</v>
      </c>
      <c r="JWU1" t="s">
        <v>7387</v>
      </c>
      <c r="JWV1" t="s">
        <v>7388</v>
      </c>
      <c r="JWW1" t="s">
        <v>7389</v>
      </c>
      <c r="JWX1" t="s">
        <v>7390</v>
      </c>
      <c r="JWY1" t="s">
        <v>7391</v>
      </c>
      <c r="JWZ1" t="s">
        <v>7392</v>
      </c>
      <c r="JXA1" t="s">
        <v>7393</v>
      </c>
      <c r="JXB1" t="s">
        <v>7394</v>
      </c>
      <c r="JXC1" t="s">
        <v>7395</v>
      </c>
      <c r="JXD1" t="s">
        <v>7396</v>
      </c>
      <c r="JXE1" t="s">
        <v>7397</v>
      </c>
      <c r="JXF1" t="s">
        <v>7398</v>
      </c>
      <c r="JXG1" t="s">
        <v>7399</v>
      </c>
      <c r="JXH1" t="s">
        <v>7400</v>
      </c>
      <c r="JXI1" t="s">
        <v>7401</v>
      </c>
      <c r="JXJ1" t="s">
        <v>7402</v>
      </c>
      <c r="JXK1" t="s">
        <v>7403</v>
      </c>
      <c r="JXL1" t="s">
        <v>7404</v>
      </c>
      <c r="JXM1" t="s">
        <v>7405</v>
      </c>
      <c r="JXN1" t="s">
        <v>7406</v>
      </c>
      <c r="JXO1" t="s">
        <v>7407</v>
      </c>
      <c r="JXP1" t="s">
        <v>7408</v>
      </c>
      <c r="JXQ1" t="s">
        <v>7409</v>
      </c>
      <c r="JXR1" t="s">
        <v>7410</v>
      </c>
      <c r="JXS1" t="s">
        <v>7411</v>
      </c>
      <c r="JXT1" t="s">
        <v>7412</v>
      </c>
      <c r="JXU1" t="s">
        <v>7413</v>
      </c>
      <c r="JXV1" t="s">
        <v>7414</v>
      </c>
      <c r="JXW1" t="s">
        <v>7415</v>
      </c>
      <c r="JXX1" t="s">
        <v>7416</v>
      </c>
      <c r="JXY1" t="s">
        <v>7417</v>
      </c>
      <c r="JXZ1" t="s">
        <v>7418</v>
      </c>
      <c r="JYA1" t="s">
        <v>7419</v>
      </c>
      <c r="JYB1" t="s">
        <v>7420</v>
      </c>
      <c r="JYC1" t="s">
        <v>7421</v>
      </c>
      <c r="JYD1" t="s">
        <v>7422</v>
      </c>
      <c r="JYE1" t="s">
        <v>7423</v>
      </c>
      <c r="JYF1" t="s">
        <v>7424</v>
      </c>
      <c r="JYG1" t="s">
        <v>7425</v>
      </c>
      <c r="JYH1" t="s">
        <v>7426</v>
      </c>
      <c r="JYI1" t="s">
        <v>7427</v>
      </c>
      <c r="JYJ1" t="s">
        <v>7428</v>
      </c>
      <c r="JYK1" t="s">
        <v>7429</v>
      </c>
      <c r="JYL1" t="s">
        <v>7430</v>
      </c>
      <c r="JYM1" t="s">
        <v>7431</v>
      </c>
      <c r="JYN1" t="s">
        <v>7432</v>
      </c>
      <c r="JYO1" t="s">
        <v>7433</v>
      </c>
      <c r="JYP1" t="s">
        <v>7434</v>
      </c>
      <c r="JYQ1" t="s">
        <v>7435</v>
      </c>
      <c r="JYR1" t="s">
        <v>7436</v>
      </c>
      <c r="JYS1" t="s">
        <v>7437</v>
      </c>
      <c r="JYT1" t="s">
        <v>7438</v>
      </c>
      <c r="JYU1" t="s">
        <v>7439</v>
      </c>
      <c r="JYV1" t="s">
        <v>7440</v>
      </c>
      <c r="JYW1" t="s">
        <v>7441</v>
      </c>
      <c r="JYX1" t="s">
        <v>7442</v>
      </c>
      <c r="JYY1" t="s">
        <v>7443</v>
      </c>
      <c r="JYZ1" t="s">
        <v>7444</v>
      </c>
      <c r="JZA1" t="s">
        <v>7445</v>
      </c>
      <c r="JZB1" t="s">
        <v>7446</v>
      </c>
      <c r="JZC1" t="s">
        <v>7447</v>
      </c>
      <c r="JZD1" t="s">
        <v>7448</v>
      </c>
      <c r="JZE1" t="s">
        <v>7449</v>
      </c>
      <c r="JZF1" t="s">
        <v>7450</v>
      </c>
      <c r="JZG1" t="s">
        <v>7451</v>
      </c>
      <c r="JZH1" t="s">
        <v>7452</v>
      </c>
      <c r="JZI1" t="s">
        <v>7453</v>
      </c>
      <c r="JZJ1" t="s">
        <v>7454</v>
      </c>
      <c r="JZK1" t="s">
        <v>7455</v>
      </c>
      <c r="JZL1" t="s">
        <v>7456</v>
      </c>
      <c r="JZM1" t="s">
        <v>7457</v>
      </c>
      <c r="JZN1" t="s">
        <v>7458</v>
      </c>
      <c r="JZO1" t="s">
        <v>7459</v>
      </c>
      <c r="JZP1" t="s">
        <v>7460</v>
      </c>
      <c r="JZQ1" t="s">
        <v>7461</v>
      </c>
      <c r="JZR1" t="s">
        <v>7462</v>
      </c>
      <c r="JZS1" t="s">
        <v>7463</v>
      </c>
      <c r="JZT1" t="s">
        <v>7464</v>
      </c>
      <c r="JZU1" t="s">
        <v>7465</v>
      </c>
      <c r="JZV1" t="s">
        <v>7466</v>
      </c>
      <c r="JZW1" t="s">
        <v>7467</v>
      </c>
      <c r="JZX1" t="s">
        <v>7468</v>
      </c>
      <c r="JZY1" t="s">
        <v>7469</v>
      </c>
      <c r="JZZ1" t="s">
        <v>7470</v>
      </c>
      <c r="KAA1" t="s">
        <v>7471</v>
      </c>
      <c r="KAB1" t="s">
        <v>7472</v>
      </c>
      <c r="KAC1" t="s">
        <v>7473</v>
      </c>
      <c r="KAD1" t="s">
        <v>7474</v>
      </c>
      <c r="KAE1" t="s">
        <v>7475</v>
      </c>
      <c r="KAF1" t="s">
        <v>7476</v>
      </c>
      <c r="KAG1" t="s">
        <v>7477</v>
      </c>
      <c r="KAH1" t="s">
        <v>7478</v>
      </c>
      <c r="KAI1" t="s">
        <v>7479</v>
      </c>
      <c r="KAJ1" t="s">
        <v>7480</v>
      </c>
      <c r="KAK1" t="s">
        <v>7481</v>
      </c>
      <c r="KAL1" t="s">
        <v>7482</v>
      </c>
      <c r="KAM1" t="s">
        <v>7483</v>
      </c>
      <c r="KAN1" t="s">
        <v>7484</v>
      </c>
      <c r="KAO1" t="s">
        <v>7485</v>
      </c>
      <c r="KAP1" t="s">
        <v>7486</v>
      </c>
      <c r="KAQ1" t="s">
        <v>7487</v>
      </c>
      <c r="KAR1" t="s">
        <v>7488</v>
      </c>
      <c r="KAS1" t="s">
        <v>7489</v>
      </c>
      <c r="KAT1" t="s">
        <v>7490</v>
      </c>
      <c r="KAU1" t="s">
        <v>7491</v>
      </c>
      <c r="KAV1" t="s">
        <v>7492</v>
      </c>
      <c r="KAW1" t="s">
        <v>7493</v>
      </c>
      <c r="KAX1" t="s">
        <v>7494</v>
      </c>
      <c r="KAY1" t="s">
        <v>7495</v>
      </c>
      <c r="KAZ1" t="s">
        <v>7496</v>
      </c>
      <c r="KBA1" t="s">
        <v>7497</v>
      </c>
      <c r="KBB1" t="s">
        <v>7498</v>
      </c>
      <c r="KBC1" t="s">
        <v>7499</v>
      </c>
      <c r="KBD1" t="s">
        <v>7500</v>
      </c>
      <c r="KBE1" t="s">
        <v>7501</v>
      </c>
      <c r="KBF1" t="s">
        <v>7502</v>
      </c>
      <c r="KBG1" t="s">
        <v>7503</v>
      </c>
      <c r="KBH1" t="s">
        <v>7504</v>
      </c>
      <c r="KBI1" t="s">
        <v>7505</v>
      </c>
      <c r="KBJ1" t="s">
        <v>7506</v>
      </c>
      <c r="KBK1" t="s">
        <v>7507</v>
      </c>
      <c r="KBL1" t="s">
        <v>7508</v>
      </c>
      <c r="KBM1" t="s">
        <v>7509</v>
      </c>
      <c r="KBN1" t="s">
        <v>7510</v>
      </c>
      <c r="KBO1" t="s">
        <v>7511</v>
      </c>
      <c r="KBP1" t="s">
        <v>7512</v>
      </c>
      <c r="KBQ1" t="s">
        <v>7513</v>
      </c>
      <c r="KBR1" t="s">
        <v>7514</v>
      </c>
      <c r="KBS1" t="s">
        <v>7515</v>
      </c>
      <c r="KBT1" t="s">
        <v>7516</v>
      </c>
      <c r="KBU1" t="s">
        <v>7517</v>
      </c>
      <c r="KBV1" t="s">
        <v>7518</v>
      </c>
      <c r="KBW1" t="s">
        <v>7519</v>
      </c>
      <c r="KBX1" t="s">
        <v>7520</v>
      </c>
      <c r="KBY1" t="s">
        <v>7521</v>
      </c>
      <c r="KBZ1" t="s">
        <v>7522</v>
      </c>
      <c r="KCA1" t="s">
        <v>7523</v>
      </c>
      <c r="KCB1" t="s">
        <v>7524</v>
      </c>
      <c r="KCC1" t="s">
        <v>7525</v>
      </c>
      <c r="KCD1" t="s">
        <v>7526</v>
      </c>
      <c r="KCE1" t="s">
        <v>7527</v>
      </c>
      <c r="KCF1" t="s">
        <v>7528</v>
      </c>
      <c r="KCG1" t="s">
        <v>7529</v>
      </c>
      <c r="KCH1" t="s">
        <v>7530</v>
      </c>
      <c r="KCI1" t="s">
        <v>7531</v>
      </c>
      <c r="KCJ1" t="s">
        <v>7532</v>
      </c>
      <c r="KCK1" t="s">
        <v>7533</v>
      </c>
      <c r="KCL1" t="s">
        <v>7534</v>
      </c>
      <c r="KCM1" t="s">
        <v>7535</v>
      </c>
      <c r="KCN1" t="s">
        <v>7536</v>
      </c>
      <c r="KCO1" t="s">
        <v>7537</v>
      </c>
      <c r="KCP1" t="s">
        <v>7538</v>
      </c>
      <c r="KCQ1" t="s">
        <v>7539</v>
      </c>
      <c r="KCR1" t="s">
        <v>7540</v>
      </c>
      <c r="KCS1" t="s">
        <v>7541</v>
      </c>
      <c r="KCT1" t="s">
        <v>7542</v>
      </c>
      <c r="KCU1" t="s">
        <v>7543</v>
      </c>
      <c r="KCV1" t="s">
        <v>7544</v>
      </c>
      <c r="KCW1" t="s">
        <v>7545</v>
      </c>
      <c r="KCX1" t="s">
        <v>7546</v>
      </c>
      <c r="KCY1" t="s">
        <v>7547</v>
      </c>
      <c r="KCZ1" t="s">
        <v>7548</v>
      </c>
      <c r="KDA1" t="s">
        <v>7549</v>
      </c>
      <c r="KDB1" t="s">
        <v>7550</v>
      </c>
      <c r="KDC1" t="s">
        <v>7551</v>
      </c>
      <c r="KDD1" t="s">
        <v>7552</v>
      </c>
      <c r="KDE1" t="s">
        <v>7553</v>
      </c>
      <c r="KDF1" t="s">
        <v>7554</v>
      </c>
      <c r="KDG1" t="s">
        <v>7555</v>
      </c>
      <c r="KDH1" t="s">
        <v>7556</v>
      </c>
      <c r="KDI1" t="s">
        <v>7557</v>
      </c>
      <c r="KDJ1" t="s">
        <v>7558</v>
      </c>
      <c r="KDK1" t="s">
        <v>7559</v>
      </c>
      <c r="KDL1" t="s">
        <v>7560</v>
      </c>
      <c r="KDM1" t="s">
        <v>7561</v>
      </c>
      <c r="KDN1" t="s">
        <v>7562</v>
      </c>
      <c r="KDO1" t="s">
        <v>7563</v>
      </c>
      <c r="KDP1" t="s">
        <v>7564</v>
      </c>
      <c r="KDQ1" t="s">
        <v>7565</v>
      </c>
      <c r="KDR1" t="s">
        <v>7566</v>
      </c>
      <c r="KDS1" t="s">
        <v>7567</v>
      </c>
      <c r="KDT1" t="s">
        <v>7568</v>
      </c>
      <c r="KDU1" t="s">
        <v>7569</v>
      </c>
      <c r="KDV1" t="s">
        <v>7570</v>
      </c>
      <c r="KDW1" t="s">
        <v>7571</v>
      </c>
      <c r="KDX1" t="s">
        <v>7572</v>
      </c>
      <c r="KDY1" t="s">
        <v>7573</v>
      </c>
      <c r="KDZ1" t="s">
        <v>7574</v>
      </c>
      <c r="KEA1" t="s">
        <v>7575</v>
      </c>
      <c r="KEB1" t="s">
        <v>7576</v>
      </c>
      <c r="KEC1" t="s">
        <v>7577</v>
      </c>
      <c r="KED1" t="s">
        <v>7578</v>
      </c>
      <c r="KEE1" t="s">
        <v>7579</v>
      </c>
      <c r="KEF1" t="s">
        <v>7580</v>
      </c>
      <c r="KEG1" t="s">
        <v>7581</v>
      </c>
      <c r="KEH1" t="s">
        <v>7582</v>
      </c>
      <c r="KEI1" t="s">
        <v>7583</v>
      </c>
      <c r="KEJ1" t="s">
        <v>7584</v>
      </c>
      <c r="KEK1" t="s">
        <v>7585</v>
      </c>
      <c r="KEL1" t="s">
        <v>7586</v>
      </c>
      <c r="KEM1" t="s">
        <v>7587</v>
      </c>
      <c r="KEN1" t="s">
        <v>7588</v>
      </c>
      <c r="KEO1" t="s">
        <v>7589</v>
      </c>
      <c r="KEP1" t="s">
        <v>7590</v>
      </c>
      <c r="KEQ1" t="s">
        <v>7591</v>
      </c>
      <c r="KER1" t="s">
        <v>7592</v>
      </c>
      <c r="KES1" t="s">
        <v>7593</v>
      </c>
      <c r="KET1" t="s">
        <v>7594</v>
      </c>
      <c r="KEU1" t="s">
        <v>7595</v>
      </c>
      <c r="KEV1" t="s">
        <v>7596</v>
      </c>
      <c r="KEW1" t="s">
        <v>7597</v>
      </c>
      <c r="KEX1" t="s">
        <v>7598</v>
      </c>
      <c r="KEY1" t="s">
        <v>7599</v>
      </c>
      <c r="KEZ1" t="s">
        <v>7600</v>
      </c>
      <c r="KFA1" t="s">
        <v>7601</v>
      </c>
      <c r="KFB1" t="s">
        <v>7602</v>
      </c>
      <c r="KFC1" t="s">
        <v>7603</v>
      </c>
      <c r="KFD1" t="s">
        <v>7604</v>
      </c>
      <c r="KFE1" t="s">
        <v>7605</v>
      </c>
      <c r="KFF1" t="s">
        <v>7606</v>
      </c>
      <c r="KFG1" t="s">
        <v>7607</v>
      </c>
      <c r="KFH1" t="s">
        <v>7608</v>
      </c>
      <c r="KFI1" t="s">
        <v>7609</v>
      </c>
      <c r="KFJ1" t="s">
        <v>7610</v>
      </c>
      <c r="KFK1" t="s">
        <v>7611</v>
      </c>
      <c r="KFL1" t="s">
        <v>7612</v>
      </c>
      <c r="KFM1" t="s">
        <v>7613</v>
      </c>
      <c r="KFN1" t="s">
        <v>7614</v>
      </c>
      <c r="KFO1" t="s">
        <v>7615</v>
      </c>
      <c r="KFP1" t="s">
        <v>7616</v>
      </c>
      <c r="KFQ1" t="s">
        <v>7617</v>
      </c>
      <c r="KFR1" t="s">
        <v>7618</v>
      </c>
      <c r="KFS1" t="s">
        <v>7619</v>
      </c>
      <c r="KFT1" t="s">
        <v>7620</v>
      </c>
      <c r="KFU1" t="s">
        <v>7621</v>
      </c>
      <c r="KFV1" t="s">
        <v>7622</v>
      </c>
      <c r="KFW1" t="s">
        <v>7623</v>
      </c>
      <c r="KFX1" t="s">
        <v>7624</v>
      </c>
      <c r="KFY1" t="s">
        <v>7625</v>
      </c>
      <c r="KFZ1" t="s">
        <v>7626</v>
      </c>
      <c r="KGA1" t="s">
        <v>7627</v>
      </c>
      <c r="KGB1" t="s">
        <v>7628</v>
      </c>
      <c r="KGC1" t="s">
        <v>7629</v>
      </c>
      <c r="KGD1" t="s">
        <v>7630</v>
      </c>
      <c r="KGE1" t="s">
        <v>7631</v>
      </c>
      <c r="KGF1" t="s">
        <v>7632</v>
      </c>
      <c r="KGG1" t="s">
        <v>7633</v>
      </c>
      <c r="KGH1" t="s">
        <v>7634</v>
      </c>
      <c r="KGI1" t="s">
        <v>7635</v>
      </c>
      <c r="KGJ1" t="s">
        <v>7636</v>
      </c>
      <c r="KGK1" t="s">
        <v>7637</v>
      </c>
      <c r="KGL1" t="s">
        <v>7638</v>
      </c>
      <c r="KGM1" t="s">
        <v>7639</v>
      </c>
      <c r="KGN1" t="s">
        <v>7640</v>
      </c>
      <c r="KGO1" t="s">
        <v>7641</v>
      </c>
      <c r="KGP1" t="s">
        <v>7642</v>
      </c>
      <c r="KGQ1" t="s">
        <v>7643</v>
      </c>
      <c r="KGR1" t="s">
        <v>7644</v>
      </c>
      <c r="KGS1" t="s">
        <v>7645</v>
      </c>
      <c r="KGT1" t="s">
        <v>7646</v>
      </c>
      <c r="KGU1" t="s">
        <v>7647</v>
      </c>
      <c r="KGV1" t="s">
        <v>7648</v>
      </c>
      <c r="KGW1" t="s">
        <v>7649</v>
      </c>
      <c r="KGX1" t="s">
        <v>7650</v>
      </c>
      <c r="KGY1" t="s">
        <v>7651</v>
      </c>
      <c r="KGZ1" t="s">
        <v>7652</v>
      </c>
      <c r="KHA1" t="s">
        <v>7653</v>
      </c>
      <c r="KHB1" t="s">
        <v>7654</v>
      </c>
      <c r="KHC1" t="s">
        <v>7655</v>
      </c>
      <c r="KHD1" t="s">
        <v>7656</v>
      </c>
      <c r="KHE1" t="s">
        <v>7657</v>
      </c>
      <c r="KHF1" t="s">
        <v>7658</v>
      </c>
      <c r="KHG1" t="s">
        <v>7659</v>
      </c>
      <c r="KHH1" t="s">
        <v>7660</v>
      </c>
      <c r="KHI1" t="s">
        <v>7661</v>
      </c>
      <c r="KHJ1" t="s">
        <v>7662</v>
      </c>
      <c r="KHK1" t="s">
        <v>7663</v>
      </c>
      <c r="KHL1" t="s">
        <v>7664</v>
      </c>
      <c r="KHM1" t="s">
        <v>7665</v>
      </c>
      <c r="KHN1" t="s">
        <v>7666</v>
      </c>
      <c r="KHO1" t="s">
        <v>7667</v>
      </c>
      <c r="KHP1" t="s">
        <v>7668</v>
      </c>
      <c r="KHQ1" t="s">
        <v>7669</v>
      </c>
      <c r="KHR1" t="s">
        <v>7670</v>
      </c>
      <c r="KHS1" t="s">
        <v>7671</v>
      </c>
      <c r="KHT1" t="s">
        <v>7672</v>
      </c>
      <c r="KHU1" t="s">
        <v>7673</v>
      </c>
      <c r="KHV1" t="s">
        <v>7674</v>
      </c>
      <c r="KHW1" t="s">
        <v>7675</v>
      </c>
      <c r="KHX1" t="s">
        <v>7676</v>
      </c>
      <c r="KHY1" t="s">
        <v>7677</v>
      </c>
      <c r="KHZ1" t="s">
        <v>7678</v>
      </c>
      <c r="KIA1" t="s">
        <v>7679</v>
      </c>
      <c r="KIB1" t="s">
        <v>7680</v>
      </c>
      <c r="KIC1" t="s">
        <v>7681</v>
      </c>
      <c r="KID1" t="s">
        <v>7682</v>
      </c>
      <c r="KIE1" t="s">
        <v>7683</v>
      </c>
      <c r="KIF1" t="s">
        <v>7684</v>
      </c>
      <c r="KIG1" t="s">
        <v>7685</v>
      </c>
      <c r="KIH1" t="s">
        <v>7686</v>
      </c>
      <c r="KII1" t="s">
        <v>7687</v>
      </c>
      <c r="KIJ1" t="s">
        <v>7688</v>
      </c>
      <c r="KIK1" t="s">
        <v>7689</v>
      </c>
      <c r="KIL1" t="s">
        <v>7690</v>
      </c>
      <c r="KIM1" t="s">
        <v>7691</v>
      </c>
      <c r="KIN1" t="s">
        <v>7692</v>
      </c>
      <c r="KIO1" t="s">
        <v>7693</v>
      </c>
      <c r="KIP1" t="s">
        <v>7694</v>
      </c>
      <c r="KIQ1" t="s">
        <v>7695</v>
      </c>
      <c r="KIR1" t="s">
        <v>7696</v>
      </c>
      <c r="KIS1" t="s">
        <v>7697</v>
      </c>
      <c r="KIT1" t="s">
        <v>7698</v>
      </c>
      <c r="KIU1" t="s">
        <v>7699</v>
      </c>
      <c r="KIV1" t="s">
        <v>7700</v>
      </c>
      <c r="KIW1" t="s">
        <v>7701</v>
      </c>
      <c r="KIX1" t="s">
        <v>7702</v>
      </c>
      <c r="KIY1" t="s">
        <v>7703</v>
      </c>
      <c r="KIZ1" t="s">
        <v>7704</v>
      </c>
      <c r="KJA1" t="s">
        <v>7705</v>
      </c>
      <c r="KJB1" t="s">
        <v>7706</v>
      </c>
      <c r="KJC1" t="s">
        <v>7707</v>
      </c>
      <c r="KJD1" t="s">
        <v>7708</v>
      </c>
      <c r="KJE1" t="s">
        <v>7709</v>
      </c>
      <c r="KJF1" t="s">
        <v>7710</v>
      </c>
      <c r="KJG1" t="s">
        <v>7711</v>
      </c>
      <c r="KJH1" t="s">
        <v>7712</v>
      </c>
      <c r="KJI1" t="s">
        <v>7713</v>
      </c>
      <c r="KJJ1" t="s">
        <v>7714</v>
      </c>
      <c r="KJK1" t="s">
        <v>7715</v>
      </c>
      <c r="KJL1" t="s">
        <v>7716</v>
      </c>
      <c r="KJM1" t="s">
        <v>7717</v>
      </c>
      <c r="KJN1" t="s">
        <v>7718</v>
      </c>
      <c r="KJO1" t="s">
        <v>7719</v>
      </c>
      <c r="KJP1" t="s">
        <v>7720</v>
      </c>
      <c r="KJQ1" t="s">
        <v>7721</v>
      </c>
      <c r="KJR1" t="s">
        <v>7722</v>
      </c>
      <c r="KJS1" t="s">
        <v>7723</v>
      </c>
      <c r="KJT1" t="s">
        <v>7724</v>
      </c>
      <c r="KJU1" t="s">
        <v>7725</v>
      </c>
      <c r="KJV1" t="s">
        <v>7726</v>
      </c>
      <c r="KJW1" t="s">
        <v>7727</v>
      </c>
      <c r="KJX1" t="s">
        <v>7728</v>
      </c>
      <c r="KJY1" t="s">
        <v>7729</v>
      </c>
      <c r="KJZ1" t="s">
        <v>7730</v>
      </c>
      <c r="KKA1" t="s">
        <v>7731</v>
      </c>
      <c r="KKB1" t="s">
        <v>7732</v>
      </c>
      <c r="KKC1" t="s">
        <v>7733</v>
      </c>
      <c r="KKD1" t="s">
        <v>7734</v>
      </c>
      <c r="KKE1" t="s">
        <v>7735</v>
      </c>
      <c r="KKF1" t="s">
        <v>7736</v>
      </c>
      <c r="KKG1" t="s">
        <v>7737</v>
      </c>
      <c r="KKH1" t="s">
        <v>7738</v>
      </c>
      <c r="KKI1" t="s">
        <v>7739</v>
      </c>
      <c r="KKJ1" t="s">
        <v>7740</v>
      </c>
      <c r="KKK1" t="s">
        <v>7741</v>
      </c>
      <c r="KKL1" t="s">
        <v>7742</v>
      </c>
      <c r="KKM1" t="s">
        <v>7743</v>
      </c>
      <c r="KKN1" t="s">
        <v>7744</v>
      </c>
      <c r="KKO1" t="s">
        <v>7745</v>
      </c>
      <c r="KKP1" t="s">
        <v>7746</v>
      </c>
      <c r="KKQ1" t="s">
        <v>7747</v>
      </c>
      <c r="KKR1" t="s">
        <v>7748</v>
      </c>
      <c r="KKS1" t="s">
        <v>7749</v>
      </c>
      <c r="KKT1" t="s">
        <v>7750</v>
      </c>
      <c r="KKU1" t="s">
        <v>7751</v>
      </c>
      <c r="KKV1" t="s">
        <v>7752</v>
      </c>
      <c r="KKW1" t="s">
        <v>7753</v>
      </c>
      <c r="KKX1" t="s">
        <v>7754</v>
      </c>
      <c r="KKY1" t="s">
        <v>7755</v>
      </c>
      <c r="KKZ1" t="s">
        <v>7756</v>
      </c>
      <c r="KLA1" t="s">
        <v>7757</v>
      </c>
      <c r="KLB1" t="s">
        <v>7758</v>
      </c>
      <c r="KLC1" t="s">
        <v>7759</v>
      </c>
      <c r="KLD1" t="s">
        <v>7760</v>
      </c>
      <c r="KLE1" t="s">
        <v>7761</v>
      </c>
      <c r="KLF1" t="s">
        <v>7762</v>
      </c>
      <c r="KLG1" t="s">
        <v>7763</v>
      </c>
      <c r="KLH1" t="s">
        <v>7764</v>
      </c>
      <c r="KLI1" t="s">
        <v>7765</v>
      </c>
      <c r="KLJ1" t="s">
        <v>7766</v>
      </c>
      <c r="KLK1" t="s">
        <v>7767</v>
      </c>
      <c r="KLL1" t="s">
        <v>7768</v>
      </c>
      <c r="KLM1" t="s">
        <v>7769</v>
      </c>
      <c r="KLN1" t="s">
        <v>7770</v>
      </c>
      <c r="KLO1" t="s">
        <v>7771</v>
      </c>
      <c r="KLP1" t="s">
        <v>7772</v>
      </c>
      <c r="KLQ1" t="s">
        <v>7773</v>
      </c>
      <c r="KLR1" t="s">
        <v>7774</v>
      </c>
      <c r="KLS1" t="s">
        <v>7775</v>
      </c>
      <c r="KLT1" t="s">
        <v>7776</v>
      </c>
      <c r="KLU1" t="s">
        <v>7777</v>
      </c>
      <c r="KLV1" t="s">
        <v>7778</v>
      </c>
      <c r="KLW1" t="s">
        <v>7779</v>
      </c>
      <c r="KLX1" t="s">
        <v>7780</v>
      </c>
      <c r="KLY1" t="s">
        <v>7781</v>
      </c>
      <c r="KLZ1" t="s">
        <v>7782</v>
      </c>
      <c r="KMA1" t="s">
        <v>7783</v>
      </c>
      <c r="KMB1" t="s">
        <v>7784</v>
      </c>
      <c r="KMC1" t="s">
        <v>7785</v>
      </c>
      <c r="KMD1" t="s">
        <v>7786</v>
      </c>
      <c r="KME1" t="s">
        <v>7787</v>
      </c>
      <c r="KMF1" t="s">
        <v>7788</v>
      </c>
      <c r="KMG1" t="s">
        <v>7789</v>
      </c>
      <c r="KMH1" t="s">
        <v>7790</v>
      </c>
      <c r="KMI1" t="s">
        <v>7791</v>
      </c>
      <c r="KMJ1" t="s">
        <v>7792</v>
      </c>
      <c r="KMK1" t="s">
        <v>7793</v>
      </c>
      <c r="KML1" t="s">
        <v>7794</v>
      </c>
      <c r="KMM1" t="s">
        <v>7795</v>
      </c>
      <c r="KMN1" t="s">
        <v>7796</v>
      </c>
      <c r="KMO1" t="s">
        <v>7797</v>
      </c>
      <c r="KMP1" t="s">
        <v>7798</v>
      </c>
      <c r="KMQ1" t="s">
        <v>7799</v>
      </c>
      <c r="KMR1" t="s">
        <v>7800</v>
      </c>
      <c r="KMS1" t="s">
        <v>7801</v>
      </c>
      <c r="KMT1" t="s">
        <v>7802</v>
      </c>
      <c r="KMU1" t="s">
        <v>7803</v>
      </c>
      <c r="KMV1" t="s">
        <v>7804</v>
      </c>
      <c r="KMW1" t="s">
        <v>7805</v>
      </c>
      <c r="KMX1" t="s">
        <v>7806</v>
      </c>
      <c r="KMY1" t="s">
        <v>7807</v>
      </c>
      <c r="KMZ1" t="s">
        <v>7808</v>
      </c>
      <c r="KNA1" t="s">
        <v>7809</v>
      </c>
      <c r="KNB1" t="s">
        <v>7810</v>
      </c>
      <c r="KNC1" t="s">
        <v>7811</v>
      </c>
      <c r="KND1" t="s">
        <v>7812</v>
      </c>
      <c r="KNE1" t="s">
        <v>7813</v>
      </c>
      <c r="KNF1" t="s">
        <v>7814</v>
      </c>
      <c r="KNG1" t="s">
        <v>7815</v>
      </c>
      <c r="KNH1" t="s">
        <v>7816</v>
      </c>
      <c r="KNI1" t="s">
        <v>7817</v>
      </c>
      <c r="KNJ1" t="s">
        <v>7818</v>
      </c>
      <c r="KNK1" t="s">
        <v>7819</v>
      </c>
      <c r="KNL1" t="s">
        <v>7820</v>
      </c>
      <c r="KNM1" t="s">
        <v>7821</v>
      </c>
      <c r="KNN1" t="s">
        <v>7822</v>
      </c>
      <c r="KNO1" t="s">
        <v>7823</v>
      </c>
      <c r="KNP1" t="s">
        <v>7824</v>
      </c>
      <c r="KNQ1" t="s">
        <v>7825</v>
      </c>
      <c r="KNR1" t="s">
        <v>7826</v>
      </c>
      <c r="KNS1" t="s">
        <v>7827</v>
      </c>
      <c r="KNT1" t="s">
        <v>7828</v>
      </c>
      <c r="KNU1" t="s">
        <v>7829</v>
      </c>
      <c r="KNV1" t="s">
        <v>7830</v>
      </c>
      <c r="KNW1" t="s">
        <v>7831</v>
      </c>
      <c r="KNX1" t="s">
        <v>7832</v>
      </c>
      <c r="KNY1" t="s">
        <v>7833</v>
      </c>
      <c r="KNZ1" t="s">
        <v>7834</v>
      </c>
      <c r="KOA1" t="s">
        <v>7835</v>
      </c>
      <c r="KOB1" t="s">
        <v>7836</v>
      </c>
      <c r="KOC1" t="s">
        <v>7837</v>
      </c>
      <c r="KOD1" t="s">
        <v>7838</v>
      </c>
      <c r="KOE1" t="s">
        <v>7839</v>
      </c>
      <c r="KOF1" t="s">
        <v>7840</v>
      </c>
      <c r="KOG1" t="s">
        <v>7841</v>
      </c>
      <c r="KOH1" t="s">
        <v>7842</v>
      </c>
      <c r="KOI1" t="s">
        <v>7843</v>
      </c>
      <c r="KOJ1" t="s">
        <v>7844</v>
      </c>
      <c r="KOK1" t="s">
        <v>7845</v>
      </c>
      <c r="KOL1" t="s">
        <v>7846</v>
      </c>
      <c r="KOM1" t="s">
        <v>7847</v>
      </c>
      <c r="KON1" t="s">
        <v>7848</v>
      </c>
      <c r="KOO1" t="s">
        <v>7849</v>
      </c>
      <c r="KOP1" t="s">
        <v>7850</v>
      </c>
      <c r="KOQ1" t="s">
        <v>7851</v>
      </c>
      <c r="KOR1" t="s">
        <v>7852</v>
      </c>
      <c r="KOS1" t="s">
        <v>7853</v>
      </c>
      <c r="KOT1" t="s">
        <v>7854</v>
      </c>
      <c r="KOU1" t="s">
        <v>7855</v>
      </c>
      <c r="KOV1" t="s">
        <v>7856</v>
      </c>
      <c r="KOW1" t="s">
        <v>7857</v>
      </c>
      <c r="KOX1" t="s">
        <v>7858</v>
      </c>
      <c r="KOY1" t="s">
        <v>7859</v>
      </c>
      <c r="KOZ1" t="s">
        <v>7860</v>
      </c>
      <c r="KPA1" t="s">
        <v>7861</v>
      </c>
      <c r="KPB1" t="s">
        <v>7862</v>
      </c>
      <c r="KPC1" t="s">
        <v>7863</v>
      </c>
      <c r="KPD1" t="s">
        <v>7864</v>
      </c>
      <c r="KPE1" t="s">
        <v>7865</v>
      </c>
      <c r="KPF1" t="s">
        <v>7866</v>
      </c>
      <c r="KPG1" t="s">
        <v>7867</v>
      </c>
      <c r="KPH1" t="s">
        <v>7868</v>
      </c>
      <c r="KPI1" t="s">
        <v>7869</v>
      </c>
      <c r="KPJ1" t="s">
        <v>7870</v>
      </c>
      <c r="KPK1" t="s">
        <v>7871</v>
      </c>
      <c r="KPL1" t="s">
        <v>7872</v>
      </c>
      <c r="KPM1" t="s">
        <v>7873</v>
      </c>
      <c r="KPN1" t="s">
        <v>7874</v>
      </c>
      <c r="KPO1" t="s">
        <v>7875</v>
      </c>
      <c r="KPP1" t="s">
        <v>7876</v>
      </c>
      <c r="KPQ1" t="s">
        <v>7877</v>
      </c>
      <c r="KPR1" t="s">
        <v>7878</v>
      </c>
      <c r="KPS1" t="s">
        <v>7879</v>
      </c>
      <c r="KPT1" t="s">
        <v>7880</v>
      </c>
      <c r="KPU1" t="s">
        <v>7881</v>
      </c>
      <c r="KPV1" t="s">
        <v>7882</v>
      </c>
      <c r="KPW1" t="s">
        <v>7883</v>
      </c>
      <c r="KPX1" t="s">
        <v>7884</v>
      </c>
      <c r="KPY1" t="s">
        <v>7885</v>
      </c>
      <c r="KPZ1" t="s">
        <v>7886</v>
      </c>
      <c r="KQA1" t="s">
        <v>7887</v>
      </c>
      <c r="KQB1" t="s">
        <v>7888</v>
      </c>
      <c r="KQC1" t="s">
        <v>7889</v>
      </c>
      <c r="KQD1" t="s">
        <v>7890</v>
      </c>
      <c r="KQE1" t="s">
        <v>7891</v>
      </c>
      <c r="KQF1" t="s">
        <v>7892</v>
      </c>
      <c r="KQG1" t="s">
        <v>7893</v>
      </c>
      <c r="KQH1" t="s">
        <v>7894</v>
      </c>
      <c r="KQI1" t="s">
        <v>7895</v>
      </c>
      <c r="KQJ1" t="s">
        <v>7896</v>
      </c>
      <c r="KQK1" t="s">
        <v>7897</v>
      </c>
      <c r="KQL1" t="s">
        <v>7898</v>
      </c>
      <c r="KQM1" t="s">
        <v>7899</v>
      </c>
      <c r="KQN1" t="s">
        <v>7900</v>
      </c>
      <c r="KQO1" t="s">
        <v>7901</v>
      </c>
      <c r="KQP1" t="s">
        <v>7902</v>
      </c>
      <c r="KQQ1" t="s">
        <v>7903</v>
      </c>
      <c r="KQR1" t="s">
        <v>7904</v>
      </c>
      <c r="KQS1" t="s">
        <v>7905</v>
      </c>
      <c r="KQT1" t="s">
        <v>7906</v>
      </c>
      <c r="KQU1" t="s">
        <v>7907</v>
      </c>
      <c r="KQV1" t="s">
        <v>7908</v>
      </c>
      <c r="KQW1" t="s">
        <v>7909</v>
      </c>
      <c r="KQX1" t="s">
        <v>7910</v>
      </c>
      <c r="KQY1" t="s">
        <v>7911</v>
      </c>
      <c r="KQZ1" t="s">
        <v>7912</v>
      </c>
      <c r="KRA1" t="s">
        <v>7913</v>
      </c>
      <c r="KRB1" t="s">
        <v>7914</v>
      </c>
      <c r="KRC1" t="s">
        <v>7915</v>
      </c>
      <c r="KRD1" t="s">
        <v>7916</v>
      </c>
      <c r="KRE1" t="s">
        <v>7917</v>
      </c>
      <c r="KRF1" t="s">
        <v>7918</v>
      </c>
      <c r="KRG1" t="s">
        <v>7919</v>
      </c>
      <c r="KRH1" t="s">
        <v>7920</v>
      </c>
      <c r="KRI1" t="s">
        <v>7921</v>
      </c>
      <c r="KRJ1" t="s">
        <v>7922</v>
      </c>
      <c r="KRK1" t="s">
        <v>7923</v>
      </c>
      <c r="KRL1" t="s">
        <v>7924</v>
      </c>
      <c r="KRM1" t="s">
        <v>7925</v>
      </c>
      <c r="KRN1" t="s">
        <v>7926</v>
      </c>
      <c r="KRO1" t="s">
        <v>7927</v>
      </c>
      <c r="KRP1" t="s">
        <v>7928</v>
      </c>
      <c r="KRQ1" t="s">
        <v>7929</v>
      </c>
      <c r="KRR1" t="s">
        <v>7930</v>
      </c>
      <c r="KRS1" t="s">
        <v>7931</v>
      </c>
      <c r="KRT1" t="s">
        <v>7932</v>
      </c>
      <c r="KRU1" t="s">
        <v>7933</v>
      </c>
      <c r="KRV1" t="s">
        <v>7934</v>
      </c>
      <c r="KRW1" t="s">
        <v>7935</v>
      </c>
      <c r="KRX1" t="s">
        <v>7936</v>
      </c>
      <c r="KRY1" t="s">
        <v>7937</v>
      </c>
      <c r="KRZ1" t="s">
        <v>7938</v>
      </c>
      <c r="KSA1" t="s">
        <v>7939</v>
      </c>
      <c r="KSB1" t="s">
        <v>7940</v>
      </c>
      <c r="KSC1" t="s">
        <v>7941</v>
      </c>
      <c r="KSD1" t="s">
        <v>7942</v>
      </c>
      <c r="KSE1" t="s">
        <v>7943</v>
      </c>
      <c r="KSF1" t="s">
        <v>7944</v>
      </c>
      <c r="KSG1" t="s">
        <v>7945</v>
      </c>
      <c r="KSH1" t="s">
        <v>7946</v>
      </c>
      <c r="KSI1" t="s">
        <v>7947</v>
      </c>
      <c r="KSJ1" t="s">
        <v>7948</v>
      </c>
      <c r="KSK1" t="s">
        <v>7949</v>
      </c>
      <c r="KSL1" t="s">
        <v>7950</v>
      </c>
      <c r="KSM1" t="s">
        <v>7951</v>
      </c>
      <c r="KSN1" t="s">
        <v>7952</v>
      </c>
      <c r="KSO1" t="s">
        <v>7953</v>
      </c>
      <c r="KSP1" t="s">
        <v>7954</v>
      </c>
      <c r="KSQ1" t="s">
        <v>7955</v>
      </c>
      <c r="KSR1" t="s">
        <v>7956</v>
      </c>
      <c r="KSS1" t="s">
        <v>7957</v>
      </c>
      <c r="KST1" t="s">
        <v>7958</v>
      </c>
      <c r="KSU1" t="s">
        <v>7959</v>
      </c>
      <c r="KSV1" t="s">
        <v>7960</v>
      </c>
      <c r="KSW1" t="s">
        <v>7961</v>
      </c>
      <c r="KSX1" t="s">
        <v>7962</v>
      </c>
      <c r="KSY1" t="s">
        <v>7963</v>
      </c>
      <c r="KSZ1" t="s">
        <v>7964</v>
      </c>
      <c r="KTA1" t="s">
        <v>7965</v>
      </c>
      <c r="KTB1" t="s">
        <v>7966</v>
      </c>
      <c r="KTC1" t="s">
        <v>7967</v>
      </c>
      <c r="KTD1" t="s">
        <v>7968</v>
      </c>
      <c r="KTE1" t="s">
        <v>7969</v>
      </c>
      <c r="KTF1" t="s">
        <v>7970</v>
      </c>
      <c r="KTG1" t="s">
        <v>7971</v>
      </c>
      <c r="KTH1" t="s">
        <v>7972</v>
      </c>
      <c r="KTI1" t="s">
        <v>7973</v>
      </c>
      <c r="KTJ1" t="s">
        <v>7974</v>
      </c>
      <c r="KTK1" t="s">
        <v>7975</v>
      </c>
      <c r="KTL1" t="s">
        <v>7976</v>
      </c>
      <c r="KTM1" t="s">
        <v>7977</v>
      </c>
      <c r="KTN1" t="s">
        <v>7978</v>
      </c>
      <c r="KTO1" t="s">
        <v>7979</v>
      </c>
      <c r="KTP1" t="s">
        <v>7980</v>
      </c>
      <c r="KTQ1" t="s">
        <v>7981</v>
      </c>
      <c r="KTR1" t="s">
        <v>7982</v>
      </c>
      <c r="KTS1" t="s">
        <v>7983</v>
      </c>
      <c r="KTT1" t="s">
        <v>7984</v>
      </c>
      <c r="KTU1" t="s">
        <v>7985</v>
      </c>
      <c r="KTV1" t="s">
        <v>7986</v>
      </c>
      <c r="KTW1" t="s">
        <v>7987</v>
      </c>
      <c r="KTX1" t="s">
        <v>7988</v>
      </c>
      <c r="KTY1" t="s">
        <v>7989</v>
      </c>
      <c r="KTZ1" t="s">
        <v>7990</v>
      </c>
      <c r="KUA1" t="s">
        <v>7991</v>
      </c>
      <c r="KUB1" t="s">
        <v>7992</v>
      </c>
      <c r="KUC1" t="s">
        <v>7993</v>
      </c>
      <c r="KUD1" t="s">
        <v>7994</v>
      </c>
      <c r="KUE1" t="s">
        <v>7995</v>
      </c>
      <c r="KUF1" t="s">
        <v>7996</v>
      </c>
      <c r="KUG1" t="s">
        <v>7997</v>
      </c>
      <c r="KUH1" t="s">
        <v>7998</v>
      </c>
      <c r="KUI1" t="s">
        <v>7999</v>
      </c>
      <c r="KUJ1" t="s">
        <v>8000</v>
      </c>
      <c r="KUK1" t="s">
        <v>8001</v>
      </c>
      <c r="KUL1" t="s">
        <v>8002</v>
      </c>
      <c r="KUM1" t="s">
        <v>8003</v>
      </c>
      <c r="KUN1" t="s">
        <v>8004</v>
      </c>
      <c r="KUO1" t="s">
        <v>8005</v>
      </c>
      <c r="KUP1" t="s">
        <v>8006</v>
      </c>
      <c r="KUQ1" t="s">
        <v>8007</v>
      </c>
      <c r="KUR1" t="s">
        <v>8008</v>
      </c>
      <c r="KUS1" t="s">
        <v>8009</v>
      </c>
      <c r="KUT1" t="s">
        <v>8010</v>
      </c>
      <c r="KUU1" t="s">
        <v>8011</v>
      </c>
      <c r="KUV1" t="s">
        <v>8012</v>
      </c>
      <c r="KUW1" t="s">
        <v>8013</v>
      </c>
      <c r="KUX1" t="s">
        <v>8014</v>
      </c>
      <c r="KUY1" t="s">
        <v>8015</v>
      </c>
      <c r="KUZ1" t="s">
        <v>8016</v>
      </c>
      <c r="KVA1" t="s">
        <v>8017</v>
      </c>
      <c r="KVB1" t="s">
        <v>8018</v>
      </c>
      <c r="KVC1" t="s">
        <v>8019</v>
      </c>
      <c r="KVD1" t="s">
        <v>8020</v>
      </c>
      <c r="KVE1" t="s">
        <v>8021</v>
      </c>
      <c r="KVF1" t="s">
        <v>8022</v>
      </c>
      <c r="KVG1" t="s">
        <v>8023</v>
      </c>
      <c r="KVH1" t="s">
        <v>8024</v>
      </c>
      <c r="KVI1" t="s">
        <v>8025</v>
      </c>
      <c r="KVJ1" t="s">
        <v>8026</v>
      </c>
      <c r="KVK1" t="s">
        <v>8027</v>
      </c>
      <c r="KVL1" t="s">
        <v>8028</v>
      </c>
      <c r="KVM1" t="s">
        <v>8029</v>
      </c>
      <c r="KVN1" t="s">
        <v>8030</v>
      </c>
      <c r="KVO1" t="s">
        <v>8031</v>
      </c>
      <c r="KVP1" t="s">
        <v>8032</v>
      </c>
      <c r="KVQ1" t="s">
        <v>8033</v>
      </c>
      <c r="KVR1" t="s">
        <v>8034</v>
      </c>
      <c r="KVS1" t="s">
        <v>8035</v>
      </c>
      <c r="KVT1" t="s">
        <v>8036</v>
      </c>
      <c r="KVU1" t="s">
        <v>8037</v>
      </c>
      <c r="KVV1" t="s">
        <v>8038</v>
      </c>
      <c r="KVW1" t="s">
        <v>8039</v>
      </c>
      <c r="KVX1" t="s">
        <v>8040</v>
      </c>
      <c r="KVY1" t="s">
        <v>8041</v>
      </c>
      <c r="KVZ1" t="s">
        <v>8042</v>
      </c>
      <c r="KWA1" t="s">
        <v>8043</v>
      </c>
      <c r="KWB1" t="s">
        <v>8044</v>
      </c>
      <c r="KWC1" t="s">
        <v>8045</v>
      </c>
      <c r="KWD1" t="s">
        <v>8046</v>
      </c>
      <c r="KWE1" t="s">
        <v>8047</v>
      </c>
      <c r="KWF1" t="s">
        <v>8048</v>
      </c>
      <c r="KWG1" t="s">
        <v>8049</v>
      </c>
      <c r="KWH1" t="s">
        <v>8050</v>
      </c>
      <c r="KWI1" t="s">
        <v>8051</v>
      </c>
      <c r="KWJ1" t="s">
        <v>8052</v>
      </c>
      <c r="KWK1" t="s">
        <v>8053</v>
      </c>
      <c r="KWL1" t="s">
        <v>8054</v>
      </c>
      <c r="KWM1" t="s">
        <v>8055</v>
      </c>
      <c r="KWN1" t="s">
        <v>8056</v>
      </c>
      <c r="KWO1" t="s">
        <v>8057</v>
      </c>
      <c r="KWP1" t="s">
        <v>8058</v>
      </c>
      <c r="KWQ1" t="s">
        <v>8059</v>
      </c>
      <c r="KWR1" t="s">
        <v>8060</v>
      </c>
      <c r="KWS1" t="s">
        <v>8061</v>
      </c>
      <c r="KWT1" t="s">
        <v>8062</v>
      </c>
      <c r="KWU1" t="s">
        <v>8063</v>
      </c>
      <c r="KWV1" t="s">
        <v>8064</v>
      </c>
      <c r="KWW1" t="s">
        <v>8065</v>
      </c>
      <c r="KWX1" t="s">
        <v>8066</v>
      </c>
      <c r="KWY1" t="s">
        <v>8067</v>
      </c>
      <c r="KWZ1" t="s">
        <v>8068</v>
      </c>
      <c r="KXA1" t="s">
        <v>8069</v>
      </c>
      <c r="KXB1" t="s">
        <v>8070</v>
      </c>
      <c r="KXC1" t="s">
        <v>8071</v>
      </c>
      <c r="KXD1" t="s">
        <v>8072</v>
      </c>
      <c r="KXE1" t="s">
        <v>8073</v>
      </c>
      <c r="KXF1" t="s">
        <v>8074</v>
      </c>
      <c r="KXG1" t="s">
        <v>8075</v>
      </c>
      <c r="KXH1" t="s">
        <v>8076</v>
      </c>
      <c r="KXI1" t="s">
        <v>8077</v>
      </c>
      <c r="KXJ1" t="s">
        <v>8078</v>
      </c>
      <c r="KXK1" t="s">
        <v>8079</v>
      </c>
      <c r="KXL1" t="s">
        <v>8080</v>
      </c>
      <c r="KXM1" t="s">
        <v>8081</v>
      </c>
      <c r="KXN1" t="s">
        <v>8082</v>
      </c>
      <c r="KXO1" t="s">
        <v>8083</v>
      </c>
      <c r="KXP1" t="s">
        <v>8084</v>
      </c>
      <c r="KXQ1" t="s">
        <v>8085</v>
      </c>
      <c r="KXR1" t="s">
        <v>8086</v>
      </c>
      <c r="KXS1" t="s">
        <v>8087</v>
      </c>
      <c r="KXT1" t="s">
        <v>8088</v>
      </c>
      <c r="KXU1" t="s">
        <v>8089</v>
      </c>
      <c r="KXV1" t="s">
        <v>8090</v>
      </c>
      <c r="KXW1" t="s">
        <v>8091</v>
      </c>
      <c r="KXX1" t="s">
        <v>8092</v>
      </c>
      <c r="KXY1" t="s">
        <v>8093</v>
      </c>
      <c r="KXZ1" t="s">
        <v>8094</v>
      </c>
      <c r="KYA1" t="s">
        <v>8095</v>
      </c>
      <c r="KYB1" t="s">
        <v>8096</v>
      </c>
      <c r="KYC1" t="s">
        <v>8097</v>
      </c>
      <c r="KYD1" t="s">
        <v>8098</v>
      </c>
      <c r="KYE1" t="s">
        <v>8099</v>
      </c>
      <c r="KYF1" t="s">
        <v>8100</v>
      </c>
      <c r="KYG1" t="s">
        <v>8101</v>
      </c>
      <c r="KYH1" t="s">
        <v>8102</v>
      </c>
      <c r="KYI1" t="s">
        <v>8103</v>
      </c>
      <c r="KYJ1" t="s">
        <v>8104</v>
      </c>
      <c r="KYK1" t="s">
        <v>8105</v>
      </c>
      <c r="KYL1" t="s">
        <v>8106</v>
      </c>
      <c r="KYM1" t="s">
        <v>8107</v>
      </c>
      <c r="KYN1" t="s">
        <v>8108</v>
      </c>
      <c r="KYO1" t="s">
        <v>8109</v>
      </c>
      <c r="KYP1" t="s">
        <v>8110</v>
      </c>
      <c r="KYQ1" t="s">
        <v>8111</v>
      </c>
      <c r="KYR1" t="s">
        <v>8112</v>
      </c>
      <c r="KYS1" t="s">
        <v>8113</v>
      </c>
      <c r="KYT1" t="s">
        <v>8114</v>
      </c>
      <c r="KYU1" t="s">
        <v>8115</v>
      </c>
      <c r="KYV1" t="s">
        <v>8116</v>
      </c>
      <c r="KYW1" t="s">
        <v>8117</v>
      </c>
      <c r="KYX1" t="s">
        <v>8118</v>
      </c>
      <c r="KYY1" t="s">
        <v>8119</v>
      </c>
      <c r="KYZ1" t="s">
        <v>8120</v>
      </c>
      <c r="KZA1" t="s">
        <v>8121</v>
      </c>
      <c r="KZB1" t="s">
        <v>8122</v>
      </c>
      <c r="KZC1" t="s">
        <v>8123</v>
      </c>
      <c r="KZD1" t="s">
        <v>8124</v>
      </c>
      <c r="KZE1" t="s">
        <v>8125</v>
      </c>
      <c r="KZF1" t="s">
        <v>8126</v>
      </c>
      <c r="KZG1" t="s">
        <v>8127</v>
      </c>
      <c r="KZH1" t="s">
        <v>8128</v>
      </c>
      <c r="KZI1" t="s">
        <v>8129</v>
      </c>
      <c r="KZJ1" t="s">
        <v>8130</v>
      </c>
      <c r="KZK1" t="s">
        <v>8131</v>
      </c>
      <c r="KZL1" t="s">
        <v>8132</v>
      </c>
      <c r="KZM1" t="s">
        <v>8133</v>
      </c>
      <c r="KZN1" t="s">
        <v>8134</v>
      </c>
      <c r="KZO1" t="s">
        <v>8135</v>
      </c>
      <c r="KZP1" t="s">
        <v>8136</v>
      </c>
      <c r="KZQ1" t="s">
        <v>8137</v>
      </c>
      <c r="KZR1" t="s">
        <v>8138</v>
      </c>
      <c r="KZS1" t="s">
        <v>8139</v>
      </c>
      <c r="KZT1" t="s">
        <v>8140</v>
      </c>
      <c r="KZU1" t="s">
        <v>8141</v>
      </c>
      <c r="KZV1" t="s">
        <v>8142</v>
      </c>
      <c r="KZW1" t="s">
        <v>8143</v>
      </c>
      <c r="KZX1" t="s">
        <v>8144</v>
      </c>
      <c r="KZY1" t="s">
        <v>8145</v>
      </c>
      <c r="KZZ1" t="s">
        <v>8146</v>
      </c>
      <c r="LAA1" t="s">
        <v>8147</v>
      </c>
      <c r="LAB1" t="s">
        <v>8148</v>
      </c>
      <c r="LAC1" t="s">
        <v>8149</v>
      </c>
      <c r="LAD1" t="s">
        <v>8150</v>
      </c>
      <c r="LAE1" t="s">
        <v>8151</v>
      </c>
      <c r="LAF1" t="s">
        <v>8152</v>
      </c>
      <c r="LAG1" t="s">
        <v>8153</v>
      </c>
      <c r="LAH1" t="s">
        <v>8154</v>
      </c>
      <c r="LAI1" t="s">
        <v>8155</v>
      </c>
      <c r="LAJ1" t="s">
        <v>8156</v>
      </c>
      <c r="LAK1" t="s">
        <v>8157</v>
      </c>
      <c r="LAL1" t="s">
        <v>8158</v>
      </c>
      <c r="LAM1" t="s">
        <v>8159</v>
      </c>
      <c r="LAN1" t="s">
        <v>8160</v>
      </c>
      <c r="LAO1" t="s">
        <v>8161</v>
      </c>
      <c r="LAP1" t="s">
        <v>8162</v>
      </c>
      <c r="LAQ1" t="s">
        <v>8163</v>
      </c>
      <c r="LAR1" t="s">
        <v>8164</v>
      </c>
      <c r="LAS1" t="s">
        <v>8165</v>
      </c>
      <c r="LAT1" t="s">
        <v>8166</v>
      </c>
      <c r="LAU1" t="s">
        <v>8167</v>
      </c>
      <c r="LAV1" t="s">
        <v>8168</v>
      </c>
      <c r="LAW1" t="s">
        <v>8169</v>
      </c>
      <c r="LAX1" t="s">
        <v>8170</v>
      </c>
      <c r="LAY1" t="s">
        <v>8171</v>
      </c>
      <c r="LAZ1" t="s">
        <v>8172</v>
      </c>
      <c r="LBA1" t="s">
        <v>8173</v>
      </c>
      <c r="LBB1" t="s">
        <v>8174</v>
      </c>
      <c r="LBC1" t="s">
        <v>8175</v>
      </c>
      <c r="LBD1" t="s">
        <v>8176</v>
      </c>
      <c r="LBE1" t="s">
        <v>8177</v>
      </c>
      <c r="LBF1" t="s">
        <v>8178</v>
      </c>
      <c r="LBG1" t="s">
        <v>8179</v>
      </c>
      <c r="LBH1" t="s">
        <v>8180</v>
      </c>
      <c r="LBI1" t="s">
        <v>8181</v>
      </c>
      <c r="LBJ1" t="s">
        <v>8182</v>
      </c>
      <c r="LBK1" t="s">
        <v>8183</v>
      </c>
      <c r="LBL1" t="s">
        <v>8184</v>
      </c>
      <c r="LBM1" t="s">
        <v>8185</v>
      </c>
      <c r="LBN1" t="s">
        <v>8186</v>
      </c>
      <c r="LBO1" t="s">
        <v>8187</v>
      </c>
      <c r="LBP1" t="s">
        <v>8188</v>
      </c>
      <c r="LBQ1" t="s">
        <v>8189</v>
      </c>
      <c r="LBR1" t="s">
        <v>8190</v>
      </c>
      <c r="LBS1" t="s">
        <v>8191</v>
      </c>
      <c r="LBT1" t="s">
        <v>8192</v>
      </c>
      <c r="LBU1" t="s">
        <v>8193</v>
      </c>
      <c r="LBV1" t="s">
        <v>8194</v>
      </c>
      <c r="LBW1" t="s">
        <v>8195</v>
      </c>
      <c r="LBX1" t="s">
        <v>8196</v>
      </c>
      <c r="LBY1" t="s">
        <v>8197</v>
      </c>
      <c r="LBZ1" t="s">
        <v>8198</v>
      </c>
      <c r="LCA1" t="s">
        <v>8199</v>
      </c>
      <c r="LCB1" t="s">
        <v>8200</v>
      </c>
      <c r="LCC1" t="s">
        <v>8201</v>
      </c>
      <c r="LCD1" t="s">
        <v>8202</v>
      </c>
      <c r="LCE1" t="s">
        <v>8203</v>
      </c>
      <c r="LCF1" t="s">
        <v>8204</v>
      </c>
      <c r="LCG1" t="s">
        <v>8205</v>
      </c>
      <c r="LCH1" t="s">
        <v>8206</v>
      </c>
      <c r="LCI1" t="s">
        <v>8207</v>
      </c>
      <c r="LCJ1" t="s">
        <v>8208</v>
      </c>
      <c r="LCK1" t="s">
        <v>8209</v>
      </c>
      <c r="LCL1" t="s">
        <v>8210</v>
      </c>
      <c r="LCM1" t="s">
        <v>8211</v>
      </c>
      <c r="LCN1" t="s">
        <v>8212</v>
      </c>
      <c r="LCO1" t="s">
        <v>8213</v>
      </c>
      <c r="LCP1" t="s">
        <v>8214</v>
      </c>
      <c r="LCQ1" t="s">
        <v>8215</v>
      </c>
      <c r="LCR1" t="s">
        <v>8216</v>
      </c>
      <c r="LCS1" t="s">
        <v>8217</v>
      </c>
      <c r="LCT1" t="s">
        <v>8218</v>
      </c>
      <c r="LCU1" t="s">
        <v>8219</v>
      </c>
      <c r="LCV1" t="s">
        <v>8220</v>
      </c>
      <c r="LCW1" t="s">
        <v>8221</v>
      </c>
      <c r="LCX1" t="s">
        <v>8222</v>
      </c>
      <c r="LCY1" t="s">
        <v>8223</v>
      </c>
      <c r="LCZ1" t="s">
        <v>8224</v>
      </c>
      <c r="LDA1" t="s">
        <v>8225</v>
      </c>
      <c r="LDB1" t="s">
        <v>8226</v>
      </c>
      <c r="LDC1" t="s">
        <v>8227</v>
      </c>
      <c r="LDD1" t="s">
        <v>8228</v>
      </c>
      <c r="LDE1" t="s">
        <v>8229</v>
      </c>
      <c r="LDF1" t="s">
        <v>8230</v>
      </c>
      <c r="LDG1" t="s">
        <v>8231</v>
      </c>
      <c r="LDH1" t="s">
        <v>8232</v>
      </c>
      <c r="LDI1" t="s">
        <v>8233</v>
      </c>
      <c r="LDJ1" t="s">
        <v>8234</v>
      </c>
      <c r="LDK1" t="s">
        <v>8235</v>
      </c>
      <c r="LDL1" t="s">
        <v>8236</v>
      </c>
      <c r="LDM1" t="s">
        <v>8237</v>
      </c>
      <c r="LDN1" t="s">
        <v>8238</v>
      </c>
      <c r="LDO1" t="s">
        <v>8239</v>
      </c>
      <c r="LDP1" t="s">
        <v>8240</v>
      </c>
      <c r="LDQ1" t="s">
        <v>8241</v>
      </c>
      <c r="LDR1" t="s">
        <v>8242</v>
      </c>
      <c r="LDS1" t="s">
        <v>8243</v>
      </c>
      <c r="LDT1" t="s">
        <v>8244</v>
      </c>
      <c r="LDU1" t="s">
        <v>8245</v>
      </c>
      <c r="LDV1" t="s">
        <v>8246</v>
      </c>
      <c r="LDW1" t="s">
        <v>8247</v>
      </c>
      <c r="LDX1" t="s">
        <v>8248</v>
      </c>
      <c r="LDY1" t="s">
        <v>8249</v>
      </c>
      <c r="LDZ1" t="s">
        <v>8250</v>
      </c>
      <c r="LEA1" t="s">
        <v>8251</v>
      </c>
      <c r="LEB1" t="s">
        <v>8252</v>
      </c>
      <c r="LEC1" t="s">
        <v>8253</v>
      </c>
      <c r="LED1" t="s">
        <v>8254</v>
      </c>
      <c r="LEE1" t="s">
        <v>8255</v>
      </c>
      <c r="LEF1" t="s">
        <v>8256</v>
      </c>
      <c r="LEG1" t="s">
        <v>8257</v>
      </c>
      <c r="LEH1" t="s">
        <v>8258</v>
      </c>
      <c r="LEI1" t="s">
        <v>8259</v>
      </c>
      <c r="LEJ1" t="s">
        <v>8260</v>
      </c>
      <c r="LEK1" t="s">
        <v>8261</v>
      </c>
      <c r="LEL1" t="s">
        <v>8262</v>
      </c>
      <c r="LEM1" t="s">
        <v>8263</v>
      </c>
      <c r="LEN1" t="s">
        <v>8264</v>
      </c>
      <c r="LEO1" t="s">
        <v>8265</v>
      </c>
      <c r="LEP1" t="s">
        <v>8266</v>
      </c>
      <c r="LEQ1" t="s">
        <v>8267</v>
      </c>
      <c r="LER1" t="s">
        <v>8268</v>
      </c>
      <c r="LES1" t="s">
        <v>8269</v>
      </c>
      <c r="LET1" t="s">
        <v>8270</v>
      </c>
      <c r="LEU1" t="s">
        <v>8271</v>
      </c>
      <c r="LEV1" t="s">
        <v>8272</v>
      </c>
      <c r="LEW1" t="s">
        <v>8273</v>
      </c>
      <c r="LEX1" t="s">
        <v>8274</v>
      </c>
      <c r="LEY1" t="s">
        <v>8275</v>
      </c>
      <c r="LEZ1" t="s">
        <v>8276</v>
      </c>
      <c r="LFA1" t="s">
        <v>8277</v>
      </c>
      <c r="LFB1" t="s">
        <v>8278</v>
      </c>
      <c r="LFC1" t="s">
        <v>8279</v>
      </c>
      <c r="LFD1" t="s">
        <v>8280</v>
      </c>
      <c r="LFE1" t="s">
        <v>8281</v>
      </c>
      <c r="LFF1" t="s">
        <v>8282</v>
      </c>
      <c r="LFG1" t="s">
        <v>8283</v>
      </c>
      <c r="LFH1" t="s">
        <v>8284</v>
      </c>
      <c r="LFI1" t="s">
        <v>8285</v>
      </c>
      <c r="LFJ1" t="s">
        <v>8286</v>
      </c>
      <c r="LFK1" t="s">
        <v>8287</v>
      </c>
      <c r="LFL1" t="s">
        <v>8288</v>
      </c>
      <c r="LFM1" t="s">
        <v>8289</v>
      </c>
      <c r="LFN1" t="s">
        <v>8290</v>
      </c>
      <c r="LFO1" t="s">
        <v>8291</v>
      </c>
      <c r="LFP1" t="s">
        <v>8292</v>
      </c>
      <c r="LFQ1" t="s">
        <v>8293</v>
      </c>
      <c r="LFR1" t="s">
        <v>8294</v>
      </c>
      <c r="LFS1" t="s">
        <v>8295</v>
      </c>
      <c r="LFT1" t="s">
        <v>8296</v>
      </c>
      <c r="LFU1" t="s">
        <v>8297</v>
      </c>
      <c r="LFV1" t="s">
        <v>8298</v>
      </c>
      <c r="LFW1" t="s">
        <v>8299</v>
      </c>
      <c r="LFX1" t="s">
        <v>8300</v>
      </c>
      <c r="LFY1" t="s">
        <v>8301</v>
      </c>
      <c r="LFZ1" t="s">
        <v>8302</v>
      </c>
      <c r="LGA1" t="s">
        <v>8303</v>
      </c>
      <c r="LGB1" t="s">
        <v>8304</v>
      </c>
      <c r="LGC1" t="s">
        <v>8305</v>
      </c>
      <c r="LGD1" t="s">
        <v>8306</v>
      </c>
      <c r="LGE1" t="s">
        <v>8307</v>
      </c>
      <c r="LGF1" t="s">
        <v>8308</v>
      </c>
      <c r="LGG1" t="s">
        <v>8309</v>
      </c>
      <c r="LGH1" t="s">
        <v>8310</v>
      </c>
      <c r="LGI1" t="s">
        <v>8311</v>
      </c>
      <c r="LGJ1" t="s">
        <v>8312</v>
      </c>
      <c r="LGK1" t="s">
        <v>8313</v>
      </c>
      <c r="LGL1" t="s">
        <v>8314</v>
      </c>
      <c r="LGM1" t="s">
        <v>8315</v>
      </c>
      <c r="LGN1" t="s">
        <v>8316</v>
      </c>
      <c r="LGO1" t="s">
        <v>8317</v>
      </c>
      <c r="LGP1" t="s">
        <v>8318</v>
      </c>
      <c r="LGQ1" t="s">
        <v>8319</v>
      </c>
      <c r="LGR1" t="s">
        <v>8320</v>
      </c>
      <c r="LGS1" t="s">
        <v>8321</v>
      </c>
      <c r="LGT1" t="s">
        <v>8322</v>
      </c>
      <c r="LGU1" t="s">
        <v>8323</v>
      </c>
      <c r="LGV1" t="s">
        <v>8324</v>
      </c>
      <c r="LGW1" t="s">
        <v>8325</v>
      </c>
      <c r="LGX1" t="s">
        <v>8326</v>
      </c>
      <c r="LGY1" t="s">
        <v>8327</v>
      </c>
      <c r="LGZ1" t="s">
        <v>8328</v>
      </c>
      <c r="LHA1" t="s">
        <v>8329</v>
      </c>
      <c r="LHB1" t="s">
        <v>8330</v>
      </c>
      <c r="LHC1" t="s">
        <v>8331</v>
      </c>
      <c r="LHD1" t="s">
        <v>8332</v>
      </c>
      <c r="LHE1" t="s">
        <v>8333</v>
      </c>
      <c r="LHF1" t="s">
        <v>8334</v>
      </c>
      <c r="LHG1" t="s">
        <v>8335</v>
      </c>
      <c r="LHH1" t="s">
        <v>8336</v>
      </c>
      <c r="LHI1" t="s">
        <v>8337</v>
      </c>
      <c r="LHJ1" t="s">
        <v>8338</v>
      </c>
      <c r="LHK1" t="s">
        <v>8339</v>
      </c>
      <c r="LHL1" t="s">
        <v>8340</v>
      </c>
      <c r="LHM1" t="s">
        <v>8341</v>
      </c>
      <c r="LHN1" t="s">
        <v>8342</v>
      </c>
      <c r="LHO1" t="s">
        <v>8343</v>
      </c>
      <c r="LHP1" t="s">
        <v>8344</v>
      </c>
      <c r="LHQ1" t="s">
        <v>8345</v>
      </c>
      <c r="LHR1" t="s">
        <v>8346</v>
      </c>
      <c r="LHS1" t="s">
        <v>8347</v>
      </c>
      <c r="LHT1" t="s">
        <v>8348</v>
      </c>
      <c r="LHU1" t="s">
        <v>8349</v>
      </c>
      <c r="LHV1" t="s">
        <v>8350</v>
      </c>
      <c r="LHW1" t="s">
        <v>8351</v>
      </c>
      <c r="LHX1" t="s">
        <v>8352</v>
      </c>
      <c r="LHY1" t="s">
        <v>8353</v>
      </c>
      <c r="LHZ1" t="s">
        <v>8354</v>
      </c>
      <c r="LIA1" t="s">
        <v>8355</v>
      </c>
      <c r="LIB1" t="s">
        <v>8356</v>
      </c>
      <c r="LIC1" t="s">
        <v>8357</v>
      </c>
      <c r="LID1" t="s">
        <v>8358</v>
      </c>
      <c r="LIE1" t="s">
        <v>8359</v>
      </c>
      <c r="LIF1" t="s">
        <v>8360</v>
      </c>
      <c r="LIG1" t="s">
        <v>8361</v>
      </c>
      <c r="LIH1" t="s">
        <v>8362</v>
      </c>
      <c r="LII1" t="s">
        <v>8363</v>
      </c>
      <c r="LIJ1" t="s">
        <v>8364</v>
      </c>
      <c r="LIK1" t="s">
        <v>8365</v>
      </c>
      <c r="LIL1" t="s">
        <v>8366</v>
      </c>
      <c r="LIM1" t="s">
        <v>8367</v>
      </c>
      <c r="LIN1" t="s">
        <v>8368</v>
      </c>
      <c r="LIO1" t="s">
        <v>8369</v>
      </c>
      <c r="LIP1" t="s">
        <v>8370</v>
      </c>
      <c r="LIQ1" t="s">
        <v>8371</v>
      </c>
      <c r="LIR1" t="s">
        <v>8372</v>
      </c>
      <c r="LIS1" t="s">
        <v>8373</v>
      </c>
      <c r="LIT1" t="s">
        <v>8374</v>
      </c>
      <c r="LIU1" t="s">
        <v>8375</v>
      </c>
      <c r="LIV1" t="s">
        <v>8376</v>
      </c>
      <c r="LIW1" t="s">
        <v>8377</v>
      </c>
      <c r="LIX1" t="s">
        <v>8378</v>
      </c>
      <c r="LIY1" t="s">
        <v>8379</v>
      </c>
      <c r="LIZ1" t="s">
        <v>8380</v>
      </c>
      <c r="LJA1" t="s">
        <v>8381</v>
      </c>
      <c r="LJB1" t="s">
        <v>8382</v>
      </c>
      <c r="LJC1" t="s">
        <v>8383</v>
      </c>
      <c r="LJD1" t="s">
        <v>8384</v>
      </c>
      <c r="LJE1" t="s">
        <v>8385</v>
      </c>
      <c r="LJF1" t="s">
        <v>8386</v>
      </c>
      <c r="LJG1" t="s">
        <v>8387</v>
      </c>
      <c r="LJH1" t="s">
        <v>8388</v>
      </c>
      <c r="LJI1" t="s">
        <v>8389</v>
      </c>
      <c r="LJJ1" t="s">
        <v>8390</v>
      </c>
      <c r="LJK1" t="s">
        <v>8391</v>
      </c>
      <c r="LJL1" t="s">
        <v>8392</v>
      </c>
      <c r="LJM1" t="s">
        <v>8393</v>
      </c>
      <c r="LJN1" t="s">
        <v>8394</v>
      </c>
      <c r="LJO1" t="s">
        <v>8395</v>
      </c>
      <c r="LJP1" t="s">
        <v>8396</v>
      </c>
      <c r="LJQ1" t="s">
        <v>8397</v>
      </c>
      <c r="LJR1" t="s">
        <v>8398</v>
      </c>
      <c r="LJS1" t="s">
        <v>8399</v>
      </c>
      <c r="LJT1" t="s">
        <v>8400</v>
      </c>
      <c r="LJU1" t="s">
        <v>8401</v>
      </c>
      <c r="LJV1" t="s">
        <v>8402</v>
      </c>
      <c r="LJW1" t="s">
        <v>8403</v>
      </c>
      <c r="LJX1" t="s">
        <v>8404</v>
      </c>
      <c r="LJY1" t="s">
        <v>8405</v>
      </c>
      <c r="LJZ1" t="s">
        <v>8406</v>
      </c>
      <c r="LKA1" t="s">
        <v>8407</v>
      </c>
      <c r="LKB1" t="s">
        <v>8408</v>
      </c>
      <c r="LKC1" t="s">
        <v>8409</v>
      </c>
      <c r="LKD1" t="s">
        <v>8410</v>
      </c>
      <c r="LKE1" t="s">
        <v>8411</v>
      </c>
      <c r="LKF1" t="s">
        <v>8412</v>
      </c>
      <c r="LKG1" t="s">
        <v>8413</v>
      </c>
      <c r="LKH1" t="s">
        <v>8414</v>
      </c>
      <c r="LKI1" t="s">
        <v>8415</v>
      </c>
      <c r="LKJ1" t="s">
        <v>8416</v>
      </c>
      <c r="LKK1" t="s">
        <v>8417</v>
      </c>
      <c r="LKL1" t="s">
        <v>8418</v>
      </c>
      <c r="LKM1" t="s">
        <v>8419</v>
      </c>
      <c r="LKN1" t="s">
        <v>8420</v>
      </c>
      <c r="LKO1" t="s">
        <v>8421</v>
      </c>
      <c r="LKP1" t="s">
        <v>8422</v>
      </c>
      <c r="LKQ1" t="s">
        <v>8423</v>
      </c>
      <c r="LKR1" t="s">
        <v>8424</v>
      </c>
      <c r="LKS1" t="s">
        <v>8425</v>
      </c>
      <c r="LKT1" t="s">
        <v>8426</v>
      </c>
      <c r="LKU1" t="s">
        <v>8427</v>
      </c>
      <c r="LKV1" t="s">
        <v>8428</v>
      </c>
      <c r="LKW1" t="s">
        <v>8429</v>
      </c>
      <c r="LKX1" t="s">
        <v>8430</v>
      </c>
      <c r="LKY1" t="s">
        <v>8431</v>
      </c>
      <c r="LKZ1" t="s">
        <v>8432</v>
      </c>
      <c r="LLA1" t="s">
        <v>8433</v>
      </c>
      <c r="LLB1" t="s">
        <v>8434</v>
      </c>
      <c r="LLC1" t="s">
        <v>8435</v>
      </c>
      <c r="LLD1" t="s">
        <v>8436</v>
      </c>
      <c r="LLE1" t="s">
        <v>8437</v>
      </c>
      <c r="LLF1" t="s">
        <v>8438</v>
      </c>
      <c r="LLG1" t="s">
        <v>8439</v>
      </c>
      <c r="LLH1" t="s">
        <v>8440</v>
      </c>
      <c r="LLI1" t="s">
        <v>8441</v>
      </c>
      <c r="LLJ1" t="s">
        <v>8442</v>
      </c>
      <c r="LLK1" t="s">
        <v>8443</v>
      </c>
      <c r="LLL1" t="s">
        <v>8444</v>
      </c>
      <c r="LLM1" t="s">
        <v>8445</v>
      </c>
      <c r="LLN1" t="s">
        <v>8446</v>
      </c>
      <c r="LLO1" t="s">
        <v>8447</v>
      </c>
      <c r="LLP1" t="s">
        <v>8448</v>
      </c>
      <c r="LLQ1" t="s">
        <v>8449</v>
      </c>
      <c r="LLR1" t="s">
        <v>8450</v>
      </c>
      <c r="LLS1" t="s">
        <v>8451</v>
      </c>
      <c r="LLT1" t="s">
        <v>8452</v>
      </c>
      <c r="LLU1" t="s">
        <v>8453</v>
      </c>
      <c r="LLV1" t="s">
        <v>8454</v>
      </c>
      <c r="LLW1" t="s">
        <v>8455</v>
      </c>
      <c r="LLX1" t="s">
        <v>8456</v>
      </c>
      <c r="LLY1" t="s">
        <v>8457</v>
      </c>
      <c r="LLZ1" t="s">
        <v>8458</v>
      </c>
      <c r="LMA1" t="s">
        <v>8459</v>
      </c>
      <c r="LMB1" t="s">
        <v>8460</v>
      </c>
      <c r="LMC1" t="s">
        <v>8461</v>
      </c>
      <c r="LMD1" t="s">
        <v>8462</v>
      </c>
      <c r="LME1" t="s">
        <v>8463</v>
      </c>
      <c r="LMF1" t="s">
        <v>8464</v>
      </c>
      <c r="LMG1" t="s">
        <v>8465</v>
      </c>
      <c r="LMH1" t="s">
        <v>8466</v>
      </c>
      <c r="LMI1" t="s">
        <v>8467</v>
      </c>
      <c r="LMJ1" t="s">
        <v>8468</v>
      </c>
      <c r="LMK1" t="s">
        <v>8469</v>
      </c>
      <c r="LML1" t="s">
        <v>8470</v>
      </c>
      <c r="LMM1" t="s">
        <v>8471</v>
      </c>
      <c r="LMN1" t="s">
        <v>8472</v>
      </c>
      <c r="LMO1" t="s">
        <v>8473</v>
      </c>
      <c r="LMP1" t="s">
        <v>8474</v>
      </c>
      <c r="LMQ1" t="s">
        <v>8475</v>
      </c>
      <c r="LMR1" t="s">
        <v>8476</v>
      </c>
      <c r="LMS1" t="s">
        <v>8477</v>
      </c>
      <c r="LMT1" t="s">
        <v>8478</v>
      </c>
      <c r="LMU1" t="s">
        <v>8479</v>
      </c>
      <c r="LMV1" t="s">
        <v>8480</v>
      </c>
      <c r="LMW1" t="s">
        <v>8481</v>
      </c>
      <c r="LMX1" t="s">
        <v>8482</v>
      </c>
      <c r="LMY1" t="s">
        <v>8483</v>
      </c>
      <c r="LMZ1" t="s">
        <v>8484</v>
      </c>
      <c r="LNA1" t="s">
        <v>8485</v>
      </c>
      <c r="LNB1" t="s">
        <v>8486</v>
      </c>
      <c r="LNC1" t="s">
        <v>8487</v>
      </c>
      <c r="LND1" t="s">
        <v>8488</v>
      </c>
      <c r="LNE1" t="s">
        <v>8489</v>
      </c>
      <c r="LNF1" t="s">
        <v>8490</v>
      </c>
      <c r="LNG1" t="s">
        <v>8491</v>
      </c>
      <c r="LNH1" t="s">
        <v>8492</v>
      </c>
      <c r="LNI1" t="s">
        <v>8493</v>
      </c>
      <c r="LNJ1" t="s">
        <v>8494</v>
      </c>
      <c r="LNK1" t="s">
        <v>8495</v>
      </c>
      <c r="LNL1" t="s">
        <v>8496</v>
      </c>
      <c r="LNM1" t="s">
        <v>8497</v>
      </c>
      <c r="LNN1" t="s">
        <v>8498</v>
      </c>
      <c r="LNO1" t="s">
        <v>8499</v>
      </c>
      <c r="LNP1" t="s">
        <v>8500</v>
      </c>
      <c r="LNQ1" t="s">
        <v>8501</v>
      </c>
      <c r="LNR1" t="s">
        <v>8502</v>
      </c>
      <c r="LNS1" t="s">
        <v>8503</v>
      </c>
      <c r="LNT1" t="s">
        <v>8504</v>
      </c>
      <c r="LNU1" t="s">
        <v>8505</v>
      </c>
      <c r="LNV1" t="s">
        <v>8506</v>
      </c>
      <c r="LNW1" t="s">
        <v>8507</v>
      </c>
      <c r="LNX1" t="s">
        <v>8508</v>
      </c>
      <c r="LNY1" t="s">
        <v>8509</v>
      </c>
      <c r="LNZ1" t="s">
        <v>8510</v>
      </c>
      <c r="LOA1" t="s">
        <v>8511</v>
      </c>
      <c r="LOB1" t="s">
        <v>8512</v>
      </c>
      <c r="LOC1" t="s">
        <v>8513</v>
      </c>
      <c r="LOD1" t="s">
        <v>8514</v>
      </c>
      <c r="LOE1" t="s">
        <v>8515</v>
      </c>
      <c r="LOF1" t="s">
        <v>8516</v>
      </c>
      <c r="LOG1" t="s">
        <v>8517</v>
      </c>
      <c r="LOH1" t="s">
        <v>8518</v>
      </c>
      <c r="LOI1" t="s">
        <v>8519</v>
      </c>
      <c r="LOJ1" t="s">
        <v>8520</v>
      </c>
      <c r="LOK1" t="s">
        <v>8521</v>
      </c>
      <c r="LOL1" t="s">
        <v>8522</v>
      </c>
      <c r="LOM1" t="s">
        <v>8523</v>
      </c>
      <c r="LON1" t="s">
        <v>8524</v>
      </c>
      <c r="LOO1" t="s">
        <v>8525</v>
      </c>
      <c r="LOP1" t="s">
        <v>8526</v>
      </c>
      <c r="LOQ1" t="s">
        <v>8527</v>
      </c>
      <c r="LOR1" t="s">
        <v>8528</v>
      </c>
      <c r="LOS1" t="s">
        <v>8529</v>
      </c>
      <c r="LOT1" t="s">
        <v>8530</v>
      </c>
      <c r="LOU1" t="s">
        <v>8531</v>
      </c>
      <c r="LOV1" t="s">
        <v>8532</v>
      </c>
      <c r="LOW1" t="s">
        <v>8533</v>
      </c>
      <c r="LOX1" t="s">
        <v>8534</v>
      </c>
      <c r="LOY1" t="s">
        <v>8535</v>
      </c>
      <c r="LOZ1" t="s">
        <v>8536</v>
      </c>
      <c r="LPA1" t="s">
        <v>8537</v>
      </c>
      <c r="LPB1" t="s">
        <v>8538</v>
      </c>
      <c r="LPC1" t="s">
        <v>8539</v>
      </c>
      <c r="LPD1" t="s">
        <v>8540</v>
      </c>
      <c r="LPE1" t="s">
        <v>8541</v>
      </c>
      <c r="LPF1" t="s">
        <v>8542</v>
      </c>
      <c r="LPG1" t="s">
        <v>8543</v>
      </c>
      <c r="LPH1" t="s">
        <v>8544</v>
      </c>
      <c r="LPI1" t="s">
        <v>8545</v>
      </c>
      <c r="LPJ1" t="s">
        <v>8546</v>
      </c>
      <c r="LPK1" t="s">
        <v>8547</v>
      </c>
      <c r="LPL1" t="s">
        <v>8548</v>
      </c>
      <c r="LPM1" t="s">
        <v>8549</v>
      </c>
      <c r="LPN1" t="s">
        <v>8550</v>
      </c>
      <c r="LPO1" t="s">
        <v>8551</v>
      </c>
      <c r="LPP1" t="s">
        <v>8552</v>
      </c>
      <c r="LPQ1" t="s">
        <v>8553</v>
      </c>
      <c r="LPR1" t="s">
        <v>8554</v>
      </c>
      <c r="LPS1" t="s">
        <v>8555</v>
      </c>
      <c r="LPT1" t="s">
        <v>8556</v>
      </c>
      <c r="LPU1" t="s">
        <v>8557</v>
      </c>
      <c r="LPV1" t="s">
        <v>8558</v>
      </c>
      <c r="LPW1" t="s">
        <v>8559</v>
      </c>
      <c r="LPX1" t="s">
        <v>8560</v>
      </c>
      <c r="LPY1" t="s">
        <v>8561</v>
      </c>
      <c r="LPZ1" t="s">
        <v>8562</v>
      </c>
      <c r="LQA1" t="s">
        <v>8563</v>
      </c>
      <c r="LQB1" t="s">
        <v>8564</v>
      </c>
      <c r="LQC1" t="s">
        <v>8565</v>
      </c>
      <c r="LQD1" t="s">
        <v>8566</v>
      </c>
      <c r="LQE1" t="s">
        <v>8567</v>
      </c>
      <c r="LQF1" t="s">
        <v>8568</v>
      </c>
      <c r="LQG1" t="s">
        <v>8569</v>
      </c>
      <c r="LQH1" t="s">
        <v>8570</v>
      </c>
      <c r="LQI1" t="s">
        <v>8571</v>
      </c>
      <c r="LQJ1" t="s">
        <v>8572</v>
      </c>
      <c r="LQK1" t="s">
        <v>8573</v>
      </c>
      <c r="LQL1" t="s">
        <v>8574</v>
      </c>
      <c r="LQM1" t="s">
        <v>8575</v>
      </c>
      <c r="LQN1" t="s">
        <v>8576</v>
      </c>
      <c r="LQO1" t="s">
        <v>8577</v>
      </c>
      <c r="LQP1" t="s">
        <v>8578</v>
      </c>
      <c r="LQQ1" t="s">
        <v>8579</v>
      </c>
      <c r="LQR1" t="s">
        <v>8580</v>
      </c>
      <c r="LQS1" t="s">
        <v>8581</v>
      </c>
      <c r="LQT1" t="s">
        <v>8582</v>
      </c>
      <c r="LQU1" t="s">
        <v>8583</v>
      </c>
      <c r="LQV1" t="s">
        <v>8584</v>
      </c>
      <c r="LQW1" t="s">
        <v>8585</v>
      </c>
      <c r="LQX1" t="s">
        <v>8586</v>
      </c>
      <c r="LQY1" t="s">
        <v>8587</v>
      </c>
      <c r="LQZ1" t="s">
        <v>8588</v>
      </c>
      <c r="LRA1" t="s">
        <v>8589</v>
      </c>
      <c r="LRB1" t="s">
        <v>8590</v>
      </c>
      <c r="LRC1" t="s">
        <v>8591</v>
      </c>
      <c r="LRD1" t="s">
        <v>8592</v>
      </c>
      <c r="LRE1" t="s">
        <v>8593</v>
      </c>
      <c r="LRF1" t="s">
        <v>8594</v>
      </c>
      <c r="LRG1" t="s">
        <v>8595</v>
      </c>
      <c r="LRH1" t="s">
        <v>8596</v>
      </c>
      <c r="LRI1" t="s">
        <v>8597</v>
      </c>
      <c r="LRJ1" t="s">
        <v>8598</v>
      </c>
      <c r="LRK1" t="s">
        <v>8599</v>
      </c>
      <c r="LRL1" t="s">
        <v>8600</v>
      </c>
      <c r="LRM1" t="s">
        <v>8601</v>
      </c>
      <c r="LRN1" t="s">
        <v>8602</v>
      </c>
      <c r="LRO1" t="s">
        <v>8603</v>
      </c>
      <c r="LRP1" t="s">
        <v>8604</v>
      </c>
      <c r="LRQ1" t="s">
        <v>8605</v>
      </c>
      <c r="LRR1" t="s">
        <v>8606</v>
      </c>
      <c r="LRS1" t="s">
        <v>8607</v>
      </c>
      <c r="LRT1" t="s">
        <v>8608</v>
      </c>
      <c r="LRU1" t="s">
        <v>8609</v>
      </c>
      <c r="LRV1" t="s">
        <v>8610</v>
      </c>
      <c r="LRW1" t="s">
        <v>8611</v>
      </c>
      <c r="LRX1" t="s">
        <v>8612</v>
      </c>
      <c r="LRY1" t="s">
        <v>8613</v>
      </c>
      <c r="LRZ1" t="s">
        <v>8614</v>
      </c>
      <c r="LSA1" t="s">
        <v>8615</v>
      </c>
      <c r="LSB1" t="s">
        <v>8616</v>
      </c>
      <c r="LSC1" t="s">
        <v>8617</v>
      </c>
      <c r="LSD1" t="s">
        <v>8618</v>
      </c>
      <c r="LSE1" t="s">
        <v>8619</v>
      </c>
      <c r="LSF1" t="s">
        <v>8620</v>
      </c>
      <c r="LSG1" t="s">
        <v>8621</v>
      </c>
      <c r="LSH1" t="s">
        <v>8622</v>
      </c>
      <c r="LSI1" t="s">
        <v>8623</v>
      </c>
      <c r="LSJ1" t="s">
        <v>8624</v>
      </c>
      <c r="LSK1" t="s">
        <v>8625</v>
      </c>
      <c r="LSL1" t="s">
        <v>8626</v>
      </c>
      <c r="LSM1" t="s">
        <v>8627</v>
      </c>
      <c r="LSN1" t="s">
        <v>8628</v>
      </c>
      <c r="LSO1" t="s">
        <v>8629</v>
      </c>
      <c r="LSP1" t="s">
        <v>8630</v>
      </c>
      <c r="LSQ1" t="s">
        <v>8631</v>
      </c>
      <c r="LSR1" t="s">
        <v>8632</v>
      </c>
      <c r="LSS1" t="s">
        <v>8633</v>
      </c>
      <c r="LST1" t="s">
        <v>8634</v>
      </c>
      <c r="LSU1" t="s">
        <v>8635</v>
      </c>
      <c r="LSV1" t="s">
        <v>8636</v>
      </c>
      <c r="LSW1" t="s">
        <v>8637</v>
      </c>
      <c r="LSX1" t="s">
        <v>8638</v>
      </c>
      <c r="LSY1" t="s">
        <v>8639</v>
      </c>
      <c r="LSZ1" t="s">
        <v>8640</v>
      </c>
      <c r="LTA1" t="s">
        <v>8641</v>
      </c>
      <c r="LTB1" t="s">
        <v>8642</v>
      </c>
      <c r="LTC1" t="s">
        <v>8643</v>
      </c>
      <c r="LTD1" t="s">
        <v>8644</v>
      </c>
      <c r="LTE1" t="s">
        <v>8645</v>
      </c>
      <c r="LTF1" t="s">
        <v>8646</v>
      </c>
      <c r="LTG1" t="s">
        <v>8647</v>
      </c>
      <c r="LTH1" t="s">
        <v>8648</v>
      </c>
      <c r="LTI1" t="s">
        <v>8649</v>
      </c>
      <c r="LTJ1" t="s">
        <v>8650</v>
      </c>
      <c r="LTK1" t="s">
        <v>8651</v>
      </c>
      <c r="LTL1" t="s">
        <v>8652</v>
      </c>
      <c r="LTM1" t="s">
        <v>8653</v>
      </c>
      <c r="LTN1" t="s">
        <v>8654</v>
      </c>
      <c r="LTO1" t="s">
        <v>8655</v>
      </c>
      <c r="LTP1" t="s">
        <v>8656</v>
      </c>
      <c r="LTQ1" t="s">
        <v>8657</v>
      </c>
      <c r="LTR1" t="s">
        <v>8658</v>
      </c>
      <c r="LTS1" t="s">
        <v>8659</v>
      </c>
      <c r="LTT1" t="s">
        <v>8660</v>
      </c>
      <c r="LTU1" t="s">
        <v>8661</v>
      </c>
      <c r="LTV1" t="s">
        <v>8662</v>
      </c>
      <c r="LTW1" t="s">
        <v>8663</v>
      </c>
      <c r="LTX1" t="s">
        <v>8664</v>
      </c>
      <c r="LTY1" t="s">
        <v>8665</v>
      </c>
      <c r="LTZ1" t="s">
        <v>8666</v>
      </c>
      <c r="LUA1" t="s">
        <v>8667</v>
      </c>
      <c r="LUB1" t="s">
        <v>8668</v>
      </c>
      <c r="LUC1" t="s">
        <v>8669</v>
      </c>
      <c r="LUD1" t="s">
        <v>8670</v>
      </c>
      <c r="LUE1" t="s">
        <v>8671</v>
      </c>
      <c r="LUF1" t="s">
        <v>8672</v>
      </c>
      <c r="LUG1" t="s">
        <v>8673</v>
      </c>
      <c r="LUH1" t="s">
        <v>8674</v>
      </c>
      <c r="LUI1" t="s">
        <v>8675</v>
      </c>
      <c r="LUJ1" t="s">
        <v>8676</v>
      </c>
      <c r="LUK1" t="s">
        <v>8677</v>
      </c>
      <c r="LUL1" t="s">
        <v>8678</v>
      </c>
      <c r="LUM1" t="s">
        <v>8679</v>
      </c>
      <c r="LUN1" t="s">
        <v>8680</v>
      </c>
      <c r="LUO1" t="s">
        <v>8681</v>
      </c>
      <c r="LUP1" t="s">
        <v>8682</v>
      </c>
      <c r="LUQ1" t="s">
        <v>8683</v>
      </c>
      <c r="LUR1" t="s">
        <v>8684</v>
      </c>
      <c r="LUS1" t="s">
        <v>8685</v>
      </c>
      <c r="LUT1" t="s">
        <v>8686</v>
      </c>
      <c r="LUU1" t="s">
        <v>8687</v>
      </c>
      <c r="LUV1" t="s">
        <v>8688</v>
      </c>
      <c r="LUW1" t="s">
        <v>8689</v>
      </c>
      <c r="LUX1" t="s">
        <v>8690</v>
      </c>
      <c r="LUY1" t="s">
        <v>8691</v>
      </c>
      <c r="LUZ1" t="s">
        <v>8692</v>
      </c>
      <c r="LVA1" t="s">
        <v>8693</v>
      </c>
      <c r="LVB1" t="s">
        <v>8694</v>
      </c>
      <c r="LVC1" t="s">
        <v>8695</v>
      </c>
      <c r="LVD1" t="s">
        <v>8696</v>
      </c>
      <c r="LVE1" t="s">
        <v>8697</v>
      </c>
      <c r="LVF1" t="s">
        <v>8698</v>
      </c>
      <c r="LVG1" t="s">
        <v>8699</v>
      </c>
      <c r="LVH1" t="s">
        <v>8700</v>
      </c>
      <c r="LVI1" t="s">
        <v>8701</v>
      </c>
      <c r="LVJ1" t="s">
        <v>8702</v>
      </c>
      <c r="LVK1" t="s">
        <v>8703</v>
      </c>
      <c r="LVL1" t="s">
        <v>8704</v>
      </c>
      <c r="LVM1" t="s">
        <v>8705</v>
      </c>
      <c r="LVN1" t="s">
        <v>8706</v>
      </c>
      <c r="LVO1" t="s">
        <v>8707</v>
      </c>
      <c r="LVP1" t="s">
        <v>8708</v>
      </c>
      <c r="LVQ1" t="s">
        <v>8709</v>
      </c>
      <c r="LVR1" t="s">
        <v>8710</v>
      </c>
      <c r="LVS1" t="s">
        <v>8711</v>
      </c>
      <c r="LVT1" t="s">
        <v>8712</v>
      </c>
      <c r="LVU1" t="s">
        <v>8713</v>
      </c>
      <c r="LVV1" t="s">
        <v>8714</v>
      </c>
      <c r="LVW1" t="s">
        <v>8715</v>
      </c>
      <c r="LVX1" t="s">
        <v>8716</v>
      </c>
      <c r="LVY1" t="s">
        <v>8717</v>
      </c>
      <c r="LVZ1" t="s">
        <v>8718</v>
      </c>
      <c r="LWA1" t="s">
        <v>8719</v>
      </c>
      <c r="LWB1" t="s">
        <v>8720</v>
      </c>
      <c r="LWC1" t="s">
        <v>8721</v>
      </c>
      <c r="LWD1" t="s">
        <v>8722</v>
      </c>
      <c r="LWE1" t="s">
        <v>8723</v>
      </c>
      <c r="LWF1" t="s">
        <v>8724</v>
      </c>
      <c r="LWG1" t="s">
        <v>8725</v>
      </c>
      <c r="LWH1" t="s">
        <v>8726</v>
      </c>
      <c r="LWI1" t="s">
        <v>8727</v>
      </c>
      <c r="LWJ1" t="s">
        <v>8728</v>
      </c>
      <c r="LWK1" t="s">
        <v>8729</v>
      </c>
      <c r="LWL1" t="s">
        <v>8730</v>
      </c>
      <c r="LWM1" t="s">
        <v>8731</v>
      </c>
      <c r="LWN1" t="s">
        <v>8732</v>
      </c>
      <c r="LWO1" t="s">
        <v>8733</v>
      </c>
      <c r="LWP1" t="s">
        <v>8734</v>
      </c>
      <c r="LWQ1" t="s">
        <v>8735</v>
      </c>
      <c r="LWR1" t="s">
        <v>8736</v>
      </c>
      <c r="LWS1" t="s">
        <v>8737</v>
      </c>
      <c r="LWT1" t="s">
        <v>8738</v>
      </c>
      <c r="LWU1" t="s">
        <v>8739</v>
      </c>
      <c r="LWV1" t="s">
        <v>8740</v>
      </c>
      <c r="LWW1" t="s">
        <v>8741</v>
      </c>
      <c r="LWX1" t="s">
        <v>8742</v>
      </c>
      <c r="LWY1" t="s">
        <v>8743</v>
      </c>
      <c r="LWZ1" t="s">
        <v>8744</v>
      </c>
      <c r="LXA1" t="s">
        <v>8745</v>
      </c>
      <c r="LXB1" t="s">
        <v>8746</v>
      </c>
      <c r="LXC1" t="s">
        <v>8747</v>
      </c>
      <c r="LXD1" t="s">
        <v>8748</v>
      </c>
      <c r="LXE1" t="s">
        <v>8749</v>
      </c>
      <c r="LXF1" t="s">
        <v>8750</v>
      </c>
      <c r="LXG1" t="s">
        <v>8751</v>
      </c>
      <c r="LXH1" t="s">
        <v>8752</v>
      </c>
      <c r="LXI1" t="s">
        <v>8753</v>
      </c>
      <c r="LXJ1" t="s">
        <v>8754</v>
      </c>
      <c r="LXK1" t="s">
        <v>8755</v>
      </c>
      <c r="LXL1" t="s">
        <v>8756</v>
      </c>
      <c r="LXM1" t="s">
        <v>8757</v>
      </c>
      <c r="LXN1" t="s">
        <v>8758</v>
      </c>
      <c r="LXO1" t="s">
        <v>8759</v>
      </c>
      <c r="LXP1" t="s">
        <v>8760</v>
      </c>
      <c r="LXQ1" t="s">
        <v>8761</v>
      </c>
      <c r="LXR1" t="s">
        <v>8762</v>
      </c>
      <c r="LXS1" t="s">
        <v>8763</v>
      </c>
      <c r="LXT1" t="s">
        <v>8764</v>
      </c>
      <c r="LXU1" t="s">
        <v>8765</v>
      </c>
      <c r="LXV1" t="s">
        <v>8766</v>
      </c>
      <c r="LXW1" t="s">
        <v>8767</v>
      </c>
      <c r="LXX1" t="s">
        <v>8768</v>
      </c>
      <c r="LXY1" t="s">
        <v>8769</v>
      </c>
      <c r="LXZ1" t="s">
        <v>8770</v>
      </c>
      <c r="LYA1" t="s">
        <v>8771</v>
      </c>
      <c r="LYB1" t="s">
        <v>8772</v>
      </c>
      <c r="LYC1" t="s">
        <v>8773</v>
      </c>
      <c r="LYD1" t="s">
        <v>8774</v>
      </c>
      <c r="LYE1" t="s">
        <v>8775</v>
      </c>
      <c r="LYF1" t="s">
        <v>8776</v>
      </c>
      <c r="LYG1" t="s">
        <v>8777</v>
      </c>
      <c r="LYH1" t="s">
        <v>8778</v>
      </c>
      <c r="LYI1" t="s">
        <v>8779</v>
      </c>
      <c r="LYJ1" t="s">
        <v>8780</v>
      </c>
      <c r="LYK1" t="s">
        <v>8781</v>
      </c>
      <c r="LYL1" t="s">
        <v>8782</v>
      </c>
      <c r="LYM1" t="s">
        <v>8783</v>
      </c>
      <c r="LYN1" t="s">
        <v>8784</v>
      </c>
      <c r="LYO1" t="s">
        <v>8785</v>
      </c>
      <c r="LYP1" t="s">
        <v>8786</v>
      </c>
      <c r="LYQ1" t="s">
        <v>8787</v>
      </c>
      <c r="LYR1" t="s">
        <v>8788</v>
      </c>
      <c r="LYS1" t="s">
        <v>8789</v>
      </c>
      <c r="LYT1" t="s">
        <v>8790</v>
      </c>
      <c r="LYU1" t="s">
        <v>8791</v>
      </c>
      <c r="LYV1" t="s">
        <v>8792</v>
      </c>
      <c r="LYW1" t="s">
        <v>8793</v>
      </c>
      <c r="LYX1" t="s">
        <v>8794</v>
      </c>
      <c r="LYY1" t="s">
        <v>8795</v>
      </c>
      <c r="LYZ1" t="s">
        <v>8796</v>
      </c>
      <c r="LZA1" t="s">
        <v>8797</v>
      </c>
      <c r="LZB1" t="s">
        <v>8798</v>
      </c>
      <c r="LZC1" t="s">
        <v>8799</v>
      </c>
      <c r="LZD1" t="s">
        <v>8800</v>
      </c>
      <c r="LZE1" t="s">
        <v>8801</v>
      </c>
      <c r="LZF1" t="s">
        <v>8802</v>
      </c>
      <c r="LZG1" t="s">
        <v>8803</v>
      </c>
      <c r="LZH1" t="s">
        <v>8804</v>
      </c>
      <c r="LZI1" t="s">
        <v>8805</v>
      </c>
      <c r="LZJ1" t="s">
        <v>8806</v>
      </c>
      <c r="LZK1" t="s">
        <v>8807</v>
      </c>
      <c r="LZL1" t="s">
        <v>8808</v>
      </c>
      <c r="LZM1" t="s">
        <v>8809</v>
      </c>
      <c r="LZN1" t="s">
        <v>8810</v>
      </c>
      <c r="LZO1" t="s">
        <v>8811</v>
      </c>
      <c r="LZP1" t="s">
        <v>8812</v>
      </c>
      <c r="LZQ1" t="s">
        <v>8813</v>
      </c>
      <c r="LZR1" t="s">
        <v>8814</v>
      </c>
      <c r="LZS1" t="s">
        <v>8815</v>
      </c>
      <c r="LZT1" t="s">
        <v>8816</v>
      </c>
      <c r="LZU1" t="s">
        <v>8817</v>
      </c>
      <c r="LZV1" t="s">
        <v>8818</v>
      </c>
      <c r="LZW1" t="s">
        <v>8819</v>
      </c>
      <c r="LZX1" t="s">
        <v>8820</v>
      </c>
      <c r="LZY1" t="s">
        <v>8821</v>
      </c>
      <c r="LZZ1" t="s">
        <v>8822</v>
      </c>
      <c r="MAA1" t="s">
        <v>8823</v>
      </c>
      <c r="MAB1" t="s">
        <v>8824</v>
      </c>
      <c r="MAC1" t="s">
        <v>8825</v>
      </c>
      <c r="MAD1" t="s">
        <v>8826</v>
      </c>
      <c r="MAE1" t="s">
        <v>8827</v>
      </c>
      <c r="MAF1" t="s">
        <v>8828</v>
      </c>
      <c r="MAG1" t="s">
        <v>8829</v>
      </c>
      <c r="MAH1" t="s">
        <v>8830</v>
      </c>
      <c r="MAI1" t="s">
        <v>8831</v>
      </c>
      <c r="MAJ1" t="s">
        <v>8832</v>
      </c>
      <c r="MAK1" t="s">
        <v>8833</v>
      </c>
      <c r="MAL1" t="s">
        <v>8834</v>
      </c>
      <c r="MAM1" t="s">
        <v>8835</v>
      </c>
      <c r="MAN1" t="s">
        <v>8836</v>
      </c>
      <c r="MAO1" t="s">
        <v>8837</v>
      </c>
      <c r="MAP1" t="s">
        <v>8838</v>
      </c>
      <c r="MAQ1" t="s">
        <v>8839</v>
      </c>
      <c r="MAR1" t="s">
        <v>8840</v>
      </c>
      <c r="MAS1" t="s">
        <v>8841</v>
      </c>
      <c r="MAT1" t="s">
        <v>8842</v>
      </c>
      <c r="MAU1" t="s">
        <v>8843</v>
      </c>
      <c r="MAV1" t="s">
        <v>8844</v>
      </c>
      <c r="MAW1" t="s">
        <v>8845</v>
      </c>
      <c r="MAX1" t="s">
        <v>8846</v>
      </c>
      <c r="MAY1" t="s">
        <v>8847</v>
      </c>
      <c r="MAZ1" t="s">
        <v>8848</v>
      </c>
      <c r="MBA1" t="s">
        <v>8849</v>
      </c>
      <c r="MBB1" t="s">
        <v>8850</v>
      </c>
      <c r="MBC1" t="s">
        <v>8851</v>
      </c>
      <c r="MBD1" t="s">
        <v>8852</v>
      </c>
      <c r="MBE1" t="s">
        <v>8853</v>
      </c>
      <c r="MBF1" t="s">
        <v>8854</v>
      </c>
      <c r="MBG1" t="s">
        <v>8855</v>
      </c>
      <c r="MBH1" t="s">
        <v>8856</v>
      </c>
      <c r="MBI1" t="s">
        <v>8857</v>
      </c>
      <c r="MBJ1" t="s">
        <v>8858</v>
      </c>
      <c r="MBK1" t="s">
        <v>8859</v>
      </c>
      <c r="MBL1" t="s">
        <v>8860</v>
      </c>
      <c r="MBM1" t="s">
        <v>8861</v>
      </c>
      <c r="MBN1" t="s">
        <v>8862</v>
      </c>
      <c r="MBO1" t="s">
        <v>8863</v>
      </c>
      <c r="MBP1" t="s">
        <v>8864</v>
      </c>
      <c r="MBQ1" t="s">
        <v>8865</v>
      </c>
      <c r="MBR1" t="s">
        <v>8866</v>
      </c>
      <c r="MBS1" t="s">
        <v>8867</v>
      </c>
      <c r="MBT1" t="s">
        <v>8868</v>
      </c>
      <c r="MBU1" t="s">
        <v>8869</v>
      </c>
      <c r="MBV1" t="s">
        <v>8870</v>
      </c>
      <c r="MBW1" t="s">
        <v>8871</v>
      </c>
      <c r="MBX1" t="s">
        <v>8872</v>
      </c>
      <c r="MBY1" t="s">
        <v>8873</v>
      </c>
      <c r="MBZ1" t="s">
        <v>8874</v>
      </c>
      <c r="MCA1" t="s">
        <v>8875</v>
      </c>
      <c r="MCB1" t="s">
        <v>8876</v>
      </c>
      <c r="MCC1" t="s">
        <v>8877</v>
      </c>
      <c r="MCD1" t="s">
        <v>8878</v>
      </c>
      <c r="MCE1" t="s">
        <v>8879</v>
      </c>
      <c r="MCF1" t="s">
        <v>8880</v>
      </c>
      <c r="MCG1" t="s">
        <v>8881</v>
      </c>
      <c r="MCH1" t="s">
        <v>8882</v>
      </c>
      <c r="MCI1" t="s">
        <v>8883</v>
      </c>
      <c r="MCJ1" t="s">
        <v>8884</v>
      </c>
      <c r="MCK1" t="s">
        <v>8885</v>
      </c>
      <c r="MCL1" t="s">
        <v>8886</v>
      </c>
      <c r="MCM1" t="s">
        <v>8887</v>
      </c>
      <c r="MCN1" t="s">
        <v>8888</v>
      </c>
      <c r="MCO1" t="s">
        <v>8889</v>
      </c>
      <c r="MCP1" t="s">
        <v>8890</v>
      </c>
      <c r="MCQ1" t="s">
        <v>8891</v>
      </c>
      <c r="MCR1" t="s">
        <v>8892</v>
      </c>
      <c r="MCS1" t="s">
        <v>8893</v>
      </c>
      <c r="MCT1" t="s">
        <v>8894</v>
      </c>
      <c r="MCU1" t="s">
        <v>8895</v>
      </c>
      <c r="MCV1" t="s">
        <v>8896</v>
      </c>
      <c r="MCW1" t="s">
        <v>8897</v>
      </c>
      <c r="MCX1" t="s">
        <v>8898</v>
      </c>
      <c r="MCY1" t="s">
        <v>8899</v>
      </c>
      <c r="MCZ1" t="s">
        <v>8900</v>
      </c>
      <c r="MDA1" t="s">
        <v>8901</v>
      </c>
      <c r="MDB1" t="s">
        <v>8902</v>
      </c>
      <c r="MDC1" t="s">
        <v>8903</v>
      </c>
      <c r="MDD1" t="s">
        <v>8904</v>
      </c>
      <c r="MDE1" t="s">
        <v>8905</v>
      </c>
      <c r="MDF1" t="s">
        <v>8906</v>
      </c>
      <c r="MDG1" t="s">
        <v>8907</v>
      </c>
      <c r="MDH1" t="s">
        <v>8908</v>
      </c>
      <c r="MDI1" t="s">
        <v>8909</v>
      </c>
      <c r="MDJ1" t="s">
        <v>8910</v>
      </c>
      <c r="MDK1" t="s">
        <v>8911</v>
      </c>
      <c r="MDL1" t="s">
        <v>8912</v>
      </c>
      <c r="MDM1" t="s">
        <v>8913</v>
      </c>
      <c r="MDN1" t="s">
        <v>8914</v>
      </c>
      <c r="MDO1" t="s">
        <v>8915</v>
      </c>
      <c r="MDP1" t="s">
        <v>8916</v>
      </c>
      <c r="MDQ1" t="s">
        <v>8917</v>
      </c>
      <c r="MDR1" t="s">
        <v>8918</v>
      </c>
      <c r="MDS1" t="s">
        <v>8919</v>
      </c>
      <c r="MDT1" t="s">
        <v>8920</v>
      </c>
      <c r="MDU1" t="s">
        <v>8921</v>
      </c>
      <c r="MDV1" t="s">
        <v>8922</v>
      </c>
      <c r="MDW1" t="s">
        <v>8923</v>
      </c>
      <c r="MDX1" t="s">
        <v>8924</v>
      </c>
      <c r="MDY1" t="s">
        <v>8925</v>
      </c>
      <c r="MDZ1" t="s">
        <v>8926</v>
      </c>
      <c r="MEA1" t="s">
        <v>8927</v>
      </c>
      <c r="MEB1" t="s">
        <v>8928</v>
      </c>
      <c r="MEC1" t="s">
        <v>8929</v>
      </c>
      <c r="MED1" t="s">
        <v>8930</v>
      </c>
      <c r="MEE1" t="s">
        <v>8931</v>
      </c>
      <c r="MEF1" t="s">
        <v>8932</v>
      </c>
      <c r="MEG1" t="s">
        <v>8933</v>
      </c>
      <c r="MEH1" t="s">
        <v>8934</v>
      </c>
      <c r="MEI1" t="s">
        <v>8935</v>
      </c>
      <c r="MEJ1" t="s">
        <v>8936</v>
      </c>
      <c r="MEK1" t="s">
        <v>8937</v>
      </c>
      <c r="MEL1" t="s">
        <v>8938</v>
      </c>
      <c r="MEM1" t="s">
        <v>8939</v>
      </c>
      <c r="MEN1" t="s">
        <v>8940</v>
      </c>
      <c r="MEO1" t="s">
        <v>8941</v>
      </c>
      <c r="MEP1" t="s">
        <v>8942</v>
      </c>
      <c r="MEQ1" t="s">
        <v>8943</v>
      </c>
      <c r="MER1" t="s">
        <v>8944</v>
      </c>
      <c r="MES1" t="s">
        <v>8945</v>
      </c>
      <c r="MET1" t="s">
        <v>8946</v>
      </c>
      <c r="MEU1" t="s">
        <v>8947</v>
      </c>
      <c r="MEV1" t="s">
        <v>8948</v>
      </c>
      <c r="MEW1" t="s">
        <v>8949</v>
      </c>
      <c r="MEX1" t="s">
        <v>8950</v>
      </c>
      <c r="MEY1" t="s">
        <v>8951</v>
      </c>
      <c r="MEZ1" t="s">
        <v>8952</v>
      </c>
      <c r="MFA1" t="s">
        <v>8953</v>
      </c>
      <c r="MFB1" t="s">
        <v>8954</v>
      </c>
      <c r="MFC1" t="s">
        <v>8955</v>
      </c>
      <c r="MFD1" t="s">
        <v>8956</v>
      </c>
      <c r="MFE1" t="s">
        <v>8957</v>
      </c>
      <c r="MFF1" t="s">
        <v>8958</v>
      </c>
      <c r="MFG1" t="s">
        <v>8959</v>
      </c>
      <c r="MFH1" t="s">
        <v>8960</v>
      </c>
      <c r="MFI1" t="s">
        <v>8961</v>
      </c>
      <c r="MFJ1" t="s">
        <v>8962</v>
      </c>
      <c r="MFK1" t="s">
        <v>8963</v>
      </c>
      <c r="MFL1" t="s">
        <v>8964</v>
      </c>
      <c r="MFM1" t="s">
        <v>8965</v>
      </c>
      <c r="MFN1" t="s">
        <v>8966</v>
      </c>
      <c r="MFO1" t="s">
        <v>8967</v>
      </c>
      <c r="MFP1" t="s">
        <v>8968</v>
      </c>
      <c r="MFQ1" t="s">
        <v>8969</v>
      </c>
      <c r="MFR1" t="s">
        <v>8970</v>
      </c>
      <c r="MFS1" t="s">
        <v>8971</v>
      </c>
      <c r="MFT1" t="s">
        <v>8972</v>
      </c>
      <c r="MFU1" t="s">
        <v>8973</v>
      </c>
      <c r="MFV1" t="s">
        <v>8974</v>
      </c>
      <c r="MFW1" t="s">
        <v>8975</v>
      </c>
      <c r="MFX1" t="s">
        <v>8976</v>
      </c>
      <c r="MFY1" t="s">
        <v>8977</v>
      </c>
      <c r="MFZ1" t="s">
        <v>8978</v>
      </c>
      <c r="MGA1" t="s">
        <v>8979</v>
      </c>
      <c r="MGB1" t="s">
        <v>8980</v>
      </c>
      <c r="MGC1" t="s">
        <v>8981</v>
      </c>
      <c r="MGD1" t="s">
        <v>8982</v>
      </c>
      <c r="MGE1" t="s">
        <v>8983</v>
      </c>
      <c r="MGF1" t="s">
        <v>8984</v>
      </c>
      <c r="MGG1" t="s">
        <v>8985</v>
      </c>
      <c r="MGH1" t="s">
        <v>8986</v>
      </c>
      <c r="MGI1" t="s">
        <v>8987</v>
      </c>
      <c r="MGJ1" t="s">
        <v>8988</v>
      </c>
      <c r="MGK1" t="s">
        <v>8989</v>
      </c>
      <c r="MGL1" t="s">
        <v>8990</v>
      </c>
      <c r="MGM1" t="s">
        <v>8991</v>
      </c>
      <c r="MGN1" t="s">
        <v>8992</v>
      </c>
      <c r="MGO1" t="s">
        <v>8993</v>
      </c>
      <c r="MGP1" t="s">
        <v>8994</v>
      </c>
      <c r="MGQ1" t="s">
        <v>8995</v>
      </c>
      <c r="MGR1" t="s">
        <v>8996</v>
      </c>
      <c r="MGS1" t="s">
        <v>8997</v>
      </c>
      <c r="MGT1" t="s">
        <v>8998</v>
      </c>
      <c r="MGU1" t="s">
        <v>8999</v>
      </c>
      <c r="MGV1" t="s">
        <v>9000</v>
      </c>
      <c r="MGW1" t="s">
        <v>9001</v>
      </c>
      <c r="MGX1" t="s">
        <v>9002</v>
      </c>
      <c r="MGY1" t="s">
        <v>9003</v>
      </c>
      <c r="MGZ1" t="s">
        <v>9004</v>
      </c>
      <c r="MHA1" t="s">
        <v>9005</v>
      </c>
      <c r="MHB1" t="s">
        <v>9006</v>
      </c>
      <c r="MHC1" t="s">
        <v>9007</v>
      </c>
      <c r="MHD1" t="s">
        <v>9008</v>
      </c>
      <c r="MHE1" t="s">
        <v>9009</v>
      </c>
      <c r="MHF1" t="s">
        <v>9010</v>
      </c>
      <c r="MHG1" t="s">
        <v>9011</v>
      </c>
      <c r="MHH1" t="s">
        <v>9012</v>
      </c>
      <c r="MHI1" t="s">
        <v>9013</v>
      </c>
      <c r="MHJ1" t="s">
        <v>9014</v>
      </c>
      <c r="MHK1" t="s">
        <v>9015</v>
      </c>
      <c r="MHL1" t="s">
        <v>9016</v>
      </c>
      <c r="MHM1" t="s">
        <v>9017</v>
      </c>
      <c r="MHN1" t="s">
        <v>9018</v>
      </c>
      <c r="MHO1" t="s">
        <v>9019</v>
      </c>
      <c r="MHP1" t="s">
        <v>9020</v>
      </c>
      <c r="MHQ1" t="s">
        <v>9021</v>
      </c>
      <c r="MHR1" t="s">
        <v>9022</v>
      </c>
      <c r="MHS1" t="s">
        <v>9023</v>
      </c>
      <c r="MHT1" t="s">
        <v>9024</v>
      </c>
      <c r="MHU1" t="s">
        <v>9025</v>
      </c>
      <c r="MHV1" t="s">
        <v>9026</v>
      </c>
      <c r="MHW1" t="s">
        <v>9027</v>
      </c>
      <c r="MHX1" t="s">
        <v>9028</v>
      </c>
      <c r="MHY1" t="s">
        <v>9029</v>
      </c>
      <c r="MHZ1" t="s">
        <v>9030</v>
      </c>
      <c r="MIA1" t="s">
        <v>9031</v>
      </c>
      <c r="MIB1" t="s">
        <v>9032</v>
      </c>
      <c r="MIC1" t="s">
        <v>9033</v>
      </c>
      <c r="MID1" t="s">
        <v>9034</v>
      </c>
      <c r="MIE1" t="s">
        <v>9035</v>
      </c>
      <c r="MIF1" t="s">
        <v>9036</v>
      </c>
      <c r="MIG1" t="s">
        <v>9037</v>
      </c>
      <c r="MIH1" t="s">
        <v>9038</v>
      </c>
      <c r="MII1" t="s">
        <v>9039</v>
      </c>
      <c r="MIJ1" t="s">
        <v>9040</v>
      </c>
      <c r="MIK1" t="s">
        <v>9041</v>
      </c>
      <c r="MIL1" t="s">
        <v>9042</v>
      </c>
      <c r="MIM1" t="s">
        <v>9043</v>
      </c>
      <c r="MIN1" t="s">
        <v>9044</v>
      </c>
      <c r="MIO1" t="s">
        <v>9045</v>
      </c>
      <c r="MIP1" t="s">
        <v>9046</v>
      </c>
      <c r="MIQ1" t="s">
        <v>9047</v>
      </c>
      <c r="MIR1" t="s">
        <v>9048</v>
      </c>
      <c r="MIS1" t="s">
        <v>9049</v>
      </c>
      <c r="MIT1" t="s">
        <v>9050</v>
      </c>
      <c r="MIU1" t="s">
        <v>9051</v>
      </c>
      <c r="MIV1" t="s">
        <v>9052</v>
      </c>
      <c r="MIW1" t="s">
        <v>9053</v>
      </c>
      <c r="MIX1" t="s">
        <v>9054</v>
      </c>
      <c r="MIY1" t="s">
        <v>9055</v>
      </c>
      <c r="MIZ1" t="s">
        <v>9056</v>
      </c>
      <c r="MJA1" t="s">
        <v>9057</v>
      </c>
      <c r="MJB1" t="s">
        <v>9058</v>
      </c>
      <c r="MJC1" t="s">
        <v>9059</v>
      </c>
      <c r="MJD1" t="s">
        <v>9060</v>
      </c>
      <c r="MJE1" t="s">
        <v>9061</v>
      </c>
      <c r="MJF1" t="s">
        <v>9062</v>
      </c>
      <c r="MJG1" t="s">
        <v>9063</v>
      </c>
      <c r="MJH1" t="s">
        <v>9064</v>
      </c>
      <c r="MJI1" t="s">
        <v>9065</v>
      </c>
      <c r="MJJ1" t="s">
        <v>9066</v>
      </c>
      <c r="MJK1" t="s">
        <v>9067</v>
      </c>
      <c r="MJL1" t="s">
        <v>9068</v>
      </c>
      <c r="MJM1" t="s">
        <v>9069</v>
      </c>
      <c r="MJN1" t="s">
        <v>9070</v>
      </c>
      <c r="MJO1" t="s">
        <v>9071</v>
      </c>
      <c r="MJP1" t="s">
        <v>9072</v>
      </c>
      <c r="MJQ1" t="s">
        <v>9073</v>
      </c>
      <c r="MJR1" t="s">
        <v>9074</v>
      </c>
      <c r="MJS1" t="s">
        <v>9075</v>
      </c>
      <c r="MJT1" t="s">
        <v>9076</v>
      </c>
      <c r="MJU1" t="s">
        <v>9077</v>
      </c>
      <c r="MJV1" t="s">
        <v>9078</v>
      </c>
      <c r="MJW1" t="s">
        <v>9079</v>
      </c>
      <c r="MJX1" t="s">
        <v>9080</v>
      </c>
      <c r="MJY1" t="s">
        <v>9081</v>
      </c>
      <c r="MJZ1" t="s">
        <v>9082</v>
      </c>
      <c r="MKA1" t="s">
        <v>9083</v>
      </c>
      <c r="MKB1" t="s">
        <v>9084</v>
      </c>
      <c r="MKC1" t="s">
        <v>9085</v>
      </c>
      <c r="MKD1" t="s">
        <v>9086</v>
      </c>
      <c r="MKE1" t="s">
        <v>9087</v>
      </c>
      <c r="MKF1" t="s">
        <v>9088</v>
      </c>
      <c r="MKG1" t="s">
        <v>9089</v>
      </c>
      <c r="MKH1" t="s">
        <v>9090</v>
      </c>
      <c r="MKI1" t="s">
        <v>9091</v>
      </c>
      <c r="MKJ1" t="s">
        <v>9092</v>
      </c>
      <c r="MKK1" t="s">
        <v>9093</v>
      </c>
      <c r="MKL1" t="s">
        <v>9094</v>
      </c>
      <c r="MKM1" t="s">
        <v>9095</v>
      </c>
      <c r="MKN1" t="s">
        <v>9096</v>
      </c>
      <c r="MKO1" t="s">
        <v>9097</v>
      </c>
      <c r="MKP1" t="s">
        <v>9098</v>
      </c>
      <c r="MKQ1" t="s">
        <v>9099</v>
      </c>
      <c r="MKR1" t="s">
        <v>9100</v>
      </c>
      <c r="MKS1" t="s">
        <v>9101</v>
      </c>
      <c r="MKT1" t="s">
        <v>9102</v>
      </c>
      <c r="MKU1" t="s">
        <v>9103</v>
      </c>
      <c r="MKV1" t="s">
        <v>9104</v>
      </c>
      <c r="MKW1" t="s">
        <v>9105</v>
      </c>
      <c r="MKX1" t="s">
        <v>9106</v>
      </c>
      <c r="MKY1" t="s">
        <v>9107</v>
      </c>
      <c r="MKZ1" t="s">
        <v>9108</v>
      </c>
      <c r="MLA1" t="s">
        <v>9109</v>
      </c>
      <c r="MLB1" t="s">
        <v>9110</v>
      </c>
      <c r="MLC1" t="s">
        <v>9111</v>
      </c>
      <c r="MLD1" t="s">
        <v>9112</v>
      </c>
      <c r="MLE1" t="s">
        <v>9113</v>
      </c>
      <c r="MLF1" t="s">
        <v>9114</v>
      </c>
      <c r="MLG1" t="s">
        <v>9115</v>
      </c>
      <c r="MLH1" t="s">
        <v>9116</v>
      </c>
      <c r="MLI1" t="s">
        <v>9117</v>
      </c>
      <c r="MLJ1" t="s">
        <v>9118</v>
      </c>
      <c r="MLK1" t="s">
        <v>9119</v>
      </c>
      <c r="MLL1" t="s">
        <v>9120</v>
      </c>
      <c r="MLM1" t="s">
        <v>9121</v>
      </c>
      <c r="MLN1" t="s">
        <v>9122</v>
      </c>
      <c r="MLO1" t="s">
        <v>9123</v>
      </c>
      <c r="MLP1" t="s">
        <v>9124</v>
      </c>
      <c r="MLQ1" t="s">
        <v>9125</v>
      </c>
      <c r="MLR1" t="s">
        <v>9126</v>
      </c>
      <c r="MLS1" t="s">
        <v>9127</v>
      </c>
      <c r="MLT1" t="s">
        <v>9128</v>
      </c>
      <c r="MLU1" t="s">
        <v>9129</v>
      </c>
      <c r="MLV1" t="s">
        <v>9130</v>
      </c>
      <c r="MLW1" t="s">
        <v>9131</v>
      </c>
      <c r="MLX1" t="s">
        <v>9132</v>
      </c>
      <c r="MLY1" t="s">
        <v>9133</v>
      </c>
      <c r="MLZ1" t="s">
        <v>9134</v>
      </c>
      <c r="MMA1" t="s">
        <v>9135</v>
      </c>
      <c r="MMB1" t="s">
        <v>9136</v>
      </c>
      <c r="MMC1" t="s">
        <v>9137</v>
      </c>
      <c r="MMD1" t="s">
        <v>9138</v>
      </c>
      <c r="MME1" t="s">
        <v>9139</v>
      </c>
      <c r="MMF1" t="s">
        <v>9140</v>
      </c>
      <c r="MMG1" t="s">
        <v>9141</v>
      </c>
      <c r="MMH1" t="s">
        <v>9142</v>
      </c>
      <c r="MMI1" t="s">
        <v>9143</v>
      </c>
      <c r="MMJ1" t="s">
        <v>9144</v>
      </c>
      <c r="MMK1" t="s">
        <v>9145</v>
      </c>
      <c r="MML1" t="s">
        <v>9146</v>
      </c>
      <c r="MMM1" t="s">
        <v>9147</v>
      </c>
      <c r="MMN1" t="s">
        <v>9148</v>
      </c>
      <c r="MMO1" t="s">
        <v>9149</v>
      </c>
      <c r="MMP1" t="s">
        <v>9150</v>
      </c>
      <c r="MMQ1" t="s">
        <v>9151</v>
      </c>
      <c r="MMR1" t="s">
        <v>9152</v>
      </c>
      <c r="MMS1" t="s">
        <v>9153</v>
      </c>
      <c r="MMT1" t="s">
        <v>9154</v>
      </c>
      <c r="MMU1" t="s">
        <v>9155</v>
      </c>
      <c r="MMV1" t="s">
        <v>9156</v>
      </c>
      <c r="MMW1" t="s">
        <v>9157</v>
      </c>
      <c r="MMX1" t="s">
        <v>9158</v>
      </c>
      <c r="MMY1" t="s">
        <v>9159</v>
      </c>
      <c r="MMZ1" t="s">
        <v>9160</v>
      </c>
      <c r="MNA1" t="s">
        <v>9161</v>
      </c>
      <c r="MNB1" t="s">
        <v>9162</v>
      </c>
      <c r="MNC1" t="s">
        <v>9163</v>
      </c>
      <c r="MND1" t="s">
        <v>9164</v>
      </c>
      <c r="MNE1" t="s">
        <v>9165</v>
      </c>
      <c r="MNF1" t="s">
        <v>9166</v>
      </c>
      <c r="MNG1" t="s">
        <v>9167</v>
      </c>
      <c r="MNH1" t="s">
        <v>9168</v>
      </c>
      <c r="MNI1" t="s">
        <v>9169</v>
      </c>
      <c r="MNJ1" t="s">
        <v>9170</v>
      </c>
      <c r="MNK1" t="s">
        <v>9171</v>
      </c>
      <c r="MNL1" t="s">
        <v>9172</v>
      </c>
      <c r="MNM1" t="s">
        <v>9173</v>
      </c>
      <c r="MNN1" t="s">
        <v>9174</v>
      </c>
      <c r="MNO1" t="s">
        <v>9175</v>
      </c>
      <c r="MNP1" t="s">
        <v>9176</v>
      </c>
      <c r="MNQ1" t="s">
        <v>9177</v>
      </c>
      <c r="MNR1" t="s">
        <v>9178</v>
      </c>
      <c r="MNS1" t="s">
        <v>9179</v>
      </c>
      <c r="MNT1" t="s">
        <v>9180</v>
      </c>
      <c r="MNU1" t="s">
        <v>9181</v>
      </c>
      <c r="MNV1" t="s">
        <v>9182</v>
      </c>
      <c r="MNW1" t="s">
        <v>9183</v>
      </c>
      <c r="MNX1" t="s">
        <v>9184</v>
      </c>
      <c r="MNY1" t="s">
        <v>9185</v>
      </c>
      <c r="MNZ1" t="s">
        <v>9186</v>
      </c>
      <c r="MOA1" t="s">
        <v>9187</v>
      </c>
      <c r="MOB1" t="s">
        <v>9188</v>
      </c>
      <c r="MOC1" t="s">
        <v>9189</v>
      </c>
      <c r="MOD1" t="s">
        <v>9190</v>
      </c>
      <c r="MOE1" t="s">
        <v>9191</v>
      </c>
      <c r="MOF1" t="s">
        <v>9192</v>
      </c>
      <c r="MOG1" t="s">
        <v>9193</v>
      </c>
      <c r="MOH1" t="s">
        <v>9194</v>
      </c>
      <c r="MOI1" t="s">
        <v>9195</v>
      </c>
      <c r="MOJ1" t="s">
        <v>9196</v>
      </c>
      <c r="MOK1" t="s">
        <v>9197</v>
      </c>
      <c r="MOL1" t="s">
        <v>9198</v>
      </c>
      <c r="MOM1" t="s">
        <v>9199</v>
      </c>
      <c r="MON1" t="s">
        <v>9200</v>
      </c>
      <c r="MOO1" t="s">
        <v>9201</v>
      </c>
      <c r="MOP1" t="s">
        <v>9202</v>
      </c>
      <c r="MOQ1" t="s">
        <v>9203</v>
      </c>
      <c r="MOR1" t="s">
        <v>9204</v>
      </c>
      <c r="MOS1" t="s">
        <v>9205</v>
      </c>
      <c r="MOT1" t="s">
        <v>9206</v>
      </c>
      <c r="MOU1" t="s">
        <v>9207</v>
      </c>
      <c r="MOV1" t="s">
        <v>9208</v>
      </c>
      <c r="MOW1" t="s">
        <v>9209</v>
      </c>
      <c r="MOX1" t="s">
        <v>9210</v>
      </c>
      <c r="MOY1" t="s">
        <v>9211</v>
      </c>
      <c r="MOZ1" t="s">
        <v>9212</v>
      </c>
      <c r="MPA1" t="s">
        <v>9213</v>
      </c>
      <c r="MPB1" t="s">
        <v>9214</v>
      </c>
      <c r="MPC1" t="s">
        <v>9215</v>
      </c>
      <c r="MPD1" t="s">
        <v>9216</v>
      </c>
      <c r="MPE1" t="s">
        <v>9217</v>
      </c>
      <c r="MPF1" t="s">
        <v>9218</v>
      </c>
      <c r="MPG1" t="s">
        <v>9219</v>
      </c>
      <c r="MPH1" t="s">
        <v>9220</v>
      </c>
      <c r="MPI1" t="s">
        <v>9221</v>
      </c>
      <c r="MPJ1" t="s">
        <v>9222</v>
      </c>
      <c r="MPK1" t="s">
        <v>9223</v>
      </c>
      <c r="MPL1" t="s">
        <v>9224</v>
      </c>
      <c r="MPM1" t="s">
        <v>9225</v>
      </c>
      <c r="MPN1" t="s">
        <v>9226</v>
      </c>
      <c r="MPO1" t="s">
        <v>9227</v>
      </c>
      <c r="MPP1" t="s">
        <v>9228</v>
      </c>
      <c r="MPQ1" t="s">
        <v>9229</v>
      </c>
      <c r="MPR1" t="s">
        <v>9230</v>
      </c>
      <c r="MPS1" t="s">
        <v>9231</v>
      </c>
      <c r="MPT1" t="s">
        <v>9232</v>
      </c>
      <c r="MPU1" t="s">
        <v>9233</v>
      </c>
      <c r="MPV1" t="s">
        <v>9234</v>
      </c>
      <c r="MPW1" t="s">
        <v>9235</v>
      </c>
      <c r="MPX1" t="s">
        <v>9236</v>
      </c>
      <c r="MPY1" t="s">
        <v>9237</v>
      </c>
      <c r="MPZ1" t="s">
        <v>9238</v>
      </c>
      <c r="MQA1" t="s">
        <v>9239</v>
      </c>
      <c r="MQB1" t="s">
        <v>9240</v>
      </c>
      <c r="MQC1" t="s">
        <v>9241</v>
      </c>
      <c r="MQD1" t="s">
        <v>9242</v>
      </c>
      <c r="MQE1" t="s">
        <v>9243</v>
      </c>
      <c r="MQF1" t="s">
        <v>9244</v>
      </c>
      <c r="MQG1" t="s">
        <v>9245</v>
      </c>
      <c r="MQH1" t="s">
        <v>9246</v>
      </c>
      <c r="MQI1" t="s">
        <v>9247</v>
      </c>
      <c r="MQJ1" t="s">
        <v>9248</v>
      </c>
      <c r="MQK1" t="s">
        <v>9249</v>
      </c>
      <c r="MQL1" t="s">
        <v>9250</v>
      </c>
      <c r="MQM1" t="s">
        <v>9251</v>
      </c>
      <c r="MQN1" t="s">
        <v>9252</v>
      </c>
      <c r="MQO1" t="s">
        <v>9253</v>
      </c>
      <c r="MQP1" t="s">
        <v>9254</v>
      </c>
      <c r="MQQ1" t="s">
        <v>9255</v>
      </c>
      <c r="MQR1" t="s">
        <v>9256</v>
      </c>
      <c r="MQS1" t="s">
        <v>9257</v>
      </c>
      <c r="MQT1" t="s">
        <v>9258</v>
      </c>
      <c r="MQU1" t="s">
        <v>9259</v>
      </c>
      <c r="MQV1" t="s">
        <v>9260</v>
      </c>
      <c r="MQW1" t="s">
        <v>9261</v>
      </c>
      <c r="MQX1" t="s">
        <v>9262</v>
      </c>
      <c r="MQY1" t="s">
        <v>9263</v>
      </c>
      <c r="MQZ1" t="s">
        <v>9264</v>
      </c>
      <c r="MRA1" t="s">
        <v>9265</v>
      </c>
      <c r="MRB1" t="s">
        <v>9266</v>
      </c>
      <c r="MRC1" t="s">
        <v>9267</v>
      </c>
      <c r="MRD1" t="s">
        <v>9268</v>
      </c>
      <c r="MRE1" t="s">
        <v>9269</v>
      </c>
      <c r="MRF1" t="s">
        <v>9270</v>
      </c>
      <c r="MRG1" t="s">
        <v>9271</v>
      </c>
      <c r="MRH1" t="s">
        <v>9272</v>
      </c>
      <c r="MRI1" t="s">
        <v>9273</v>
      </c>
      <c r="MRJ1" t="s">
        <v>9274</v>
      </c>
      <c r="MRK1" t="s">
        <v>9275</v>
      </c>
      <c r="MRL1" t="s">
        <v>9276</v>
      </c>
      <c r="MRM1" t="s">
        <v>9277</v>
      </c>
      <c r="MRN1" t="s">
        <v>9278</v>
      </c>
      <c r="MRO1" t="s">
        <v>9279</v>
      </c>
      <c r="MRP1" t="s">
        <v>9280</v>
      </c>
      <c r="MRQ1" t="s">
        <v>9281</v>
      </c>
      <c r="MRR1" t="s">
        <v>9282</v>
      </c>
      <c r="MRS1" t="s">
        <v>9283</v>
      </c>
      <c r="MRT1" t="s">
        <v>9284</v>
      </c>
      <c r="MRU1" t="s">
        <v>9285</v>
      </c>
      <c r="MRV1" t="s">
        <v>9286</v>
      </c>
      <c r="MRW1" t="s">
        <v>9287</v>
      </c>
      <c r="MRX1" t="s">
        <v>9288</v>
      </c>
      <c r="MRY1" t="s">
        <v>9289</v>
      </c>
      <c r="MRZ1" t="s">
        <v>9290</v>
      </c>
      <c r="MSA1" t="s">
        <v>9291</v>
      </c>
      <c r="MSB1" t="s">
        <v>9292</v>
      </c>
      <c r="MSC1" t="s">
        <v>9293</v>
      </c>
      <c r="MSD1" t="s">
        <v>9294</v>
      </c>
      <c r="MSE1" t="s">
        <v>9295</v>
      </c>
      <c r="MSF1" t="s">
        <v>9296</v>
      </c>
      <c r="MSG1" t="s">
        <v>9297</v>
      </c>
      <c r="MSH1" t="s">
        <v>9298</v>
      </c>
      <c r="MSI1" t="s">
        <v>9299</v>
      </c>
      <c r="MSJ1" t="s">
        <v>9300</v>
      </c>
      <c r="MSK1" t="s">
        <v>9301</v>
      </c>
      <c r="MSL1" t="s">
        <v>9302</v>
      </c>
      <c r="MSM1" t="s">
        <v>9303</v>
      </c>
      <c r="MSN1" t="s">
        <v>9304</v>
      </c>
      <c r="MSO1" t="s">
        <v>9305</v>
      </c>
      <c r="MSP1" t="s">
        <v>9306</v>
      </c>
      <c r="MSQ1" t="s">
        <v>9307</v>
      </c>
      <c r="MSR1" t="s">
        <v>9308</v>
      </c>
      <c r="MSS1" t="s">
        <v>9309</v>
      </c>
      <c r="MST1" t="s">
        <v>9310</v>
      </c>
      <c r="MSU1" t="s">
        <v>9311</v>
      </c>
      <c r="MSV1" t="s">
        <v>9312</v>
      </c>
      <c r="MSW1" t="s">
        <v>9313</v>
      </c>
      <c r="MSX1" t="s">
        <v>9314</v>
      </c>
      <c r="MSY1" t="s">
        <v>9315</v>
      </c>
      <c r="MSZ1" t="s">
        <v>9316</v>
      </c>
      <c r="MTA1" t="s">
        <v>9317</v>
      </c>
      <c r="MTB1" t="s">
        <v>9318</v>
      </c>
      <c r="MTC1" t="s">
        <v>9319</v>
      </c>
      <c r="MTD1" t="s">
        <v>9320</v>
      </c>
      <c r="MTE1" t="s">
        <v>9321</v>
      </c>
      <c r="MTF1" t="s">
        <v>9322</v>
      </c>
      <c r="MTG1" t="s">
        <v>9323</v>
      </c>
      <c r="MTH1" t="s">
        <v>9324</v>
      </c>
      <c r="MTI1" t="s">
        <v>9325</v>
      </c>
      <c r="MTJ1" t="s">
        <v>9326</v>
      </c>
      <c r="MTK1" t="s">
        <v>9327</v>
      </c>
      <c r="MTL1" t="s">
        <v>9328</v>
      </c>
      <c r="MTM1" t="s">
        <v>9329</v>
      </c>
      <c r="MTN1" t="s">
        <v>9330</v>
      </c>
      <c r="MTO1" t="s">
        <v>9331</v>
      </c>
      <c r="MTP1" t="s">
        <v>9332</v>
      </c>
      <c r="MTQ1" t="s">
        <v>9333</v>
      </c>
      <c r="MTR1" t="s">
        <v>9334</v>
      </c>
      <c r="MTS1" t="s">
        <v>9335</v>
      </c>
      <c r="MTT1" t="s">
        <v>9336</v>
      </c>
      <c r="MTU1" t="s">
        <v>9337</v>
      </c>
      <c r="MTV1" t="s">
        <v>9338</v>
      </c>
      <c r="MTW1" t="s">
        <v>9339</v>
      </c>
      <c r="MTX1" t="s">
        <v>9340</v>
      </c>
      <c r="MTY1" t="s">
        <v>9341</v>
      </c>
      <c r="MTZ1" t="s">
        <v>9342</v>
      </c>
      <c r="MUA1" t="s">
        <v>9343</v>
      </c>
      <c r="MUB1" t="s">
        <v>9344</v>
      </c>
      <c r="MUC1" t="s">
        <v>9345</v>
      </c>
      <c r="MUD1" t="s">
        <v>9346</v>
      </c>
      <c r="MUE1" t="s">
        <v>9347</v>
      </c>
      <c r="MUF1" t="s">
        <v>9348</v>
      </c>
      <c r="MUG1" t="s">
        <v>9349</v>
      </c>
      <c r="MUH1" t="s">
        <v>9350</v>
      </c>
      <c r="MUI1" t="s">
        <v>9351</v>
      </c>
      <c r="MUJ1" t="s">
        <v>9352</v>
      </c>
      <c r="MUK1" t="s">
        <v>9353</v>
      </c>
      <c r="MUL1" t="s">
        <v>9354</v>
      </c>
      <c r="MUM1" t="s">
        <v>9355</v>
      </c>
      <c r="MUN1" t="s">
        <v>9356</v>
      </c>
      <c r="MUO1" t="s">
        <v>9357</v>
      </c>
      <c r="MUP1" t="s">
        <v>9358</v>
      </c>
      <c r="MUQ1" t="s">
        <v>9359</v>
      </c>
      <c r="MUR1" t="s">
        <v>9360</v>
      </c>
      <c r="MUS1" t="s">
        <v>9361</v>
      </c>
      <c r="MUT1" t="s">
        <v>9362</v>
      </c>
      <c r="MUU1" t="s">
        <v>9363</v>
      </c>
      <c r="MUV1" t="s">
        <v>9364</v>
      </c>
      <c r="MUW1" t="s">
        <v>9365</v>
      </c>
      <c r="MUX1" t="s">
        <v>9366</v>
      </c>
      <c r="MUY1" t="s">
        <v>9367</v>
      </c>
      <c r="MUZ1" t="s">
        <v>9368</v>
      </c>
      <c r="MVA1" t="s">
        <v>9369</v>
      </c>
      <c r="MVB1" t="s">
        <v>9370</v>
      </c>
      <c r="MVC1" t="s">
        <v>9371</v>
      </c>
      <c r="MVD1" t="s">
        <v>9372</v>
      </c>
      <c r="MVE1" t="s">
        <v>9373</v>
      </c>
      <c r="MVF1" t="s">
        <v>9374</v>
      </c>
      <c r="MVG1" t="s">
        <v>9375</v>
      </c>
      <c r="MVH1" t="s">
        <v>9376</v>
      </c>
      <c r="MVI1" t="s">
        <v>9377</v>
      </c>
      <c r="MVJ1" t="s">
        <v>9378</v>
      </c>
      <c r="MVK1" t="s">
        <v>9379</v>
      </c>
      <c r="MVL1" t="s">
        <v>9380</v>
      </c>
      <c r="MVM1" t="s">
        <v>9381</v>
      </c>
      <c r="MVN1" t="s">
        <v>9382</v>
      </c>
      <c r="MVO1" t="s">
        <v>9383</v>
      </c>
      <c r="MVP1" t="s">
        <v>9384</v>
      </c>
      <c r="MVQ1" t="s">
        <v>9385</v>
      </c>
      <c r="MVR1" t="s">
        <v>9386</v>
      </c>
      <c r="MVS1" t="s">
        <v>9387</v>
      </c>
      <c r="MVT1" t="s">
        <v>9388</v>
      </c>
      <c r="MVU1" t="s">
        <v>9389</v>
      </c>
      <c r="MVV1" t="s">
        <v>9390</v>
      </c>
      <c r="MVW1" t="s">
        <v>9391</v>
      </c>
      <c r="MVX1" t="s">
        <v>9392</v>
      </c>
      <c r="MVY1" t="s">
        <v>9393</v>
      </c>
      <c r="MVZ1" t="s">
        <v>9394</v>
      </c>
      <c r="MWA1" t="s">
        <v>9395</v>
      </c>
      <c r="MWB1" t="s">
        <v>9396</v>
      </c>
      <c r="MWC1" t="s">
        <v>9397</v>
      </c>
      <c r="MWD1" t="s">
        <v>9398</v>
      </c>
      <c r="MWE1" t="s">
        <v>9399</v>
      </c>
      <c r="MWF1" t="s">
        <v>9400</v>
      </c>
      <c r="MWG1" t="s">
        <v>9401</v>
      </c>
      <c r="MWH1" t="s">
        <v>9402</v>
      </c>
      <c r="MWI1" t="s">
        <v>9403</v>
      </c>
      <c r="MWJ1" t="s">
        <v>9404</v>
      </c>
      <c r="MWK1" t="s">
        <v>9405</v>
      </c>
      <c r="MWL1" t="s">
        <v>9406</v>
      </c>
      <c r="MWM1" t="s">
        <v>9407</v>
      </c>
      <c r="MWN1" t="s">
        <v>9408</v>
      </c>
      <c r="MWO1" t="s">
        <v>9409</v>
      </c>
      <c r="MWP1" t="s">
        <v>9410</v>
      </c>
      <c r="MWQ1" t="s">
        <v>9411</v>
      </c>
      <c r="MWR1" t="s">
        <v>9412</v>
      </c>
      <c r="MWS1" t="s">
        <v>9413</v>
      </c>
      <c r="MWT1" t="s">
        <v>9414</v>
      </c>
      <c r="MWU1" t="s">
        <v>9415</v>
      </c>
      <c r="MWV1" t="s">
        <v>9416</v>
      </c>
      <c r="MWW1" t="s">
        <v>9417</v>
      </c>
      <c r="MWX1" t="s">
        <v>9418</v>
      </c>
      <c r="MWY1" t="s">
        <v>9419</v>
      </c>
      <c r="MWZ1" t="s">
        <v>9420</v>
      </c>
      <c r="MXA1" t="s">
        <v>9421</v>
      </c>
      <c r="MXB1" t="s">
        <v>9422</v>
      </c>
      <c r="MXC1" t="s">
        <v>9423</v>
      </c>
      <c r="MXD1" t="s">
        <v>9424</v>
      </c>
      <c r="MXE1" t="s">
        <v>9425</v>
      </c>
      <c r="MXF1" t="s">
        <v>9426</v>
      </c>
      <c r="MXG1" t="s">
        <v>9427</v>
      </c>
      <c r="MXH1" t="s">
        <v>9428</v>
      </c>
      <c r="MXI1" t="s">
        <v>9429</v>
      </c>
      <c r="MXJ1" t="s">
        <v>9430</v>
      </c>
      <c r="MXK1" t="s">
        <v>9431</v>
      </c>
      <c r="MXL1" t="s">
        <v>9432</v>
      </c>
      <c r="MXM1" t="s">
        <v>9433</v>
      </c>
      <c r="MXN1" t="s">
        <v>9434</v>
      </c>
      <c r="MXO1" t="s">
        <v>9435</v>
      </c>
      <c r="MXP1" t="s">
        <v>9436</v>
      </c>
      <c r="MXQ1" t="s">
        <v>9437</v>
      </c>
      <c r="MXR1" t="s">
        <v>9438</v>
      </c>
      <c r="MXS1" t="s">
        <v>9439</v>
      </c>
      <c r="MXT1" t="s">
        <v>9440</v>
      </c>
      <c r="MXU1" t="s">
        <v>9441</v>
      </c>
      <c r="MXV1" t="s">
        <v>9442</v>
      </c>
      <c r="MXW1" t="s">
        <v>9443</v>
      </c>
      <c r="MXX1" t="s">
        <v>9444</v>
      </c>
      <c r="MXY1" t="s">
        <v>9445</v>
      </c>
      <c r="MXZ1" t="s">
        <v>9446</v>
      </c>
      <c r="MYA1" t="s">
        <v>9447</v>
      </c>
      <c r="MYB1" t="s">
        <v>9448</v>
      </c>
      <c r="MYC1" t="s">
        <v>9449</v>
      </c>
      <c r="MYD1" t="s">
        <v>9450</v>
      </c>
      <c r="MYE1" t="s">
        <v>9451</v>
      </c>
      <c r="MYF1" t="s">
        <v>9452</v>
      </c>
      <c r="MYG1" t="s">
        <v>9453</v>
      </c>
      <c r="MYH1" t="s">
        <v>9454</v>
      </c>
      <c r="MYI1" t="s">
        <v>9455</v>
      </c>
      <c r="MYJ1" t="s">
        <v>9456</v>
      </c>
      <c r="MYK1" t="s">
        <v>9457</v>
      </c>
      <c r="MYL1" t="s">
        <v>9458</v>
      </c>
      <c r="MYM1" t="s">
        <v>9459</v>
      </c>
      <c r="MYN1" t="s">
        <v>9460</v>
      </c>
      <c r="MYO1" t="s">
        <v>9461</v>
      </c>
      <c r="MYP1" t="s">
        <v>9462</v>
      </c>
      <c r="MYQ1" t="s">
        <v>9463</v>
      </c>
      <c r="MYR1" t="s">
        <v>9464</v>
      </c>
      <c r="MYS1" t="s">
        <v>9465</v>
      </c>
      <c r="MYT1" t="s">
        <v>9466</v>
      </c>
      <c r="MYU1" t="s">
        <v>9467</v>
      </c>
      <c r="MYV1" t="s">
        <v>9468</v>
      </c>
      <c r="MYW1" t="s">
        <v>9469</v>
      </c>
      <c r="MYX1" t="s">
        <v>9470</v>
      </c>
      <c r="MYY1" t="s">
        <v>9471</v>
      </c>
      <c r="MYZ1" t="s">
        <v>9472</v>
      </c>
      <c r="MZA1" t="s">
        <v>9473</v>
      </c>
      <c r="MZB1" t="s">
        <v>9474</v>
      </c>
      <c r="MZC1" t="s">
        <v>9475</v>
      </c>
      <c r="MZD1" t="s">
        <v>9476</v>
      </c>
      <c r="MZE1" t="s">
        <v>9477</v>
      </c>
      <c r="MZF1" t="s">
        <v>9478</v>
      </c>
      <c r="MZG1" t="s">
        <v>9479</v>
      </c>
      <c r="MZH1" t="s">
        <v>9480</v>
      </c>
      <c r="MZI1" t="s">
        <v>9481</v>
      </c>
      <c r="MZJ1" t="s">
        <v>9482</v>
      </c>
      <c r="MZK1" t="s">
        <v>9483</v>
      </c>
      <c r="MZL1" t="s">
        <v>9484</v>
      </c>
      <c r="MZM1" t="s">
        <v>9485</v>
      </c>
      <c r="MZN1" t="s">
        <v>9486</v>
      </c>
      <c r="MZO1" t="s">
        <v>9487</v>
      </c>
      <c r="MZP1" t="s">
        <v>9488</v>
      </c>
      <c r="MZQ1" t="s">
        <v>9489</v>
      </c>
      <c r="MZR1" t="s">
        <v>9490</v>
      </c>
      <c r="MZS1" t="s">
        <v>9491</v>
      </c>
      <c r="MZT1" t="s">
        <v>9492</v>
      </c>
      <c r="MZU1" t="s">
        <v>9493</v>
      </c>
      <c r="MZV1" t="s">
        <v>9494</v>
      </c>
      <c r="MZW1" t="s">
        <v>9495</v>
      </c>
      <c r="MZX1" t="s">
        <v>9496</v>
      </c>
      <c r="MZY1" t="s">
        <v>9497</v>
      </c>
      <c r="MZZ1" t="s">
        <v>9498</v>
      </c>
      <c r="NAA1" t="s">
        <v>9499</v>
      </c>
      <c r="NAB1" t="s">
        <v>9500</v>
      </c>
      <c r="NAC1" t="s">
        <v>9501</v>
      </c>
      <c r="NAD1" t="s">
        <v>9502</v>
      </c>
      <c r="NAE1" t="s">
        <v>9503</v>
      </c>
      <c r="NAF1" t="s">
        <v>9504</v>
      </c>
      <c r="NAG1" t="s">
        <v>9505</v>
      </c>
      <c r="NAH1" t="s">
        <v>9506</v>
      </c>
      <c r="NAI1" t="s">
        <v>9507</v>
      </c>
      <c r="NAJ1" t="s">
        <v>9508</v>
      </c>
      <c r="NAK1" t="s">
        <v>9509</v>
      </c>
      <c r="NAL1" t="s">
        <v>9510</v>
      </c>
      <c r="NAM1" t="s">
        <v>9511</v>
      </c>
      <c r="NAN1" t="s">
        <v>9512</v>
      </c>
      <c r="NAO1" t="s">
        <v>9513</v>
      </c>
      <c r="NAP1" t="s">
        <v>9514</v>
      </c>
      <c r="NAQ1" t="s">
        <v>9515</v>
      </c>
      <c r="NAR1" t="s">
        <v>9516</v>
      </c>
      <c r="NAS1" t="s">
        <v>9517</v>
      </c>
      <c r="NAT1" t="s">
        <v>9518</v>
      </c>
      <c r="NAU1" t="s">
        <v>9519</v>
      </c>
      <c r="NAV1" t="s">
        <v>9520</v>
      </c>
      <c r="NAW1" t="s">
        <v>9521</v>
      </c>
      <c r="NAX1" t="s">
        <v>9522</v>
      </c>
      <c r="NAY1" t="s">
        <v>9523</v>
      </c>
      <c r="NAZ1" t="s">
        <v>9524</v>
      </c>
      <c r="NBA1" t="s">
        <v>9525</v>
      </c>
      <c r="NBB1" t="s">
        <v>9526</v>
      </c>
      <c r="NBC1" t="s">
        <v>9527</v>
      </c>
      <c r="NBD1" t="s">
        <v>9528</v>
      </c>
      <c r="NBE1" t="s">
        <v>9529</v>
      </c>
      <c r="NBF1" t="s">
        <v>9530</v>
      </c>
      <c r="NBG1" t="s">
        <v>9531</v>
      </c>
      <c r="NBH1" t="s">
        <v>9532</v>
      </c>
      <c r="NBI1" t="s">
        <v>9533</v>
      </c>
      <c r="NBJ1" t="s">
        <v>9534</v>
      </c>
      <c r="NBK1" t="s">
        <v>9535</v>
      </c>
      <c r="NBL1" t="s">
        <v>9536</v>
      </c>
      <c r="NBM1" t="s">
        <v>9537</v>
      </c>
      <c r="NBN1" t="s">
        <v>9538</v>
      </c>
      <c r="NBO1" t="s">
        <v>9539</v>
      </c>
      <c r="NBP1" t="s">
        <v>9540</v>
      </c>
      <c r="NBQ1" t="s">
        <v>9541</v>
      </c>
      <c r="NBR1" t="s">
        <v>9542</v>
      </c>
      <c r="NBS1" t="s">
        <v>9543</v>
      </c>
      <c r="NBT1" t="s">
        <v>9544</v>
      </c>
      <c r="NBU1" t="s">
        <v>9545</v>
      </c>
      <c r="NBV1" t="s">
        <v>9546</v>
      </c>
      <c r="NBW1" t="s">
        <v>9547</v>
      </c>
      <c r="NBX1" t="s">
        <v>9548</v>
      </c>
      <c r="NBY1" t="s">
        <v>9549</v>
      </c>
      <c r="NBZ1" t="s">
        <v>9550</v>
      </c>
      <c r="NCA1" t="s">
        <v>9551</v>
      </c>
      <c r="NCB1" t="s">
        <v>9552</v>
      </c>
      <c r="NCC1" t="s">
        <v>9553</v>
      </c>
      <c r="NCD1" t="s">
        <v>9554</v>
      </c>
      <c r="NCE1" t="s">
        <v>9555</v>
      </c>
      <c r="NCF1" t="s">
        <v>9556</v>
      </c>
      <c r="NCG1" t="s">
        <v>9557</v>
      </c>
      <c r="NCH1" t="s">
        <v>9558</v>
      </c>
      <c r="NCI1" t="s">
        <v>9559</v>
      </c>
      <c r="NCJ1" t="s">
        <v>9560</v>
      </c>
      <c r="NCK1" t="s">
        <v>9561</v>
      </c>
      <c r="NCL1" t="s">
        <v>9562</v>
      </c>
      <c r="NCM1" t="s">
        <v>9563</v>
      </c>
      <c r="NCN1" t="s">
        <v>9564</v>
      </c>
      <c r="NCO1" t="s">
        <v>9565</v>
      </c>
      <c r="NCP1" t="s">
        <v>9566</v>
      </c>
      <c r="NCQ1" t="s">
        <v>9567</v>
      </c>
      <c r="NCR1" t="s">
        <v>9568</v>
      </c>
      <c r="NCS1" t="s">
        <v>9569</v>
      </c>
      <c r="NCT1" t="s">
        <v>9570</v>
      </c>
      <c r="NCU1" t="s">
        <v>9571</v>
      </c>
      <c r="NCV1" t="s">
        <v>9572</v>
      </c>
      <c r="NCW1" t="s">
        <v>9573</v>
      </c>
      <c r="NCX1" t="s">
        <v>9574</v>
      </c>
      <c r="NCY1" t="s">
        <v>9575</v>
      </c>
      <c r="NCZ1" t="s">
        <v>9576</v>
      </c>
      <c r="NDA1" t="s">
        <v>9577</v>
      </c>
      <c r="NDB1" t="s">
        <v>9578</v>
      </c>
      <c r="NDC1" t="s">
        <v>9579</v>
      </c>
      <c r="NDD1" t="s">
        <v>9580</v>
      </c>
      <c r="NDE1" t="s">
        <v>9581</v>
      </c>
      <c r="NDF1" t="s">
        <v>9582</v>
      </c>
      <c r="NDG1" t="s">
        <v>9583</v>
      </c>
      <c r="NDH1" t="s">
        <v>9584</v>
      </c>
      <c r="NDI1" t="s">
        <v>9585</v>
      </c>
      <c r="NDJ1" t="s">
        <v>9586</v>
      </c>
      <c r="NDK1" t="s">
        <v>9587</v>
      </c>
      <c r="NDL1" t="s">
        <v>9588</v>
      </c>
      <c r="NDM1" t="s">
        <v>9589</v>
      </c>
      <c r="NDN1" t="s">
        <v>9590</v>
      </c>
      <c r="NDO1" t="s">
        <v>9591</v>
      </c>
      <c r="NDP1" t="s">
        <v>9592</v>
      </c>
      <c r="NDQ1" t="s">
        <v>9593</v>
      </c>
      <c r="NDR1" t="s">
        <v>9594</v>
      </c>
      <c r="NDS1" t="s">
        <v>9595</v>
      </c>
      <c r="NDT1" t="s">
        <v>9596</v>
      </c>
      <c r="NDU1" t="s">
        <v>9597</v>
      </c>
      <c r="NDV1" t="s">
        <v>9598</v>
      </c>
      <c r="NDW1" t="s">
        <v>9599</v>
      </c>
      <c r="NDX1" t="s">
        <v>9600</v>
      </c>
      <c r="NDY1" t="s">
        <v>9601</v>
      </c>
      <c r="NDZ1" t="s">
        <v>9602</v>
      </c>
      <c r="NEA1" t="s">
        <v>9603</v>
      </c>
      <c r="NEB1" t="s">
        <v>9604</v>
      </c>
      <c r="NEC1" t="s">
        <v>9605</v>
      </c>
      <c r="NED1" t="s">
        <v>9606</v>
      </c>
      <c r="NEE1" t="s">
        <v>9607</v>
      </c>
      <c r="NEF1" t="s">
        <v>9608</v>
      </c>
      <c r="NEG1" t="s">
        <v>9609</v>
      </c>
      <c r="NEH1" t="s">
        <v>9610</v>
      </c>
      <c r="NEI1" t="s">
        <v>9611</v>
      </c>
      <c r="NEJ1" t="s">
        <v>9612</v>
      </c>
      <c r="NEK1" t="s">
        <v>9613</v>
      </c>
      <c r="NEL1" t="s">
        <v>9614</v>
      </c>
      <c r="NEM1" t="s">
        <v>9615</v>
      </c>
      <c r="NEN1" t="s">
        <v>9616</v>
      </c>
      <c r="NEO1" t="s">
        <v>9617</v>
      </c>
      <c r="NEP1" t="s">
        <v>9618</v>
      </c>
      <c r="NEQ1" t="s">
        <v>9619</v>
      </c>
      <c r="NER1" t="s">
        <v>9620</v>
      </c>
      <c r="NES1" t="s">
        <v>9621</v>
      </c>
      <c r="NET1" t="s">
        <v>9622</v>
      </c>
      <c r="NEU1" t="s">
        <v>9623</v>
      </c>
      <c r="NEV1" t="s">
        <v>9624</v>
      </c>
      <c r="NEW1" t="s">
        <v>9625</v>
      </c>
      <c r="NEX1" t="s">
        <v>9626</v>
      </c>
      <c r="NEY1" t="s">
        <v>9627</v>
      </c>
      <c r="NEZ1" t="s">
        <v>9628</v>
      </c>
      <c r="NFA1" t="s">
        <v>9629</v>
      </c>
      <c r="NFB1" t="s">
        <v>9630</v>
      </c>
      <c r="NFC1" t="s">
        <v>9631</v>
      </c>
      <c r="NFD1" t="s">
        <v>9632</v>
      </c>
      <c r="NFE1" t="s">
        <v>9633</v>
      </c>
      <c r="NFF1" t="s">
        <v>9634</v>
      </c>
      <c r="NFG1" t="s">
        <v>9635</v>
      </c>
      <c r="NFH1" t="s">
        <v>9636</v>
      </c>
      <c r="NFI1" t="s">
        <v>9637</v>
      </c>
      <c r="NFJ1" t="s">
        <v>9638</v>
      </c>
      <c r="NFK1" t="s">
        <v>9639</v>
      </c>
      <c r="NFL1" t="s">
        <v>9640</v>
      </c>
      <c r="NFM1" t="s">
        <v>9641</v>
      </c>
      <c r="NFN1" t="s">
        <v>9642</v>
      </c>
      <c r="NFO1" t="s">
        <v>9643</v>
      </c>
      <c r="NFP1" t="s">
        <v>9644</v>
      </c>
      <c r="NFQ1" t="s">
        <v>9645</v>
      </c>
      <c r="NFR1" t="s">
        <v>9646</v>
      </c>
      <c r="NFS1" t="s">
        <v>9647</v>
      </c>
      <c r="NFT1" t="s">
        <v>9648</v>
      </c>
      <c r="NFU1" t="s">
        <v>9649</v>
      </c>
      <c r="NFV1" t="s">
        <v>9650</v>
      </c>
      <c r="NFW1" t="s">
        <v>9651</v>
      </c>
      <c r="NFX1" t="s">
        <v>9652</v>
      </c>
      <c r="NFY1" t="s">
        <v>9653</v>
      </c>
      <c r="NFZ1" t="s">
        <v>9654</v>
      </c>
      <c r="NGA1" t="s">
        <v>9655</v>
      </c>
      <c r="NGB1" t="s">
        <v>9656</v>
      </c>
      <c r="NGC1" t="s">
        <v>9657</v>
      </c>
      <c r="NGD1" t="s">
        <v>9658</v>
      </c>
      <c r="NGE1" t="s">
        <v>9659</v>
      </c>
      <c r="NGF1" t="s">
        <v>9660</v>
      </c>
      <c r="NGG1" t="s">
        <v>9661</v>
      </c>
      <c r="NGH1" t="s">
        <v>9662</v>
      </c>
      <c r="NGI1" t="s">
        <v>9663</v>
      </c>
      <c r="NGJ1" t="s">
        <v>9664</v>
      </c>
      <c r="NGK1" t="s">
        <v>9665</v>
      </c>
      <c r="NGL1" t="s">
        <v>9666</v>
      </c>
      <c r="NGM1" t="s">
        <v>9667</v>
      </c>
      <c r="NGN1" t="s">
        <v>9668</v>
      </c>
      <c r="NGO1" t="s">
        <v>9669</v>
      </c>
      <c r="NGP1" t="s">
        <v>9670</v>
      </c>
      <c r="NGQ1" t="s">
        <v>9671</v>
      </c>
      <c r="NGR1" t="s">
        <v>9672</v>
      </c>
      <c r="NGS1" t="s">
        <v>9673</v>
      </c>
      <c r="NGT1" t="s">
        <v>9674</v>
      </c>
      <c r="NGU1" t="s">
        <v>9675</v>
      </c>
      <c r="NGV1" t="s">
        <v>9676</v>
      </c>
      <c r="NGW1" t="s">
        <v>9677</v>
      </c>
      <c r="NGX1" t="s">
        <v>9678</v>
      </c>
      <c r="NGY1" t="s">
        <v>9679</v>
      </c>
      <c r="NGZ1" t="s">
        <v>9680</v>
      </c>
      <c r="NHA1" t="s">
        <v>9681</v>
      </c>
      <c r="NHB1" t="s">
        <v>9682</v>
      </c>
      <c r="NHC1" t="s">
        <v>9683</v>
      </c>
      <c r="NHD1" t="s">
        <v>9684</v>
      </c>
      <c r="NHE1" t="s">
        <v>9685</v>
      </c>
      <c r="NHF1" t="s">
        <v>9686</v>
      </c>
      <c r="NHG1" t="s">
        <v>9687</v>
      </c>
      <c r="NHH1" t="s">
        <v>9688</v>
      </c>
      <c r="NHI1" t="s">
        <v>9689</v>
      </c>
      <c r="NHJ1" t="s">
        <v>9690</v>
      </c>
      <c r="NHK1" t="s">
        <v>9691</v>
      </c>
      <c r="NHL1" t="s">
        <v>9692</v>
      </c>
      <c r="NHM1" t="s">
        <v>9693</v>
      </c>
      <c r="NHN1" t="s">
        <v>9694</v>
      </c>
      <c r="NHO1" t="s">
        <v>9695</v>
      </c>
      <c r="NHP1" t="s">
        <v>9696</v>
      </c>
      <c r="NHQ1" t="s">
        <v>9697</v>
      </c>
      <c r="NHR1" t="s">
        <v>9698</v>
      </c>
      <c r="NHS1" t="s">
        <v>9699</v>
      </c>
      <c r="NHT1" t="s">
        <v>9700</v>
      </c>
      <c r="NHU1" t="s">
        <v>9701</v>
      </c>
      <c r="NHV1" t="s">
        <v>9702</v>
      </c>
      <c r="NHW1" t="s">
        <v>9703</v>
      </c>
      <c r="NHX1" t="s">
        <v>9704</v>
      </c>
      <c r="NHY1" t="s">
        <v>9705</v>
      </c>
      <c r="NHZ1" t="s">
        <v>9706</v>
      </c>
      <c r="NIA1" t="s">
        <v>9707</v>
      </c>
      <c r="NIB1" t="s">
        <v>9708</v>
      </c>
      <c r="NIC1" t="s">
        <v>9709</v>
      </c>
      <c r="NID1" t="s">
        <v>9710</v>
      </c>
      <c r="NIE1" t="s">
        <v>9711</v>
      </c>
      <c r="NIF1" t="s">
        <v>9712</v>
      </c>
      <c r="NIG1" t="s">
        <v>9713</v>
      </c>
      <c r="NIH1" t="s">
        <v>9714</v>
      </c>
      <c r="NII1" t="s">
        <v>9715</v>
      </c>
      <c r="NIJ1" t="s">
        <v>9716</v>
      </c>
      <c r="NIK1" t="s">
        <v>9717</v>
      </c>
      <c r="NIL1" t="s">
        <v>9718</v>
      </c>
      <c r="NIM1" t="s">
        <v>9719</v>
      </c>
      <c r="NIN1" t="s">
        <v>9720</v>
      </c>
      <c r="NIO1" t="s">
        <v>9721</v>
      </c>
      <c r="NIP1" t="s">
        <v>9722</v>
      </c>
      <c r="NIQ1" t="s">
        <v>9723</v>
      </c>
      <c r="NIR1" t="s">
        <v>9724</v>
      </c>
      <c r="NIS1" t="s">
        <v>9725</v>
      </c>
      <c r="NIT1" t="s">
        <v>9726</v>
      </c>
      <c r="NIU1" t="s">
        <v>9727</v>
      </c>
      <c r="NIV1" t="s">
        <v>9728</v>
      </c>
      <c r="NIW1" t="s">
        <v>9729</v>
      </c>
      <c r="NIX1" t="s">
        <v>9730</v>
      </c>
      <c r="NIY1" t="s">
        <v>9731</v>
      </c>
      <c r="NIZ1" t="s">
        <v>9732</v>
      </c>
      <c r="NJA1" t="s">
        <v>9733</v>
      </c>
      <c r="NJB1" t="s">
        <v>9734</v>
      </c>
      <c r="NJC1" t="s">
        <v>9735</v>
      </c>
      <c r="NJD1" t="s">
        <v>9736</v>
      </c>
      <c r="NJE1" t="s">
        <v>9737</v>
      </c>
      <c r="NJF1" t="s">
        <v>9738</v>
      </c>
      <c r="NJG1" t="s">
        <v>9739</v>
      </c>
      <c r="NJH1" t="s">
        <v>9740</v>
      </c>
      <c r="NJI1" t="s">
        <v>9741</v>
      </c>
      <c r="NJJ1" t="s">
        <v>9742</v>
      </c>
      <c r="NJK1" t="s">
        <v>9743</v>
      </c>
      <c r="NJL1" t="s">
        <v>9744</v>
      </c>
      <c r="NJM1" t="s">
        <v>9745</v>
      </c>
      <c r="NJN1" t="s">
        <v>9746</v>
      </c>
      <c r="NJO1" t="s">
        <v>9747</v>
      </c>
      <c r="NJP1" t="s">
        <v>9748</v>
      </c>
      <c r="NJQ1" t="s">
        <v>9749</v>
      </c>
      <c r="NJR1" t="s">
        <v>9750</v>
      </c>
      <c r="NJS1" t="s">
        <v>9751</v>
      </c>
      <c r="NJT1" t="s">
        <v>9752</v>
      </c>
      <c r="NJU1" t="s">
        <v>9753</v>
      </c>
      <c r="NJV1" t="s">
        <v>9754</v>
      </c>
      <c r="NJW1" t="s">
        <v>9755</v>
      </c>
      <c r="NJX1" t="s">
        <v>9756</v>
      </c>
      <c r="NJY1" t="s">
        <v>9757</v>
      </c>
      <c r="NJZ1" t="s">
        <v>9758</v>
      </c>
      <c r="NKA1" t="s">
        <v>9759</v>
      </c>
      <c r="NKB1" t="s">
        <v>9760</v>
      </c>
      <c r="NKC1" t="s">
        <v>9761</v>
      </c>
      <c r="NKD1" t="s">
        <v>9762</v>
      </c>
      <c r="NKE1" t="s">
        <v>9763</v>
      </c>
      <c r="NKF1" t="s">
        <v>9764</v>
      </c>
      <c r="NKG1" t="s">
        <v>9765</v>
      </c>
      <c r="NKH1" t="s">
        <v>9766</v>
      </c>
      <c r="NKI1" t="s">
        <v>9767</v>
      </c>
      <c r="NKJ1" t="s">
        <v>9768</v>
      </c>
      <c r="NKK1" t="s">
        <v>9769</v>
      </c>
      <c r="NKL1" t="s">
        <v>9770</v>
      </c>
      <c r="NKM1" t="s">
        <v>9771</v>
      </c>
      <c r="NKN1" t="s">
        <v>9772</v>
      </c>
      <c r="NKO1" t="s">
        <v>9773</v>
      </c>
      <c r="NKP1" t="s">
        <v>9774</v>
      </c>
      <c r="NKQ1" t="s">
        <v>9775</v>
      </c>
      <c r="NKR1" t="s">
        <v>9776</v>
      </c>
      <c r="NKS1" t="s">
        <v>9777</v>
      </c>
      <c r="NKT1" t="s">
        <v>9778</v>
      </c>
      <c r="NKU1" t="s">
        <v>9779</v>
      </c>
      <c r="NKV1" t="s">
        <v>9780</v>
      </c>
      <c r="NKW1" t="s">
        <v>9781</v>
      </c>
      <c r="NKX1" t="s">
        <v>9782</v>
      </c>
      <c r="NKY1" t="s">
        <v>9783</v>
      </c>
      <c r="NKZ1" t="s">
        <v>9784</v>
      </c>
      <c r="NLA1" t="s">
        <v>9785</v>
      </c>
      <c r="NLB1" t="s">
        <v>9786</v>
      </c>
      <c r="NLC1" t="s">
        <v>9787</v>
      </c>
      <c r="NLD1" t="s">
        <v>9788</v>
      </c>
      <c r="NLE1" t="s">
        <v>9789</v>
      </c>
      <c r="NLF1" t="s">
        <v>9790</v>
      </c>
      <c r="NLG1" t="s">
        <v>9791</v>
      </c>
      <c r="NLH1" t="s">
        <v>9792</v>
      </c>
      <c r="NLI1" t="s">
        <v>9793</v>
      </c>
      <c r="NLJ1" t="s">
        <v>9794</v>
      </c>
      <c r="NLK1" t="s">
        <v>9795</v>
      </c>
      <c r="NLL1" t="s">
        <v>9796</v>
      </c>
      <c r="NLM1" t="s">
        <v>9797</v>
      </c>
      <c r="NLN1" t="s">
        <v>9798</v>
      </c>
      <c r="NLO1" t="s">
        <v>9799</v>
      </c>
      <c r="NLP1" t="s">
        <v>9800</v>
      </c>
      <c r="NLQ1" t="s">
        <v>9801</v>
      </c>
      <c r="NLR1" t="s">
        <v>9802</v>
      </c>
      <c r="NLS1" t="s">
        <v>9803</v>
      </c>
      <c r="NLT1" t="s">
        <v>9804</v>
      </c>
      <c r="NLU1" t="s">
        <v>9805</v>
      </c>
      <c r="NLV1" t="s">
        <v>9806</v>
      </c>
      <c r="NLW1" t="s">
        <v>9807</v>
      </c>
      <c r="NLX1" t="s">
        <v>9808</v>
      </c>
      <c r="NLY1" t="s">
        <v>9809</v>
      </c>
      <c r="NLZ1" t="s">
        <v>9810</v>
      </c>
      <c r="NMA1" t="s">
        <v>9811</v>
      </c>
      <c r="NMB1" t="s">
        <v>9812</v>
      </c>
      <c r="NMC1" t="s">
        <v>9813</v>
      </c>
      <c r="NMD1" t="s">
        <v>9814</v>
      </c>
      <c r="NME1" t="s">
        <v>9815</v>
      </c>
      <c r="NMF1" t="s">
        <v>9816</v>
      </c>
      <c r="NMG1" t="s">
        <v>9817</v>
      </c>
      <c r="NMH1" t="s">
        <v>9818</v>
      </c>
      <c r="NMI1" t="s">
        <v>9819</v>
      </c>
      <c r="NMJ1" t="s">
        <v>9820</v>
      </c>
      <c r="NMK1" t="s">
        <v>9821</v>
      </c>
      <c r="NML1" t="s">
        <v>9822</v>
      </c>
      <c r="NMM1" t="s">
        <v>9823</v>
      </c>
      <c r="NMN1" t="s">
        <v>9824</v>
      </c>
      <c r="NMO1" t="s">
        <v>9825</v>
      </c>
      <c r="NMP1" t="s">
        <v>9826</v>
      </c>
      <c r="NMQ1" t="s">
        <v>9827</v>
      </c>
      <c r="NMR1" t="s">
        <v>9828</v>
      </c>
      <c r="NMS1" t="s">
        <v>9829</v>
      </c>
      <c r="NMT1" t="s">
        <v>9830</v>
      </c>
      <c r="NMU1" t="s">
        <v>9831</v>
      </c>
      <c r="NMV1" t="s">
        <v>9832</v>
      </c>
      <c r="NMW1" t="s">
        <v>9833</v>
      </c>
      <c r="NMX1" t="s">
        <v>9834</v>
      </c>
      <c r="NMY1" t="s">
        <v>9835</v>
      </c>
      <c r="NMZ1" t="s">
        <v>9836</v>
      </c>
      <c r="NNA1" t="s">
        <v>9837</v>
      </c>
      <c r="NNB1" t="s">
        <v>9838</v>
      </c>
      <c r="NNC1" t="s">
        <v>9839</v>
      </c>
      <c r="NND1" t="s">
        <v>9840</v>
      </c>
      <c r="NNE1" t="s">
        <v>9841</v>
      </c>
      <c r="NNF1" t="s">
        <v>9842</v>
      </c>
      <c r="NNG1" t="s">
        <v>9843</v>
      </c>
      <c r="NNH1" t="s">
        <v>9844</v>
      </c>
      <c r="NNI1" t="s">
        <v>9845</v>
      </c>
      <c r="NNJ1" t="s">
        <v>9846</v>
      </c>
      <c r="NNK1" t="s">
        <v>9847</v>
      </c>
      <c r="NNL1" t="s">
        <v>9848</v>
      </c>
      <c r="NNM1" t="s">
        <v>9849</v>
      </c>
      <c r="NNN1" t="s">
        <v>9850</v>
      </c>
      <c r="NNO1" t="s">
        <v>9851</v>
      </c>
      <c r="NNP1" t="s">
        <v>9852</v>
      </c>
      <c r="NNQ1" t="s">
        <v>9853</v>
      </c>
      <c r="NNR1" t="s">
        <v>9854</v>
      </c>
      <c r="NNS1" t="s">
        <v>9855</v>
      </c>
      <c r="NNT1" t="s">
        <v>9856</v>
      </c>
      <c r="NNU1" t="s">
        <v>9857</v>
      </c>
      <c r="NNV1" t="s">
        <v>9858</v>
      </c>
      <c r="NNW1" t="s">
        <v>9859</v>
      </c>
      <c r="NNX1" t="s">
        <v>9860</v>
      </c>
      <c r="NNY1" t="s">
        <v>9861</v>
      </c>
      <c r="NNZ1" t="s">
        <v>9862</v>
      </c>
      <c r="NOA1" t="s">
        <v>9863</v>
      </c>
      <c r="NOB1" t="s">
        <v>9864</v>
      </c>
      <c r="NOC1" t="s">
        <v>9865</v>
      </c>
      <c r="NOD1" t="s">
        <v>9866</v>
      </c>
      <c r="NOE1" t="s">
        <v>9867</v>
      </c>
      <c r="NOF1" t="s">
        <v>9868</v>
      </c>
      <c r="NOG1" t="s">
        <v>9869</v>
      </c>
      <c r="NOH1" t="s">
        <v>9870</v>
      </c>
      <c r="NOI1" t="s">
        <v>9871</v>
      </c>
      <c r="NOJ1" t="s">
        <v>9872</v>
      </c>
      <c r="NOK1" t="s">
        <v>9873</v>
      </c>
      <c r="NOL1" t="s">
        <v>9874</v>
      </c>
      <c r="NOM1" t="s">
        <v>9875</v>
      </c>
      <c r="NON1" t="s">
        <v>9876</v>
      </c>
      <c r="NOO1" t="s">
        <v>9877</v>
      </c>
      <c r="NOP1" t="s">
        <v>9878</v>
      </c>
      <c r="NOQ1" t="s">
        <v>9879</v>
      </c>
      <c r="NOR1" t="s">
        <v>9880</v>
      </c>
      <c r="NOS1" t="s">
        <v>9881</v>
      </c>
      <c r="NOT1" t="s">
        <v>9882</v>
      </c>
      <c r="NOU1" t="s">
        <v>9883</v>
      </c>
      <c r="NOV1" t="s">
        <v>9884</v>
      </c>
      <c r="NOW1" t="s">
        <v>9885</v>
      </c>
      <c r="NOX1" t="s">
        <v>9886</v>
      </c>
      <c r="NOY1" t="s">
        <v>9887</v>
      </c>
      <c r="NOZ1" t="s">
        <v>9888</v>
      </c>
      <c r="NPA1" t="s">
        <v>9889</v>
      </c>
      <c r="NPB1" t="s">
        <v>9890</v>
      </c>
      <c r="NPC1" t="s">
        <v>9891</v>
      </c>
      <c r="NPD1" t="s">
        <v>9892</v>
      </c>
      <c r="NPE1" t="s">
        <v>9893</v>
      </c>
      <c r="NPF1" t="s">
        <v>9894</v>
      </c>
      <c r="NPG1" t="s">
        <v>9895</v>
      </c>
      <c r="NPH1" t="s">
        <v>9896</v>
      </c>
      <c r="NPI1" t="s">
        <v>9897</v>
      </c>
      <c r="NPJ1" t="s">
        <v>9898</v>
      </c>
      <c r="NPK1" t="s">
        <v>9899</v>
      </c>
      <c r="NPL1" t="s">
        <v>9900</v>
      </c>
      <c r="NPM1" t="s">
        <v>9901</v>
      </c>
      <c r="NPN1" t="s">
        <v>9902</v>
      </c>
      <c r="NPO1" t="s">
        <v>9903</v>
      </c>
      <c r="NPP1" t="s">
        <v>9904</v>
      </c>
      <c r="NPQ1" t="s">
        <v>9905</v>
      </c>
      <c r="NPR1" t="s">
        <v>9906</v>
      </c>
      <c r="NPS1" t="s">
        <v>9907</v>
      </c>
      <c r="NPT1" t="s">
        <v>9908</v>
      </c>
      <c r="NPU1" t="s">
        <v>9909</v>
      </c>
      <c r="NPV1" t="s">
        <v>9910</v>
      </c>
      <c r="NPW1" t="s">
        <v>9911</v>
      </c>
      <c r="NPX1" t="s">
        <v>9912</v>
      </c>
      <c r="NPY1" t="s">
        <v>9913</v>
      </c>
      <c r="NPZ1" t="s">
        <v>9914</v>
      </c>
      <c r="NQA1" t="s">
        <v>9915</v>
      </c>
      <c r="NQB1" t="s">
        <v>9916</v>
      </c>
      <c r="NQC1" t="s">
        <v>9917</v>
      </c>
      <c r="NQD1" t="s">
        <v>9918</v>
      </c>
      <c r="NQE1" t="s">
        <v>9919</v>
      </c>
      <c r="NQF1" t="s">
        <v>9920</v>
      </c>
      <c r="NQG1" t="s">
        <v>9921</v>
      </c>
      <c r="NQH1" t="s">
        <v>9922</v>
      </c>
      <c r="NQI1" t="s">
        <v>9923</v>
      </c>
      <c r="NQJ1" t="s">
        <v>9924</v>
      </c>
      <c r="NQK1" t="s">
        <v>9925</v>
      </c>
      <c r="NQL1" t="s">
        <v>9926</v>
      </c>
      <c r="NQM1" t="s">
        <v>9927</v>
      </c>
      <c r="NQN1" t="s">
        <v>9928</v>
      </c>
      <c r="NQO1" t="s">
        <v>9929</v>
      </c>
      <c r="NQP1" t="s">
        <v>9930</v>
      </c>
      <c r="NQQ1" t="s">
        <v>9931</v>
      </c>
      <c r="NQR1" t="s">
        <v>9932</v>
      </c>
      <c r="NQS1" t="s">
        <v>9933</v>
      </c>
      <c r="NQT1" t="s">
        <v>9934</v>
      </c>
      <c r="NQU1" t="s">
        <v>9935</v>
      </c>
      <c r="NQV1" t="s">
        <v>9936</v>
      </c>
      <c r="NQW1" t="s">
        <v>9937</v>
      </c>
      <c r="NQX1" t="s">
        <v>9938</v>
      </c>
      <c r="NQY1" t="s">
        <v>9939</v>
      </c>
      <c r="NQZ1" t="s">
        <v>9940</v>
      </c>
      <c r="NRA1" t="s">
        <v>9941</v>
      </c>
      <c r="NRB1" t="s">
        <v>9942</v>
      </c>
      <c r="NRC1" t="s">
        <v>9943</v>
      </c>
      <c r="NRD1" t="s">
        <v>9944</v>
      </c>
      <c r="NRE1" t="s">
        <v>9945</v>
      </c>
      <c r="NRF1" t="s">
        <v>9946</v>
      </c>
      <c r="NRG1" t="s">
        <v>9947</v>
      </c>
      <c r="NRH1" t="s">
        <v>9948</v>
      </c>
      <c r="NRI1" t="s">
        <v>9949</v>
      </c>
      <c r="NRJ1" t="s">
        <v>9950</v>
      </c>
      <c r="NRK1" t="s">
        <v>9951</v>
      </c>
      <c r="NRL1" t="s">
        <v>9952</v>
      </c>
      <c r="NRM1" t="s">
        <v>9953</v>
      </c>
      <c r="NRN1" t="s">
        <v>9954</v>
      </c>
      <c r="NRO1" t="s">
        <v>9955</v>
      </c>
      <c r="NRP1" t="s">
        <v>9956</v>
      </c>
      <c r="NRQ1" t="s">
        <v>9957</v>
      </c>
      <c r="NRR1" t="s">
        <v>9958</v>
      </c>
      <c r="NRS1" t="s">
        <v>9959</v>
      </c>
      <c r="NRT1" t="s">
        <v>9960</v>
      </c>
      <c r="NRU1" t="s">
        <v>9961</v>
      </c>
      <c r="NRV1" t="s">
        <v>9962</v>
      </c>
      <c r="NRW1" t="s">
        <v>9963</v>
      </c>
      <c r="NRX1" t="s">
        <v>9964</v>
      </c>
      <c r="NRY1" t="s">
        <v>9965</v>
      </c>
      <c r="NRZ1" t="s">
        <v>9966</v>
      </c>
      <c r="NSA1" t="s">
        <v>9967</v>
      </c>
      <c r="NSB1" t="s">
        <v>9968</v>
      </c>
      <c r="NSC1" t="s">
        <v>9969</v>
      </c>
      <c r="NSD1" t="s">
        <v>9970</v>
      </c>
      <c r="NSE1" t="s">
        <v>9971</v>
      </c>
      <c r="NSF1" t="s">
        <v>9972</v>
      </c>
      <c r="NSG1" t="s">
        <v>9973</v>
      </c>
      <c r="NSH1" t="s">
        <v>9974</v>
      </c>
      <c r="NSI1" t="s">
        <v>9975</v>
      </c>
      <c r="NSJ1" t="s">
        <v>9976</v>
      </c>
      <c r="NSK1" t="s">
        <v>9977</v>
      </c>
      <c r="NSL1" t="s">
        <v>9978</v>
      </c>
      <c r="NSM1" t="s">
        <v>9979</v>
      </c>
      <c r="NSN1" t="s">
        <v>9980</v>
      </c>
      <c r="NSO1" t="s">
        <v>9981</v>
      </c>
      <c r="NSP1" t="s">
        <v>9982</v>
      </c>
      <c r="NSQ1" t="s">
        <v>9983</v>
      </c>
      <c r="NSR1" t="s">
        <v>9984</v>
      </c>
      <c r="NSS1" t="s">
        <v>9985</v>
      </c>
      <c r="NST1" t="s">
        <v>9986</v>
      </c>
      <c r="NSU1" t="s">
        <v>9987</v>
      </c>
      <c r="NSV1" t="s">
        <v>9988</v>
      </c>
      <c r="NSW1" t="s">
        <v>9989</v>
      </c>
      <c r="NSX1" t="s">
        <v>9990</v>
      </c>
      <c r="NSY1" t="s">
        <v>9991</v>
      </c>
      <c r="NSZ1" t="s">
        <v>9992</v>
      </c>
      <c r="NTA1" t="s">
        <v>9993</v>
      </c>
      <c r="NTB1" t="s">
        <v>9994</v>
      </c>
      <c r="NTC1" t="s">
        <v>9995</v>
      </c>
      <c r="NTD1" t="s">
        <v>9996</v>
      </c>
      <c r="NTE1" t="s">
        <v>9997</v>
      </c>
      <c r="NTF1" t="s">
        <v>9998</v>
      </c>
      <c r="NTG1" t="s">
        <v>9999</v>
      </c>
      <c r="NTH1" t="s">
        <v>10000</v>
      </c>
      <c r="NTI1" t="s">
        <v>10001</v>
      </c>
      <c r="NTJ1" t="s">
        <v>10002</v>
      </c>
      <c r="NTK1" t="s">
        <v>10003</v>
      </c>
      <c r="NTL1" t="s">
        <v>10004</v>
      </c>
      <c r="NTM1" t="s">
        <v>10005</v>
      </c>
      <c r="NTN1" t="s">
        <v>10006</v>
      </c>
      <c r="NTO1" t="s">
        <v>10007</v>
      </c>
      <c r="NTP1" t="s">
        <v>10008</v>
      </c>
      <c r="NTQ1" t="s">
        <v>10009</v>
      </c>
      <c r="NTR1" t="s">
        <v>10010</v>
      </c>
      <c r="NTS1" t="s">
        <v>10011</v>
      </c>
      <c r="NTT1" t="s">
        <v>10012</v>
      </c>
      <c r="NTU1" t="s">
        <v>10013</v>
      </c>
      <c r="NTV1" t="s">
        <v>10014</v>
      </c>
      <c r="NTW1" t="s">
        <v>10015</v>
      </c>
      <c r="NTX1" t="s">
        <v>10016</v>
      </c>
      <c r="NTY1" t="s">
        <v>10017</v>
      </c>
      <c r="NTZ1" t="s">
        <v>10018</v>
      </c>
      <c r="NUA1" t="s">
        <v>10019</v>
      </c>
      <c r="NUB1" t="s">
        <v>10020</v>
      </c>
      <c r="NUC1" t="s">
        <v>10021</v>
      </c>
      <c r="NUD1" t="s">
        <v>10022</v>
      </c>
      <c r="NUE1" t="s">
        <v>10023</v>
      </c>
      <c r="NUF1" t="s">
        <v>10024</v>
      </c>
      <c r="NUG1" t="s">
        <v>10025</v>
      </c>
      <c r="NUH1" t="s">
        <v>10026</v>
      </c>
      <c r="NUI1" t="s">
        <v>10027</v>
      </c>
      <c r="NUJ1" t="s">
        <v>10028</v>
      </c>
      <c r="NUK1" t="s">
        <v>10029</v>
      </c>
      <c r="NUL1" t="s">
        <v>10030</v>
      </c>
      <c r="NUM1" t="s">
        <v>10031</v>
      </c>
      <c r="NUN1" t="s">
        <v>10032</v>
      </c>
      <c r="NUO1" t="s">
        <v>10033</v>
      </c>
      <c r="NUP1" t="s">
        <v>10034</v>
      </c>
      <c r="NUQ1" t="s">
        <v>10035</v>
      </c>
      <c r="NUR1" t="s">
        <v>10036</v>
      </c>
      <c r="NUS1" t="s">
        <v>10037</v>
      </c>
      <c r="NUT1" t="s">
        <v>10038</v>
      </c>
      <c r="NUU1" t="s">
        <v>10039</v>
      </c>
      <c r="NUV1" t="s">
        <v>10040</v>
      </c>
      <c r="NUW1" t="s">
        <v>10041</v>
      </c>
      <c r="NUX1" t="s">
        <v>10042</v>
      </c>
      <c r="NUY1" t="s">
        <v>10043</v>
      </c>
      <c r="NUZ1" t="s">
        <v>10044</v>
      </c>
      <c r="NVA1" t="s">
        <v>10045</v>
      </c>
      <c r="NVB1" t="s">
        <v>10046</v>
      </c>
      <c r="NVC1" t="s">
        <v>10047</v>
      </c>
      <c r="NVD1" t="s">
        <v>10048</v>
      </c>
      <c r="NVE1" t="s">
        <v>10049</v>
      </c>
      <c r="NVF1" t="s">
        <v>10050</v>
      </c>
      <c r="NVG1" t="s">
        <v>10051</v>
      </c>
      <c r="NVH1" t="s">
        <v>10052</v>
      </c>
      <c r="NVI1" t="s">
        <v>10053</v>
      </c>
      <c r="NVJ1" t="s">
        <v>10054</v>
      </c>
      <c r="NVK1" t="s">
        <v>10055</v>
      </c>
      <c r="NVL1" t="s">
        <v>10056</v>
      </c>
      <c r="NVM1" t="s">
        <v>10057</v>
      </c>
      <c r="NVN1" t="s">
        <v>10058</v>
      </c>
      <c r="NVO1" t="s">
        <v>10059</v>
      </c>
      <c r="NVP1" t="s">
        <v>10060</v>
      </c>
      <c r="NVQ1" t="s">
        <v>10061</v>
      </c>
      <c r="NVR1" t="s">
        <v>10062</v>
      </c>
      <c r="NVS1" t="s">
        <v>10063</v>
      </c>
      <c r="NVT1" t="s">
        <v>10064</v>
      </c>
      <c r="NVU1" t="s">
        <v>10065</v>
      </c>
      <c r="NVV1" t="s">
        <v>10066</v>
      </c>
      <c r="NVW1" t="s">
        <v>10067</v>
      </c>
      <c r="NVX1" t="s">
        <v>10068</v>
      </c>
      <c r="NVY1" t="s">
        <v>10069</v>
      </c>
      <c r="NVZ1" t="s">
        <v>10070</v>
      </c>
      <c r="NWA1" t="s">
        <v>10071</v>
      </c>
      <c r="NWB1" t="s">
        <v>10072</v>
      </c>
      <c r="NWC1" t="s">
        <v>10073</v>
      </c>
      <c r="NWD1" t="s">
        <v>10074</v>
      </c>
      <c r="NWE1" t="s">
        <v>10075</v>
      </c>
      <c r="NWF1" t="s">
        <v>10076</v>
      </c>
      <c r="NWG1" t="s">
        <v>10077</v>
      </c>
      <c r="NWH1" t="s">
        <v>10078</v>
      </c>
      <c r="NWI1" t="s">
        <v>10079</v>
      </c>
      <c r="NWJ1" t="s">
        <v>10080</v>
      </c>
      <c r="NWK1" t="s">
        <v>10081</v>
      </c>
      <c r="NWL1" t="s">
        <v>10082</v>
      </c>
      <c r="NWM1" t="s">
        <v>10083</v>
      </c>
      <c r="NWN1" t="s">
        <v>10084</v>
      </c>
      <c r="NWO1" t="s">
        <v>10085</v>
      </c>
      <c r="NWP1" t="s">
        <v>10086</v>
      </c>
      <c r="NWQ1" t="s">
        <v>10087</v>
      </c>
      <c r="NWR1" t="s">
        <v>10088</v>
      </c>
      <c r="NWS1" t="s">
        <v>10089</v>
      </c>
      <c r="NWT1" t="s">
        <v>10090</v>
      </c>
      <c r="NWU1" t="s">
        <v>10091</v>
      </c>
      <c r="NWV1" t="s">
        <v>10092</v>
      </c>
      <c r="NWW1" t="s">
        <v>10093</v>
      </c>
      <c r="NWX1" t="s">
        <v>10094</v>
      </c>
      <c r="NWY1" t="s">
        <v>10095</v>
      </c>
      <c r="NWZ1" t="s">
        <v>10096</v>
      </c>
      <c r="NXA1" t="s">
        <v>10097</v>
      </c>
      <c r="NXB1" t="s">
        <v>10098</v>
      </c>
      <c r="NXC1" t="s">
        <v>10099</v>
      </c>
      <c r="NXD1" t="s">
        <v>10100</v>
      </c>
      <c r="NXE1" t="s">
        <v>10101</v>
      </c>
      <c r="NXF1" t="s">
        <v>10102</v>
      </c>
      <c r="NXG1" t="s">
        <v>10103</v>
      </c>
      <c r="NXH1" t="s">
        <v>10104</v>
      </c>
      <c r="NXI1" t="s">
        <v>10105</v>
      </c>
      <c r="NXJ1" t="s">
        <v>10106</v>
      </c>
      <c r="NXK1" t="s">
        <v>10107</v>
      </c>
      <c r="NXL1" t="s">
        <v>10108</v>
      </c>
      <c r="NXM1" t="s">
        <v>10109</v>
      </c>
      <c r="NXN1" t="s">
        <v>10110</v>
      </c>
      <c r="NXO1" t="s">
        <v>10111</v>
      </c>
      <c r="NXP1" t="s">
        <v>10112</v>
      </c>
      <c r="NXQ1" t="s">
        <v>10113</v>
      </c>
      <c r="NXR1" t="s">
        <v>10114</v>
      </c>
      <c r="NXS1" t="s">
        <v>10115</v>
      </c>
      <c r="NXT1" t="s">
        <v>10116</v>
      </c>
      <c r="NXU1" t="s">
        <v>10117</v>
      </c>
      <c r="NXV1" t="s">
        <v>10118</v>
      </c>
      <c r="NXW1" t="s">
        <v>10119</v>
      </c>
      <c r="NXX1" t="s">
        <v>10120</v>
      </c>
      <c r="NXY1" t="s">
        <v>10121</v>
      </c>
      <c r="NXZ1" t="s">
        <v>10122</v>
      </c>
      <c r="NYA1" t="s">
        <v>10123</v>
      </c>
      <c r="NYB1" t="s">
        <v>10124</v>
      </c>
      <c r="NYC1" t="s">
        <v>10125</v>
      </c>
      <c r="NYD1" t="s">
        <v>10126</v>
      </c>
      <c r="NYE1" t="s">
        <v>10127</v>
      </c>
      <c r="NYF1" t="s">
        <v>10128</v>
      </c>
      <c r="NYG1" t="s">
        <v>10129</v>
      </c>
      <c r="NYH1" t="s">
        <v>10130</v>
      </c>
      <c r="NYI1" t="s">
        <v>10131</v>
      </c>
      <c r="NYJ1" t="s">
        <v>10132</v>
      </c>
      <c r="NYK1" t="s">
        <v>10133</v>
      </c>
      <c r="NYL1" t="s">
        <v>10134</v>
      </c>
      <c r="NYM1" t="s">
        <v>10135</v>
      </c>
      <c r="NYN1" t="s">
        <v>10136</v>
      </c>
      <c r="NYO1" t="s">
        <v>10137</v>
      </c>
      <c r="NYP1" t="s">
        <v>10138</v>
      </c>
      <c r="NYQ1" t="s">
        <v>10139</v>
      </c>
      <c r="NYR1" t="s">
        <v>10140</v>
      </c>
      <c r="NYS1" t="s">
        <v>10141</v>
      </c>
      <c r="NYT1" t="s">
        <v>10142</v>
      </c>
      <c r="NYU1" t="s">
        <v>10143</v>
      </c>
      <c r="NYV1" t="s">
        <v>10144</v>
      </c>
      <c r="NYW1" t="s">
        <v>10145</v>
      </c>
      <c r="NYX1" t="s">
        <v>10146</v>
      </c>
      <c r="NYY1" t="s">
        <v>10147</v>
      </c>
      <c r="NYZ1" t="s">
        <v>10148</v>
      </c>
      <c r="NZA1" t="s">
        <v>10149</v>
      </c>
      <c r="NZB1" t="s">
        <v>10150</v>
      </c>
      <c r="NZC1" t="s">
        <v>10151</v>
      </c>
      <c r="NZD1" t="s">
        <v>10152</v>
      </c>
      <c r="NZE1" t="s">
        <v>10153</v>
      </c>
      <c r="NZF1" t="s">
        <v>10154</v>
      </c>
      <c r="NZG1" t="s">
        <v>10155</v>
      </c>
      <c r="NZH1" t="s">
        <v>10156</v>
      </c>
      <c r="NZI1" t="s">
        <v>10157</v>
      </c>
      <c r="NZJ1" t="s">
        <v>10158</v>
      </c>
      <c r="NZK1" t="s">
        <v>10159</v>
      </c>
      <c r="NZL1" t="s">
        <v>10160</v>
      </c>
      <c r="NZM1" t="s">
        <v>10161</v>
      </c>
      <c r="NZN1" t="s">
        <v>10162</v>
      </c>
      <c r="NZO1" t="s">
        <v>10163</v>
      </c>
      <c r="NZP1" t="s">
        <v>10164</v>
      </c>
      <c r="NZQ1" t="s">
        <v>10165</v>
      </c>
      <c r="NZR1" t="s">
        <v>10166</v>
      </c>
      <c r="NZS1" t="s">
        <v>10167</v>
      </c>
      <c r="NZT1" t="s">
        <v>10168</v>
      </c>
      <c r="NZU1" t="s">
        <v>10169</v>
      </c>
      <c r="NZV1" t="s">
        <v>10170</v>
      </c>
      <c r="NZW1" t="s">
        <v>10171</v>
      </c>
      <c r="NZX1" t="s">
        <v>10172</v>
      </c>
      <c r="NZY1" t="s">
        <v>10173</v>
      </c>
      <c r="NZZ1" t="s">
        <v>10174</v>
      </c>
      <c r="OAA1" t="s">
        <v>10175</v>
      </c>
      <c r="OAB1" t="s">
        <v>10176</v>
      </c>
      <c r="OAC1" t="s">
        <v>10177</v>
      </c>
      <c r="OAD1" t="s">
        <v>10178</v>
      </c>
      <c r="OAE1" t="s">
        <v>10179</v>
      </c>
      <c r="OAF1" t="s">
        <v>10180</v>
      </c>
      <c r="OAG1" t="s">
        <v>10181</v>
      </c>
      <c r="OAH1" t="s">
        <v>10182</v>
      </c>
      <c r="OAI1" t="s">
        <v>10183</v>
      </c>
      <c r="OAJ1" t="s">
        <v>10184</v>
      </c>
      <c r="OAK1" t="s">
        <v>10185</v>
      </c>
      <c r="OAL1" t="s">
        <v>10186</v>
      </c>
      <c r="OAM1" t="s">
        <v>10187</v>
      </c>
      <c r="OAN1" t="s">
        <v>10188</v>
      </c>
      <c r="OAO1" t="s">
        <v>10189</v>
      </c>
      <c r="OAP1" t="s">
        <v>10190</v>
      </c>
      <c r="OAQ1" t="s">
        <v>10191</v>
      </c>
      <c r="OAR1" t="s">
        <v>10192</v>
      </c>
      <c r="OAS1" t="s">
        <v>10193</v>
      </c>
      <c r="OAT1" t="s">
        <v>10194</v>
      </c>
      <c r="OAU1" t="s">
        <v>10195</v>
      </c>
      <c r="OAV1" t="s">
        <v>10196</v>
      </c>
      <c r="OAW1" t="s">
        <v>10197</v>
      </c>
      <c r="OAX1" t="s">
        <v>10198</v>
      </c>
      <c r="OAY1" t="s">
        <v>10199</v>
      </c>
      <c r="OAZ1" t="s">
        <v>10200</v>
      </c>
      <c r="OBA1" t="s">
        <v>10201</v>
      </c>
      <c r="OBB1" t="s">
        <v>10202</v>
      </c>
      <c r="OBC1" t="s">
        <v>10203</v>
      </c>
      <c r="OBD1" t="s">
        <v>10204</v>
      </c>
      <c r="OBE1" t="s">
        <v>10205</v>
      </c>
      <c r="OBF1" t="s">
        <v>10206</v>
      </c>
      <c r="OBG1" t="s">
        <v>10207</v>
      </c>
      <c r="OBH1" t="s">
        <v>10208</v>
      </c>
      <c r="OBI1" t="s">
        <v>10209</v>
      </c>
      <c r="OBJ1" t="s">
        <v>10210</v>
      </c>
      <c r="OBK1" t="s">
        <v>10211</v>
      </c>
      <c r="OBL1" t="s">
        <v>10212</v>
      </c>
      <c r="OBM1" t="s">
        <v>10213</v>
      </c>
      <c r="OBN1" t="s">
        <v>10214</v>
      </c>
      <c r="OBO1" t="s">
        <v>10215</v>
      </c>
      <c r="OBP1" t="s">
        <v>10216</v>
      </c>
      <c r="OBQ1" t="s">
        <v>10217</v>
      </c>
      <c r="OBR1" t="s">
        <v>10218</v>
      </c>
      <c r="OBS1" t="s">
        <v>10219</v>
      </c>
      <c r="OBT1" t="s">
        <v>10220</v>
      </c>
      <c r="OBU1" t="s">
        <v>10221</v>
      </c>
      <c r="OBV1" t="s">
        <v>10222</v>
      </c>
      <c r="OBW1" t="s">
        <v>10223</v>
      </c>
      <c r="OBX1" t="s">
        <v>10224</v>
      </c>
      <c r="OBY1" t="s">
        <v>10225</v>
      </c>
      <c r="OBZ1" t="s">
        <v>10226</v>
      </c>
      <c r="OCA1" t="s">
        <v>10227</v>
      </c>
      <c r="OCB1" t="s">
        <v>10228</v>
      </c>
      <c r="OCC1" t="s">
        <v>10229</v>
      </c>
      <c r="OCD1" t="s">
        <v>10230</v>
      </c>
      <c r="OCE1" t="s">
        <v>10231</v>
      </c>
      <c r="OCF1" t="s">
        <v>10232</v>
      </c>
      <c r="OCG1" t="s">
        <v>10233</v>
      </c>
      <c r="OCH1" t="s">
        <v>10234</v>
      </c>
      <c r="OCI1" t="s">
        <v>10235</v>
      </c>
      <c r="OCJ1" t="s">
        <v>10236</v>
      </c>
      <c r="OCK1" t="s">
        <v>10237</v>
      </c>
      <c r="OCL1" t="s">
        <v>10238</v>
      </c>
      <c r="OCM1" t="s">
        <v>10239</v>
      </c>
      <c r="OCN1" t="s">
        <v>10240</v>
      </c>
      <c r="OCO1" t="s">
        <v>10241</v>
      </c>
      <c r="OCP1" t="s">
        <v>10242</v>
      </c>
      <c r="OCQ1" t="s">
        <v>10243</v>
      </c>
      <c r="OCR1" t="s">
        <v>10244</v>
      </c>
      <c r="OCS1" t="s">
        <v>10245</v>
      </c>
      <c r="OCT1" t="s">
        <v>10246</v>
      </c>
      <c r="OCU1" t="s">
        <v>10247</v>
      </c>
      <c r="OCV1" t="s">
        <v>10248</v>
      </c>
      <c r="OCW1" t="s">
        <v>10249</v>
      </c>
      <c r="OCX1" t="s">
        <v>10250</v>
      </c>
      <c r="OCY1" t="s">
        <v>10251</v>
      </c>
      <c r="OCZ1" t="s">
        <v>10252</v>
      </c>
      <c r="ODA1" t="s">
        <v>10253</v>
      </c>
      <c r="ODB1" t="s">
        <v>10254</v>
      </c>
      <c r="ODC1" t="s">
        <v>10255</v>
      </c>
      <c r="ODD1" t="s">
        <v>10256</v>
      </c>
      <c r="ODE1" t="s">
        <v>10257</v>
      </c>
      <c r="ODF1" t="s">
        <v>10258</v>
      </c>
      <c r="ODG1" t="s">
        <v>10259</v>
      </c>
      <c r="ODH1" t="s">
        <v>10260</v>
      </c>
      <c r="ODI1" t="s">
        <v>10261</v>
      </c>
      <c r="ODJ1" t="s">
        <v>10262</v>
      </c>
      <c r="ODK1" t="s">
        <v>10263</v>
      </c>
      <c r="ODL1" t="s">
        <v>10264</v>
      </c>
      <c r="ODM1" t="s">
        <v>10265</v>
      </c>
      <c r="ODN1" t="s">
        <v>10266</v>
      </c>
      <c r="ODO1" t="s">
        <v>10267</v>
      </c>
      <c r="ODP1" t="s">
        <v>10268</v>
      </c>
      <c r="ODQ1" t="s">
        <v>10269</v>
      </c>
      <c r="ODR1" t="s">
        <v>10270</v>
      </c>
      <c r="ODS1" t="s">
        <v>10271</v>
      </c>
      <c r="ODT1" t="s">
        <v>10272</v>
      </c>
      <c r="ODU1" t="s">
        <v>10273</v>
      </c>
      <c r="ODV1" t="s">
        <v>10274</v>
      </c>
      <c r="ODW1" t="s">
        <v>10275</v>
      </c>
      <c r="ODX1" t="s">
        <v>10276</v>
      </c>
      <c r="ODY1" t="s">
        <v>10277</v>
      </c>
      <c r="ODZ1" t="s">
        <v>10278</v>
      </c>
      <c r="OEA1" t="s">
        <v>10279</v>
      </c>
      <c r="OEB1" t="s">
        <v>10280</v>
      </c>
      <c r="OEC1" t="s">
        <v>10281</v>
      </c>
      <c r="OED1" t="s">
        <v>10282</v>
      </c>
      <c r="OEE1" t="s">
        <v>10283</v>
      </c>
      <c r="OEF1" t="s">
        <v>10284</v>
      </c>
      <c r="OEG1" t="s">
        <v>10285</v>
      </c>
      <c r="OEH1" t="s">
        <v>10286</v>
      </c>
      <c r="OEI1" t="s">
        <v>10287</v>
      </c>
      <c r="OEJ1" t="s">
        <v>10288</v>
      </c>
      <c r="OEK1" t="s">
        <v>10289</v>
      </c>
      <c r="OEL1" t="s">
        <v>10290</v>
      </c>
      <c r="OEM1" t="s">
        <v>10291</v>
      </c>
      <c r="OEN1" t="s">
        <v>10292</v>
      </c>
      <c r="OEO1" t="s">
        <v>10293</v>
      </c>
      <c r="OEP1" t="s">
        <v>10294</v>
      </c>
      <c r="OEQ1" t="s">
        <v>10295</v>
      </c>
      <c r="OER1" t="s">
        <v>10296</v>
      </c>
      <c r="OES1" t="s">
        <v>10297</v>
      </c>
      <c r="OET1" t="s">
        <v>10298</v>
      </c>
      <c r="OEU1" t="s">
        <v>10299</v>
      </c>
      <c r="OEV1" t="s">
        <v>10300</v>
      </c>
      <c r="OEW1" t="s">
        <v>10301</v>
      </c>
      <c r="OEX1" t="s">
        <v>10302</v>
      </c>
      <c r="OEY1" t="s">
        <v>10303</v>
      </c>
      <c r="OEZ1" t="s">
        <v>10304</v>
      </c>
      <c r="OFA1" t="s">
        <v>10305</v>
      </c>
      <c r="OFB1" t="s">
        <v>10306</v>
      </c>
      <c r="OFC1" t="s">
        <v>10307</v>
      </c>
      <c r="OFD1" t="s">
        <v>10308</v>
      </c>
      <c r="OFE1" t="s">
        <v>10309</v>
      </c>
      <c r="OFF1" t="s">
        <v>10310</v>
      </c>
      <c r="OFG1" t="s">
        <v>10311</v>
      </c>
      <c r="OFH1" t="s">
        <v>10312</v>
      </c>
      <c r="OFI1" t="s">
        <v>10313</v>
      </c>
      <c r="OFJ1" t="s">
        <v>10314</v>
      </c>
      <c r="OFK1" t="s">
        <v>10315</v>
      </c>
      <c r="OFL1" t="s">
        <v>10316</v>
      </c>
      <c r="OFM1" t="s">
        <v>10317</v>
      </c>
      <c r="OFN1" t="s">
        <v>10318</v>
      </c>
      <c r="OFO1" t="s">
        <v>10319</v>
      </c>
      <c r="OFP1" t="s">
        <v>10320</v>
      </c>
      <c r="OFQ1" t="s">
        <v>10321</v>
      </c>
      <c r="OFR1" t="s">
        <v>10322</v>
      </c>
      <c r="OFS1" t="s">
        <v>10323</v>
      </c>
      <c r="OFT1" t="s">
        <v>10324</v>
      </c>
      <c r="OFU1" t="s">
        <v>10325</v>
      </c>
      <c r="OFV1" t="s">
        <v>10326</v>
      </c>
      <c r="OFW1" t="s">
        <v>10327</v>
      </c>
      <c r="OFX1" t="s">
        <v>10328</v>
      </c>
      <c r="OFY1" t="s">
        <v>10329</v>
      </c>
      <c r="OFZ1" t="s">
        <v>10330</v>
      </c>
      <c r="OGA1" t="s">
        <v>10331</v>
      </c>
      <c r="OGB1" t="s">
        <v>10332</v>
      </c>
      <c r="OGC1" t="s">
        <v>10333</v>
      </c>
      <c r="OGD1" t="s">
        <v>10334</v>
      </c>
      <c r="OGE1" t="s">
        <v>10335</v>
      </c>
      <c r="OGF1" t="s">
        <v>10336</v>
      </c>
      <c r="OGG1" t="s">
        <v>10337</v>
      </c>
      <c r="OGH1" t="s">
        <v>10338</v>
      </c>
      <c r="OGI1" t="s">
        <v>10339</v>
      </c>
      <c r="OGJ1" t="s">
        <v>10340</v>
      </c>
      <c r="OGK1" t="s">
        <v>10341</v>
      </c>
      <c r="OGL1" t="s">
        <v>10342</v>
      </c>
      <c r="OGM1" t="s">
        <v>10343</v>
      </c>
      <c r="OGN1" t="s">
        <v>10344</v>
      </c>
      <c r="OGO1" t="s">
        <v>10345</v>
      </c>
      <c r="OGP1" t="s">
        <v>10346</v>
      </c>
      <c r="OGQ1" t="s">
        <v>10347</v>
      </c>
      <c r="OGR1" t="s">
        <v>10348</v>
      </c>
      <c r="OGS1" t="s">
        <v>10349</v>
      </c>
      <c r="OGT1" t="s">
        <v>10350</v>
      </c>
      <c r="OGU1" t="s">
        <v>10351</v>
      </c>
      <c r="OGV1" t="s">
        <v>10352</v>
      </c>
      <c r="OGW1" t="s">
        <v>10353</v>
      </c>
      <c r="OGX1" t="s">
        <v>10354</v>
      </c>
      <c r="OGY1" t="s">
        <v>10355</v>
      </c>
      <c r="OGZ1" t="s">
        <v>10356</v>
      </c>
      <c r="OHA1" t="s">
        <v>10357</v>
      </c>
      <c r="OHB1" t="s">
        <v>10358</v>
      </c>
      <c r="OHC1" t="s">
        <v>10359</v>
      </c>
      <c r="OHD1" t="s">
        <v>10360</v>
      </c>
      <c r="OHE1" t="s">
        <v>10361</v>
      </c>
      <c r="OHF1" t="s">
        <v>10362</v>
      </c>
      <c r="OHG1" t="s">
        <v>10363</v>
      </c>
      <c r="OHH1" t="s">
        <v>10364</v>
      </c>
      <c r="OHI1" t="s">
        <v>10365</v>
      </c>
      <c r="OHJ1" t="s">
        <v>10366</v>
      </c>
      <c r="OHK1" t="s">
        <v>10367</v>
      </c>
      <c r="OHL1" t="s">
        <v>10368</v>
      </c>
      <c r="OHM1" t="s">
        <v>10369</v>
      </c>
      <c r="OHN1" t="s">
        <v>10370</v>
      </c>
      <c r="OHO1" t="s">
        <v>10371</v>
      </c>
      <c r="OHP1" t="s">
        <v>10372</v>
      </c>
      <c r="OHQ1" t="s">
        <v>10373</v>
      </c>
      <c r="OHR1" t="s">
        <v>10374</v>
      </c>
      <c r="OHS1" t="s">
        <v>10375</v>
      </c>
      <c r="OHT1" t="s">
        <v>10376</v>
      </c>
      <c r="OHU1" t="s">
        <v>10377</v>
      </c>
      <c r="OHV1" t="s">
        <v>10378</v>
      </c>
      <c r="OHW1" t="s">
        <v>10379</v>
      </c>
      <c r="OHX1" t="s">
        <v>10380</v>
      </c>
      <c r="OHY1" t="s">
        <v>10381</v>
      </c>
      <c r="OHZ1" t="s">
        <v>10382</v>
      </c>
      <c r="OIA1" t="s">
        <v>10383</v>
      </c>
      <c r="OIB1" t="s">
        <v>10384</v>
      </c>
      <c r="OIC1" t="s">
        <v>10385</v>
      </c>
      <c r="OID1" t="s">
        <v>10386</v>
      </c>
      <c r="OIE1" t="s">
        <v>10387</v>
      </c>
      <c r="OIF1" t="s">
        <v>10388</v>
      </c>
      <c r="OIG1" t="s">
        <v>10389</v>
      </c>
      <c r="OIH1" t="s">
        <v>10390</v>
      </c>
      <c r="OII1" t="s">
        <v>10391</v>
      </c>
      <c r="OIJ1" t="s">
        <v>10392</v>
      </c>
      <c r="OIK1" t="s">
        <v>10393</v>
      </c>
      <c r="OIL1" t="s">
        <v>10394</v>
      </c>
      <c r="OIM1" t="s">
        <v>10395</v>
      </c>
      <c r="OIN1" t="s">
        <v>10396</v>
      </c>
      <c r="OIO1" t="s">
        <v>10397</v>
      </c>
      <c r="OIP1" t="s">
        <v>10398</v>
      </c>
      <c r="OIQ1" t="s">
        <v>10399</v>
      </c>
      <c r="OIR1" t="s">
        <v>10400</v>
      </c>
      <c r="OIS1" t="s">
        <v>10401</v>
      </c>
      <c r="OIT1" t="s">
        <v>10402</v>
      </c>
      <c r="OIU1" t="s">
        <v>10403</v>
      </c>
      <c r="OIV1" t="s">
        <v>10404</v>
      </c>
      <c r="OIW1" t="s">
        <v>10405</v>
      </c>
      <c r="OIX1" t="s">
        <v>10406</v>
      </c>
      <c r="OIY1" t="s">
        <v>10407</v>
      </c>
      <c r="OIZ1" t="s">
        <v>10408</v>
      </c>
      <c r="OJA1" t="s">
        <v>10409</v>
      </c>
      <c r="OJB1" t="s">
        <v>10410</v>
      </c>
      <c r="OJC1" t="s">
        <v>10411</v>
      </c>
      <c r="OJD1" t="s">
        <v>10412</v>
      </c>
      <c r="OJE1" t="s">
        <v>10413</v>
      </c>
      <c r="OJF1" t="s">
        <v>10414</v>
      </c>
      <c r="OJG1" t="s">
        <v>10415</v>
      </c>
      <c r="OJH1" t="s">
        <v>10416</v>
      </c>
      <c r="OJI1" t="s">
        <v>10417</v>
      </c>
      <c r="OJJ1" t="s">
        <v>10418</v>
      </c>
      <c r="OJK1" t="s">
        <v>10419</v>
      </c>
      <c r="OJL1" t="s">
        <v>10420</v>
      </c>
      <c r="OJM1" t="s">
        <v>10421</v>
      </c>
      <c r="OJN1" t="s">
        <v>10422</v>
      </c>
      <c r="OJO1" t="s">
        <v>10423</v>
      </c>
      <c r="OJP1" t="s">
        <v>10424</v>
      </c>
      <c r="OJQ1" t="s">
        <v>10425</v>
      </c>
      <c r="OJR1" t="s">
        <v>10426</v>
      </c>
      <c r="OJS1" t="s">
        <v>10427</v>
      </c>
      <c r="OJT1" t="s">
        <v>10428</v>
      </c>
      <c r="OJU1" t="s">
        <v>10429</v>
      </c>
      <c r="OJV1" t="s">
        <v>10430</v>
      </c>
      <c r="OJW1" t="s">
        <v>10431</v>
      </c>
      <c r="OJX1" t="s">
        <v>10432</v>
      </c>
      <c r="OJY1" t="s">
        <v>10433</v>
      </c>
      <c r="OJZ1" t="s">
        <v>10434</v>
      </c>
      <c r="OKA1" t="s">
        <v>10435</v>
      </c>
      <c r="OKB1" t="s">
        <v>10436</v>
      </c>
      <c r="OKC1" t="s">
        <v>10437</v>
      </c>
      <c r="OKD1" t="s">
        <v>10438</v>
      </c>
      <c r="OKE1" t="s">
        <v>10439</v>
      </c>
      <c r="OKF1" t="s">
        <v>10440</v>
      </c>
      <c r="OKG1" t="s">
        <v>10441</v>
      </c>
      <c r="OKH1" t="s">
        <v>10442</v>
      </c>
      <c r="OKI1" t="s">
        <v>10443</v>
      </c>
      <c r="OKJ1" t="s">
        <v>10444</v>
      </c>
      <c r="OKK1" t="s">
        <v>10445</v>
      </c>
      <c r="OKL1" t="s">
        <v>10446</v>
      </c>
      <c r="OKM1" t="s">
        <v>10447</v>
      </c>
      <c r="OKN1" t="s">
        <v>10448</v>
      </c>
      <c r="OKO1" t="s">
        <v>10449</v>
      </c>
      <c r="OKP1" t="s">
        <v>10450</v>
      </c>
      <c r="OKQ1" t="s">
        <v>10451</v>
      </c>
      <c r="OKR1" t="s">
        <v>10452</v>
      </c>
      <c r="OKS1" t="s">
        <v>10453</v>
      </c>
      <c r="OKT1" t="s">
        <v>10454</v>
      </c>
      <c r="OKU1" t="s">
        <v>10455</v>
      </c>
      <c r="OKV1" t="s">
        <v>10456</v>
      </c>
      <c r="OKW1" t="s">
        <v>10457</v>
      </c>
      <c r="OKX1" t="s">
        <v>10458</v>
      </c>
      <c r="OKY1" t="s">
        <v>10459</v>
      </c>
      <c r="OKZ1" t="s">
        <v>10460</v>
      </c>
      <c r="OLA1" t="s">
        <v>10461</v>
      </c>
      <c r="OLB1" t="s">
        <v>10462</v>
      </c>
      <c r="OLC1" t="s">
        <v>10463</v>
      </c>
      <c r="OLD1" t="s">
        <v>10464</v>
      </c>
      <c r="OLE1" t="s">
        <v>10465</v>
      </c>
      <c r="OLF1" t="s">
        <v>10466</v>
      </c>
      <c r="OLG1" t="s">
        <v>10467</v>
      </c>
      <c r="OLH1" t="s">
        <v>10468</v>
      </c>
      <c r="OLI1" t="s">
        <v>10469</v>
      </c>
      <c r="OLJ1" t="s">
        <v>10470</v>
      </c>
      <c r="OLK1" t="s">
        <v>10471</v>
      </c>
      <c r="OLL1" t="s">
        <v>10472</v>
      </c>
      <c r="OLM1" t="s">
        <v>10473</v>
      </c>
      <c r="OLN1" t="s">
        <v>10474</v>
      </c>
      <c r="OLO1" t="s">
        <v>10475</v>
      </c>
      <c r="OLP1" t="s">
        <v>10476</v>
      </c>
      <c r="OLQ1" t="s">
        <v>10477</v>
      </c>
      <c r="OLR1" t="s">
        <v>10478</v>
      </c>
      <c r="OLS1" t="s">
        <v>10479</v>
      </c>
      <c r="OLT1" t="s">
        <v>10480</v>
      </c>
      <c r="OLU1" t="s">
        <v>10481</v>
      </c>
      <c r="OLV1" t="s">
        <v>10482</v>
      </c>
      <c r="OLW1" t="s">
        <v>10483</v>
      </c>
      <c r="OLX1" t="s">
        <v>10484</v>
      </c>
      <c r="OLY1" t="s">
        <v>10485</v>
      </c>
      <c r="OLZ1" t="s">
        <v>10486</v>
      </c>
      <c r="OMA1" t="s">
        <v>10487</v>
      </c>
      <c r="OMB1" t="s">
        <v>10488</v>
      </c>
      <c r="OMC1" t="s">
        <v>10489</v>
      </c>
      <c r="OMD1" t="s">
        <v>10490</v>
      </c>
      <c r="OME1" t="s">
        <v>10491</v>
      </c>
      <c r="OMF1" t="s">
        <v>10492</v>
      </c>
      <c r="OMG1" t="s">
        <v>10493</v>
      </c>
      <c r="OMH1" t="s">
        <v>10494</v>
      </c>
      <c r="OMI1" t="s">
        <v>10495</v>
      </c>
      <c r="OMJ1" t="s">
        <v>10496</v>
      </c>
      <c r="OMK1" t="s">
        <v>10497</v>
      </c>
      <c r="OML1" t="s">
        <v>10498</v>
      </c>
      <c r="OMM1" t="s">
        <v>10499</v>
      </c>
      <c r="OMN1" t="s">
        <v>10500</v>
      </c>
      <c r="OMO1" t="s">
        <v>10501</v>
      </c>
      <c r="OMP1" t="s">
        <v>10502</v>
      </c>
      <c r="OMQ1" t="s">
        <v>10503</v>
      </c>
      <c r="OMR1" t="s">
        <v>10504</v>
      </c>
      <c r="OMS1" t="s">
        <v>10505</v>
      </c>
      <c r="OMT1" t="s">
        <v>10506</v>
      </c>
      <c r="OMU1" t="s">
        <v>10507</v>
      </c>
      <c r="OMV1" t="s">
        <v>10508</v>
      </c>
      <c r="OMW1" t="s">
        <v>10509</v>
      </c>
      <c r="OMX1" t="s">
        <v>10510</v>
      </c>
      <c r="OMY1" t="s">
        <v>10511</v>
      </c>
      <c r="OMZ1" t="s">
        <v>10512</v>
      </c>
      <c r="ONA1" t="s">
        <v>10513</v>
      </c>
      <c r="ONB1" t="s">
        <v>10514</v>
      </c>
      <c r="ONC1" t="s">
        <v>10515</v>
      </c>
      <c r="OND1" t="s">
        <v>10516</v>
      </c>
      <c r="ONE1" t="s">
        <v>10517</v>
      </c>
      <c r="ONF1" t="s">
        <v>10518</v>
      </c>
      <c r="ONG1" t="s">
        <v>10519</v>
      </c>
      <c r="ONH1" t="s">
        <v>10520</v>
      </c>
      <c r="ONI1" t="s">
        <v>10521</v>
      </c>
      <c r="ONJ1" t="s">
        <v>10522</v>
      </c>
      <c r="ONK1" t="s">
        <v>10523</v>
      </c>
      <c r="ONL1" t="s">
        <v>10524</v>
      </c>
      <c r="ONM1" t="s">
        <v>10525</v>
      </c>
      <c r="ONN1" t="s">
        <v>10526</v>
      </c>
      <c r="ONO1" t="s">
        <v>10527</v>
      </c>
      <c r="ONP1" t="s">
        <v>10528</v>
      </c>
      <c r="ONQ1" t="s">
        <v>10529</v>
      </c>
      <c r="ONR1" t="s">
        <v>10530</v>
      </c>
      <c r="ONS1" t="s">
        <v>10531</v>
      </c>
      <c r="ONT1" t="s">
        <v>10532</v>
      </c>
      <c r="ONU1" t="s">
        <v>10533</v>
      </c>
      <c r="ONV1" t="s">
        <v>10534</v>
      </c>
      <c r="ONW1" t="s">
        <v>10535</v>
      </c>
      <c r="ONX1" t="s">
        <v>10536</v>
      </c>
      <c r="ONY1" t="s">
        <v>10537</v>
      </c>
      <c r="ONZ1" t="s">
        <v>10538</v>
      </c>
      <c r="OOA1" t="s">
        <v>10539</v>
      </c>
      <c r="OOB1" t="s">
        <v>10540</v>
      </c>
      <c r="OOC1" t="s">
        <v>10541</v>
      </c>
      <c r="OOD1" t="s">
        <v>10542</v>
      </c>
      <c r="OOE1" t="s">
        <v>10543</v>
      </c>
      <c r="OOF1" t="s">
        <v>10544</v>
      </c>
      <c r="OOG1" t="s">
        <v>10545</v>
      </c>
      <c r="OOH1" t="s">
        <v>10546</v>
      </c>
      <c r="OOI1" t="s">
        <v>10547</v>
      </c>
      <c r="OOJ1" t="s">
        <v>10548</v>
      </c>
      <c r="OOK1" t="s">
        <v>10549</v>
      </c>
      <c r="OOL1" t="s">
        <v>10550</v>
      </c>
      <c r="OOM1" t="s">
        <v>10551</v>
      </c>
      <c r="OON1" t="s">
        <v>10552</v>
      </c>
      <c r="OOO1" t="s">
        <v>10553</v>
      </c>
      <c r="OOP1" t="s">
        <v>10554</v>
      </c>
      <c r="OOQ1" t="s">
        <v>10555</v>
      </c>
      <c r="OOR1" t="s">
        <v>10556</v>
      </c>
      <c r="OOS1" t="s">
        <v>10557</v>
      </c>
      <c r="OOT1" t="s">
        <v>10558</v>
      </c>
      <c r="OOU1" t="s">
        <v>10559</v>
      </c>
      <c r="OOV1" t="s">
        <v>10560</v>
      </c>
      <c r="OOW1" t="s">
        <v>10561</v>
      </c>
      <c r="OOX1" t="s">
        <v>10562</v>
      </c>
      <c r="OOY1" t="s">
        <v>10563</v>
      </c>
      <c r="OOZ1" t="s">
        <v>10564</v>
      </c>
      <c r="OPA1" t="s">
        <v>10565</v>
      </c>
      <c r="OPB1" t="s">
        <v>10566</v>
      </c>
      <c r="OPC1" t="s">
        <v>10567</v>
      </c>
      <c r="OPD1" t="s">
        <v>10568</v>
      </c>
      <c r="OPE1" t="s">
        <v>10569</v>
      </c>
      <c r="OPF1" t="s">
        <v>10570</v>
      </c>
      <c r="OPG1" t="s">
        <v>10571</v>
      </c>
      <c r="OPH1" t="s">
        <v>10572</v>
      </c>
      <c r="OPI1" t="s">
        <v>10573</v>
      </c>
      <c r="OPJ1" t="s">
        <v>10574</v>
      </c>
      <c r="OPK1" t="s">
        <v>10575</v>
      </c>
      <c r="OPL1" t="s">
        <v>10576</v>
      </c>
      <c r="OPM1" t="s">
        <v>10577</v>
      </c>
      <c r="OPN1" t="s">
        <v>10578</v>
      </c>
      <c r="OPO1" t="s">
        <v>10579</v>
      </c>
      <c r="OPP1" t="s">
        <v>10580</v>
      </c>
      <c r="OPQ1" t="s">
        <v>10581</v>
      </c>
      <c r="OPR1" t="s">
        <v>10582</v>
      </c>
      <c r="OPS1" t="s">
        <v>10583</v>
      </c>
      <c r="OPT1" t="s">
        <v>10584</v>
      </c>
      <c r="OPU1" t="s">
        <v>10585</v>
      </c>
      <c r="OPV1" t="s">
        <v>10586</v>
      </c>
      <c r="OPW1" t="s">
        <v>10587</v>
      </c>
      <c r="OPX1" t="s">
        <v>10588</v>
      </c>
      <c r="OPY1" t="s">
        <v>10589</v>
      </c>
      <c r="OPZ1" t="s">
        <v>10590</v>
      </c>
      <c r="OQA1" t="s">
        <v>10591</v>
      </c>
      <c r="OQB1" t="s">
        <v>10592</v>
      </c>
      <c r="OQC1" t="s">
        <v>10593</v>
      </c>
      <c r="OQD1" t="s">
        <v>10594</v>
      </c>
      <c r="OQE1" t="s">
        <v>10595</v>
      </c>
      <c r="OQF1" t="s">
        <v>10596</v>
      </c>
      <c r="OQG1" t="s">
        <v>10597</v>
      </c>
      <c r="OQH1" t="s">
        <v>10598</v>
      </c>
      <c r="OQI1" t="s">
        <v>10599</v>
      </c>
      <c r="OQJ1" t="s">
        <v>10600</v>
      </c>
      <c r="OQK1" t="s">
        <v>10601</v>
      </c>
      <c r="OQL1" t="s">
        <v>10602</v>
      </c>
      <c r="OQM1" t="s">
        <v>10603</v>
      </c>
      <c r="OQN1" t="s">
        <v>10604</v>
      </c>
      <c r="OQO1" t="s">
        <v>10605</v>
      </c>
      <c r="OQP1" t="s">
        <v>10606</v>
      </c>
      <c r="OQQ1" t="s">
        <v>10607</v>
      </c>
      <c r="OQR1" t="s">
        <v>10608</v>
      </c>
      <c r="OQS1" t="s">
        <v>10609</v>
      </c>
      <c r="OQT1" t="s">
        <v>10610</v>
      </c>
      <c r="OQU1" t="s">
        <v>10611</v>
      </c>
      <c r="OQV1" t="s">
        <v>10612</v>
      </c>
      <c r="OQW1" t="s">
        <v>10613</v>
      </c>
      <c r="OQX1" t="s">
        <v>10614</v>
      </c>
      <c r="OQY1" t="s">
        <v>10615</v>
      </c>
      <c r="OQZ1" t="s">
        <v>10616</v>
      </c>
      <c r="ORA1" t="s">
        <v>10617</v>
      </c>
      <c r="ORB1" t="s">
        <v>10618</v>
      </c>
      <c r="ORC1" t="s">
        <v>10619</v>
      </c>
      <c r="ORD1" t="s">
        <v>10620</v>
      </c>
      <c r="ORE1" t="s">
        <v>10621</v>
      </c>
      <c r="ORF1" t="s">
        <v>10622</v>
      </c>
      <c r="ORG1" t="s">
        <v>10623</v>
      </c>
      <c r="ORH1" t="s">
        <v>10624</v>
      </c>
      <c r="ORI1" t="s">
        <v>10625</v>
      </c>
      <c r="ORJ1" t="s">
        <v>10626</v>
      </c>
      <c r="ORK1" t="s">
        <v>10627</v>
      </c>
      <c r="ORL1" t="s">
        <v>10628</v>
      </c>
      <c r="ORM1" t="s">
        <v>10629</v>
      </c>
      <c r="ORN1" t="s">
        <v>10630</v>
      </c>
      <c r="ORO1" t="s">
        <v>10631</v>
      </c>
      <c r="ORP1" t="s">
        <v>10632</v>
      </c>
      <c r="ORQ1" t="s">
        <v>10633</v>
      </c>
      <c r="ORR1" t="s">
        <v>10634</v>
      </c>
      <c r="ORS1" t="s">
        <v>10635</v>
      </c>
      <c r="ORT1" t="s">
        <v>10636</v>
      </c>
      <c r="ORU1" t="s">
        <v>10637</v>
      </c>
      <c r="ORV1" t="s">
        <v>10638</v>
      </c>
      <c r="ORW1" t="s">
        <v>10639</v>
      </c>
      <c r="ORX1" t="s">
        <v>10640</v>
      </c>
      <c r="ORY1" t="s">
        <v>10641</v>
      </c>
      <c r="ORZ1" t="s">
        <v>10642</v>
      </c>
      <c r="OSA1" t="s">
        <v>10643</v>
      </c>
      <c r="OSB1" t="s">
        <v>10644</v>
      </c>
      <c r="OSC1" t="s">
        <v>10645</v>
      </c>
      <c r="OSD1" t="s">
        <v>10646</v>
      </c>
      <c r="OSE1" t="s">
        <v>10647</v>
      </c>
      <c r="OSF1" t="s">
        <v>10648</v>
      </c>
      <c r="OSG1" t="s">
        <v>10649</v>
      </c>
      <c r="OSH1" t="s">
        <v>10650</v>
      </c>
      <c r="OSI1" t="s">
        <v>10651</v>
      </c>
      <c r="OSJ1" t="s">
        <v>10652</v>
      </c>
      <c r="OSK1" t="s">
        <v>10653</v>
      </c>
      <c r="OSL1" t="s">
        <v>10654</v>
      </c>
      <c r="OSM1" t="s">
        <v>10655</v>
      </c>
      <c r="OSN1" t="s">
        <v>10656</v>
      </c>
      <c r="OSO1" t="s">
        <v>10657</v>
      </c>
      <c r="OSP1" t="s">
        <v>10658</v>
      </c>
      <c r="OSQ1" t="s">
        <v>10659</v>
      </c>
      <c r="OSR1" t="s">
        <v>10660</v>
      </c>
      <c r="OSS1" t="s">
        <v>10661</v>
      </c>
      <c r="OST1" t="s">
        <v>10662</v>
      </c>
      <c r="OSU1" t="s">
        <v>10663</v>
      </c>
      <c r="OSV1" t="s">
        <v>10664</v>
      </c>
      <c r="OSW1" t="s">
        <v>10665</v>
      </c>
      <c r="OSX1" t="s">
        <v>10666</v>
      </c>
      <c r="OSY1" t="s">
        <v>10667</v>
      </c>
      <c r="OSZ1" t="s">
        <v>10668</v>
      </c>
      <c r="OTA1" t="s">
        <v>10669</v>
      </c>
      <c r="OTB1" t="s">
        <v>10670</v>
      </c>
      <c r="OTC1" t="s">
        <v>10671</v>
      </c>
      <c r="OTD1" t="s">
        <v>10672</v>
      </c>
      <c r="OTE1" t="s">
        <v>10673</v>
      </c>
      <c r="OTF1" t="s">
        <v>10674</v>
      </c>
      <c r="OTG1" t="s">
        <v>10675</v>
      </c>
      <c r="OTH1" t="s">
        <v>10676</v>
      </c>
      <c r="OTI1" t="s">
        <v>10677</v>
      </c>
      <c r="OTJ1" t="s">
        <v>10678</v>
      </c>
      <c r="OTK1" t="s">
        <v>10679</v>
      </c>
      <c r="OTL1" t="s">
        <v>10680</v>
      </c>
      <c r="OTM1" t="s">
        <v>10681</v>
      </c>
      <c r="OTN1" t="s">
        <v>10682</v>
      </c>
      <c r="OTO1" t="s">
        <v>10683</v>
      </c>
      <c r="OTP1" t="s">
        <v>10684</v>
      </c>
      <c r="OTQ1" t="s">
        <v>10685</v>
      </c>
      <c r="OTR1" t="s">
        <v>10686</v>
      </c>
      <c r="OTS1" t="s">
        <v>10687</v>
      </c>
      <c r="OTT1" t="s">
        <v>10688</v>
      </c>
      <c r="OTU1" t="s">
        <v>10689</v>
      </c>
      <c r="OTV1" t="s">
        <v>10690</v>
      </c>
      <c r="OTW1" t="s">
        <v>10691</v>
      </c>
      <c r="OTX1" t="s">
        <v>10692</v>
      </c>
      <c r="OTY1" t="s">
        <v>10693</v>
      </c>
      <c r="OTZ1" t="s">
        <v>10694</v>
      </c>
      <c r="OUA1" t="s">
        <v>10695</v>
      </c>
      <c r="OUB1" t="s">
        <v>10696</v>
      </c>
      <c r="OUC1" t="s">
        <v>10697</v>
      </c>
      <c r="OUD1" t="s">
        <v>10698</v>
      </c>
      <c r="OUE1" t="s">
        <v>10699</v>
      </c>
      <c r="OUF1" t="s">
        <v>10700</v>
      </c>
      <c r="OUG1" t="s">
        <v>10701</v>
      </c>
      <c r="OUH1" t="s">
        <v>10702</v>
      </c>
      <c r="OUI1" t="s">
        <v>10703</v>
      </c>
      <c r="OUJ1" t="s">
        <v>10704</v>
      </c>
      <c r="OUK1" t="s">
        <v>10705</v>
      </c>
      <c r="OUL1" t="s">
        <v>10706</v>
      </c>
      <c r="OUM1" t="s">
        <v>10707</v>
      </c>
      <c r="OUN1" t="s">
        <v>10708</v>
      </c>
      <c r="OUO1" t="s">
        <v>10709</v>
      </c>
      <c r="OUP1" t="s">
        <v>10710</v>
      </c>
      <c r="OUQ1" t="s">
        <v>10711</v>
      </c>
      <c r="OUR1" t="s">
        <v>10712</v>
      </c>
      <c r="OUS1" t="s">
        <v>10713</v>
      </c>
      <c r="OUT1" t="s">
        <v>10714</v>
      </c>
      <c r="OUU1" t="s">
        <v>10715</v>
      </c>
      <c r="OUV1" t="s">
        <v>10716</v>
      </c>
      <c r="OUW1" t="s">
        <v>10717</v>
      </c>
      <c r="OUX1" t="s">
        <v>10718</v>
      </c>
      <c r="OUY1" t="s">
        <v>10719</v>
      </c>
      <c r="OUZ1" t="s">
        <v>10720</v>
      </c>
      <c r="OVA1" t="s">
        <v>10721</v>
      </c>
      <c r="OVB1" t="s">
        <v>10722</v>
      </c>
      <c r="OVC1" t="s">
        <v>10723</v>
      </c>
      <c r="OVD1" t="s">
        <v>10724</v>
      </c>
      <c r="OVE1" t="s">
        <v>10725</v>
      </c>
      <c r="OVF1" t="s">
        <v>10726</v>
      </c>
      <c r="OVG1" t="s">
        <v>10727</v>
      </c>
      <c r="OVH1" t="s">
        <v>10728</v>
      </c>
      <c r="OVI1" t="s">
        <v>10729</v>
      </c>
      <c r="OVJ1" t="s">
        <v>10730</v>
      </c>
      <c r="OVK1" t="s">
        <v>10731</v>
      </c>
      <c r="OVL1" t="s">
        <v>10732</v>
      </c>
      <c r="OVM1" t="s">
        <v>10733</v>
      </c>
      <c r="OVN1" t="s">
        <v>10734</v>
      </c>
      <c r="OVO1" t="s">
        <v>10735</v>
      </c>
      <c r="OVP1" t="s">
        <v>10736</v>
      </c>
      <c r="OVQ1" t="s">
        <v>10737</v>
      </c>
      <c r="OVR1" t="s">
        <v>10738</v>
      </c>
      <c r="OVS1" t="s">
        <v>10739</v>
      </c>
      <c r="OVT1" t="s">
        <v>10740</v>
      </c>
      <c r="OVU1" t="s">
        <v>10741</v>
      </c>
      <c r="OVV1" t="s">
        <v>10742</v>
      </c>
      <c r="OVW1" t="s">
        <v>10743</v>
      </c>
      <c r="OVX1" t="s">
        <v>10744</v>
      </c>
      <c r="OVY1" t="s">
        <v>10745</v>
      </c>
      <c r="OVZ1" t="s">
        <v>10746</v>
      </c>
      <c r="OWA1" t="s">
        <v>10747</v>
      </c>
      <c r="OWB1" t="s">
        <v>10748</v>
      </c>
      <c r="OWC1" t="s">
        <v>10749</v>
      </c>
      <c r="OWD1" t="s">
        <v>10750</v>
      </c>
      <c r="OWE1" t="s">
        <v>10751</v>
      </c>
      <c r="OWF1" t="s">
        <v>10752</v>
      </c>
      <c r="OWG1" t="s">
        <v>10753</v>
      </c>
      <c r="OWH1" t="s">
        <v>10754</v>
      </c>
      <c r="OWI1" t="s">
        <v>10755</v>
      </c>
      <c r="OWJ1" t="s">
        <v>10756</v>
      </c>
      <c r="OWK1" t="s">
        <v>10757</v>
      </c>
      <c r="OWL1" t="s">
        <v>10758</v>
      </c>
      <c r="OWM1" t="s">
        <v>10759</v>
      </c>
      <c r="OWN1" t="s">
        <v>10760</v>
      </c>
      <c r="OWO1" t="s">
        <v>10761</v>
      </c>
      <c r="OWP1" t="s">
        <v>10762</v>
      </c>
      <c r="OWQ1" t="s">
        <v>10763</v>
      </c>
      <c r="OWR1" t="s">
        <v>10764</v>
      </c>
      <c r="OWS1" t="s">
        <v>10765</v>
      </c>
      <c r="OWT1" t="s">
        <v>10766</v>
      </c>
      <c r="OWU1" t="s">
        <v>10767</v>
      </c>
      <c r="OWV1" t="s">
        <v>10768</v>
      </c>
      <c r="OWW1" t="s">
        <v>10769</v>
      </c>
      <c r="OWX1" t="s">
        <v>10770</v>
      </c>
      <c r="OWY1" t="s">
        <v>10771</v>
      </c>
      <c r="OWZ1" t="s">
        <v>10772</v>
      </c>
      <c r="OXA1" t="s">
        <v>10773</v>
      </c>
      <c r="OXB1" t="s">
        <v>10774</v>
      </c>
      <c r="OXC1" t="s">
        <v>10775</v>
      </c>
      <c r="OXD1" t="s">
        <v>10776</v>
      </c>
      <c r="OXE1" t="s">
        <v>10777</v>
      </c>
      <c r="OXF1" t="s">
        <v>10778</v>
      </c>
      <c r="OXG1" t="s">
        <v>10779</v>
      </c>
      <c r="OXH1" t="s">
        <v>10780</v>
      </c>
      <c r="OXI1" t="s">
        <v>10781</v>
      </c>
      <c r="OXJ1" t="s">
        <v>10782</v>
      </c>
      <c r="OXK1" t="s">
        <v>10783</v>
      </c>
      <c r="OXL1" t="s">
        <v>10784</v>
      </c>
      <c r="OXM1" t="s">
        <v>10785</v>
      </c>
      <c r="OXN1" t="s">
        <v>10786</v>
      </c>
      <c r="OXO1" t="s">
        <v>10787</v>
      </c>
      <c r="OXP1" t="s">
        <v>10788</v>
      </c>
      <c r="OXQ1" t="s">
        <v>10789</v>
      </c>
      <c r="OXR1" t="s">
        <v>10790</v>
      </c>
      <c r="OXS1" t="s">
        <v>10791</v>
      </c>
      <c r="OXT1" t="s">
        <v>10792</v>
      </c>
      <c r="OXU1" t="s">
        <v>10793</v>
      </c>
      <c r="OXV1" t="s">
        <v>10794</v>
      </c>
      <c r="OXW1" t="s">
        <v>10795</v>
      </c>
      <c r="OXX1" t="s">
        <v>10796</v>
      </c>
      <c r="OXY1" t="s">
        <v>10797</v>
      </c>
      <c r="OXZ1" t="s">
        <v>10798</v>
      </c>
      <c r="OYA1" t="s">
        <v>10799</v>
      </c>
      <c r="OYB1" t="s">
        <v>10800</v>
      </c>
      <c r="OYC1" t="s">
        <v>10801</v>
      </c>
      <c r="OYD1" t="s">
        <v>10802</v>
      </c>
      <c r="OYE1" t="s">
        <v>10803</v>
      </c>
      <c r="OYF1" t="s">
        <v>10804</v>
      </c>
      <c r="OYG1" t="s">
        <v>10805</v>
      </c>
      <c r="OYH1" t="s">
        <v>10806</v>
      </c>
      <c r="OYI1" t="s">
        <v>10807</v>
      </c>
      <c r="OYJ1" t="s">
        <v>10808</v>
      </c>
      <c r="OYK1" t="s">
        <v>10809</v>
      </c>
      <c r="OYL1" t="s">
        <v>10810</v>
      </c>
      <c r="OYM1" t="s">
        <v>10811</v>
      </c>
      <c r="OYN1" t="s">
        <v>10812</v>
      </c>
      <c r="OYO1" t="s">
        <v>10813</v>
      </c>
      <c r="OYP1" t="s">
        <v>10814</v>
      </c>
      <c r="OYQ1" t="s">
        <v>10815</v>
      </c>
      <c r="OYR1" t="s">
        <v>10816</v>
      </c>
      <c r="OYS1" t="s">
        <v>10817</v>
      </c>
      <c r="OYT1" t="s">
        <v>10818</v>
      </c>
      <c r="OYU1" t="s">
        <v>10819</v>
      </c>
      <c r="OYV1" t="s">
        <v>10820</v>
      </c>
      <c r="OYW1" t="s">
        <v>10821</v>
      </c>
      <c r="OYX1" t="s">
        <v>10822</v>
      </c>
      <c r="OYY1" t="s">
        <v>10823</v>
      </c>
      <c r="OYZ1" t="s">
        <v>10824</v>
      </c>
      <c r="OZA1" t="s">
        <v>10825</v>
      </c>
      <c r="OZB1" t="s">
        <v>10826</v>
      </c>
      <c r="OZC1" t="s">
        <v>10827</v>
      </c>
      <c r="OZD1" t="s">
        <v>10828</v>
      </c>
      <c r="OZE1" t="s">
        <v>10829</v>
      </c>
      <c r="OZF1" t="s">
        <v>10830</v>
      </c>
      <c r="OZG1" t="s">
        <v>10831</v>
      </c>
      <c r="OZH1" t="s">
        <v>10832</v>
      </c>
      <c r="OZI1" t="s">
        <v>10833</v>
      </c>
      <c r="OZJ1" t="s">
        <v>10834</v>
      </c>
      <c r="OZK1" t="s">
        <v>10835</v>
      </c>
      <c r="OZL1" t="s">
        <v>10836</v>
      </c>
      <c r="OZM1" t="s">
        <v>10837</v>
      </c>
      <c r="OZN1" t="s">
        <v>10838</v>
      </c>
      <c r="OZO1" t="s">
        <v>10839</v>
      </c>
      <c r="OZP1" t="s">
        <v>10840</v>
      </c>
      <c r="OZQ1" t="s">
        <v>10841</v>
      </c>
      <c r="OZR1" t="s">
        <v>10842</v>
      </c>
      <c r="OZS1" t="s">
        <v>10843</v>
      </c>
      <c r="OZT1" t="s">
        <v>10844</v>
      </c>
      <c r="OZU1" t="s">
        <v>10845</v>
      </c>
      <c r="OZV1" t="s">
        <v>10846</v>
      </c>
      <c r="OZW1" t="s">
        <v>10847</v>
      </c>
      <c r="OZX1" t="s">
        <v>10848</v>
      </c>
      <c r="OZY1" t="s">
        <v>10849</v>
      </c>
      <c r="OZZ1" t="s">
        <v>10850</v>
      </c>
      <c r="PAA1" t="s">
        <v>10851</v>
      </c>
      <c r="PAB1" t="s">
        <v>10852</v>
      </c>
      <c r="PAC1" t="s">
        <v>10853</v>
      </c>
      <c r="PAD1" t="s">
        <v>10854</v>
      </c>
      <c r="PAE1" t="s">
        <v>10855</v>
      </c>
      <c r="PAF1" t="s">
        <v>10856</v>
      </c>
      <c r="PAG1" t="s">
        <v>10857</v>
      </c>
      <c r="PAH1" t="s">
        <v>10858</v>
      </c>
      <c r="PAI1" t="s">
        <v>10859</v>
      </c>
      <c r="PAJ1" t="s">
        <v>10860</v>
      </c>
      <c r="PAK1" t="s">
        <v>10861</v>
      </c>
      <c r="PAL1" t="s">
        <v>10862</v>
      </c>
      <c r="PAM1" t="s">
        <v>10863</v>
      </c>
      <c r="PAN1" t="s">
        <v>10864</v>
      </c>
      <c r="PAO1" t="s">
        <v>10865</v>
      </c>
      <c r="PAP1" t="s">
        <v>10866</v>
      </c>
      <c r="PAQ1" t="s">
        <v>10867</v>
      </c>
      <c r="PAR1" t="s">
        <v>10868</v>
      </c>
      <c r="PAS1" t="s">
        <v>10869</v>
      </c>
      <c r="PAT1" t="s">
        <v>10870</v>
      </c>
      <c r="PAU1" t="s">
        <v>10871</v>
      </c>
      <c r="PAV1" t="s">
        <v>10872</v>
      </c>
      <c r="PAW1" t="s">
        <v>10873</v>
      </c>
      <c r="PAX1" t="s">
        <v>10874</v>
      </c>
      <c r="PAY1" t="s">
        <v>10875</v>
      </c>
      <c r="PAZ1" t="s">
        <v>10876</v>
      </c>
      <c r="PBA1" t="s">
        <v>10877</v>
      </c>
      <c r="PBB1" t="s">
        <v>10878</v>
      </c>
      <c r="PBC1" t="s">
        <v>10879</v>
      </c>
      <c r="PBD1" t="s">
        <v>10880</v>
      </c>
      <c r="PBE1" t="s">
        <v>10881</v>
      </c>
      <c r="PBF1" t="s">
        <v>10882</v>
      </c>
      <c r="PBG1" t="s">
        <v>10883</v>
      </c>
      <c r="PBH1" t="s">
        <v>10884</v>
      </c>
      <c r="PBI1" t="s">
        <v>10885</v>
      </c>
      <c r="PBJ1" t="s">
        <v>10886</v>
      </c>
      <c r="PBK1" t="s">
        <v>10887</v>
      </c>
      <c r="PBL1" t="s">
        <v>10888</v>
      </c>
      <c r="PBM1" t="s">
        <v>10889</v>
      </c>
      <c r="PBN1" t="s">
        <v>10890</v>
      </c>
      <c r="PBO1" t="s">
        <v>10891</v>
      </c>
      <c r="PBP1" t="s">
        <v>10892</v>
      </c>
      <c r="PBQ1" t="s">
        <v>10893</v>
      </c>
      <c r="PBR1" t="s">
        <v>10894</v>
      </c>
      <c r="PBS1" t="s">
        <v>10895</v>
      </c>
      <c r="PBT1" t="s">
        <v>10896</v>
      </c>
      <c r="PBU1" t="s">
        <v>10897</v>
      </c>
      <c r="PBV1" t="s">
        <v>10898</v>
      </c>
      <c r="PBW1" t="s">
        <v>10899</v>
      </c>
      <c r="PBX1" t="s">
        <v>10900</v>
      </c>
      <c r="PBY1" t="s">
        <v>10901</v>
      </c>
      <c r="PBZ1" t="s">
        <v>10902</v>
      </c>
      <c r="PCA1" t="s">
        <v>10903</v>
      </c>
      <c r="PCB1" t="s">
        <v>10904</v>
      </c>
      <c r="PCC1" t="s">
        <v>10905</v>
      </c>
      <c r="PCD1" t="s">
        <v>10906</v>
      </c>
      <c r="PCE1" t="s">
        <v>10907</v>
      </c>
      <c r="PCF1" t="s">
        <v>10908</v>
      </c>
      <c r="PCG1" t="s">
        <v>10909</v>
      </c>
      <c r="PCH1" t="s">
        <v>10910</v>
      </c>
      <c r="PCI1" t="s">
        <v>10911</v>
      </c>
      <c r="PCJ1" t="s">
        <v>10912</v>
      </c>
      <c r="PCK1" t="s">
        <v>10913</v>
      </c>
      <c r="PCL1" t="s">
        <v>10914</v>
      </c>
      <c r="PCM1" t="s">
        <v>10915</v>
      </c>
      <c r="PCN1" t="s">
        <v>10916</v>
      </c>
      <c r="PCO1" t="s">
        <v>10917</v>
      </c>
      <c r="PCP1" t="s">
        <v>10918</v>
      </c>
      <c r="PCQ1" t="s">
        <v>10919</v>
      </c>
      <c r="PCR1" t="s">
        <v>10920</v>
      </c>
      <c r="PCS1" t="s">
        <v>10921</v>
      </c>
      <c r="PCT1" t="s">
        <v>10922</v>
      </c>
      <c r="PCU1" t="s">
        <v>10923</v>
      </c>
      <c r="PCV1" t="s">
        <v>10924</v>
      </c>
      <c r="PCW1" t="s">
        <v>10925</v>
      </c>
      <c r="PCX1" t="s">
        <v>10926</v>
      </c>
      <c r="PCY1" t="s">
        <v>10927</v>
      </c>
      <c r="PCZ1" t="s">
        <v>10928</v>
      </c>
      <c r="PDA1" t="s">
        <v>10929</v>
      </c>
      <c r="PDB1" t="s">
        <v>10930</v>
      </c>
      <c r="PDC1" t="s">
        <v>10931</v>
      </c>
      <c r="PDD1" t="s">
        <v>10932</v>
      </c>
      <c r="PDE1" t="s">
        <v>10933</v>
      </c>
      <c r="PDF1" t="s">
        <v>10934</v>
      </c>
      <c r="PDG1" t="s">
        <v>10935</v>
      </c>
      <c r="PDH1" t="s">
        <v>10936</v>
      </c>
      <c r="PDI1" t="s">
        <v>10937</v>
      </c>
      <c r="PDJ1" t="s">
        <v>10938</v>
      </c>
      <c r="PDK1" t="s">
        <v>10939</v>
      </c>
      <c r="PDL1" t="s">
        <v>10940</v>
      </c>
      <c r="PDM1" t="s">
        <v>10941</v>
      </c>
      <c r="PDN1" t="s">
        <v>10942</v>
      </c>
      <c r="PDO1" t="s">
        <v>10943</v>
      </c>
      <c r="PDP1" t="s">
        <v>10944</v>
      </c>
      <c r="PDQ1" t="s">
        <v>10945</v>
      </c>
      <c r="PDR1" t="s">
        <v>10946</v>
      </c>
      <c r="PDS1" t="s">
        <v>10947</v>
      </c>
      <c r="PDT1" t="s">
        <v>10948</v>
      </c>
      <c r="PDU1" t="s">
        <v>10949</v>
      </c>
      <c r="PDV1" t="s">
        <v>10950</v>
      </c>
      <c r="PDW1" t="s">
        <v>10951</v>
      </c>
      <c r="PDX1" t="s">
        <v>10952</v>
      </c>
      <c r="PDY1" t="s">
        <v>10953</v>
      </c>
      <c r="PDZ1" t="s">
        <v>10954</v>
      </c>
      <c r="PEA1" t="s">
        <v>10955</v>
      </c>
      <c r="PEB1" t="s">
        <v>10956</v>
      </c>
      <c r="PEC1" t="s">
        <v>10957</v>
      </c>
      <c r="PED1" t="s">
        <v>10958</v>
      </c>
      <c r="PEE1" t="s">
        <v>10959</v>
      </c>
      <c r="PEF1" t="s">
        <v>10960</v>
      </c>
      <c r="PEG1" t="s">
        <v>10961</v>
      </c>
      <c r="PEH1" t="s">
        <v>10962</v>
      </c>
      <c r="PEI1" t="s">
        <v>10963</v>
      </c>
      <c r="PEJ1" t="s">
        <v>10964</v>
      </c>
      <c r="PEK1" t="s">
        <v>10965</v>
      </c>
      <c r="PEL1" t="s">
        <v>10966</v>
      </c>
      <c r="PEM1" t="s">
        <v>10967</v>
      </c>
      <c r="PEN1" t="s">
        <v>10968</v>
      </c>
      <c r="PEO1" t="s">
        <v>10969</v>
      </c>
      <c r="PEP1" t="s">
        <v>10970</v>
      </c>
      <c r="PEQ1" t="s">
        <v>10971</v>
      </c>
      <c r="PER1" t="s">
        <v>10972</v>
      </c>
      <c r="PES1" t="s">
        <v>10973</v>
      </c>
      <c r="PET1" t="s">
        <v>10974</v>
      </c>
      <c r="PEU1" t="s">
        <v>10975</v>
      </c>
      <c r="PEV1" t="s">
        <v>10976</v>
      </c>
      <c r="PEW1" t="s">
        <v>10977</v>
      </c>
      <c r="PEX1" t="s">
        <v>10978</v>
      </c>
      <c r="PEY1" t="s">
        <v>10979</v>
      </c>
      <c r="PEZ1" t="s">
        <v>10980</v>
      </c>
      <c r="PFA1" t="s">
        <v>10981</v>
      </c>
      <c r="PFB1" t="s">
        <v>10982</v>
      </c>
      <c r="PFC1" t="s">
        <v>10983</v>
      </c>
      <c r="PFD1" t="s">
        <v>10984</v>
      </c>
      <c r="PFE1" t="s">
        <v>10985</v>
      </c>
      <c r="PFF1" t="s">
        <v>10986</v>
      </c>
      <c r="PFG1" t="s">
        <v>10987</v>
      </c>
      <c r="PFH1" t="s">
        <v>10988</v>
      </c>
      <c r="PFI1" t="s">
        <v>10989</v>
      </c>
      <c r="PFJ1" t="s">
        <v>10990</v>
      </c>
      <c r="PFK1" t="s">
        <v>10991</v>
      </c>
      <c r="PFL1" t="s">
        <v>10992</v>
      </c>
      <c r="PFM1" t="s">
        <v>10993</v>
      </c>
      <c r="PFN1" t="s">
        <v>10994</v>
      </c>
      <c r="PFO1" t="s">
        <v>10995</v>
      </c>
      <c r="PFP1" t="s">
        <v>10996</v>
      </c>
      <c r="PFQ1" t="s">
        <v>10997</v>
      </c>
      <c r="PFR1" t="s">
        <v>10998</v>
      </c>
      <c r="PFS1" t="s">
        <v>10999</v>
      </c>
      <c r="PFT1" t="s">
        <v>11000</v>
      </c>
      <c r="PFU1" t="s">
        <v>11001</v>
      </c>
      <c r="PFV1" t="s">
        <v>11002</v>
      </c>
      <c r="PFW1" t="s">
        <v>11003</v>
      </c>
      <c r="PFX1" t="s">
        <v>11004</v>
      </c>
      <c r="PFY1" t="s">
        <v>11005</v>
      </c>
      <c r="PFZ1" t="s">
        <v>11006</v>
      </c>
      <c r="PGA1" t="s">
        <v>11007</v>
      </c>
      <c r="PGB1" t="s">
        <v>11008</v>
      </c>
      <c r="PGC1" t="s">
        <v>11009</v>
      </c>
      <c r="PGD1" t="s">
        <v>11010</v>
      </c>
      <c r="PGE1" t="s">
        <v>11011</v>
      </c>
      <c r="PGF1" t="s">
        <v>11012</v>
      </c>
      <c r="PGG1" t="s">
        <v>11013</v>
      </c>
      <c r="PGH1" t="s">
        <v>11014</v>
      </c>
      <c r="PGI1" t="s">
        <v>11015</v>
      </c>
      <c r="PGJ1" t="s">
        <v>11016</v>
      </c>
      <c r="PGK1" t="s">
        <v>11017</v>
      </c>
      <c r="PGL1" t="s">
        <v>11018</v>
      </c>
      <c r="PGM1" t="s">
        <v>11019</v>
      </c>
      <c r="PGN1" t="s">
        <v>11020</v>
      </c>
      <c r="PGO1" t="s">
        <v>11021</v>
      </c>
      <c r="PGP1" t="s">
        <v>11022</v>
      </c>
      <c r="PGQ1" t="s">
        <v>11023</v>
      </c>
      <c r="PGR1" t="s">
        <v>11024</v>
      </c>
      <c r="PGS1" t="s">
        <v>11025</v>
      </c>
      <c r="PGT1" t="s">
        <v>11026</v>
      </c>
      <c r="PGU1" t="s">
        <v>11027</v>
      </c>
      <c r="PGV1" t="s">
        <v>11028</v>
      </c>
      <c r="PGW1" t="s">
        <v>11029</v>
      </c>
      <c r="PGX1" t="s">
        <v>11030</v>
      </c>
      <c r="PGY1" t="s">
        <v>11031</v>
      </c>
      <c r="PGZ1" t="s">
        <v>11032</v>
      </c>
      <c r="PHA1" t="s">
        <v>11033</v>
      </c>
      <c r="PHB1" t="s">
        <v>11034</v>
      </c>
      <c r="PHC1" t="s">
        <v>11035</v>
      </c>
      <c r="PHD1" t="s">
        <v>11036</v>
      </c>
      <c r="PHE1" t="s">
        <v>11037</v>
      </c>
      <c r="PHF1" t="s">
        <v>11038</v>
      </c>
      <c r="PHG1" t="s">
        <v>11039</v>
      </c>
      <c r="PHH1" t="s">
        <v>11040</v>
      </c>
      <c r="PHI1" t="s">
        <v>11041</v>
      </c>
      <c r="PHJ1" t="s">
        <v>11042</v>
      </c>
      <c r="PHK1" t="s">
        <v>11043</v>
      </c>
      <c r="PHL1" t="s">
        <v>11044</v>
      </c>
      <c r="PHM1" t="s">
        <v>11045</v>
      </c>
      <c r="PHN1" t="s">
        <v>11046</v>
      </c>
      <c r="PHO1" t="s">
        <v>11047</v>
      </c>
      <c r="PHP1" t="s">
        <v>11048</v>
      </c>
      <c r="PHQ1" t="s">
        <v>11049</v>
      </c>
      <c r="PHR1" t="s">
        <v>11050</v>
      </c>
      <c r="PHS1" t="s">
        <v>11051</v>
      </c>
      <c r="PHT1" t="s">
        <v>11052</v>
      </c>
      <c r="PHU1" t="s">
        <v>11053</v>
      </c>
      <c r="PHV1" t="s">
        <v>11054</v>
      </c>
      <c r="PHW1" t="s">
        <v>11055</v>
      </c>
      <c r="PHX1" t="s">
        <v>11056</v>
      </c>
      <c r="PHY1" t="s">
        <v>11057</v>
      </c>
      <c r="PHZ1" t="s">
        <v>11058</v>
      </c>
      <c r="PIA1" t="s">
        <v>11059</v>
      </c>
      <c r="PIB1" t="s">
        <v>11060</v>
      </c>
      <c r="PIC1" t="s">
        <v>11061</v>
      </c>
      <c r="PID1" t="s">
        <v>11062</v>
      </c>
      <c r="PIE1" t="s">
        <v>11063</v>
      </c>
      <c r="PIF1" t="s">
        <v>11064</v>
      </c>
      <c r="PIG1" t="s">
        <v>11065</v>
      </c>
      <c r="PIH1" t="s">
        <v>11066</v>
      </c>
      <c r="PII1" t="s">
        <v>11067</v>
      </c>
      <c r="PIJ1" t="s">
        <v>11068</v>
      </c>
      <c r="PIK1" t="s">
        <v>11069</v>
      </c>
      <c r="PIL1" t="s">
        <v>11070</v>
      </c>
      <c r="PIM1" t="s">
        <v>11071</v>
      </c>
      <c r="PIN1" t="s">
        <v>11072</v>
      </c>
      <c r="PIO1" t="s">
        <v>11073</v>
      </c>
      <c r="PIP1" t="s">
        <v>11074</v>
      </c>
      <c r="PIQ1" t="s">
        <v>11075</v>
      </c>
      <c r="PIR1" t="s">
        <v>11076</v>
      </c>
      <c r="PIS1" t="s">
        <v>11077</v>
      </c>
      <c r="PIT1" t="s">
        <v>11078</v>
      </c>
      <c r="PIU1" t="s">
        <v>11079</v>
      </c>
      <c r="PIV1" t="s">
        <v>11080</v>
      </c>
      <c r="PIW1" t="s">
        <v>11081</v>
      </c>
      <c r="PIX1" t="s">
        <v>11082</v>
      </c>
      <c r="PIY1" t="s">
        <v>11083</v>
      </c>
      <c r="PIZ1" t="s">
        <v>11084</v>
      </c>
      <c r="PJA1" t="s">
        <v>11085</v>
      </c>
      <c r="PJB1" t="s">
        <v>11086</v>
      </c>
      <c r="PJC1" t="s">
        <v>11087</v>
      </c>
      <c r="PJD1" t="s">
        <v>11088</v>
      </c>
      <c r="PJE1" t="s">
        <v>11089</v>
      </c>
      <c r="PJF1" t="s">
        <v>11090</v>
      </c>
      <c r="PJG1" t="s">
        <v>11091</v>
      </c>
      <c r="PJH1" t="s">
        <v>11092</v>
      </c>
      <c r="PJI1" t="s">
        <v>11093</v>
      </c>
      <c r="PJJ1" t="s">
        <v>11094</v>
      </c>
      <c r="PJK1" t="s">
        <v>11095</v>
      </c>
      <c r="PJL1" t="s">
        <v>11096</v>
      </c>
      <c r="PJM1" t="s">
        <v>11097</v>
      </c>
      <c r="PJN1" t="s">
        <v>11098</v>
      </c>
      <c r="PJO1" t="s">
        <v>11099</v>
      </c>
      <c r="PJP1" t="s">
        <v>11100</v>
      </c>
      <c r="PJQ1" t="s">
        <v>11101</v>
      </c>
      <c r="PJR1" t="s">
        <v>11102</v>
      </c>
      <c r="PJS1" t="s">
        <v>11103</v>
      </c>
      <c r="PJT1" t="s">
        <v>11104</v>
      </c>
      <c r="PJU1" t="s">
        <v>11105</v>
      </c>
      <c r="PJV1" t="s">
        <v>11106</v>
      </c>
      <c r="PJW1" t="s">
        <v>11107</v>
      </c>
      <c r="PJX1" t="s">
        <v>11108</v>
      </c>
      <c r="PJY1" t="s">
        <v>11109</v>
      </c>
      <c r="PJZ1" t="s">
        <v>11110</v>
      </c>
      <c r="PKA1" t="s">
        <v>11111</v>
      </c>
      <c r="PKB1" t="s">
        <v>11112</v>
      </c>
      <c r="PKC1" t="s">
        <v>11113</v>
      </c>
      <c r="PKD1" t="s">
        <v>11114</v>
      </c>
      <c r="PKE1" t="s">
        <v>11115</v>
      </c>
      <c r="PKF1" t="s">
        <v>11116</v>
      </c>
      <c r="PKG1" t="s">
        <v>11117</v>
      </c>
      <c r="PKH1" t="s">
        <v>11118</v>
      </c>
      <c r="PKI1" t="s">
        <v>11119</v>
      </c>
      <c r="PKJ1" t="s">
        <v>11120</v>
      </c>
      <c r="PKK1" t="s">
        <v>11121</v>
      </c>
      <c r="PKL1" t="s">
        <v>11122</v>
      </c>
      <c r="PKM1" t="s">
        <v>11123</v>
      </c>
      <c r="PKN1" t="s">
        <v>11124</v>
      </c>
      <c r="PKO1" t="s">
        <v>11125</v>
      </c>
      <c r="PKP1" t="s">
        <v>11126</v>
      </c>
      <c r="PKQ1" t="s">
        <v>11127</v>
      </c>
      <c r="PKR1" t="s">
        <v>11128</v>
      </c>
      <c r="PKS1" t="s">
        <v>11129</v>
      </c>
      <c r="PKT1" t="s">
        <v>11130</v>
      </c>
      <c r="PKU1" t="s">
        <v>11131</v>
      </c>
      <c r="PKV1" t="s">
        <v>11132</v>
      </c>
      <c r="PKW1" t="s">
        <v>11133</v>
      </c>
      <c r="PKX1" t="s">
        <v>11134</v>
      </c>
      <c r="PKY1" t="s">
        <v>11135</v>
      </c>
      <c r="PKZ1" t="s">
        <v>11136</v>
      </c>
      <c r="PLA1" t="s">
        <v>11137</v>
      </c>
      <c r="PLB1" t="s">
        <v>11138</v>
      </c>
      <c r="PLC1" t="s">
        <v>11139</v>
      </c>
      <c r="PLD1" t="s">
        <v>11140</v>
      </c>
      <c r="PLE1" t="s">
        <v>11141</v>
      </c>
      <c r="PLF1" t="s">
        <v>11142</v>
      </c>
      <c r="PLG1" t="s">
        <v>11143</v>
      </c>
      <c r="PLH1" t="s">
        <v>11144</v>
      </c>
      <c r="PLI1" t="s">
        <v>11145</v>
      </c>
      <c r="PLJ1" t="s">
        <v>11146</v>
      </c>
      <c r="PLK1" t="s">
        <v>11147</v>
      </c>
      <c r="PLL1" t="s">
        <v>11148</v>
      </c>
      <c r="PLM1" t="s">
        <v>11149</v>
      </c>
      <c r="PLN1" t="s">
        <v>11150</v>
      </c>
      <c r="PLO1" t="s">
        <v>11151</v>
      </c>
      <c r="PLP1" t="s">
        <v>11152</v>
      </c>
      <c r="PLQ1" t="s">
        <v>11153</v>
      </c>
      <c r="PLR1" t="s">
        <v>11154</v>
      </c>
      <c r="PLS1" t="s">
        <v>11155</v>
      </c>
      <c r="PLT1" t="s">
        <v>11156</v>
      </c>
      <c r="PLU1" t="s">
        <v>11157</v>
      </c>
      <c r="PLV1" t="s">
        <v>11158</v>
      </c>
      <c r="PLW1" t="s">
        <v>11159</v>
      </c>
      <c r="PLX1" t="s">
        <v>11160</v>
      </c>
      <c r="PLY1" t="s">
        <v>11161</v>
      </c>
      <c r="PLZ1" t="s">
        <v>11162</v>
      </c>
      <c r="PMA1" t="s">
        <v>11163</v>
      </c>
      <c r="PMB1" t="s">
        <v>11164</v>
      </c>
      <c r="PMC1" t="s">
        <v>11165</v>
      </c>
      <c r="PMD1" t="s">
        <v>11166</v>
      </c>
      <c r="PME1" t="s">
        <v>11167</v>
      </c>
      <c r="PMF1" t="s">
        <v>11168</v>
      </c>
      <c r="PMG1" t="s">
        <v>11169</v>
      </c>
      <c r="PMH1" t="s">
        <v>11170</v>
      </c>
      <c r="PMI1" t="s">
        <v>11171</v>
      </c>
      <c r="PMJ1" t="s">
        <v>11172</v>
      </c>
      <c r="PMK1" t="s">
        <v>11173</v>
      </c>
      <c r="PML1" t="s">
        <v>11174</v>
      </c>
      <c r="PMM1" t="s">
        <v>11175</v>
      </c>
      <c r="PMN1" t="s">
        <v>11176</v>
      </c>
      <c r="PMO1" t="s">
        <v>11177</v>
      </c>
      <c r="PMP1" t="s">
        <v>11178</v>
      </c>
      <c r="PMQ1" t="s">
        <v>11179</v>
      </c>
      <c r="PMR1" t="s">
        <v>11180</v>
      </c>
      <c r="PMS1" t="s">
        <v>11181</v>
      </c>
      <c r="PMT1" t="s">
        <v>11182</v>
      </c>
      <c r="PMU1" t="s">
        <v>11183</v>
      </c>
      <c r="PMV1" t="s">
        <v>11184</v>
      </c>
      <c r="PMW1" t="s">
        <v>11185</v>
      </c>
      <c r="PMX1" t="s">
        <v>11186</v>
      </c>
      <c r="PMY1" t="s">
        <v>11187</v>
      </c>
      <c r="PMZ1" t="s">
        <v>11188</v>
      </c>
      <c r="PNA1" t="s">
        <v>11189</v>
      </c>
      <c r="PNB1" t="s">
        <v>11190</v>
      </c>
      <c r="PNC1" t="s">
        <v>11191</v>
      </c>
      <c r="PND1" t="s">
        <v>11192</v>
      </c>
      <c r="PNE1" t="s">
        <v>11193</v>
      </c>
      <c r="PNF1" t="s">
        <v>11194</v>
      </c>
      <c r="PNG1" t="s">
        <v>11195</v>
      </c>
      <c r="PNH1" t="s">
        <v>11196</v>
      </c>
      <c r="PNI1" t="s">
        <v>11197</v>
      </c>
      <c r="PNJ1" t="s">
        <v>11198</v>
      </c>
      <c r="PNK1" t="s">
        <v>11199</v>
      </c>
      <c r="PNL1" t="s">
        <v>11200</v>
      </c>
      <c r="PNM1" t="s">
        <v>11201</v>
      </c>
      <c r="PNN1" t="s">
        <v>11202</v>
      </c>
      <c r="PNO1" t="s">
        <v>11203</v>
      </c>
      <c r="PNP1" t="s">
        <v>11204</v>
      </c>
      <c r="PNQ1" t="s">
        <v>11205</v>
      </c>
      <c r="PNR1" t="s">
        <v>11206</v>
      </c>
      <c r="PNS1" t="s">
        <v>11207</v>
      </c>
      <c r="PNT1" t="s">
        <v>11208</v>
      </c>
      <c r="PNU1" t="s">
        <v>11209</v>
      </c>
      <c r="PNV1" t="s">
        <v>11210</v>
      </c>
      <c r="PNW1" t="s">
        <v>11211</v>
      </c>
      <c r="PNX1" t="s">
        <v>11212</v>
      </c>
      <c r="PNY1" t="s">
        <v>11213</v>
      </c>
      <c r="PNZ1" t="s">
        <v>11214</v>
      </c>
      <c r="POA1" t="s">
        <v>11215</v>
      </c>
      <c r="POB1" t="s">
        <v>11216</v>
      </c>
      <c r="POC1" t="s">
        <v>11217</v>
      </c>
      <c r="POD1" t="s">
        <v>11218</v>
      </c>
      <c r="POE1" t="s">
        <v>11219</v>
      </c>
      <c r="POF1" t="s">
        <v>11220</v>
      </c>
      <c r="POG1" t="s">
        <v>11221</v>
      </c>
      <c r="POH1" t="s">
        <v>11222</v>
      </c>
      <c r="POI1" t="s">
        <v>11223</v>
      </c>
      <c r="POJ1" t="s">
        <v>11224</v>
      </c>
      <c r="POK1" t="s">
        <v>11225</v>
      </c>
      <c r="POL1" t="s">
        <v>11226</v>
      </c>
      <c r="POM1" t="s">
        <v>11227</v>
      </c>
      <c r="PON1" t="s">
        <v>11228</v>
      </c>
      <c r="POO1" t="s">
        <v>11229</v>
      </c>
      <c r="POP1" t="s">
        <v>11230</v>
      </c>
      <c r="POQ1" t="s">
        <v>11231</v>
      </c>
      <c r="POR1" t="s">
        <v>11232</v>
      </c>
      <c r="POS1" t="s">
        <v>11233</v>
      </c>
      <c r="POT1" t="s">
        <v>11234</v>
      </c>
      <c r="POU1" t="s">
        <v>11235</v>
      </c>
      <c r="POV1" t="s">
        <v>11236</v>
      </c>
      <c r="POW1" t="s">
        <v>11237</v>
      </c>
      <c r="POX1" t="s">
        <v>11238</v>
      </c>
      <c r="POY1" t="s">
        <v>11239</v>
      </c>
      <c r="POZ1" t="s">
        <v>11240</v>
      </c>
      <c r="PPA1" t="s">
        <v>11241</v>
      </c>
      <c r="PPB1" t="s">
        <v>11242</v>
      </c>
      <c r="PPC1" t="s">
        <v>11243</v>
      </c>
      <c r="PPD1" t="s">
        <v>11244</v>
      </c>
      <c r="PPE1" t="s">
        <v>11245</v>
      </c>
      <c r="PPF1" t="s">
        <v>11246</v>
      </c>
      <c r="PPG1" t="s">
        <v>11247</v>
      </c>
      <c r="PPH1" t="s">
        <v>11248</v>
      </c>
      <c r="PPI1" t="s">
        <v>11249</v>
      </c>
      <c r="PPJ1" t="s">
        <v>11250</v>
      </c>
      <c r="PPK1" t="s">
        <v>11251</v>
      </c>
      <c r="PPL1" t="s">
        <v>11252</v>
      </c>
      <c r="PPM1" t="s">
        <v>11253</v>
      </c>
      <c r="PPN1" t="s">
        <v>11254</v>
      </c>
      <c r="PPO1" t="s">
        <v>11255</v>
      </c>
      <c r="PPP1" t="s">
        <v>11256</v>
      </c>
      <c r="PPQ1" t="s">
        <v>11257</v>
      </c>
      <c r="PPR1" t="s">
        <v>11258</v>
      </c>
      <c r="PPS1" t="s">
        <v>11259</v>
      </c>
      <c r="PPT1" t="s">
        <v>11260</v>
      </c>
      <c r="PPU1" t="s">
        <v>11261</v>
      </c>
      <c r="PPV1" t="s">
        <v>11262</v>
      </c>
      <c r="PPW1" t="s">
        <v>11263</v>
      </c>
      <c r="PPX1" t="s">
        <v>11264</v>
      </c>
      <c r="PPY1" t="s">
        <v>11265</v>
      </c>
      <c r="PPZ1" t="s">
        <v>11266</v>
      </c>
      <c r="PQA1" t="s">
        <v>11267</v>
      </c>
      <c r="PQB1" t="s">
        <v>11268</v>
      </c>
      <c r="PQC1" t="s">
        <v>11269</v>
      </c>
      <c r="PQD1" t="s">
        <v>11270</v>
      </c>
      <c r="PQE1" t="s">
        <v>11271</v>
      </c>
      <c r="PQF1" t="s">
        <v>11272</v>
      </c>
      <c r="PQG1" t="s">
        <v>11273</v>
      </c>
      <c r="PQH1" t="s">
        <v>11274</v>
      </c>
      <c r="PQI1" t="s">
        <v>11275</v>
      </c>
      <c r="PQJ1" t="s">
        <v>11276</v>
      </c>
      <c r="PQK1" t="s">
        <v>11277</v>
      </c>
      <c r="PQL1" t="s">
        <v>11278</v>
      </c>
      <c r="PQM1" t="s">
        <v>11279</v>
      </c>
      <c r="PQN1" t="s">
        <v>11280</v>
      </c>
      <c r="PQO1" t="s">
        <v>11281</v>
      </c>
      <c r="PQP1" t="s">
        <v>11282</v>
      </c>
      <c r="PQQ1" t="s">
        <v>11283</v>
      </c>
      <c r="PQR1" t="s">
        <v>11284</v>
      </c>
      <c r="PQS1" t="s">
        <v>11285</v>
      </c>
      <c r="PQT1" t="s">
        <v>11286</v>
      </c>
      <c r="PQU1" t="s">
        <v>11287</v>
      </c>
      <c r="PQV1" t="s">
        <v>11288</v>
      </c>
      <c r="PQW1" t="s">
        <v>11289</v>
      </c>
      <c r="PQX1" t="s">
        <v>11290</v>
      </c>
      <c r="PQY1" t="s">
        <v>11291</v>
      </c>
      <c r="PQZ1" t="s">
        <v>11292</v>
      </c>
      <c r="PRA1" t="s">
        <v>11293</v>
      </c>
      <c r="PRB1" t="s">
        <v>11294</v>
      </c>
      <c r="PRC1" t="s">
        <v>11295</v>
      </c>
      <c r="PRD1" t="s">
        <v>11296</v>
      </c>
      <c r="PRE1" t="s">
        <v>11297</v>
      </c>
      <c r="PRF1" t="s">
        <v>11298</v>
      </c>
      <c r="PRG1" t="s">
        <v>11299</v>
      </c>
      <c r="PRH1" t="s">
        <v>11300</v>
      </c>
      <c r="PRI1" t="s">
        <v>11301</v>
      </c>
      <c r="PRJ1" t="s">
        <v>11302</v>
      </c>
      <c r="PRK1" t="s">
        <v>11303</v>
      </c>
      <c r="PRL1" t="s">
        <v>11304</v>
      </c>
      <c r="PRM1" t="s">
        <v>11305</v>
      </c>
      <c r="PRN1" t="s">
        <v>11306</v>
      </c>
      <c r="PRO1" t="s">
        <v>11307</v>
      </c>
      <c r="PRP1" t="s">
        <v>11308</v>
      </c>
      <c r="PRQ1" t="s">
        <v>11309</v>
      </c>
      <c r="PRR1" t="s">
        <v>11310</v>
      </c>
      <c r="PRS1" t="s">
        <v>11311</v>
      </c>
      <c r="PRT1" t="s">
        <v>11312</v>
      </c>
      <c r="PRU1" t="s">
        <v>11313</v>
      </c>
      <c r="PRV1" t="s">
        <v>11314</v>
      </c>
      <c r="PRW1" t="s">
        <v>11315</v>
      </c>
      <c r="PRX1" t="s">
        <v>11316</v>
      </c>
      <c r="PRY1" t="s">
        <v>11317</v>
      </c>
      <c r="PRZ1" t="s">
        <v>11318</v>
      </c>
      <c r="PSA1" t="s">
        <v>11319</v>
      </c>
      <c r="PSB1" t="s">
        <v>11320</v>
      </c>
      <c r="PSC1" t="s">
        <v>11321</v>
      </c>
      <c r="PSD1" t="s">
        <v>11322</v>
      </c>
      <c r="PSE1" t="s">
        <v>11323</v>
      </c>
      <c r="PSF1" t="s">
        <v>11324</v>
      </c>
      <c r="PSG1" t="s">
        <v>11325</v>
      </c>
      <c r="PSH1" t="s">
        <v>11326</v>
      </c>
      <c r="PSI1" t="s">
        <v>11327</v>
      </c>
      <c r="PSJ1" t="s">
        <v>11328</v>
      </c>
      <c r="PSK1" t="s">
        <v>11329</v>
      </c>
      <c r="PSL1" t="s">
        <v>11330</v>
      </c>
      <c r="PSM1" t="s">
        <v>11331</v>
      </c>
      <c r="PSN1" t="s">
        <v>11332</v>
      </c>
      <c r="PSO1" t="s">
        <v>11333</v>
      </c>
      <c r="PSP1" t="s">
        <v>11334</v>
      </c>
      <c r="PSQ1" t="s">
        <v>11335</v>
      </c>
      <c r="PSR1" t="s">
        <v>11336</v>
      </c>
      <c r="PSS1" t="s">
        <v>11337</v>
      </c>
      <c r="PST1" t="s">
        <v>11338</v>
      </c>
      <c r="PSU1" t="s">
        <v>11339</v>
      </c>
      <c r="PSV1" t="s">
        <v>11340</v>
      </c>
      <c r="PSW1" t="s">
        <v>11341</v>
      </c>
      <c r="PSX1" t="s">
        <v>11342</v>
      </c>
      <c r="PSY1" t="s">
        <v>11343</v>
      </c>
      <c r="PSZ1" t="s">
        <v>11344</v>
      </c>
      <c r="PTA1" t="s">
        <v>11345</v>
      </c>
      <c r="PTB1" t="s">
        <v>11346</v>
      </c>
      <c r="PTC1" t="s">
        <v>11347</v>
      </c>
      <c r="PTD1" t="s">
        <v>11348</v>
      </c>
      <c r="PTE1" t="s">
        <v>11349</v>
      </c>
      <c r="PTF1" t="s">
        <v>11350</v>
      </c>
      <c r="PTG1" t="s">
        <v>11351</v>
      </c>
      <c r="PTH1" t="s">
        <v>11352</v>
      </c>
      <c r="PTI1" t="s">
        <v>11353</v>
      </c>
      <c r="PTJ1" t="s">
        <v>11354</v>
      </c>
      <c r="PTK1" t="s">
        <v>11355</v>
      </c>
      <c r="PTL1" t="s">
        <v>11356</v>
      </c>
      <c r="PTM1" t="s">
        <v>11357</v>
      </c>
      <c r="PTN1" t="s">
        <v>11358</v>
      </c>
      <c r="PTO1" t="s">
        <v>11359</v>
      </c>
      <c r="PTP1" t="s">
        <v>11360</v>
      </c>
      <c r="PTQ1" t="s">
        <v>11361</v>
      </c>
      <c r="PTR1" t="s">
        <v>11362</v>
      </c>
      <c r="PTS1" t="s">
        <v>11363</v>
      </c>
      <c r="PTT1" t="s">
        <v>11364</v>
      </c>
      <c r="PTU1" t="s">
        <v>11365</v>
      </c>
      <c r="PTV1" t="s">
        <v>11366</v>
      </c>
      <c r="PTW1" t="s">
        <v>11367</v>
      </c>
      <c r="PTX1" t="s">
        <v>11368</v>
      </c>
      <c r="PTY1" t="s">
        <v>11369</v>
      </c>
      <c r="PTZ1" t="s">
        <v>11370</v>
      </c>
      <c r="PUA1" t="s">
        <v>11371</v>
      </c>
      <c r="PUB1" t="s">
        <v>11372</v>
      </c>
      <c r="PUC1" t="s">
        <v>11373</v>
      </c>
      <c r="PUD1" t="s">
        <v>11374</v>
      </c>
      <c r="PUE1" t="s">
        <v>11375</v>
      </c>
      <c r="PUF1" t="s">
        <v>11376</v>
      </c>
      <c r="PUG1" t="s">
        <v>11377</v>
      </c>
      <c r="PUH1" t="s">
        <v>11378</v>
      </c>
      <c r="PUI1" t="s">
        <v>11379</v>
      </c>
      <c r="PUJ1" t="s">
        <v>11380</v>
      </c>
      <c r="PUK1" t="s">
        <v>11381</v>
      </c>
      <c r="PUL1" t="s">
        <v>11382</v>
      </c>
      <c r="PUM1" t="s">
        <v>11383</v>
      </c>
      <c r="PUN1" t="s">
        <v>11384</v>
      </c>
      <c r="PUO1" t="s">
        <v>11385</v>
      </c>
      <c r="PUP1" t="s">
        <v>11386</v>
      </c>
      <c r="PUQ1" t="s">
        <v>11387</v>
      </c>
      <c r="PUR1" t="s">
        <v>11388</v>
      </c>
      <c r="PUS1" t="s">
        <v>11389</v>
      </c>
      <c r="PUT1" t="s">
        <v>11390</v>
      </c>
      <c r="PUU1" t="s">
        <v>11391</v>
      </c>
      <c r="PUV1" t="s">
        <v>11392</v>
      </c>
      <c r="PUW1" t="s">
        <v>11393</v>
      </c>
      <c r="PUX1" t="s">
        <v>11394</v>
      </c>
      <c r="PUY1" t="s">
        <v>11395</v>
      </c>
      <c r="PUZ1" t="s">
        <v>11396</v>
      </c>
      <c r="PVA1" t="s">
        <v>11397</v>
      </c>
      <c r="PVB1" t="s">
        <v>11398</v>
      </c>
      <c r="PVC1" t="s">
        <v>11399</v>
      </c>
      <c r="PVD1" t="s">
        <v>11400</v>
      </c>
      <c r="PVE1" t="s">
        <v>11401</v>
      </c>
      <c r="PVF1" t="s">
        <v>11402</v>
      </c>
      <c r="PVG1" t="s">
        <v>11403</v>
      </c>
      <c r="PVH1" t="s">
        <v>11404</v>
      </c>
      <c r="PVI1" t="s">
        <v>11405</v>
      </c>
      <c r="PVJ1" t="s">
        <v>11406</v>
      </c>
      <c r="PVK1" t="s">
        <v>11407</v>
      </c>
      <c r="PVL1" t="s">
        <v>11408</v>
      </c>
      <c r="PVM1" t="s">
        <v>11409</v>
      </c>
      <c r="PVN1" t="s">
        <v>11410</v>
      </c>
      <c r="PVO1" t="s">
        <v>11411</v>
      </c>
      <c r="PVP1" t="s">
        <v>11412</v>
      </c>
      <c r="PVQ1" t="s">
        <v>11413</v>
      </c>
      <c r="PVR1" t="s">
        <v>11414</v>
      </c>
      <c r="PVS1" t="s">
        <v>11415</v>
      </c>
      <c r="PVT1" t="s">
        <v>11416</v>
      </c>
      <c r="PVU1" t="s">
        <v>11417</v>
      </c>
      <c r="PVV1" t="s">
        <v>11418</v>
      </c>
      <c r="PVW1" t="s">
        <v>11419</v>
      </c>
      <c r="PVX1" t="s">
        <v>11420</v>
      </c>
      <c r="PVY1" t="s">
        <v>11421</v>
      </c>
      <c r="PVZ1" t="s">
        <v>11422</v>
      </c>
      <c r="PWA1" t="s">
        <v>11423</v>
      </c>
      <c r="PWB1" t="s">
        <v>11424</v>
      </c>
      <c r="PWC1" t="s">
        <v>11425</v>
      </c>
      <c r="PWD1" t="s">
        <v>11426</v>
      </c>
      <c r="PWE1" t="s">
        <v>11427</v>
      </c>
      <c r="PWF1" t="s">
        <v>11428</v>
      </c>
      <c r="PWG1" t="s">
        <v>11429</v>
      </c>
      <c r="PWH1" t="s">
        <v>11430</v>
      </c>
      <c r="PWI1" t="s">
        <v>11431</v>
      </c>
      <c r="PWJ1" t="s">
        <v>11432</v>
      </c>
      <c r="PWK1" t="s">
        <v>11433</v>
      </c>
      <c r="PWL1" t="s">
        <v>11434</v>
      </c>
      <c r="PWM1" t="s">
        <v>11435</v>
      </c>
      <c r="PWN1" t="s">
        <v>11436</v>
      </c>
      <c r="PWO1" t="s">
        <v>11437</v>
      </c>
      <c r="PWP1" t="s">
        <v>11438</v>
      </c>
      <c r="PWQ1" t="s">
        <v>11439</v>
      </c>
      <c r="PWR1" t="s">
        <v>11440</v>
      </c>
      <c r="PWS1" t="s">
        <v>11441</v>
      </c>
      <c r="PWT1" t="s">
        <v>11442</v>
      </c>
      <c r="PWU1" t="s">
        <v>11443</v>
      </c>
      <c r="PWV1" t="s">
        <v>11444</v>
      </c>
      <c r="PWW1" t="s">
        <v>11445</v>
      </c>
      <c r="PWX1" t="s">
        <v>11446</v>
      </c>
      <c r="PWY1" t="s">
        <v>11447</v>
      </c>
      <c r="PWZ1" t="s">
        <v>11448</v>
      </c>
      <c r="PXA1" t="s">
        <v>11449</v>
      </c>
      <c r="PXB1" t="s">
        <v>11450</v>
      </c>
      <c r="PXC1" t="s">
        <v>11451</v>
      </c>
      <c r="PXD1" t="s">
        <v>11452</v>
      </c>
      <c r="PXE1" t="s">
        <v>11453</v>
      </c>
      <c r="PXF1" t="s">
        <v>11454</v>
      </c>
      <c r="PXG1" t="s">
        <v>11455</v>
      </c>
      <c r="PXH1" t="s">
        <v>11456</v>
      </c>
      <c r="PXI1" t="s">
        <v>11457</v>
      </c>
      <c r="PXJ1" t="s">
        <v>11458</v>
      </c>
      <c r="PXK1" t="s">
        <v>11459</v>
      </c>
      <c r="PXL1" t="s">
        <v>11460</v>
      </c>
      <c r="PXM1" t="s">
        <v>11461</v>
      </c>
      <c r="PXN1" t="s">
        <v>11462</v>
      </c>
      <c r="PXO1" t="s">
        <v>11463</v>
      </c>
      <c r="PXP1" t="s">
        <v>11464</v>
      </c>
      <c r="PXQ1" t="s">
        <v>11465</v>
      </c>
      <c r="PXR1" t="s">
        <v>11466</v>
      </c>
      <c r="PXS1" t="s">
        <v>11467</v>
      </c>
      <c r="PXT1" t="s">
        <v>11468</v>
      </c>
      <c r="PXU1" t="s">
        <v>11469</v>
      </c>
      <c r="PXV1" t="s">
        <v>11470</v>
      </c>
      <c r="PXW1" t="s">
        <v>11471</v>
      </c>
      <c r="PXX1" t="s">
        <v>11472</v>
      </c>
      <c r="PXY1" t="s">
        <v>11473</v>
      </c>
      <c r="PXZ1" t="s">
        <v>11474</v>
      </c>
      <c r="PYA1" t="s">
        <v>11475</v>
      </c>
      <c r="PYB1" t="s">
        <v>11476</v>
      </c>
      <c r="PYC1" t="s">
        <v>11477</v>
      </c>
      <c r="PYD1" t="s">
        <v>11478</v>
      </c>
      <c r="PYE1" t="s">
        <v>11479</v>
      </c>
      <c r="PYF1" t="s">
        <v>11480</v>
      </c>
      <c r="PYG1" t="s">
        <v>11481</v>
      </c>
      <c r="PYH1" t="s">
        <v>11482</v>
      </c>
      <c r="PYI1" t="s">
        <v>11483</v>
      </c>
      <c r="PYJ1" t="s">
        <v>11484</v>
      </c>
      <c r="PYK1" t="s">
        <v>11485</v>
      </c>
      <c r="PYL1" t="s">
        <v>11486</v>
      </c>
      <c r="PYM1" t="s">
        <v>11487</v>
      </c>
      <c r="PYN1" t="s">
        <v>11488</v>
      </c>
      <c r="PYO1" t="s">
        <v>11489</v>
      </c>
      <c r="PYP1" t="s">
        <v>11490</v>
      </c>
      <c r="PYQ1" t="s">
        <v>11491</v>
      </c>
      <c r="PYR1" t="s">
        <v>11492</v>
      </c>
      <c r="PYS1" t="s">
        <v>11493</v>
      </c>
      <c r="PYT1" t="s">
        <v>11494</v>
      </c>
      <c r="PYU1" t="s">
        <v>11495</v>
      </c>
      <c r="PYV1" t="s">
        <v>11496</v>
      </c>
      <c r="PYW1" t="s">
        <v>11497</v>
      </c>
      <c r="PYX1" t="s">
        <v>11498</v>
      </c>
      <c r="PYY1" t="s">
        <v>11499</v>
      </c>
      <c r="PYZ1" t="s">
        <v>11500</v>
      </c>
      <c r="PZA1" t="s">
        <v>11501</v>
      </c>
      <c r="PZB1" t="s">
        <v>11502</v>
      </c>
      <c r="PZC1" t="s">
        <v>11503</v>
      </c>
      <c r="PZD1" t="s">
        <v>11504</v>
      </c>
      <c r="PZE1" t="s">
        <v>11505</v>
      </c>
      <c r="PZF1" t="s">
        <v>11506</v>
      </c>
      <c r="PZG1" t="s">
        <v>11507</v>
      </c>
      <c r="PZH1" t="s">
        <v>11508</v>
      </c>
      <c r="PZI1" t="s">
        <v>11509</v>
      </c>
      <c r="PZJ1" t="s">
        <v>11510</v>
      </c>
      <c r="PZK1" t="s">
        <v>11511</v>
      </c>
      <c r="PZL1" t="s">
        <v>11512</v>
      </c>
      <c r="PZM1" t="s">
        <v>11513</v>
      </c>
      <c r="PZN1" t="s">
        <v>11514</v>
      </c>
      <c r="PZO1" t="s">
        <v>11515</v>
      </c>
      <c r="PZP1" t="s">
        <v>11516</v>
      </c>
      <c r="PZQ1" t="s">
        <v>11517</v>
      </c>
      <c r="PZR1" t="s">
        <v>11518</v>
      </c>
      <c r="PZS1" t="s">
        <v>11519</v>
      </c>
      <c r="PZT1" t="s">
        <v>11520</v>
      </c>
      <c r="PZU1" t="s">
        <v>11521</v>
      </c>
      <c r="PZV1" t="s">
        <v>11522</v>
      </c>
      <c r="PZW1" t="s">
        <v>11523</v>
      </c>
      <c r="PZX1" t="s">
        <v>11524</v>
      </c>
      <c r="PZY1" t="s">
        <v>11525</v>
      </c>
      <c r="PZZ1" t="s">
        <v>11526</v>
      </c>
      <c r="QAA1" t="s">
        <v>11527</v>
      </c>
      <c r="QAB1" t="s">
        <v>11528</v>
      </c>
      <c r="QAC1" t="s">
        <v>11529</v>
      </c>
      <c r="QAD1" t="s">
        <v>11530</v>
      </c>
      <c r="QAE1" t="s">
        <v>11531</v>
      </c>
      <c r="QAF1" t="s">
        <v>11532</v>
      </c>
      <c r="QAG1" t="s">
        <v>11533</v>
      </c>
      <c r="QAH1" t="s">
        <v>11534</v>
      </c>
      <c r="QAI1" t="s">
        <v>11535</v>
      </c>
      <c r="QAJ1" t="s">
        <v>11536</v>
      </c>
      <c r="QAK1" t="s">
        <v>11537</v>
      </c>
      <c r="QAL1" t="s">
        <v>11538</v>
      </c>
      <c r="QAM1" t="s">
        <v>11539</v>
      </c>
      <c r="QAN1" t="s">
        <v>11540</v>
      </c>
      <c r="QAO1" t="s">
        <v>11541</v>
      </c>
      <c r="QAP1" t="s">
        <v>11542</v>
      </c>
      <c r="QAQ1" t="s">
        <v>11543</v>
      </c>
      <c r="QAR1" t="s">
        <v>11544</v>
      </c>
      <c r="QAS1" t="s">
        <v>11545</v>
      </c>
      <c r="QAT1" t="s">
        <v>11546</v>
      </c>
      <c r="QAU1" t="s">
        <v>11547</v>
      </c>
      <c r="QAV1" t="s">
        <v>11548</v>
      </c>
      <c r="QAW1" t="s">
        <v>11549</v>
      </c>
      <c r="QAX1" t="s">
        <v>11550</v>
      </c>
      <c r="QAY1" t="s">
        <v>11551</v>
      </c>
      <c r="QAZ1" t="s">
        <v>11552</v>
      </c>
      <c r="QBA1" t="s">
        <v>11553</v>
      </c>
      <c r="QBB1" t="s">
        <v>11554</v>
      </c>
      <c r="QBC1" t="s">
        <v>11555</v>
      </c>
      <c r="QBD1" t="s">
        <v>11556</v>
      </c>
      <c r="QBE1" t="s">
        <v>11557</v>
      </c>
      <c r="QBF1" t="s">
        <v>11558</v>
      </c>
      <c r="QBG1" t="s">
        <v>11559</v>
      </c>
      <c r="QBH1" t="s">
        <v>11560</v>
      </c>
      <c r="QBI1" t="s">
        <v>11561</v>
      </c>
      <c r="QBJ1" t="s">
        <v>11562</v>
      </c>
      <c r="QBK1" t="s">
        <v>11563</v>
      </c>
      <c r="QBL1" t="s">
        <v>11564</v>
      </c>
      <c r="QBM1" t="s">
        <v>11565</v>
      </c>
      <c r="QBN1" t="s">
        <v>11566</v>
      </c>
      <c r="QBO1" t="s">
        <v>11567</v>
      </c>
      <c r="QBP1" t="s">
        <v>11568</v>
      </c>
      <c r="QBQ1" t="s">
        <v>11569</v>
      </c>
      <c r="QBR1" t="s">
        <v>11570</v>
      </c>
      <c r="QBS1" t="s">
        <v>11571</v>
      </c>
      <c r="QBT1" t="s">
        <v>11572</v>
      </c>
      <c r="QBU1" t="s">
        <v>11573</v>
      </c>
      <c r="QBV1" t="s">
        <v>11574</v>
      </c>
      <c r="QBW1" t="s">
        <v>11575</v>
      </c>
      <c r="QBX1" t="s">
        <v>11576</v>
      </c>
      <c r="QBY1" t="s">
        <v>11577</v>
      </c>
      <c r="QBZ1" t="s">
        <v>11578</v>
      </c>
      <c r="QCA1" t="s">
        <v>11579</v>
      </c>
      <c r="QCB1" t="s">
        <v>11580</v>
      </c>
      <c r="QCC1" t="s">
        <v>11581</v>
      </c>
      <c r="QCD1" t="s">
        <v>11582</v>
      </c>
      <c r="QCE1" t="s">
        <v>11583</v>
      </c>
      <c r="QCF1" t="s">
        <v>11584</v>
      </c>
      <c r="QCG1" t="s">
        <v>11585</v>
      </c>
      <c r="QCH1" t="s">
        <v>11586</v>
      </c>
      <c r="QCI1" t="s">
        <v>11587</v>
      </c>
      <c r="QCJ1" t="s">
        <v>11588</v>
      </c>
      <c r="QCK1" t="s">
        <v>11589</v>
      </c>
      <c r="QCL1" t="s">
        <v>11590</v>
      </c>
      <c r="QCM1" t="s">
        <v>11591</v>
      </c>
      <c r="QCN1" t="s">
        <v>11592</v>
      </c>
      <c r="QCO1" t="s">
        <v>11593</v>
      </c>
      <c r="QCP1" t="s">
        <v>11594</v>
      </c>
      <c r="QCQ1" t="s">
        <v>11595</v>
      </c>
      <c r="QCR1" t="s">
        <v>11596</v>
      </c>
      <c r="QCS1" t="s">
        <v>11597</v>
      </c>
      <c r="QCT1" t="s">
        <v>11598</v>
      </c>
      <c r="QCU1" t="s">
        <v>11599</v>
      </c>
      <c r="QCV1" t="s">
        <v>11600</v>
      </c>
      <c r="QCW1" t="s">
        <v>11601</v>
      </c>
      <c r="QCX1" t="s">
        <v>11602</v>
      </c>
      <c r="QCY1" t="s">
        <v>11603</v>
      </c>
      <c r="QCZ1" t="s">
        <v>11604</v>
      </c>
      <c r="QDA1" t="s">
        <v>11605</v>
      </c>
      <c r="QDB1" t="s">
        <v>11606</v>
      </c>
      <c r="QDC1" t="s">
        <v>11607</v>
      </c>
      <c r="QDD1" t="s">
        <v>11608</v>
      </c>
      <c r="QDE1" t="s">
        <v>11609</v>
      </c>
      <c r="QDF1" t="s">
        <v>11610</v>
      </c>
      <c r="QDG1" t="s">
        <v>11611</v>
      </c>
      <c r="QDH1" t="s">
        <v>11612</v>
      </c>
      <c r="QDI1" t="s">
        <v>11613</v>
      </c>
      <c r="QDJ1" t="s">
        <v>11614</v>
      </c>
      <c r="QDK1" t="s">
        <v>11615</v>
      </c>
      <c r="QDL1" t="s">
        <v>11616</v>
      </c>
      <c r="QDM1" t="s">
        <v>11617</v>
      </c>
      <c r="QDN1" t="s">
        <v>11618</v>
      </c>
      <c r="QDO1" t="s">
        <v>11619</v>
      </c>
      <c r="QDP1" t="s">
        <v>11620</v>
      </c>
      <c r="QDQ1" t="s">
        <v>11621</v>
      </c>
      <c r="QDR1" t="s">
        <v>11622</v>
      </c>
      <c r="QDS1" t="s">
        <v>11623</v>
      </c>
      <c r="QDT1" t="s">
        <v>11624</v>
      </c>
      <c r="QDU1" t="s">
        <v>11625</v>
      </c>
      <c r="QDV1" t="s">
        <v>11626</v>
      </c>
      <c r="QDW1" t="s">
        <v>11627</v>
      </c>
      <c r="QDX1" t="s">
        <v>11628</v>
      </c>
      <c r="QDY1" t="s">
        <v>11629</v>
      </c>
      <c r="QDZ1" t="s">
        <v>11630</v>
      </c>
      <c r="QEA1" t="s">
        <v>11631</v>
      </c>
      <c r="QEB1" t="s">
        <v>11632</v>
      </c>
      <c r="QEC1" t="s">
        <v>11633</v>
      </c>
      <c r="QED1" t="s">
        <v>11634</v>
      </c>
      <c r="QEE1" t="s">
        <v>11635</v>
      </c>
      <c r="QEF1" t="s">
        <v>11636</v>
      </c>
      <c r="QEG1" t="s">
        <v>11637</v>
      </c>
      <c r="QEH1" t="s">
        <v>11638</v>
      </c>
      <c r="QEI1" t="s">
        <v>11639</v>
      </c>
      <c r="QEJ1" t="s">
        <v>11640</v>
      </c>
      <c r="QEK1" t="s">
        <v>11641</v>
      </c>
      <c r="QEL1" t="s">
        <v>11642</v>
      </c>
      <c r="QEM1" t="s">
        <v>11643</v>
      </c>
      <c r="QEN1" t="s">
        <v>11644</v>
      </c>
      <c r="QEO1" t="s">
        <v>11645</v>
      </c>
      <c r="QEP1" t="s">
        <v>11646</v>
      </c>
      <c r="QEQ1" t="s">
        <v>11647</v>
      </c>
      <c r="QER1" t="s">
        <v>11648</v>
      </c>
      <c r="QES1" t="s">
        <v>11649</v>
      </c>
      <c r="QET1" t="s">
        <v>11650</v>
      </c>
      <c r="QEU1" t="s">
        <v>11651</v>
      </c>
      <c r="QEV1" t="s">
        <v>11652</v>
      </c>
      <c r="QEW1" t="s">
        <v>11653</v>
      </c>
      <c r="QEX1" t="s">
        <v>11654</v>
      </c>
      <c r="QEY1" t="s">
        <v>11655</v>
      </c>
      <c r="QEZ1" t="s">
        <v>11656</v>
      </c>
      <c r="QFA1" t="s">
        <v>11657</v>
      </c>
      <c r="QFB1" t="s">
        <v>11658</v>
      </c>
      <c r="QFC1" t="s">
        <v>11659</v>
      </c>
      <c r="QFD1" t="s">
        <v>11660</v>
      </c>
      <c r="QFE1" t="s">
        <v>11661</v>
      </c>
      <c r="QFF1" t="s">
        <v>11662</v>
      </c>
      <c r="QFG1" t="s">
        <v>11663</v>
      </c>
      <c r="QFH1" t="s">
        <v>11664</v>
      </c>
      <c r="QFI1" t="s">
        <v>11665</v>
      </c>
      <c r="QFJ1" t="s">
        <v>11666</v>
      </c>
      <c r="QFK1" t="s">
        <v>11667</v>
      </c>
      <c r="QFL1" t="s">
        <v>11668</v>
      </c>
      <c r="QFM1" t="s">
        <v>11669</v>
      </c>
      <c r="QFN1" t="s">
        <v>11670</v>
      </c>
      <c r="QFO1" t="s">
        <v>11671</v>
      </c>
      <c r="QFP1" t="s">
        <v>11672</v>
      </c>
      <c r="QFQ1" t="s">
        <v>11673</v>
      </c>
      <c r="QFR1" t="s">
        <v>11674</v>
      </c>
      <c r="QFS1" t="s">
        <v>11675</v>
      </c>
      <c r="QFT1" t="s">
        <v>11676</v>
      </c>
      <c r="QFU1" t="s">
        <v>11677</v>
      </c>
      <c r="QFV1" t="s">
        <v>11678</v>
      </c>
      <c r="QFW1" t="s">
        <v>11679</v>
      </c>
      <c r="QFX1" t="s">
        <v>11680</v>
      </c>
      <c r="QFY1" t="s">
        <v>11681</v>
      </c>
      <c r="QFZ1" t="s">
        <v>11682</v>
      </c>
      <c r="QGA1" t="s">
        <v>11683</v>
      </c>
      <c r="QGB1" t="s">
        <v>11684</v>
      </c>
      <c r="QGC1" t="s">
        <v>11685</v>
      </c>
      <c r="QGD1" t="s">
        <v>11686</v>
      </c>
      <c r="QGE1" t="s">
        <v>11687</v>
      </c>
      <c r="QGF1" t="s">
        <v>11688</v>
      </c>
      <c r="QGG1" t="s">
        <v>11689</v>
      </c>
      <c r="QGH1" t="s">
        <v>11690</v>
      </c>
      <c r="QGI1" t="s">
        <v>11691</v>
      </c>
      <c r="QGJ1" t="s">
        <v>11692</v>
      </c>
      <c r="QGK1" t="s">
        <v>11693</v>
      </c>
      <c r="QGL1" t="s">
        <v>11694</v>
      </c>
      <c r="QGM1" t="s">
        <v>11695</v>
      </c>
      <c r="QGN1" t="s">
        <v>11696</v>
      </c>
      <c r="QGO1" t="s">
        <v>11697</v>
      </c>
      <c r="QGP1" t="s">
        <v>11698</v>
      </c>
      <c r="QGQ1" t="s">
        <v>11699</v>
      </c>
      <c r="QGR1" t="s">
        <v>11700</v>
      </c>
      <c r="QGS1" t="s">
        <v>11701</v>
      </c>
      <c r="QGT1" t="s">
        <v>11702</v>
      </c>
      <c r="QGU1" t="s">
        <v>11703</v>
      </c>
      <c r="QGV1" t="s">
        <v>11704</v>
      </c>
      <c r="QGW1" t="s">
        <v>11705</v>
      </c>
      <c r="QGX1" t="s">
        <v>11706</v>
      </c>
      <c r="QGY1" t="s">
        <v>11707</v>
      </c>
      <c r="QGZ1" t="s">
        <v>11708</v>
      </c>
      <c r="QHA1" t="s">
        <v>11709</v>
      </c>
      <c r="QHB1" t="s">
        <v>11710</v>
      </c>
      <c r="QHC1" t="s">
        <v>11711</v>
      </c>
      <c r="QHD1" t="s">
        <v>11712</v>
      </c>
      <c r="QHE1" t="s">
        <v>11713</v>
      </c>
      <c r="QHF1" t="s">
        <v>11714</v>
      </c>
      <c r="QHG1" t="s">
        <v>11715</v>
      </c>
      <c r="QHH1" t="s">
        <v>11716</v>
      </c>
      <c r="QHI1" t="s">
        <v>11717</v>
      </c>
      <c r="QHJ1" t="s">
        <v>11718</v>
      </c>
      <c r="QHK1" t="s">
        <v>11719</v>
      </c>
      <c r="QHL1" t="s">
        <v>11720</v>
      </c>
      <c r="QHM1" t="s">
        <v>11721</v>
      </c>
      <c r="QHN1" t="s">
        <v>11722</v>
      </c>
      <c r="QHO1" t="s">
        <v>11723</v>
      </c>
      <c r="QHP1" t="s">
        <v>11724</v>
      </c>
      <c r="QHQ1" t="s">
        <v>11725</v>
      </c>
      <c r="QHR1" t="s">
        <v>11726</v>
      </c>
      <c r="QHS1" t="s">
        <v>11727</v>
      </c>
      <c r="QHT1" t="s">
        <v>11728</v>
      </c>
      <c r="QHU1" t="s">
        <v>11729</v>
      </c>
      <c r="QHV1" t="s">
        <v>11730</v>
      </c>
      <c r="QHW1" t="s">
        <v>11731</v>
      </c>
      <c r="QHX1" t="s">
        <v>11732</v>
      </c>
      <c r="QHY1" t="s">
        <v>11733</v>
      </c>
      <c r="QHZ1" t="s">
        <v>11734</v>
      </c>
      <c r="QIA1" t="s">
        <v>11735</v>
      </c>
      <c r="QIB1" t="s">
        <v>11736</v>
      </c>
      <c r="QIC1" t="s">
        <v>11737</v>
      </c>
      <c r="QID1" t="s">
        <v>11738</v>
      </c>
      <c r="QIE1" t="s">
        <v>11739</v>
      </c>
      <c r="QIF1" t="s">
        <v>11740</v>
      </c>
      <c r="QIG1" t="s">
        <v>11741</v>
      </c>
      <c r="QIH1" t="s">
        <v>11742</v>
      </c>
      <c r="QII1" t="s">
        <v>11743</v>
      </c>
      <c r="QIJ1" t="s">
        <v>11744</v>
      </c>
      <c r="QIK1" t="s">
        <v>11745</v>
      </c>
      <c r="QIL1" t="s">
        <v>11746</v>
      </c>
      <c r="QIM1" t="s">
        <v>11747</v>
      </c>
      <c r="QIN1" t="s">
        <v>11748</v>
      </c>
      <c r="QIO1" t="s">
        <v>11749</v>
      </c>
      <c r="QIP1" t="s">
        <v>11750</v>
      </c>
      <c r="QIQ1" t="s">
        <v>11751</v>
      </c>
      <c r="QIR1" t="s">
        <v>11752</v>
      </c>
      <c r="QIS1" t="s">
        <v>11753</v>
      </c>
      <c r="QIT1" t="s">
        <v>11754</v>
      </c>
      <c r="QIU1" t="s">
        <v>11755</v>
      </c>
      <c r="QIV1" t="s">
        <v>11756</v>
      </c>
      <c r="QIW1" t="s">
        <v>11757</v>
      </c>
      <c r="QIX1" t="s">
        <v>11758</v>
      </c>
      <c r="QIY1" t="s">
        <v>11759</v>
      </c>
      <c r="QIZ1" t="s">
        <v>11760</v>
      </c>
      <c r="QJA1" t="s">
        <v>11761</v>
      </c>
      <c r="QJB1" t="s">
        <v>11762</v>
      </c>
      <c r="QJC1" t="s">
        <v>11763</v>
      </c>
      <c r="QJD1" t="s">
        <v>11764</v>
      </c>
      <c r="QJE1" t="s">
        <v>11765</v>
      </c>
      <c r="QJF1" t="s">
        <v>11766</v>
      </c>
      <c r="QJG1" t="s">
        <v>11767</v>
      </c>
      <c r="QJH1" t="s">
        <v>11768</v>
      </c>
      <c r="QJI1" t="s">
        <v>11769</v>
      </c>
      <c r="QJJ1" t="s">
        <v>11770</v>
      </c>
      <c r="QJK1" t="s">
        <v>11771</v>
      </c>
      <c r="QJL1" t="s">
        <v>11772</v>
      </c>
      <c r="QJM1" t="s">
        <v>11773</v>
      </c>
      <c r="QJN1" t="s">
        <v>11774</v>
      </c>
      <c r="QJO1" t="s">
        <v>11775</v>
      </c>
      <c r="QJP1" t="s">
        <v>11776</v>
      </c>
      <c r="QJQ1" t="s">
        <v>11777</v>
      </c>
      <c r="QJR1" t="s">
        <v>11778</v>
      </c>
      <c r="QJS1" t="s">
        <v>11779</v>
      </c>
      <c r="QJT1" t="s">
        <v>11780</v>
      </c>
      <c r="QJU1" t="s">
        <v>11781</v>
      </c>
      <c r="QJV1" t="s">
        <v>11782</v>
      </c>
      <c r="QJW1" t="s">
        <v>11783</v>
      </c>
      <c r="QJX1" t="s">
        <v>11784</v>
      </c>
      <c r="QJY1" t="s">
        <v>11785</v>
      </c>
      <c r="QJZ1" t="s">
        <v>11786</v>
      </c>
      <c r="QKA1" t="s">
        <v>11787</v>
      </c>
      <c r="QKB1" t="s">
        <v>11788</v>
      </c>
      <c r="QKC1" t="s">
        <v>11789</v>
      </c>
      <c r="QKD1" t="s">
        <v>11790</v>
      </c>
      <c r="QKE1" t="s">
        <v>11791</v>
      </c>
      <c r="QKF1" t="s">
        <v>11792</v>
      </c>
      <c r="QKG1" t="s">
        <v>11793</v>
      </c>
      <c r="QKH1" t="s">
        <v>11794</v>
      </c>
      <c r="QKI1" t="s">
        <v>11795</v>
      </c>
      <c r="QKJ1" t="s">
        <v>11796</v>
      </c>
      <c r="QKK1" t="s">
        <v>11797</v>
      </c>
      <c r="QKL1" t="s">
        <v>11798</v>
      </c>
      <c r="QKM1" t="s">
        <v>11799</v>
      </c>
      <c r="QKN1" t="s">
        <v>11800</v>
      </c>
      <c r="QKO1" t="s">
        <v>11801</v>
      </c>
      <c r="QKP1" t="s">
        <v>11802</v>
      </c>
      <c r="QKQ1" t="s">
        <v>11803</v>
      </c>
      <c r="QKR1" t="s">
        <v>11804</v>
      </c>
      <c r="QKS1" t="s">
        <v>11805</v>
      </c>
      <c r="QKT1" t="s">
        <v>11806</v>
      </c>
      <c r="QKU1" t="s">
        <v>11807</v>
      </c>
      <c r="QKV1" t="s">
        <v>11808</v>
      </c>
      <c r="QKW1" t="s">
        <v>11809</v>
      </c>
      <c r="QKX1" t="s">
        <v>11810</v>
      </c>
      <c r="QKY1" t="s">
        <v>11811</v>
      </c>
      <c r="QKZ1" t="s">
        <v>11812</v>
      </c>
      <c r="QLA1" t="s">
        <v>11813</v>
      </c>
      <c r="QLB1" t="s">
        <v>11814</v>
      </c>
      <c r="QLC1" t="s">
        <v>11815</v>
      </c>
      <c r="QLD1" t="s">
        <v>11816</v>
      </c>
      <c r="QLE1" t="s">
        <v>11817</v>
      </c>
      <c r="QLF1" t="s">
        <v>11818</v>
      </c>
      <c r="QLG1" t="s">
        <v>11819</v>
      </c>
      <c r="QLH1" t="s">
        <v>11820</v>
      </c>
      <c r="QLI1" t="s">
        <v>11821</v>
      </c>
      <c r="QLJ1" t="s">
        <v>11822</v>
      </c>
      <c r="QLK1" t="s">
        <v>11823</v>
      </c>
      <c r="QLL1" t="s">
        <v>11824</v>
      </c>
      <c r="QLM1" t="s">
        <v>11825</v>
      </c>
      <c r="QLN1" t="s">
        <v>11826</v>
      </c>
      <c r="QLO1" t="s">
        <v>11827</v>
      </c>
      <c r="QLP1" t="s">
        <v>11828</v>
      </c>
      <c r="QLQ1" t="s">
        <v>11829</v>
      </c>
      <c r="QLR1" t="s">
        <v>11830</v>
      </c>
      <c r="QLS1" t="s">
        <v>11831</v>
      </c>
      <c r="QLT1" t="s">
        <v>11832</v>
      </c>
      <c r="QLU1" t="s">
        <v>11833</v>
      </c>
      <c r="QLV1" t="s">
        <v>11834</v>
      </c>
      <c r="QLW1" t="s">
        <v>11835</v>
      </c>
      <c r="QLX1" t="s">
        <v>11836</v>
      </c>
      <c r="QLY1" t="s">
        <v>11837</v>
      </c>
      <c r="QLZ1" t="s">
        <v>11838</v>
      </c>
      <c r="QMA1" t="s">
        <v>11839</v>
      </c>
      <c r="QMB1" t="s">
        <v>11840</v>
      </c>
      <c r="QMC1" t="s">
        <v>11841</v>
      </c>
      <c r="QMD1" t="s">
        <v>11842</v>
      </c>
      <c r="QME1" t="s">
        <v>11843</v>
      </c>
      <c r="QMF1" t="s">
        <v>11844</v>
      </c>
      <c r="QMG1" t="s">
        <v>11845</v>
      </c>
      <c r="QMH1" t="s">
        <v>11846</v>
      </c>
      <c r="QMI1" t="s">
        <v>11847</v>
      </c>
      <c r="QMJ1" t="s">
        <v>11848</v>
      </c>
      <c r="QMK1" t="s">
        <v>11849</v>
      </c>
      <c r="QML1" t="s">
        <v>11850</v>
      </c>
      <c r="QMM1" t="s">
        <v>11851</v>
      </c>
      <c r="QMN1" t="s">
        <v>11852</v>
      </c>
      <c r="QMO1" t="s">
        <v>11853</v>
      </c>
      <c r="QMP1" t="s">
        <v>11854</v>
      </c>
      <c r="QMQ1" t="s">
        <v>11855</v>
      </c>
      <c r="QMR1" t="s">
        <v>11856</v>
      </c>
      <c r="QMS1" t="s">
        <v>11857</v>
      </c>
      <c r="QMT1" t="s">
        <v>11858</v>
      </c>
      <c r="QMU1" t="s">
        <v>11859</v>
      </c>
      <c r="QMV1" t="s">
        <v>11860</v>
      </c>
      <c r="QMW1" t="s">
        <v>11861</v>
      </c>
      <c r="QMX1" t="s">
        <v>11862</v>
      </c>
      <c r="QMY1" t="s">
        <v>11863</v>
      </c>
      <c r="QMZ1" t="s">
        <v>11864</v>
      </c>
      <c r="QNA1" t="s">
        <v>11865</v>
      </c>
      <c r="QNB1" t="s">
        <v>11866</v>
      </c>
      <c r="QNC1" t="s">
        <v>11867</v>
      </c>
      <c r="QND1" t="s">
        <v>11868</v>
      </c>
      <c r="QNE1" t="s">
        <v>11869</v>
      </c>
      <c r="QNF1" t="s">
        <v>11870</v>
      </c>
      <c r="QNG1" t="s">
        <v>11871</v>
      </c>
      <c r="QNH1" t="s">
        <v>11872</v>
      </c>
      <c r="QNI1" t="s">
        <v>11873</v>
      </c>
      <c r="QNJ1" t="s">
        <v>11874</v>
      </c>
      <c r="QNK1" t="s">
        <v>11875</v>
      </c>
      <c r="QNL1" t="s">
        <v>11876</v>
      </c>
      <c r="QNM1" t="s">
        <v>11877</v>
      </c>
      <c r="QNN1" t="s">
        <v>11878</v>
      </c>
      <c r="QNO1" t="s">
        <v>11879</v>
      </c>
      <c r="QNP1" t="s">
        <v>11880</v>
      </c>
      <c r="QNQ1" t="s">
        <v>11881</v>
      </c>
      <c r="QNR1" t="s">
        <v>11882</v>
      </c>
      <c r="QNS1" t="s">
        <v>11883</v>
      </c>
      <c r="QNT1" t="s">
        <v>11884</v>
      </c>
      <c r="QNU1" t="s">
        <v>11885</v>
      </c>
      <c r="QNV1" t="s">
        <v>11886</v>
      </c>
      <c r="QNW1" t="s">
        <v>11887</v>
      </c>
      <c r="QNX1" t="s">
        <v>11888</v>
      </c>
      <c r="QNY1" t="s">
        <v>11889</v>
      </c>
      <c r="QNZ1" t="s">
        <v>11890</v>
      </c>
      <c r="QOA1" t="s">
        <v>11891</v>
      </c>
      <c r="QOB1" t="s">
        <v>11892</v>
      </c>
      <c r="QOC1" t="s">
        <v>11893</v>
      </c>
      <c r="QOD1" t="s">
        <v>11894</v>
      </c>
      <c r="QOE1" t="s">
        <v>11895</v>
      </c>
      <c r="QOF1" t="s">
        <v>11896</v>
      </c>
      <c r="QOG1" t="s">
        <v>11897</v>
      </c>
      <c r="QOH1" t="s">
        <v>11898</v>
      </c>
      <c r="QOI1" t="s">
        <v>11899</v>
      </c>
      <c r="QOJ1" t="s">
        <v>11900</v>
      </c>
      <c r="QOK1" t="s">
        <v>11901</v>
      </c>
      <c r="QOL1" t="s">
        <v>11902</v>
      </c>
      <c r="QOM1" t="s">
        <v>11903</v>
      </c>
      <c r="QON1" t="s">
        <v>11904</v>
      </c>
      <c r="QOO1" t="s">
        <v>11905</v>
      </c>
      <c r="QOP1" t="s">
        <v>11906</v>
      </c>
      <c r="QOQ1" t="s">
        <v>11907</v>
      </c>
      <c r="QOR1" t="s">
        <v>11908</v>
      </c>
      <c r="QOS1" t="s">
        <v>11909</v>
      </c>
      <c r="QOT1" t="s">
        <v>11910</v>
      </c>
      <c r="QOU1" t="s">
        <v>11911</v>
      </c>
      <c r="QOV1" t="s">
        <v>11912</v>
      </c>
      <c r="QOW1" t="s">
        <v>11913</v>
      </c>
      <c r="QOX1" t="s">
        <v>11914</v>
      </c>
      <c r="QOY1" t="s">
        <v>11915</v>
      </c>
      <c r="QOZ1" t="s">
        <v>11916</v>
      </c>
      <c r="QPA1" t="s">
        <v>11917</v>
      </c>
      <c r="QPB1" t="s">
        <v>11918</v>
      </c>
      <c r="QPC1" t="s">
        <v>11919</v>
      </c>
      <c r="QPD1" t="s">
        <v>11920</v>
      </c>
      <c r="QPE1" t="s">
        <v>11921</v>
      </c>
      <c r="QPF1" t="s">
        <v>11922</v>
      </c>
      <c r="QPG1" t="s">
        <v>11923</v>
      </c>
      <c r="QPH1" t="s">
        <v>11924</v>
      </c>
      <c r="QPI1" t="s">
        <v>11925</v>
      </c>
      <c r="QPJ1" t="s">
        <v>11926</v>
      </c>
      <c r="QPK1" t="s">
        <v>11927</v>
      </c>
      <c r="QPL1" t="s">
        <v>11928</v>
      </c>
      <c r="QPM1" t="s">
        <v>11929</v>
      </c>
      <c r="QPN1" t="s">
        <v>11930</v>
      </c>
      <c r="QPO1" t="s">
        <v>11931</v>
      </c>
      <c r="QPP1" t="s">
        <v>11932</v>
      </c>
      <c r="QPQ1" t="s">
        <v>11933</v>
      </c>
      <c r="QPR1" t="s">
        <v>11934</v>
      </c>
      <c r="QPS1" t="s">
        <v>11935</v>
      </c>
      <c r="QPT1" t="s">
        <v>11936</v>
      </c>
      <c r="QPU1" t="s">
        <v>11937</v>
      </c>
      <c r="QPV1" t="s">
        <v>11938</v>
      </c>
      <c r="QPW1" t="s">
        <v>11939</v>
      </c>
      <c r="QPX1" t="s">
        <v>11940</v>
      </c>
      <c r="QPY1" t="s">
        <v>11941</v>
      </c>
      <c r="QPZ1" t="s">
        <v>11942</v>
      </c>
      <c r="QQA1" t="s">
        <v>11943</v>
      </c>
      <c r="QQB1" t="s">
        <v>11944</v>
      </c>
      <c r="QQC1" t="s">
        <v>11945</v>
      </c>
      <c r="QQD1" t="s">
        <v>11946</v>
      </c>
      <c r="QQE1" t="s">
        <v>11947</v>
      </c>
      <c r="QQF1" t="s">
        <v>11948</v>
      </c>
      <c r="QQG1" t="s">
        <v>11949</v>
      </c>
      <c r="QQH1" t="s">
        <v>11950</v>
      </c>
      <c r="QQI1" t="s">
        <v>11951</v>
      </c>
      <c r="QQJ1" t="s">
        <v>11952</v>
      </c>
      <c r="QQK1" t="s">
        <v>11953</v>
      </c>
      <c r="QQL1" t="s">
        <v>11954</v>
      </c>
      <c r="QQM1" t="s">
        <v>11955</v>
      </c>
      <c r="QQN1" t="s">
        <v>11956</v>
      </c>
      <c r="QQO1" t="s">
        <v>11957</v>
      </c>
      <c r="QQP1" t="s">
        <v>11958</v>
      </c>
      <c r="QQQ1" t="s">
        <v>11959</v>
      </c>
      <c r="QQR1" t="s">
        <v>11960</v>
      </c>
      <c r="QQS1" t="s">
        <v>11961</v>
      </c>
      <c r="QQT1" t="s">
        <v>11962</v>
      </c>
      <c r="QQU1" t="s">
        <v>11963</v>
      </c>
      <c r="QQV1" t="s">
        <v>11964</v>
      </c>
      <c r="QQW1" t="s">
        <v>11965</v>
      </c>
      <c r="QQX1" t="s">
        <v>11966</v>
      </c>
      <c r="QQY1" t="s">
        <v>11967</v>
      </c>
      <c r="QQZ1" t="s">
        <v>11968</v>
      </c>
      <c r="QRA1" t="s">
        <v>11969</v>
      </c>
      <c r="QRB1" t="s">
        <v>11970</v>
      </c>
      <c r="QRC1" t="s">
        <v>11971</v>
      </c>
      <c r="QRD1" t="s">
        <v>11972</v>
      </c>
      <c r="QRE1" t="s">
        <v>11973</v>
      </c>
      <c r="QRF1" t="s">
        <v>11974</v>
      </c>
      <c r="QRG1" t="s">
        <v>11975</v>
      </c>
      <c r="QRH1" t="s">
        <v>11976</v>
      </c>
      <c r="QRI1" t="s">
        <v>11977</v>
      </c>
      <c r="QRJ1" t="s">
        <v>11978</v>
      </c>
      <c r="QRK1" t="s">
        <v>11979</v>
      </c>
      <c r="QRL1" t="s">
        <v>11980</v>
      </c>
      <c r="QRM1" t="s">
        <v>11981</v>
      </c>
      <c r="QRN1" t="s">
        <v>11982</v>
      </c>
      <c r="QRO1" t="s">
        <v>11983</v>
      </c>
      <c r="QRP1" t="s">
        <v>11984</v>
      </c>
      <c r="QRQ1" t="s">
        <v>11985</v>
      </c>
      <c r="QRR1" t="s">
        <v>11986</v>
      </c>
      <c r="QRS1" t="s">
        <v>11987</v>
      </c>
      <c r="QRT1" t="s">
        <v>11988</v>
      </c>
      <c r="QRU1" t="s">
        <v>11989</v>
      </c>
      <c r="QRV1" t="s">
        <v>11990</v>
      </c>
      <c r="QRW1" t="s">
        <v>11991</v>
      </c>
      <c r="QRX1" t="s">
        <v>11992</v>
      </c>
      <c r="QRY1" t="s">
        <v>11993</v>
      </c>
      <c r="QRZ1" t="s">
        <v>11994</v>
      </c>
      <c r="QSA1" t="s">
        <v>11995</v>
      </c>
      <c r="QSB1" t="s">
        <v>11996</v>
      </c>
      <c r="QSC1" t="s">
        <v>11997</v>
      </c>
      <c r="QSD1" t="s">
        <v>11998</v>
      </c>
      <c r="QSE1" t="s">
        <v>11999</v>
      </c>
      <c r="QSF1" t="s">
        <v>12000</v>
      </c>
      <c r="QSG1" t="s">
        <v>12001</v>
      </c>
      <c r="QSH1" t="s">
        <v>12002</v>
      </c>
      <c r="QSI1" t="s">
        <v>12003</v>
      </c>
      <c r="QSJ1" t="s">
        <v>12004</v>
      </c>
      <c r="QSK1" t="s">
        <v>12005</v>
      </c>
      <c r="QSL1" t="s">
        <v>12006</v>
      </c>
      <c r="QSM1" t="s">
        <v>12007</v>
      </c>
      <c r="QSN1" t="s">
        <v>12008</v>
      </c>
      <c r="QSO1" t="s">
        <v>12009</v>
      </c>
      <c r="QSP1" t="s">
        <v>12010</v>
      </c>
      <c r="QSQ1" t="s">
        <v>12011</v>
      </c>
      <c r="QSR1" t="s">
        <v>12012</v>
      </c>
      <c r="QSS1" t="s">
        <v>12013</v>
      </c>
      <c r="QST1" t="s">
        <v>12014</v>
      </c>
      <c r="QSU1" t="s">
        <v>12015</v>
      </c>
      <c r="QSV1" t="s">
        <v>12016</v>
      </c>
      <c r="QSW1" t="s">
        <v>12017</v>
      </c>
      <c r="QSX1" t="s">
        <v>12018</v>
      </c>
      <c r="QSY1" t="s">
        <v>12019</v>
      </c>
      <c r="QSZ1" t="s">
        <v>12020</v>
      </c>
      <c r="QTA1" t="s">
        <v>12021</v>
      </c>
      <c r="QTB1" t="s">
        <v>12022</v>
      </c>
      <c r="QTC1" t="s">
        <v>12023</v>
      </c>
      <c r="QTD1" t="s">
        <v>12024</v>
      </c>
      <c r="QTE1" t="s">
        <v>12025</v>
      </c>
      <c r="QTF1" t="s">
        <v>12026</v>
      </c>
      <c r="QTG1" t="s">
        <v>12027</v>
      </c>
      <c r="QTH1" t="s">
        <v>12028</v>
      </c>
      <c r="QTI1" t="s">
        <v>12029</v>
      </c>
      <c r="QTJ1" t="s">
        <v>12030</v>
      </c>
      <c r="QTK1" t="s">
        <v>12031</v>
      </c>
      <c r="QTL1" t="s">
        <v>12032</v>
      </c>
      <c r="QTM1" t="s">
        <v>12033</v>
      </c>
      <c r="QTN1" t="s">
        <v>12034</v>
      </c>
      <c r="QTO1" t="s">
        <v>12035</v>
      </c>
      <c r="QTP1" t="s">
        <v>12036</v>
      </c>
      <c r="QTQ1" t="s">
        <v>12037</v>
      </c>
      <c r="QTR1" t="s">
        <v>12038</v>
      </c>
      <c r="QTS1" t="s">
        <v>12039</v>
      </c>
      <c r="QTT1" t="s">
        <v>12040</v>
      </c>
      <c r="QTU1" t="s">
        <v>12041</v>
      </c>
      <c r="QTV1" t="s">
        <v>12042</v>
      </c>
      <c r="QTW1" t="s">
        <v>12043</v>
      </c>
      <c r="QTX1" t="s">
        <v>12044</v>
      </c>
      <c r="QTY1" t="s">
        <v>12045</v>
      </c>
      <c r="QTZ1" t="s">
        <v>12046</v>
      </c>
      <c r="QUA1" t="s">
        <v>12047</v>
      </c>
      <c r="QUB1" t="s">
        <v>12048</v>
      </c>
      <c r="QUC1" t="s">
        <v>12049</v>
      </c>
      <c r="QUD1" t="s">
        <v>12050</v>
      </c>
      <c r="QUE1" t="s">
        <v>12051</v>
      </c>
      <c r="QUF1" t="s">
        <v>12052</v>
      </c>
      <c r="QUG1" t="s">
        <v>12053</v>
      </c>
      <c r="QUH1" t="s">
        <v>12054</v>
      </c>
      <c r="QUI1" t="s">
        <v>12055</v>
      </c>
      <c r="QUJ1" t="s">
        <v>12056</v>
      </c>
      <c r="QUK1" t="s">
        <v>12057</v>
      </c>
      <c r="QUL1" t="s">
        <v>12058</v>
      </c>
      <c r="QUM1" t="s">
        <v>12059</v>
      </c>
      <c r="QUN1" t="s">
        <v>12060</v>
      </c>
      <c r="QUO1" t="s">
        <v>12061</v>
      </c>
      <c r="QUP1" t="s">
        <v>12062</v>
      </c>
      <c r="QUQ1" t="s">
        <v>12063</v>
      </c>
      <c r="QUR1" t="s">
        <v>12064</v>
      </c>
      <c r="QUS1" t="s">
        <v>12065</v>
      </c>
      <c r="QUT1" t="s">
        <v>12066</v>
      </c>
      <c r="QUU1" t="s">
        <v>12067</v>
      </c>
      <c r="QUV1" t="s">
        <v>12068</v>
      </c>
      <c r="QUW1" t="s">
        <v>12069</v>
      </c>
      <c r="QUX1" t="s">
        <v>12070</v>
      </c>
      <c r="QUY1" t="s">
        <v>12071</v>
      </c>
      <c r="QUZ1" t="s">
        <v>12072</v>
      </c>
      <c r="QVA1" t="s">
        <v>12073</v>
      </c>
      <c r="QVB1" t="s">
        <v>12074</v>
      </c>
      <c r="QVC1" t="s">
        <v>12075</v>
      </c>
      <c r="QVD1" t="s">
        <v>12076</v>
      </c>
      <c r="QVE1" t="s">
        <v>12077</v>
      </c>
      <c r="QVF1" t="s">
        <v>12078</v>
      </c>
      <c r="QVG1" t="s">
        <v>12079</v>
      </c>
      <c r="QVH1" t="s">
        <v>12080</v>
      </c>
      <c r="QVI1" t="s">
        <v>12081</v>
      </c>
      <c r="QVJ1" t="s">
        <v>12082</v>
      </c>
      <c r="QVK1" t="s">
        <v>12083</v>
      </c>
      <c r="QVL1" t="s">
        <v>12084</v>
      </c>
      <c r="QVM1" t="s">
        <v>12085</v>
      </c>
      <c r="QVN1" t="s">
        <v>12086</v>
      </c>
      <c r="QVO1" t="s">
        <v>12087</v>
      </c>
      <c r="QVP1" t="s">
        <v>12088</v>
      </c>
      <c r="QVQ1" t="s">
        <v>12089</v>
      </c>
      <c r="QVR1" t="s">
        <v>12090</v>
      </c>
      <c r="QVS1" t="s">
        <v>12091</v>
      </c>
      <c r="QVT1" t="s">
        <v>12092</v>
      </c>
      <c r="QVU1" t="s">
        <v>12093</v>
      </c>
      <c r="QVV1" t="s">
        <v>12094</v>
      </c>
      <c r="QVW1" t="s">
        <v>12095</v>
      </c>
      <c r="QVX1" t="s">
        <v>12096</v>
      </c>
      <c r="QVY1" t="s">
        <v>12097</v>
      </c>
      <c r="QVZ1" t="s">
        <v>12098</v>
      </c>
      <c r="QWA1" t="s">
        <v>12099</v>
      </c>
      <c r="QWB1" t="s">
        <v>12100</v>
      </c>
      <c r="QWC1" t="s">
        <v>12101</v>
      </c>
      <c r="QWD1" t="s">
        <v>12102</v>
      </c>
      <c r="QWE1" t="s">
        <v>12103</v>
      </c>
      <c r="QWF1" t="s">
        <v>12104</v>
      </c>
      <c r="QWG1" t="s">
        <v>12105</v>
      </c>
      <c r="QWH1" t="s">
        <v>12106</v>
      </c>
      <c r="QWI1" t="s">
        <v>12107</v>
      </c>
      <c r="QWJ1" t="s">
        <v>12108</v>
      </c>
      <c r="QWK1" t="s">
        <v>12109</v>
      </c>
      <c r="QWL1" t="s">
        <v>12110</v>
      </c>
      <c r="QWM1" t="s">
        <v>12111</v>
      </c>
      <c r="QWN1" t="s">
        <v>12112</v>
      </c>
      <c r="QWO1" t="s">
        <v>12113</v>
      </c>
      <c r="QWP1" t="s">
        <v>12114</v>
      </c>
      <c r="QWQ1" t="s">
        <v>12115</v>
      </c>
      <c r="QWR1" t="s">
        <v>12116</v>
      </c>
      <c r="QWS1" t="s">
        <v>12117</v>
      </c>
      <c r="QWT1" t="s">
        <v>12118</v>
      </c>
      <c r="QWU1" t="s">
        <v>12119</v>
      </c>
      <c r="QWV1" t="s">
        <v>12120</v>
      </c>
      <c r="QWW1" t="s">
        <v>12121</v>
      </c>
      <c r="QWX1" t="s">
        <v>12122</v>
      </c>
      <c r="QWY1" t="s">
        <v>12123</v>
      </c>
      <c r="QWZ1" t="s">
        <v>12124</v>
      </c>
      <c r="QXA1" t="s">
        <v>12125</v>
      </c>
      <c r="QXB1" t="s">
        <v>12126</v>
      </c>
      <c r="QXC1" t="s">
        <v>12127</v>
      </c>
      <c r="QXD1" t="s">
        <v>12128</v>
      </c>
      <c r="QXE1" t="s">
        <v>12129</v>
      </c>
      <c r="QXF1" t="s">
        <v>12130</v>
      </c>
      <c r="QXG1" t="s">
        <v>12131</v>
      </c>
      <c r="QXH1" t="s">
        <v>12132</v>
      </c>
      <c r="QXI1" t="s">
        <v>12133</v>
      </c>
      <c r="QXJ1" t="s">
        <v>12134</v>
      </c>
      <c r="QXK1" t="s">
        <v>12135</v>
      </c>
      <c r="QXL1" t="s">
        <v>12136</v>
      </c>
      <c r="QXM1" t="s">
        <v>12137</v>
      </c>
      <c r="QXN1" t="s">
        <v>12138</v>
      </c>
      <c r="QXO1" t="s">
        <v>12139</v>
      </c>
      <c r="QXP1" t="s">
        <v>12140</v>
      </c>
      <c r="QXQ1" t="s">
        <v>12141</v>
      </c>
      <c r="QXR1" t="s">
        <v>12142</v>
      </c>
      <c r="QXS1" t="s">
        <v>12143</v>
      </c>
      <c r="QXT1" t="s">
        <v>12144</v>
      </c>
      <c r="QXU1" t="s">
        <v>12145</v>
      </c>
      <c r="QXV1" t="s">
        <v>12146</v>
      </c>
      <c r="QXW1" t="s">
        <v>12147</v>
      </c>
      <c r="QXX1" t="s">
        <v>12148</v>
      </c>
      <c r="QXY1" t="s">
        <v>12149</v>
      </c>
      <c r="QXZ1" t="s">
        <v>12150</v>
      </c>
      <c r="QYA1" t="s">
        <v>12151</v>
      </c>
      <c r="QYB1" t="s">
        <v>12152</v>
      </c>
      <c r="QYC1" t="s">
        <v>12153</v>
      </c>
      <c r="QYD1" t="s">
        <v>12154</v>
      </c>
      <c r="QYE1" t="s">
        <v>12155</v>
      </c>
      <c r="QYF1" t="s">
        <v>12156</v>
      </c>
      <c r="QYG1" t="s">
        <v>12157</v>
      </c>
      <c r="QYH1" t="s">
        <v>12158</v>
      </c>
      <c r="QYI1" t="s">
        <v>12159</v>
      </c>
      <c r="QYJ1" t="s">
        <v>12160</v>
      </c>
      <c r="QYK1" t="s">
        <v>12161</v>
      </c>
      <c r="QYL1" t="s">
        <v>12162</v>
      </c>
      <c r="QYM1" t="s">
        <v>12163</v>
      </c>
      <c r="QYN1" t="s">
        <v>12164</v>
      </c>
      <c r="QYO1" t="s">
        <v>12165</v>
      </c>
      <c r="QYP1" t="s">
        <v>12166</v>
      </c>
      <c r="QYQ1" t="s">
        <v>12167</v>
      </c>
      <c r="QYR1" t="s">
        <v>12168</v>
      </c>
      <c r="QYS1" t="s">
        <v>12169</v>
      </c>
      <c r="QYT1" t="s">
        <v>12170</v>
      </c>
      <c r="QYU1" t="s">
        <v>12171</v>
      </c>
      <c r="QYV1" t="s">
        <v>12172</v>
      </c>
      <c r="QYW1" t="s">
        <v>12173</v>
      </c>
      <c r="QYX1" t="s">
        <v>12174</v>
      </c>
      <c r="QYY1" t="s">
        <v>12175</v>
      </c>
      <c r="QYZ1" t="s">
        <v>12176</v>
      </c>
      <c r="QZA1" t="s">
        <v>12177</v>
      </c>
      <c r="QZB1" t="s">
        <v>12178</v>
      </c>
      <c r="QZC1" t="s">
        <v>12179</v>
      </c>
      <c r="QZD1" t="s">
        <v>12180</v>
      </c>
      <c r="QZE1" t="s">
        <v>12181</v>
      </c>
      <c r="QZF1" t="s">
        <v>12182</v>
      </c>
      <c r="QZG1" t="s">
        <v>12183</v>
      </c>
      <c r="QZH1" t="s">
        <v>12184</v>
      </c>
      <c r="QZI1" t="s">
        <v>12185</v>
      </c>
      <c r="QZJ1" t="s">
        <v>12186</v>
      </c>
      <c r="QZK1" t="s">
        <v>12187</v>
      </c>
      <c r="QZL1" t="s">
        <v>12188</v>
      </c>
      <c r="QZM1" t="s">
        <v>12189</v>
      </c>
      <c r="QZN1" t="s">
        <v>12190</v>
      </c>
      <c r="QZO1" t="s">
        <v>12191</v>
      </c>
      <c r="QZP1" t="s">
        <v>12192</v>
      </c>
      <c r="QZQ1" t="s">
        <v>12193</v>
      </c>
      <c r="QZR1" t="s">
        <v>12194</v>
      </c>
      <c r="QZS1" t="s">
        <v>12195</v>
      </c>
      <c r="QZT1" t="s">
        <v>12196</v>
      </c>
      <c r="QZU1" t="s">
        <v>12197</v>
      </c>
      <c r="QZV1" t="s">
        <v>12198</v>
      </c>
      <c r="QZW1" t="s">
        <v>12199</v>
      </c>
      <c r="QZX1" t="s">
        <v>12200</v>
      </c>
      <c r="QZY1" t="s">
        <v>12201</v>
      </c>
      <c r="QZZ1" t="s">
        <v>12202</v>
      </c>
      <c r="RAA1" t="s">
        <v>12203</v>
      </c>
      <c r="RAB1" t="s">
        <v>12204</v>
      </c>
      <c r="RAC1" t="s">
        <v>12205</v>
      </c>
      <c r="RAD1" t="s">
        <v>12206</v>
      </c>
      <c r="RAE1" t="s">
        <v>12207</v>
      </c>
      <c r="RAF1" t="s">
        <v>12208</v>
      </c>
      <c r="RAG1" t="s">
        <v>12209</v>
      </c>
      <c r="RAH1" t="s">
        <v>12210</v>
      </c>
      <c r="RAI1" t="s">
        <v>12211</v>
      </c>
      <c r="RAJ1" t="s">
        <v>12212</v>
      </c>
      <c r="RAK1" t="s">
        <v>12213</v>
      </c>
      <c r="RAL1" t="s">
        <v>12214</v>
      </c>
      <c r="RAM1" t="s">
        <v>12215</v>
      </c>
      <c r="RAN1" t="s">
        <v>12216</v>
      </c>
      <c r="RAO1" t="s">
        <v>12217</v>
      </c>
      <c r="RAP1" t="s">
        <v>12218</v>
      </c>
      <c r="RAQ1" t="s">
        <v>12219</v>
      </c>
      <c r="RAR1" t="s">
        <v>12220</v>
      </c>
      <c r="RAS1" t="s">
        <v>12221</v>
      </c>
      <c r="RAT1" t="s">
        <v>12222</v>
      </c>
      <c r="RAU1" t="s">
        <v>12223</v>
      </c>
      <c r="RAV1" t="s">
        <v>12224</v>
      </c>
      <c r="RAW1" t="s">
        <v>12225</v>
      </c>
      <c r="RAX1" t="s">
        <v>12226</v>
      </c>
      <c r="RAY1" t="s">
        <v>12227</v>
      </c>
      <c r="RAZ1" t="s">
        <v>12228</v>
      </c>
      <c r="RBA1" t="s">
        <v>12229</v>
      </c>
      <c r="RBB1" t="s">
        <v>12230</v>
      </c>
      <c r="RBC1" t="s">
        <v>12231</v>
      </c>
      <c r="RBD1" t="s">
        <v>12232</v>
      </c>
      <c r="RBE1" t="s">
        <v>12233</v>
      </c>
      <c r="RBF1" t="s">
        <v>12234</v>
      </c>
      <c r="RBG1" t="s">
        <v>12235</v>
      </c>
      <c r="RBH1" t="s">
        <v>12236</v>
      </c>
      <c r="RBI1" t="s">
        <v>12237</v>
      </c>
      <c r="RBJ1" t="s">
        <v>12238</v>
      </c>
      <c r="RBK1" t="s">
        <v>12239</v>
      </c>
      <c r="RBL1" t="s">
        <v>12240</v>
      </c>
      <c r="RBM1" t="s">
        <v>12241</v>
      </c>
      <c r="RBN1" t="s">
        <v>12242</v>
      </c>
      <c r="RBO1" t="s">
        <v>12243</v>
      </c>
      <c r="RBP1" t="s">
        <v>12244</v>
      </c>
      <c r="RBQ1" t="s">
        <v>12245</v>
      </c>
      <c r="RBR1" t="s">
        <v>12246</v>
      </c>
      <c r="RBS1" t="s">
        <v>12247</v>
      </c>
      <c r="RBT1" t="s">
        <v>12248</v>
      </c>
      <c r="RBU1" t="s">
        <v>12249</v>
      </c>
      <c r="RBV1" t="s">
        <v>12250</v>
      </c>
      <c r="RBW1" t="s">
        <v>12251</v>
      </c>
      <c r="RBX1" t="s">
        <v>12252</v>
      </c>
      <c r="RBY1" t="s">
        <v>12253</v>
      </c>
      <c r="RBZ1" t="s">
        <v>12254</v>
      </c>
      <c r="RCA1" t="s">
        <v>12255</v>
      </c>
      <c r="RCB1" t="s">
        <v>12256</v>
      </c>
      <c r="RCC1" t="s">
        <v>12257</v>
      </c>
      <c r="RCD1" t="s">
        <v>12258</v>
      </c>
      <c r="RCE1" t="s">
        <v>12259</v>
      </c>
      <c r="RCF1" t="s">
        <v>12260</v>
      </c>
      <c r="RCG1" t="s">
        <v>12261</v>
      </c>
      <c r="RCH1" t="s">
        <v>12262</v>
      </c>
      <c r="RCI1" t="s">
        <v>12263</v>
      </c>
      <c r="RCJ1" t="s">
        <v>12264</v>
      </c>
      <c r="RCK1" t="s">
        <v>12265</v>
      </c>
      <c r="RCL1" t="s">
        <v>12266</v>
      </c>
      <c r="RCM1" t="s">
        <v>12267</v>
      </c>
      <c r="RCN1" t="s">
        <v>12268</v>
      </c>
      <c r="RCO1" t="s">
        <v>12269</v>
      </c>
      <c r="RCP1" t="s">
        <v>12270</v>
      </c>
      <c r="RCQ1" t="s">
        <v>12271</v>
      </c>
      <c r="RCR1" t="s">
        <v>12272</v>
      </c>
      <c r="RCS1" t="s">
        <v>12273</v>
      </c>
      <c r="RCT1" t="s">
        <v>12274</v>
      </c>
      <c r="RCU1" t="s">
        <v>12275</v>
      </c>
      <c r="RCV1" t="s">
        <v>12276</v>
      </c>
      <c r="RCW1" t="s">
        <v>12277</v>
      </c>
      <c r="RCX1" t="s">
        <v>12278</v>
      </c>
      <c r="RCY1" t="s">
        <v>12279</v>
      </c>
      <c r="RCZ1" t="s">
        <v>12280</v>
      </c>
      <c r="RDA1" t="s">
        <v>12281</v>
      </c>
      <c r="RDB1" t="s">
        <v>12282</v>
      </c>
      <c r="RDC1" t="s">
        <v>12283</v>
      </c>
      <c r="RDD1" t="s">
        <v>12284</v>
      </c>
      <c r="RDE1" t="s">
        <v>12285</v>
      </c>
      <c r="RDF1" t="s">
        <v>12286</v>
      </c>
      <c r="RDG1" t="s">
        <v>12287</v>
      </c>
      <c r="RDH1" t="s">
        <v>12288</v>
      </c>
      <c r="RDI1" t="s">
        <v>12289</v>
      </c>
      <c r="RDJ1" t="s">
        <v>12290</v>
      </c>
      <c r="RDK1" t="s">
        <v>12291</v>
      </c>
      <c r="RDL1" t="s">
        <v>12292</v>
      </c>
      <c r="RDM1" t="s">
        <v>12293</v>
      </c>
      <c r="RDN1" t="s">
        <v>12294</v>
      </c>
      <c r="RDO1" t="s">
        <v>12295</v>
      </c>
      <c r="RDP1" t="s">
        <v>12296</v>
      </c>
      <c r="RDQ1" t="s">
        <v>12297</v>
      </c>
      <c r="RDR1" t="s">
        <v>12298</v>
      </c>
      <c r="RDS1" t="s">
        <v>12299</v>
      </c>
      <c r="RDT1" t="s">
        <v>12300</v>
      </c>
      <c r="RDU1" t="s">
        <v>12301</v>
      </c>
      <c r="RDV1" t="s">
        <v>12302</v>
      </c>
      <c r="RDW1" t="s">
        <v>12303</v>
      </c>
      <c r="RDX1" t="s">
        <v>12304</v>
      </c>
      <c r="RDY1" t="s">
        <v>12305</v>
      </c>
      <c r="RDZ1" t="s">
        <v>12306</v>
      </c>
      <c r="REA1" t="s">
        <v>12307</v>
      </c>
      <c r="REB1" t="s">
        <v>12308</v>
      </c>
      <c r="REC1" t="s">
        <v>12309</v>
      </c>
      <c r="RED1" t="s">
        <v>12310</v>
      </c>
      <c r="REE1" t="s">
        <v>12311</v>
      </c>
      <c r="REF1" t="s">
        <v>12312</v>
      </c>
      <c r="REG1" t="s">
        <v>12313</v>
      </c>
      <c r="REH1" t="s">
        <v>12314</v>
      </c>
      <c r="REI1" t="s">
        <v>12315</v>
      </c>
      <c r="REJ1" t="s">
        <v>12316</v>
      </c>
      <c r="REK1" t="s">
        <v>12317</v>
      </c>
      <c r="REL1" t="s">
        <v>12318</v>
      </c>
      <c r="REM1" t="s">
        <v>12319</v>
      </c>
      <c r="REN1" t="s">
        <v>12320</v>
      </c>
      <c r="REO1" t="s">
        <v>12321</v>
      </c>
      <c r="REP1" t="s">
        <v>12322</v>
      </c>
      <c r="REQ1" t="s">
        <v>12323</v>
      </c>
      <c r="RER1" t="s">
        <v>12324</v>
      </c>
      <c r="RES1" t="s">
        <v>12325</v>
      </c>
      <c r="RET1" t="s">
        <v>12326</v>
      </c>
      <c r="REU1" t="s">
        <v>12327</v>
      </c>
      <c r="REV1" t="s">
        <v>12328</v>
      </c>
      <c r="REW1" t="s">
        <v>12329</v>
      </c>
      <c r="REX1" t="s">
        <v>12330</v>
      </c>
      <c r="REY1" t="s">
        <v>12331</v>
      </c>
      <c r="REZ1" t="s">
        <v>12332</v>
      </c>
      <c r="RFA1" t="s">
        <v>12333</v>
      </c>
      <c r="RFB1" t="s">
        <v>12334</v>
      </c>
      <c r="RFC1" t="s">
        <v>12335</v>
      </c>
      <c r="RFD1" t="s">
        <v>12336</v>
      </c>
      <c r="RFE1" t="s">
        <v>12337</v>
      </c>
      <c r="RFF1" t="s">
        <v>12338</v>
      </c>
      <c r="RFG1" t="s">
        <v>12339</v>
      </c>
      <c r="RFH1" t="s">
        <v>12340</v>
      </c>
      <c r="RFI1" t="s">
        <v>12341</v>
      </c>
      <c r="RFJ1" t="s">
        <v>12342</v>
      </c>
      <c r="RFK1" t="s">
        <v>12343</v>
      </c>
      <c r="RFL1" t="s">
        <v>12344</v>
      </c>
      <c r="RFM1" t="s">
        <v>12345</v>
      </c>
      <c r="RFN1" t="s">
        <v>12346</v>
      </c>
      <c r="RFO1" t="s">
        <v>12347</v>
      </c>
      <c r="RFP1" t="s">
        <v>12348</v>
      </c>
      <c r="RFQ1" t="s">
        <v>12349</v>
      </c>
      <c r="RFR1" t="s">
        <v>12350</v>
      </c>
      <c r="RFS1" t="s">
        <v>12351</v>
      </c>
      <c r="RFT1" t="s">
        <v>12352</v>
      </c>
      <c r="RFU1" t="s">
        <v>12353</v>
      </c>
      <c r="RFV1" t="s">
        <v>12354</v>
      </c>
      <c r="RFW1" t="s">
        <v>12355</v>
      </c>
      <c r="RFX1" t="s">
        <v>12356</v>
      </c>
      <c r="RFY1" t="s">
        <v>12357</v>
      </c>
      <c r="RFZ1" t="s">
        <v>12358</v>
      </c>
      <c r="RGA1" t="s">
        <v>12359</v>
      </c>
      <c r="RGB1" t="s">
        <v>12360</v>
      </c>
      <c r="RGC1" t="s">
        <v>12361</v>
      </c>
      <c r="RGD1" t="s">
        <v>12362</v>
      </c>
      <c r="RGE1" t="s">
        <v>12363</v>
      </c>
      <c r="RGF1" t="s">
        <v>12364</v>
      </c>
      <c r="RGG1" t="s">
        <v>12365</v>
      </c>
      <c r="RGH1" t="s">
        <v>12366</v>
      </c>
      <c r="RGI1" t="s">
        <v>12367</v>
      </c>
      <c r="RGJ1" t="s">
        <v>12368</v>
      </c>
      <c r="RGK1" t="s">
        <v>12369</v>
      </c>
      <c r="RGL1" t="s">
        <v>12370</v>
      </c>
      <c r="RGM1" t="s">
        <v>12371</v>
      </c>
      <c r="RGN1" t="s">
        <v>12372</v>
      </c>
      <c r="RGO1" t="s">
        <v>12373</v>
      </c>
      <c r="RGP1" t="s">
        <v>12374</v>
      </c>
      <c r="RGQ1" t="s">
        <v>12375</v>
      </c>
      <c r="RGR1" t="s">
        <v>12376</v>
      </c>
      <c r="RGS1" t="s">
        <v>12377</v>
      </c>
      <c r="RGT1" t="s">
        <v>12378</v>
      </c>
      <c r="RGU1" t="s">
        <v>12379</v>
      </c>
      <c r="RGV1" t="s">
        <v>12380</v>
      </c>
      <c r="RGW1" t="s">
        <v>12381</v>
      </c>
      <c r="RGX1" t="s">
        <v>12382</v>
      </c>
      <c r="RGY1" t="s">
        <v>12383</v>
      </c>
      <c r="RGZ1" t="s">
        <v>12384</v>
      </c>
      <c r="RHA1" t="s">
        <v>12385</v>
      </c>
      <c r="RHB1" t="s">
        <v>12386</v>
      </c>
      <c r="RHC1" t="s">
        <v>12387</v>
      </c>
      <c r="RHD1" t="s">
        <v>12388</v>
      </c>
      <c r="RHE1" t="s">
        <v>12389</v>
      </c>
      <c r="RHF1" t="s">
        <v>12390</v>
      </c>
      <c r="RHG1" t="s">
        <v>12391</v>
      </c>
      <c r="RHH1" t="s">
        <v>12392</v>
      </c>
      <c r="RHI1" t="s">
        <v>12393</v>
      </c>
      <c r="RHJ1" t="s">
        <v>12394</v>
      </c>
      <c r="RHK1" t="s">
        <v>12395</v>
      </c>
      <c r="RHL1" t="s">
        <v>12396</v>
      </c>
      <c r="RHM1" t="s">
        <v>12397</v>
      </c>
      <c r="RHN1" t="s">
        <v>12398</v>
      </c>
      <c r="RHO1" t="s">
        <v>12399</v>
      </c>
      <c r="RHP1" t="s">
        <v>12400</v>
      </c>
      <c r="RHQ1" t="s">
        <v>12401</v>
      </c>
      <c r="RHR1" t="s">
        <v>12402</v>
      </c>
      <c r="RHS1" t="s">
        <v>12403</v>
      </c>
      <c r="RHT1" t="s">
        <v>12404</v>
      </c>
      <c r="RHU1" t="s">
        <v>12405</v>
      </c>
      <c r="RHV1" t="s">
        <v>12406</v>
      </c>
      <c r="RHW1" t="s">
        <v>12407</v>
      </c>
      <c r="RHX1" t="s">
        <v>12408</v>
      </c>
      <c r="RHY1" t="s">
        <v>12409</v>
      </c>
      <c r="RHZ1" t="s">
        <v>12410</v>
      </c>
      <c r="RIA1" t="s">
        <v>12411</v>
      </c>
      <c r="RIB1" t="s">
        <v>12412</v>
      </c>
      <c r="RIC1" t="s">
        <v>12413</v>
      </c>
      <c r="RID1" t="s">
        <v>12414</v>
      </c>
      <c r="RIE1" t="s">
        <v>12415</v>
      </c>
      <c r="RIF1" t="s">
        <v>12416</v>
      </c>
      <c r="RIG1" t="s">
        <v>12417</v>
      </c>
      <c r="RIH1" t="s">
        <v>12418</v>
      </c>
      <c r="RII1" t="s">
        <v>12419</v>
      </c>
      <c r="RIJ1" t="s">
        <v>12420</v>
      </c>
      <c r="RIK1" t="s">
        <v>12421</v>
      </c>
      <c r="RIL1" t="s">
        <v>12422</v>
      </c>
      <c r="RIM1" t="s">
        <v>12423</v>
      </c>
      <c r="RIN1" t="s">
        <v>12424</v>
      </c>
      <c r="RIO1" t="s">
        <v>12425</v>
      </c>
      <c r="RIP1" t="s">
        <v>12426</v>
      </c>
      <c r="RIQ1" t="s">
        <v>12427</v>
      </c>
      <c r="RIR1" t="s">
        <v>12428</v>
      </c>
      <c r="RIS1" t="s">
        <v>12429</v>
      </c>
      <c r="RIT1" t="s">
        <v>12430</v>
      </c>
      <c r="RIU1" t="s">
        <v>12431</v>
      </c>
      <c r="RIV1" t="s">
        <v>12432</v>
      </c>
      <c r="RIW1" t="s">
        <v>12433</v>
      </c>
      <c r="RIX1" t="s">
        <v>12434</v>
      </c>
      <c r="RIY1" t="s">
        <v>12435</v>
      </c>
      <c r="RIZ1" t="s">
        <v>12436</v>
      </c>
      <c r="RJA1" t="s">
        <v>12437</v>
      </c>
      <c r="RJB1" t="s">
        <v>12438</v>
      </c>
      <c r="RJC1" t="s">
        <v>12439</v>
      </c>
      <c r="RJD1" t="s">
        <v>12440</v>
      </c>
      <c r="RJE1" t="s">
        <v>12441</v>
      </c>
      <c r="RJF1" t="s">
        <v>12442</v>
      </c>
      <c r="RJG1" t="s">
        <v>12443</v>
      </c>
      <c r="RJH1" t="s">
        <v>12444</v>
      </c>
      <c r="RJI1" t="s">
        <v>12445</v>
      </c>
      <c r="RJJ1" t="s">
        <v>12446</v>
      </c>
      <c r="RJK1" t="s">
        <v>12447</v>
      </c>
      <c r="RJL1" t="s">
        <v>12448</v>
      </c>
      <c r="RJM1" t="s">
        <v>12449</v>
      </c>
      <c r="RJN1" t="s">
        <v>12450</v>
      </c>
      <c r="RJO1" t="s">
        <v>12451</v>
      </c>
      <c r="RJP1" t="s">
        <v>12452</v>
      </c>
      <c r="RJQ1" t="s">
        <v>12453</v>
      </c>
      <c r="RJR1" t="s">
        <v>12454</v>
      </c>
      <c r="RJS1" t="s">
        <v>12455</v>
      </c>
      <c r="RJT1" t="s">
        <v>12456</v>
      </c>
      <c r="RJU1" t="s">
        <v>12457</v>
      </c>
      <c r="RJV1" t="s">
        <v>12458</v>
      </c>
      <c r="RJW1" t="s">
        <v>12459</v>
      </c>
      <c r="RJX1" t="s">
        <v>12460</v>
      </c>
      <c r="RJY1" t="s">
        <v>12461</v>
      </c>
      <c r="RJZ1" t="s">
        <v>12462</v>
      </c>
      <c r="RKA1" t="s">
        <v>12463</v>
      </c>
      <c r="RKB1" t="s">
        <v>12464</v>
      </c>
      <c r="RKC1" t="s">
        <v>12465</v>
      </c>
      <c r="RKD1" t="s">
        <v>12466</v>
      </c>
      <c r="RKE1" t="s">
        <v>12467</v>
      </c>
      <c r="RKF1" t="s">
        <v>12468</v>
      </c>
      <c r="RKG1" t="s">
        <v>12469</v>
      </c>
      <c r="RKH1" t="s">
        <v>12470</v>
      </c>
      <c r="RKI1" t="s">
        <v>12471</v>
      </c>
      <c r="RKJ1" t="s">
        <v>12472</v>
      </c>
      <c r="RKK1" t="s">
        <v>12473</v>
      </c>
      <c r="RKL1" t="s">
        <v>12474</v>
      </c>
      <c r="RKM1" t="s">
        <v>12475</v>
      </c>
      <c r="RKN1" t="s">
        <v>12476</v>
      </c>
      <c r="RKO1" t="s">
        <v>12477</v>
      </c>
      <c r="RKP1" t="s">
        <v>12478</v>
      </c>
      <c r="RKQ1" t="s">
        <v>12479</v>
      </c>
      <c r="RKR1" t="s">
        <v>12480</v>
      </c>
      <c r="RKS1" t="s">
        <v>12481</v>
      </c>
      <c r="RKT1" t="s">
        <v>12482</v>
      </c>
      <c r="RKU1" t="s">
        <v>12483</v>
      </c>
      <c r="RKV1" t="s">
        <v>12484</v>
      </c>
      <c r="RKW1" t="s">
        <v>12485</v>
      </c>
      <c r="RKX1" t="s">
        <v>12486</v>
      </c>
      <c r="RKY1" t="s">
        <v>12487</v>
      </c>
      <c r="RKZ1" t="s">
        <v>12488</v>
      </c>
      <c r="RLA1" t="s">
        <v>12489</v>
      </c>
      <c r="RLB1" t="s">
        <v>12490</v>
      </c>
      <c r="RLC1" t="s">
        <v>12491</v>
      </c>
      <c r="RLD1" t="s">
        <v>12492</v>
      </c>
      <c r="RLE1" t="s">
        <v>12493</v>
      </c>
      <c r="RLF1" t="s">
        <v>12494</v>
      </c>
      <c r="RLG1" t="s">
        <v>12495</v>
      </c>
      <c r="RLH1" t="s">
        <v>12496</v>
      </c>
      <c r="RLI1" t="s">
        <v>12497</v>
      </c>
      <c r="RLJ1" t="s">
        <v>12498</v>
      </c>
      <c r="RLK1" t="s">
        <v>12499</v>
      </c>
      <c r="RLL1" t="s">
        <v>12500</v>
      </c>
      <c r="RLM1" t="s">
        <v>12501</v>
      </c>
      <c r="RLN1" t="s">
        <v>12502</v>
      </c>
      <c r="RLO1" t="s">
        <v>12503</v>
      </c>
      <c r="RLP1" t="s">
        <v>12504</v>
      </c>
      <c r="RLQ1" t="s">
        <v>12505</v>
      </c>
      <c r="RLR1" t="s">
        <v>12506</v>
      </c>
      <c r="RLS1" t="s">
        <v>12507</v>
      </c>
      <c r="RLT1" t="s">
        <v>12508</v>
      </c>
      <c r="RLU1" t="s">
        <v>12509</v>
      </c>
      <c r="RLV1" t="s">
        <v>12510</v>
      </c>
      <c r="RLW1" t="s">
        <v>12511</v>
      </c>
      <c r="RLX1" t="s">
        <v>12512</v>
      </c>
      <c r="RLY1" t="s">
        <v>12513</v>
      </c>
      <c r="RLZ1" t="s">
        <v>12514</v>
      </c>
      <c r="RMA1" t="s">
        <v>12515</v>
      </c>
      <c r="RMB1" t="s">
        <v>12516</v>
      </c>
      <c r="RMC1" t="s">
        <v>12517</v>
      </c>
      <c r="RMD1" t="s">
        <v>12518</v>
      </c>
      <c r="RME1" t="s">
        <v>12519</v>
      </c>
      <c r="RMF1" t="s">
        <v>12520</v>
      </c>
      <c r="RMG1" t="s">
        <v>12521</v>
      </c>
      <c r="RMH1" t="s">
        <v>12522</v>
      </c>
      <c r="RMI1" t="s">
        <v>12523</v>
      </c>
      <c r="RMJ1" t="s">
        <v>12524</v>
      </c>
      <c r="RMK1" t="s">
        <v>12525</v>
      </c>
      <c r="RML1" t="s">
        <v>12526</v>
      </c>
      <c r="RMM1" t="s">
        <v>12527</v>
      </c>
      <c r="RMN1" t="s">
        <v>12528</v>
      </c>
      <c r="RMO1" t="s">
        <v>12529</v>
      </c>
      <c r="RMP1" t="s">
        <v>12530</v>
      </c>
      <c r="RMQ1" t="s">
        <v>12531</v>
      </c>
      <c r="RMR1" t="s">
        <v>12532</v>
      </c>
      <c r="RMS1" t="s">
        <v>12533</v>
      </c>
      <c r="RMT1" t="s">
        <v>12534</v>
      </c>
      <c r="RMU1" t="s">
        <v>12535</v>
      </c>
      <c r="RMV1" t="s">
        <v>12536</v>
      </c>
      <c r="RMW1" t="s">
        <v>12537</v>
      </c>
      <c r="RMX1" t="s">
        <v>12538</v>
      </c>
      <c r="RMY1" t="s">
        <v>12539</v>
      </c>
      <c r="RMZ1" t="s">
        <v>12540</v>
      </c>
      <c r="RNA1" t="s">
        <v>12541</v>
      </c>
      <c r="RNB1" t="s">
        <v>12542</v>
      </c>
      <c r="RNC1" t="s">
        <v>12543</v>
      </c>
      <c r="RND1" t="s">
        <v>12544</v>
      </c>
      <c r="RNE1" t="s">
        <v>12545</v>
      </c>
      <c r="RNF1" t="s">
        <v>12546</v>
      </c>
      <c r="RNG1" t="s">
        <v>12547</v>
      </c>
      <c r="RNH1" t="s">
        <v>12548</v>
      </c>
      <c r="RNI1" t="s">
        <v>12549</v>
      </c>
      <c r="RNJ1" t="s">
        <v>12550</v>
      </c>
      <c r="RNK1" t="s">
        <v>12551</v>
      </c>
      <c r="RNL1" t="s">
        <v>12552</v>
      </c>
      <c r="RNM1" t="s">
        <v>12553</v>
      </c>
      <c r="RNN1" t="s">
        <v>12554</v>
      </c>
      <c r="RNO1" t="s">
        <v>12555</v>
      </c>
      <c r="RNP1" t="s">
        <v>12556</v>
      </c>
      <c r="RNQ1" t="s">
        <v>12557</v>
      </c>
      <c r="RNR1" t="s">
        <v>12558</v>
      </c>
      <c r="RNS1" t="s">
        <v>12559</v>
      </c>
      <c r="RNT1" t="s">
        <v>12560</v>
      </c>
      <c r="RNU1" t="s">
        <v>12561</v>
      </c>
      <c r="RNV1" t="s">
        <v>12562</v>
      </c>
      <c r="RNW1" t="s">
        <v>12563</v>
      </c>
      <c r="RNX1" t="s">
        <v>12564</v>
      </c>
      <c r="RNY1" t="s">
        <v>12565</v>
      </c>
      <c r="RNZ1" t="s">
        <v>12566</v>
      </c>
      <c r="ROA1" t="s">
        <v>12567</v>
      </c>
      <c r="ROB1" t="s">
        <v>12568</v>
      </c>
      <c r="ROC1" t="s">
        <v>12569</v>
      </c>
      <c r="ROD1" t="s">
        <v>12570</v>
      </c>
      <c r="ROE1" t="s">
        <v>12571</v>
      </c>
      <c r="ROF1" t="s">
        <v>12572</v>
      </c>
      <c r="ROG1" t="s">
        <v>12573</v>
      </c>
      <c r="ROH1" t="s">
        <v>12574</v>
      </c>
      <c r="ROI1" t="s">
        <v>12575</v>
      </c>
      <c r="ROJ1" t="s">
        <v>12576</v>
      </c>
      <c r="ROK1" t="s">
        <v>12577</v>
      </c>
      <c r="ROL1" t="s">
        <v>12578</v>
      </c>
      <c r="ROM1" t="s">
        <v>12579</v>
      </c>
      <c r="RON1" t="s">
        <v>12580</v>
      </c>
      <c r="ROO1" t="s">
        <v>12581</v>
      </c>
      <c r="ROP1" t="s">
        <v>12582</v>
      </c>
      <c r="ROQ1" t="s">
        <v>12583</v>
      </c>
      <c r="ROR1" t="s">
        <v>12584</v>
      </c>
      <c r="ROS1" t="s">
        <v>12585</v>
      </c>
      <c r="ROT1" t="s">
        <v>12586</v>
      </c>
      <c r="ROU1" t="s">
        <v>12587</v>
      </c>
      <c r="ROV1" t="s">
        <v>12588</v>
      </c>
      <c r="ROW1" t="s">
        <v>12589</v>
      </c>
      <c r="ROX1" t="s">
        <v>12590</v>
      </c>
      <c r="ROY1" t="s">
        <v>12591</v>
      </c>
      <c r="ROZ1" t="s">
        <v>12592</v>
      </c>
      <c r="RPA1" t="s">
        <v>12593</v>
      </c>
      <c r="RPB1" t="s">
        <v>12594</v>
      </c>
      <c r="RPC1" t="s">
        <v>12595</v>
      </c>
      <c r="RPD1" t="s">
        <v>12596</v>
      </c>
      <c r="RPE1" t="s">
        <v>12597</v>
      </c>
      <c r="RPF1" t="s">
        <v>12598</v>
      </c>
      <c r="RPG1" t="s">
        <v>12599</v>
      </c>
      <c r="RPH1" t="s">
        <v>12600</v>
      </c>
      <c r="RPI1" t="s">
        <v>12601</v>
      </c>
      <c r="RPJ1" t="s">
        <v>12602</v>
      </c>
      <c r="RPK1" t="s">
        <v>12603</v>
      </c>
      <c r="RPL1" t="s">
        <v>12604</v>
      </c>
      <c r="RPM1" t="s">
        <v>12605</v>
      </c>
      <c r="RPN1" t="s">
        <v>12606</v>
      </c>
      <c r="RPO1" t="s">
        <v>12607</v>
      </c>
      <c r="RPP1" t="s">
        <v>12608</v>
      </c>
      <c r="RPQ1" t="s">
        <v>12609</v>
      </c>
      <c r="RPR1" t="s">
        <v>12610</v>
      </c>
      <c r="RPS1" t="s">
        <v>12611</v>
      </c>
      <c r="RPT1" t="s">
        <v>12612</v>
      </c>
      <c r="RPU1" t="s">
        <v>12613</v>
      </c>
      <c r="RPV1" t="s">
        <v>12614</v>
      </c>
      <c r="RPW1" t="s">
        <v>12615</v>
      </c>
      <c r="RPX1" t="s">
        <v>12616</v>
      </c>
      <c r="RPY1" t="s">
        <v>12617</v>
      </c>
      <c r="RPZ1" t="s">
        <v>12618</v>
      </c>
      <c r="RQA1" t="s">
        <v>12619</v>
      </c>
      <c r="RQB1" t="s">
        <v>12620</v>
      </c>
      <c r="RQC1" t="s">
        <v>12621</v>
      </c>
      <c r="RQD1" t="s">
        <v>12622</v>
      </c>
      <c r="RQE1" t="s">
        <v>12623</v>
      </c>
      <c r="RQF1" t="s">
        <v>12624</v>
      </c>
      <c r="RQG1" t="s">
        <v>12625</v>
      </c>
      <c r="RQH1" t="s">
        <v>12626</v>
      </c>
      <c r="RQI1" t="s">
        <v>12627</v>
      </c>
      <c r="RQJ1" t="s">
        <v>12628</v>
      </c>
      <c r="RQK1" t="s">
        <v>12629</v>
      </c>
      <c r="RQL1" t="s">
        <v>12630</v>
      </c>
      <c r="RQM1" t="s">
        <v>12631</v>
      </c>
      <c r="RQN1" t="s">
        <v>12632</v>
      </c>
      <c r="RQO1" t="s">
        <v>12633</v>
      </c>
      <c r="RQP1" t="s">
        <v>12634</v>
      </c>
      <c r="RQQ1" t="s">
        <v>12635</v>
      </c>
      <c r="RQR1" t="s">
        <v>12636</v>
      </c>
      <c r="RQS1" t="s">
        <v>12637</v>
      </c>
      <c r="RQT1" t="s">
        <v>12638</v>
      </c>
      <c r="RQU1" t="s">
        <v>12639</v>
      </c>
      <c r="RQV1" t="s">
        <v>12640</v>
      </c>
      <c r="RQW1" t="s">
        <v>12641</v>
      </c>
      <c r="RQX1" t="s">
        <v>12642</v>
      </c>
      <c r="RQY1" t="s">
        <v>12643</v>
      </c>
      <c r="RQZ1" t="s">
        <v>12644</v>
      </c>
      <c r="RRA1" t="s">
        <v>12645</v>
      </c>
      <c r="RRB1" t="s">
        <v>12646</v>
      </c>
      <c r="RRC1" t="s">
        <v>12647</v>
      </c>
      <c r="RRD1" t="s">
        <v>12648</v>
      </c>
      <c r="RRE1" t="s">
        <v>12649</v>
      </c>
      <c r="RRF1" t="s">
        <v>12650</v>
      </c>
      <c r="RRG1" t="s">
        <v>12651</v>
      </c>
      <c r="RRH1" t="s">
        <v>12652</v>
      </c>
      <c r="RRI1" t="s">
        <v>12653</v>
      </c>
      <c r="RRJ1" t="s">
        <v>12654</v>
      </c>
      <c r="RRK1" t="s">
        <v>12655</v>
      </c>
      <c r="RRL1" t="s">
        <v>12656</v>
      </c>
      <c r="RRM1" t="s">
        <v>12657</v>
      </c>
      <c r="RRN1" t="s">
        <v>12658</v>
      </c>
      <c r="RRO1" t="s">
        <v>12659</v>
      </c>
      <c r="RRP1" t="s">
        <v>12660</v>
      </c>
      <c r="RRQ1" t="s">
        <v>12661</v>
      </c>
      <c r="RRR1" t="s">
        <v>12662</v>
      </c>
      <c r="RRS1" t="s">
        <v>12663</v>
      </c>
      <c r="RRT1" t="s">
        <v>12664</v>
      </c>
      <c r="RRU1" t="s">
        <v>12665</v>
      </c>
      <c r="RRV1" t="s">
        <v>12666</v>
      </c>
      <c r="RRW1" t="s">
        <v>12667</v>
      </c>
      <c r="RRX1" t="s">
        <v>12668</v>
      </c>
      <c r="RRY1" t="s">
        <v>12669</v>
      </c>
      <c r="RRZ1" t="s">
        <v>12670</v>
      </c>
      <c r="RSA1" t="s">
        <v>12671</v>
      </c>
      <c r="RSB1" t="s">
        <v>12672</v>
      </c>
      <c r="RSC1" t="s">
        <v>12673</v>
      </c>
      <c r="RSD1" t="s">
        <v>12674</v>
      </c>
      <c r="RSE1" t="s">
        <v>12675</v>
      </c>
      <c r="RSF1" t="s">
        <v>12676</v>
      </c>
      <c r="RSG1" t="s">
        <v>12677</v>
      </c>
      <c r="RSH1" t="s">
        <v>12678</v>
      </c>
      <c r="RSI1" t="s">
        <v>12679</v>
      </c>
      <c r="RSJ1" t="s">
        <v>12680</v>
      </c>
      <c r="RSK1" t="s">
        <v>12681</v>
      </c>
      <c r="RSL1" t="s">
        <v>12682</v>
      </c>
      <c r="RSM1" t="s">
        <v>12683</v>
      </c>
      <c r="RSN1" t="s">
        <v>12684</v>
      </c>
      <c r="RSO1" t="s">
        <v>12685</v>
      </c>
      <c r="RSP1" t="s">
        <v>12686</v>
      </c>
      <c r="RSQ1" t="s">
        <v>12687</v>
      </c>
      <c r="RSR1" t="s">
        <v>12688</v>
      </c>
      <c r="RSS1" t="s">
        <v>12689</v>
      </c>
      <c r="RST1" t="s">
        <v>12690</v>
      </c>
      <c r="RSU1" t="s">
        <v>12691</v>
      </c>
      <c r="RSV1" t="s">
        <v>12692</v>
      </c>
      <c r="RSW1" t="s">
        <v>12693</v>
      </c>
      <c r="RSX1" t="s">
        <v>12694</v>
      </c>
      <c r="RSY1" t="s">
        <v>12695</v>
      </c>
      <c r="RSZ1" t="s">
        <v>12696</v>
      </c>
      <c r="RTA1" t="s">
        <v>12697</v>
      </c>
      <c r="RTB1" t="s">
        <v>12698</v>
      </c>
      <c r="RTC1" t="s">
        <v>12699</v>
      </c>
      <c r="RTD1" t="s">
        <v>12700</v>
      </c>
      <c r="RTE1" t="s">
        <v>12701</v>
      </c>
      <c r="RTF1" t="s">
        <v>12702</v>
      </c>
      <c r="RTG1" t="s">
        <v>12703</v>
      </c>
      <c r="RTH1" t="s">
        <v>12704</v>
      </c>
      <c r="RTI1" t="s">
        <v>12705</v>
      </c>
      <c r="RTJ1" t="s">
        <v>12706</v>
      </c>
      <c r="RTK1" t="s">
        <v>12707</v>
      </c>
      <c r="RTL1" t="s">
        <v>12708</v>
      </c>
      <c r="RTM1" t="s">
        <v>12709</v>
      </c>
      <c r="RTN1" t="s">
        <v>12710</v>
      </c>
      <c r="RTO1" t="s">
        <v>12711</v>
      </c>
      <c r="RTP1" t="s">
        <v>12712</v>
      </c>
      <c r="RTQ1" t="s">
        <v>12713</v>
      </c>
      <c r="RTR1" t="s">
        <v>12714</v>
      </c>
      <c r="RTS1" t="s">
        <v>12715</v>
      </c>
      <c r="RTT1" t="s">
        <v>12716</v>
      </c>
      <c r="RTU1" t="s">
        <v>12717</v>
      </c>
      <c r="RTV1" t="s">
        <v>12718</v>
      </c>
      <c r="RTW1" t="s">
        <v>12719</v>
      </c>
      <c r="RTX1" t="s">
        <v>12720</v>
      </c>
      <c r="RTY1" t="s">
        <v>12721</v>
      </c>
      <c r="RTZ1" t="s">
        <v>12722</v>
      </c>
      <c r="RUA1" t="s">
        <v>12723</v>
      </c>
      <c r="RUB1" t="s">
        <v>12724</v>
      </c>
      <c r="RUC1" t="s">
        <v>12725</v>
      </c>
      <c r="RUD1" t="s">
        <v>12726</v>
      </c>
      <c r="RUE1" t="s">
        <v>12727</v>
      </c>
      <c r="RUF1" t="s">
        <v>12728</v>
      </c>
      <c r="RUG1" t="s">
        <v>12729</v>
      </c>
      <c r="RUH1" t="s">
        <v>12730</v>
      </c>
      <c r="RUI1" t="s">
        <v>12731</v>
      </c>
      <c r="RUJ1" t="s">
        <v>12732</v>
      </c>
      <c r="RUK1" t="s">
        <v>12733</v>
      </c>
      <c r="RUL1" t="s">
        <v>12734</v>
      </c>
      <c r="RUM1" t="s">
        <v>12735</v>
      </c>
      <c r="RUN1" t="s">
        <v>12736</v>
      </c>
      <c r="RUO1" t="s">
        <v>12737</v>
      </c>
      <c r="RUP1" t="s">
        <v>12738</v>
      </c>
      <c r="RUQ1" t="s">
        <v>12739</v>
      </c>
      <c r="RUR1" t="s">
        <v>12740</v>
      </c>
      <c r="RUS1" t="s">
        <v>12741</v>
      </c>
      <c r="RUT1" t="s">
        <v>12742</v>
      </c>
      <c r="RUU1" t="s">
        <v>12743</v>
      </c>
      <c r="RUV1" t="s">
        <v>12744</v>
      </c>
      <c r="RUW1" t="s">
        <v>12745</v>
      </c>
      <c r="RUX1" t="s">
        <v>12746</v>
      </c>
      <c r="RUY1" t="s">
        <v>12747</v>
      </c>
      <c r="RUZ1" t="s">
        <v>12748</v>
      </c>
      <c r="RVA1" t="s">
        <v>12749</v>
      </c>
      <c r="RVB1" t="s">
        <v>12750</v>
      </c>
      <c r="RVC1" t="s">
        <v>12751</v>
      </c>
      <c r="RVD1" t="s">
        <v>12752</v>
      </c>
      <c r="RVE1" t="s">
        <v>12753</v>
      </c>
      <c r="RVF1" t="s">
        <v>12754</v>
      </c>
      <c r="RVG1" t="s">
        <v>12755</v>
      </c>
      <c r="RVH1" t="s">
        <v>12756</v>
      </c>
      <c r="RVI1" t="s">
        <v>12757</v>
      </c>
      <c r="RVJ1" t="s">
        <v>12758</v>
      </c>
      <c r="RVK1" t="s">
        <v>12759</v>
      </c>
      <c r="RVL1" t="s">
        <v>12760</v>
      </c>
      <c r="RVM1" t="s">
        <v>12761</v>
      </c>
      <c r="RVN1" t="s">
        <v>12762</v>
      </c>
      <c r="RVO1" t="s">
        <v>12763</v>
      </c>
      <c r="RVP1" t="s">
        <v>12764</v>
      </c>
      <c r="RVQ1" t="s">
        <v>12765</v>
      </c>
      <c r="RVR1" t="s">
        <v>12766</v>
      </c>
      <c r="RVS1" t="s">
        <v>12767</v>
      </c>
      <c r="RVT1" t="s">
        <v>12768</v>
      </c>
      <c r="RVU1" t="s">
        <v>12769</v>
      </c>
      <c r="RVV1" t="s">
        <v>12770</v>
      </c>
      <c r="RVW1" t="s">
        <v>12771</v>
      </c>
      <c r="RVX1" t="s">
        <v>12772</v>
      </c>
      <c r="RVY1" t="s">
        <v>12773</v>
      </c>
      <c r="RVZ1" t="s">
        <v>12774</v>
      </c>
      <c r="RWA1" t="s">
        <v>12775</v>
      </c>
      <c r="RWB1" t="s">
        <v>12776</v>
      </c>
      <c r="RWC1" t="s">
        <v>12777</v>
      </c>
      <c r="RWD1" t="s">
        <v>12778</v>
      </c>
      <c r="RWE1" t="s">
        <v>12779</v>
      </c>
      <c r="RWF1" t="s">
        <v>12780</v>
      </c>
      <c r="RWG1" t="s">
        <v>12781</v>
      </c>
      <c r="RWH1" t="s">
        <v>12782</v>
      </c>
      <c r="RWI1" t="s">
        <v>12783</v>
      </c>
      <c r="RWJ1" t="s">
        <v>12784</v>
      </c>
      <c r="RWK1" t="s">
        <v>12785</v>
      </c>
      <c r="RWL1" t="s">
        <v>12786</v>
      </c>
      <c r="RWM1" t="s">
        <v>12787</v>
      </c>
      <c r="RWN1" t="s">
        <v>12788</v>
      </c>
      <c r="RWO1" t="s">
        <v>12789</v>
      </c>
      <c r="RWP1" t="s">
        <v>12790</v>
      </c>
      <c r="RWQ1" t="s">
        <v>12791</v>
      </c>
      <c r="RWR1" t="s">
        <v>12792</v>
      </c>
      <c r="RWS1" t="s">
        <v>12793</v>
      </c>
      <c r="RWT1" t="s">
        <v>12794</v>
      </c>
      <c r="RWU1" t="s">
        <v>12795</v>
      </c>
      <c r="RWV1" t="s">
        <v>12796</v>
      </c>
      <c r="RWW1" t="s">
        <v>12797</v>
      </c>
      <c r="RWX1" t="s">
        <v>12798</v>
      </c>
      <c r="RWY1" t="s">
        <v>12799</v>
      </c>
      <c r="RWZ1" t="s">
        <v>12800</v>
      </c>
      <c r="RXA1" t="s">
        <v>12801</v>
      </c>
      <c r="RXB1" t="s">
        <v>12802</v>
      </c>
      <c r="RXC1" t="s">
        <v>12803</v>
      </c>
      <c r="RXD1" t="s">
        <v>12804</v>
      </c>
      <c r="RXE1" t="s">
        <v>12805</v>
      </c>
      <c r="RXF1" t="s">
        <v>12806</v>
      </c>
      <c r="RXG1" t="s">
        <v>12807</v>
      </c>
      <c r="RXH1" t="s">
        <v>12808</v>
      </c>
      <c r="RXI1" t="s">
        <v>12809</v>
      </c>
      <c r="RXJ1" t="s">
        <v>12810</v>
      </c>
      <c r="RXK1" t="s">
        <v>12811</v>
      </c>
      <c r="RXL1" t="s">
        <v>12812</v>
      </c>
      <c r="RXM1" t="s">
        <v>12813</v>
      </c>
      <c r="RXN1" t="s">
        <v>12814</v>
      </c>
      <c r="RXO1" t="s">
        <v>12815</v>
      </c>
      <c r="RXP1" t="s">
        <v>12816</v>
      </c>
      <c r="RXQ1" t="s">
        <v>12817</v>
      </c>
      <c r="RXR1" t="s">
        <v>12818</v>
      </c>
      <c r="RXS1" t="s">
        <v>12819</v>
      </c>
      <c r="RXT1" t="s">
        <v>12820</v>
      </c>
      <c r="RXU1" t="s">
        <v>12821</v>
      </c>
      <c r="RXV1" t="s">
        <v>12822</v>
      </c>
      <c r="RXW1" t="s">
        <v>12823</v>
      </c>
      <c r="RXX1" t="s">
        <v>12824</v>
      </c>
      <c r="RXY1" t="s">
        <v>12825</v>
      </c>
      <c r="RXZ1" t="s">
        <v>12826</v>
      </c>
      <c r="RYA1" t="s">
        <v>12827</v>
      </c>
      <c r="RYB1" t="s">
        <v>12828</v>
      </c>
      <c r="RYC1" t="s">
        <v>12829</v>
      </c>
      <c r="RYD1" t="s">
        <v>12830</v>
      </c>
      <c r="RYE1" t="s">
        <v>12831</v>
      </c>
      <c r="RYF1" t="s">
        <v>12832</v>
      </c>
      <c r="RYG1" t="s">
        <v>12833</v>
      </c>
      <c r="RYH1" t="s">
        <v>12834</v>
      </c>
      <c r="RYI1" t="s">
        <v>12835</v>
      </c>
      <c r="RYJ1" t="s">
        <v>12836</v>
      </c>
      <c r="RYK1" t="s">
        <v>12837</v>
      </c>
      <c r="RYL1" t="s">
        <v>12838</v>
      </c>
      <c r="RYM1" t="s">
        <v>12839</v>
      </c>
      <c r="RYN1" t="s">
        <v>12840</v>
      </c>
      <c r="RYO1" t="s">
        <v>12841</v>
      </c>
      <c r="RYP1" t="s">
        <v>12842</v>
      </c>
      <c r="RYQ1" t="s">
        <v>12843</v>
      </c>
      <c r="RYR1" t="s">
        <v>12844</v>
      </c>
      <c r="RYS1" t="s">
        <v>12845</v>
      </c>
      <c r="RYT1" t="s">
        <v>12846</v>
      </c>
      <c r="RYU1" t="s">
        <v>12847</v>
      </c>
      <c r="RYV1" t="s">
        <v>12848</v>
      </c>
      <c r="RYW1" t="s">
        <v>12849</v>
      </c>
      <c r="RYX1" t="s">
        <v>12850</v>
      </c>
      <c r="RYY1" t="s">
        <v>12851</v>
      </c>
      <c r="RYZ1" t="s">
        <v>12852</v>
      </c>
      <c r="RZA1" t="s">
        <v>12853</v>
      </c>
      <c r="RZB1" t="s">
        <v>12854</v>
      </c>
      <c r="RZC1" t="s">
        <v>12855</v>
      </c>
      <c r="RZD1" t="s">
        <v>12856</v>
      </c>
      <c r="RZE1" t="s">
        <v>12857</v>
      </c>
      <c r="RZF1" t="s">
        <v>12858</v>
      </c>
      <c r="RZG1" t="s">
        <v>12859</v>
      </c>
      <c r="RZH1" t="s">
        <v>12860</v>
      </c>
      <c r="RZI1" t="s">
        <v>12861</v>
      </c>
      <c r="RZJ1" t="s">
        <v>12862</v>
      </c>
      <c r="RZK1" t="s">
        <v>12863</v>
      </c>
      <c r="RZL1" t="s">
        <v>12864</v>
      </c>
      <c r="RZM1" t="s">
        <v>12865</v>
      </c>
      <c r="RZN1" t="s">
        <v>12866</v>
      </c>
      <c r="RZO1" t="s">
        <v>12867</v>
      </c>
      <c r="RZP1" t="s">
        <v>12868</v>
      </c>
      <c r="RZQ1" t="s">
        <v>12869</v>
      </c>
      <c r="RZR1" t="s">
        <v>12870</v>
      </c>
      <c r="RZS1" t="s">
        <v>12871</v>
      </c>
      <c r="RZT1" t="s">
        <v>12872</v>
      </c>
      <c r="RZU1" t="s">
        <v>12873</v>
      </c>
      <c r="RZV1" t="s">
        <v>12874</v>
      </c>
      <c r="RZW1" t="s">
        <v>12875</v>
      </c>
      <c r="RZX1" t="s">
        <v>12876</v>
      </c>
      <c r="RZY1" t="s">
        <v>12877</v>
      </c>
      <c r="RZZ1" t="s">
        <v>12878</v>
      </c>
      <c r="SAA1" t="s">
        <v>12879</v>
      </c>
      <c r="SAB1" t="s">
        <v>12880</v>
      </c>
      <c r="SAC1" t="s">
        <v>12881</v>
      </c>
      <c r="SAD1" t="s">
        <v>12882</v>
      </c>
      <c r="SAE1" t="s">
        <v>12883</v>
      </c>
      <c r="SAF1" t="s">
        <v>12884</v>
      </c>
      <c r="SAG1" t="s">
        <v>12885</v>
      </c>
      <c r="SAH1" t="s">
        <v>12886</v>
      </c>
      <c r="SAI1" t="s">
        <v>12887</v>
      </c>
      <c r="SAJ1" t="s">
        <v>12888</v>
      </c>
      <c r="SAK1" t="s">
        <v>12889</v>
      </c>
      <c r="SAL1" t="s">
        <v>12890</v>
      </c>
      <c r="SAM1" t="s">
        <v>12891</v>
      </c>
      <c r="SAN1" t="s">
        <v>12892</v>
      </c>
      <c r="SAO1" t="s">
        <v>12893</v>
      </c>
      <c r="SAP1" t="s">
        <v>12894</v>
      </c>
      <c r="SAQ1" t="s">
        <v>12895</v>
      </c>
      <c r="SAR1" t="s">
        <v>12896</v>
      </c>
      <c r="SAS1" t="s">
        <v>12897</v>
      </c>
      <c r="SAT1" t="s">
        <v>12898</v>
      </c>
      <c r="SAU1" t="s">
        <v>12899</v>
      </c>
      <c r="SAV1" t="s">
        <v>12900</v>
      </c>
      <c r="SAW1" t="s">
        <v>12901</v>
      </c>
      <c r="SAX1" t="s">
        <v>12902</v>
      </c>
      <c r="SAY1" t="s">
        <v>12903</v>
      </c>
      <c r="SAZ1" t="s">
        <v>12904</v>
      </c>
      <c r="SBA1" t="s">
        <v>12905</v>
      </c>
      <c r="SBB1" t="s">
        <v>12906</v>
      </c>
      <c r="SBC1" t="s">
        <v>12907</v>
      </c>
      <c r="SBD1" t="s">
        <v>12908</v>
      </c>
      <c r="SBE1" t="s">
        <v>12909</v>
      </c>
      <c r="SBF1" t="s">
        <v>12910</v>
      </c>
      <c r="SBG1" t="s">
        <v>12911</v>
      </c>
      <c r="SBH1" t="s">
        <v>12912</v>
      </c>
      <c r="SBI1" t="s">
        <v>12913</v>
      </c>
      <c r="SBJ1" t="s">
        <v>12914</v>
      </c>
      <c r="SBK1" t="s">
        <v>12915</v>
      </c>
      <c r="SBL1" t="s">
        <v>12916</v>
      </c>
      <c r="SBM1" t="s">
        <v>12917</v>
      </c>
      <c r="SBN1" t="s">
        <v>12918</v>
      </c>
      <c r="SBO1" t="s">
        <v>12919</v>
      </c>
      <c r="SBP1" t="s">
        <v>12920</v>
      </c>
      <c r="SBQ1" t="s">
        <v>12921</v>
      </c>
      <c r="SBR1" t="s">
        <v>12922</v>
      </c>
      <c r="SBS1" t="s">
        <v>12923</v>
      </c>
      <c r="SBT1" t="s">
        <v>12924</v>
      </c>
      <c r="SBU1" t="s">
        <v>12925</v>
      </c>
      <c r="SBV1" t="s">
        <v>12926</v>
      </c>
      <c r="SBW1" t="s">
        <v>12927</v>
      </c>
      <c r="SBX1" t="s">
        <v>12928</v>
      </c>
      <c r="SBY1" t="s">
        <v>12929</v>
      </c>
      <c r="SBZ1" t="s">
        <v>12930</v>
      </c>
      <c r="SCA1" t="s">
        <v>12931</v>
      </c>
      <c r="SCB1" t="s">
        <v>12932</v>
      </c>
      <c r="SCC1" t="s">
        <v>12933</v>
      </c>
      <c r="SCD1" t="s">
        <v>12934</v>
      </c>
      <c r="SCE1" t="s">
        <v>12935</v>
      </c>
      <c r="SCF1" t="s">
        <v>12936</v>
      </c>
      <c r="SCG1" t="s">
        <v>12937</v>
      </c>
      <c r="SCH1" t="s">
        <v>12938</v>
      </c>
      <c r="SCI1" t="s">
        <v>12939</v>
      </c>
      <c r="SCJ1" t="s">
        <v>12940</v>
      </c>
      <c r="SCK1" t="s">
        <v>12941</v>
      </c>
      <c r="SCL1" t="s">
        <v>12942</v>
      </c>
      <c r="SCM1" t="s">
        <v>12943</v>
      </c>
      <c r="SCN1" t="s">
        <v>12944</v>
      </c>
      <c r="SCO1" t="s">
        <v>12945</v>
      </c>
      <c r="SCP1" t="s">
        <v>12946</v>
      </c>
      <c r="SCQ1" t="s">
        <v>12947</v>
      </c>
      <c r="SCR1" t="s">
        <v>12948</v>
      </c>
      <c r="SCS1" t="s">
        <v>12949</v>
      </c>
      <c r="SCT1" t="s">
        <v>12950</v>
      </c>
      <c r="SCU1" t="s">
        <v>12951</v>
      </c>
      <c r="SCV1" t="s">
        <v>12952</v>
      </c>
      <c r="SCW1" t="s">
        <v>12953</v>
      </c>
      <c r="SCX1" t="s">
        <v>12954</v>
      </c>
      <c r="SCY1" t="s">
        <v>12955</v>
      </c>
      <c r="SCZ1" t="s">
        <v>12956</v>
      </c>
      <c r="SDA1" t="s">
        <v>12957</v>
      </c>
      <c r="SDB1" t="s">
        <v>12958</v>
      </c>
      <c r="SDC1" t="s">
        <v>12959</v>
      </c>
      <c r="SDD1" t="s">
        <v>12960</v>
      </c>
      <c r="SDE1" t="s">
        <v>12961</v>
      </c>
      <c r="SDF1" t="s">
        <v>12962</v>
      </c>
      <c r="SDG1" t="s">
        <v>12963</v>
      </c>
      <c r="SDH1" t="s">
        <v>12964</v>
      </c>
      <c r="SDI1" t="s">
        <v>12965</v>
      </c>
      <c r="SDJ1" t="s">
        <v>12966</v>
      </c>
      <c r="SDK1" t="s">
        <v>12967</v>
      </c>
      <c r="SDL1" t="s">
        <v>12968</v>
      </c>
      <c r="SDM1" t="s">
        <v>12969</v>
      </c>
      <c r="SDN1" t="s">
        <v>12970</v>
      </c>
      <c r="SDO1" t="s">
        <v>12971</v>
      </c>
      <c r="SDP1" t="s">
        <v>12972</v>
      </c>
      <c r="SDQ1" t="s">
        <v>12973</v>
      </c>
      <c r="SDR1" t="s">
        <v>12974</v>
      </c>
      <c r="SDS1" t="s">
        <v>12975</v>
      </c>
      <c r="SDT1" t="s">
        <v>12976</v>
      </c>
      <c r="SDU1" t="s">
        <v>12977</v>
      </c>
      <c r="SDV1" t="s">
        <v>12978</v>
      </c>
      <c r="SDW1" t="s">
        <v>12979</v>
      </c>
      <c r="SDX1" t="s">
        <v>12980</v>
      </c>
      <c r="SDY1" t="s">
        <v>12981</v>
      </c>
      <c r="SDZ1" t="s">
        <v>12982</v>
      </c>
      <c r="SEA1" t="s">
        <v>12983</v>
      </c>
      <c r="SEB1" t="s">
        <v>12984</v>
      </c>
      <c r="SEC1" t="s">
        <v>12985</v>
      </c>
      <c r="SED1" t="s">
        <v>12986</v>
      </c>
      <c r="SEE1" t="s">
        <v>12987</v>
      </c>
      <c r="SEF1" t="s">
        <v>12988</v>
      </c>
      <c r="SEG1" t="s">
        <v>12989</v>
      </c>
      <c r="SEH1" t="s">
        <v>12990</v>
      </c>
      <c r="SEI1" t="s">
        <v>12991</v>
      </c>
      <c r="SEJ1" t="s">
        <v>12992</v>
      </c>
      <c r="SEK1" t="s">
        <v>12993</v>
      </c>
      <c r="SEL1" t="s">
        <v>12994</v>
      </c>
      <c r="SEM1" t="s">
        <v>12995</v>
      </c>
      <c r="SEN1" t="s">
        <v>12996</v>
      </c>
      <c r="SEO1" t="s">
        <v>12997</v>
      </c>
      <c r="SEP1" t="s">
        <v>12998</v>
      </c>
      <c r="SEQ1" t="s">
        <v>12999</v>
      </c>
      <c r="SER1" t="s">
        <v>13000</v>
      </c>
      <c r="SES1" t="s">
        <v>13001</v>
      </c>
      <c r="SET1" t="s">
        <v>13002</v>
      </c>
      <c r="SEU1" t="s">
        <v>13003</v>
      </c>
      <c r="SEV1" t="s">
        <v>13004</v>
      </c>
      <c r="SEW1" t="s">
        <v>13005</v>
      </c>
      <c r="SEX1" t="s">
        <v>13006</v>
      </c>
      <c r="SEY1" t="s">
        <v>13007</v>
      </c>
      <c r="SEZ1" t="s">
        <v>13008</v>
      </c>
      <c r="SFA1" t="s">
        <v>13009</v>
      </c>
      <c r="SFB1" t="s">
        <v>13010</v>
      </c>
      <c r="SFC1" t="s">
        <v>13011</v>
      </c>
      <c r="SFD1" t="s">
        <v>13012</v>
      </c>
      <c r="SFE1" t="s">
        <v>13013</v>
      </c>
      <c r="SFF1" t="s">
        <v>13014</v>
      </c>
      <c r="SFG1" t="s">
        <v>13015</v>
      </c>
      <c r="SFH1" t="s">
        <v>13016</v>
      </c>
      <c r="SFI1" t="s">
        <v>13017</v>
      </c>
      <c r="SFJ1" t="s">
        <v>13018</v>
      </c>
      <c r="SFK1" t="s">
        <v>13019</v>
      </c>
      <c r="SFL1" t="s">
        <v>13020</v>
      </c>
      <c r="SFM1" t="s">
        <v>13021</v>
      </c>
      <c r="SFN1" t="s">
        <v>13022</v>
      </c>
      <c r="SFO1" t="s">
        <v>13023</v>
      </c>
      <c r="SFP1" t="s">
        <v>13024</v>
      </c>
      <c r="SFQ1" t="s">
        <v>13025</v>
      </c>
      <c r="SFR1" t="s">
        <v>13026</v>
      </c>
      <c r="SFS1" t="s">
        <v>13027</v>
      </c>
      <c r="SFT1" t="s">
        <v>13028</v>
      </c>
      <c r="SFU1" t="s">
        <v>13029</v>
      </c>
      <c r="SFV1" t="s">
        <v>13030</v>
      </c>
      <c r="SFW1" t="s">
        <v>13031</v>
      </c>
      <c r="SFX1" t="s">
        <v>13032</v>
      </c>
      <c r="SFY1" t="s">
        <v>13033</v>
      </c>
      <c r="SFZ1" t="s">
        <v>13034</v>
      </c>
      <c r="SGA1" t="s">
        <v>13035</v>
      </c>
      <c r="SGB1" t="s">
        <v>13036</v>
      </c>
      <c r="SGC1" t="s">
        <v>13037</v>
      </c>
      <c r="SGD1" t="s">
        <v>13038</v>
      </c>
      <c r="SGE1" t="s">
        <v>13039</v>
      </c>
      <c r="SGF1" t="s">
        <v>13040</v>
      </c>
      <c r="SGG1" t="s">
        <v>13041</v>
      </c>
      <c r="SGH1" t="s">
        <v>13042</v>
      </c>
      <c r="SGI1" t="s">
        <v>13043</v>
      </c>
      <c r="SGJ1" t="s">
        <v>13044</v>
      </c>
      <c r="SGK1" t="s">
        <v>13045</v>
      </c>
      <c r="SGL1" t="s">
        <v>13046</v>
      </c>
      <c r="SGM1" t="s">
        <v>13047</v>
      </c>
      <c r="SGN1" t="s">
        <v>13048</v>
      </c>
      <c r="SGO1" t="s">
        <v>13049</v>
      </c>
      <c r="SGP1" t="s">
        <v>13050</v>
      </c>
      <c r="SGQ1" t="s">
        <v>13051</v>
      </c>
      <c r="SGR1" t="s">
        <v>13052</v>
      </c>
      <c r="SGS1" t="s">
        <v>13053</v>
      </c>
      <c r="SGT1" t="s">
        <v>13054</v>
      </c>
      <c r="SGU1" t="s">
        <v>13055</v>
      </c>
      <c r="SGV1" t="s">
        <v>13056</v>
      </c>
      <c r="SGW1" t="s">
        <v>13057</v>
      </c>
      <c r="SGX1" t="s">
        <v>13058</v>
      </c>
      <c r="SGY1" t="s">
        <v>13059</v>
      </c>
      <c r="SGZ1" t="s">
        <v>13060</v>
      </c>
      <c r="SHA1" t="s">
        <v>13061</v>
      </c>
      <c r="SHB1" t="s">
        <v>13062</v>
      </c>
      <c r="SHC1" t="s">
        <v>13063</v>
      </c>
      <c r="SHD1" t="s">
        <v>13064</v>
      </c>
      <c r="SHE1" t="s">
        <v>13065</v>
      </c>
      <c r="SHF1" t="s">
        <v>13066</v>
      </c>
      <c r="SHG1" t="s">
        <v>13067</v>
      </c>
      <c r="SHH1" t="s">
        <v>13068</v>
      </c>
      <c r="SHI1" t="s">
        <v>13069</v>
      </c>
      <c r="SHJ1" t="s">
        <v>13070</v>
      </c>
      <c r="SHK1" t="s">
        <v>13071</v>
      </c>
      <c r="SHL1" t="s">
        <v>13072</v>
      </c>
      <c r="SHM1" t="s">
        <v>13073</v>
      </c>
      <c r="SHN1" t="s">
        <v>13074</v>
      </c>
      <c r="SHO1" t="s">
        <v>13075</v>
      </c>
      <c r="SHP1" t="s">
        <v>13076</v>
      </c>
      <c r="SHQ1" t="s">
        <v>13077</v>
      </c>
      <c r="SHR1" t="s">
        <v>13078</v>
      </c>
      <c r="SHS1" t="s">
        <v>13079</v>
      </c>
      <c r="SHT1" t="s">
        <v>13080</v>
      </c>
      <c r="SHU1" t="s">
        <v>13081</v>
      </c>
      <c r="SHV1" t="s">
        <v>13082</v>
      </c>
      <c r="SHW1" t="s">
        <v>13083</v>
      </c>
      <c r="SHX1" t="s">
        <v>13084</v>
      </c>
      <c r="SHY1" t="s">
        <v>13085</v>
      </c>
      <c r="SHZ1" t="s">
        <v>13086</v>
      </c>
      <c r="SIA1" t="s">
        <v>13087</v>
      </c>
      <c r="SIB1" t="s">
        <v>13088</v>
      </c>
      <c r="SIC1" t="s">
        <v>13089</v>
      </c>
      <c r="SID1" t="s">
        <v>13090</v>
      </c>
      <c r="SIE1" t="s">
        <v>13091</v>
      </c>
      <c r="SIF1" t="s">
        <v>13092</v>
      </c>
      <c r="SIG1" t="s">
        <v>13093</v>
      </c>
      <c r="SIH1" t="s">
        <v>13094</v>
      </c>
      <c r="SII1" t="s">
        <v>13095</v>
      </c>
      <c r="SIJ1" t="s">
        <v>13096</v>
      </c>
      <c r="SIK1" t="s">
        <v>13097</v>
      </c>
      <c r="SIL1" t="s">
        <v>13098</v>
      </c>
      <c r="SIM1" t="s">
        <v>13099</v>
      </c>
      <c r="SIN1" t="s">
        <v>13100</v>
      </c>
      <c r="SIO1" t="s">
        <v>13101</v>
      </c>
      <c r="SIP1" t="s">
        <v>13102</v>
      </c>
      <c r="SIQ1" t="s">
        <v>13103</v>
      </c>
      <c r="SIR1" t="s">
        <v>13104</v>
      </c>
      <c r="SIS1" t="s">
        <v>13105</v>
      </c>
      <c r="SIT1" t="s">
        <v>13106</v>
      </c>
      <c r="SIU1" t="s">
        <v>13107</v>
      </c>
      <c r="SIV1" t="s">
        <v>13108</v>
      </c>
      <c r="SIW1" t="s">
        <v>13109</v>
      </c>
      <c r="SIX1" t="s">
        <v>13110</v>
      </c>
      <c r="SIY1" t="s">
        <v>13111</v>
      </c>
      <c r="SIZ1" t="s">
        <v>13112</v>
      </c>
      <c r="SJA1" t="s">
        <v>13113</v>
      </c>
      <c r="SJB1" t="s">
        <v>13114</v>
      </c>
      <c r="SJC1" t="s">
        <v>13115</v>
      </c>
      <c r="SJD1" t="s">
        <v>13116</v>
      </c>
      <c r="SJE1" t="s">
        <v>13117</v>
      </c>
      <c r="SJF1" t="s">
        <v>13118</v>
      </c>
      <c r="SJG1" t="s">
        <v>13119</v>
      </c>
      <c r="SJH1" t="s">
        <v>13120</v>
      </c>
      <c r="SJI1" t="s">
        <v>13121</v>
      </c>
      <c r="SJJ1" t="s">
        <v>13122</v>
      </c>
      <c r="SJK1" t="s">
        <v>13123</v>
      </c>
      <c r="SJL1" t="s">
        <v>13124</v>
      </c>
      <c r="SJM1" t="s">
        <v>13125</v>
      </c>
      <c r="SJN1" t="s">
        <v>13126</v>
      </c>
      <c r="SJO1" t="s">
        <v>13127</v>
      </c>
      <c r="SJP1" t="s">
        <v>13128</v>
      </c>
      <c r="SJQ1" t="s">
        <v>13129</v>
      </c>
      <c r="SJR1" t="s">
        <v>13130</v>
      </c>
      <c r="SJS1" t="s">
        <v>13131</v>
      </c>
      <c r="SJT1" t="s">
        <v>13132</v>
      </c>
      <c r="SJU1" t="s">
        <v>13133</v>
      </c>
      <c r="SJV1" t="s">
        <v>13134</v>
      </c>
      <c r="SJW1" t="s">
        <v>13135</v>
      </c>
      <c r="SJX1" t="s">
        <v>13136</v>
      </c>
      <c r="SJY1" t="s">
        <v>13137</v>
      </c>
      <c r="SJZ1" t="s">
        <v>13138</v>
      </c>
      <c r="SKA1" t="s">
        <v>13139</v>
      </c>
      <c r="SKB1" t="s">
        <v>13140</v>
      </c>
      <c r="SKC1" t="s">
        <v>13141</v>
      </c>
      <c r="SKD1" t="s">
        <v>13142</v>
      </c>
      <c r="SKE1" t="s">
        <v>13143</v>
      </c>
      <c r="SKF1" t="s">
        <v>13144</v>
      </c>
      <c r="SKG1" t="s">
        <v>13145</v>
      </c>
      <c r="SKH1" t="s">
        <v>13146</v>
      </c>
      <c r="SKI1" t="s">
        <v>13147</v>
      </c>
      <c r="SKJ1" t="s">
        <v>13148</v>
      </c>
      <c r="SKK1" t="s">
        <v>13149</v>
      </c>
      <c r="SKL1" t="s">
        <v>13150</v>
      </c>
      <c r="SKM1" t="s">
        <v>13151</v>
      </c>
      <c r="SKN1" t="s">
        <v>13152</v>
      </c>
      <c r="SKO1" t="s">
        <v>13153</v>
      </c>
      <c r="SKP1" t="s">
        <v>13154</v>
      </c>
      <c r="SKQ1" t="s">
        <v>13155</v>
      </c>
      <c r="SKR1" t="s">
        <v>13156</v>
      </c>
      <c r="SKS1" t="s">
        <v>13157</v>
      </c>
      <c r="SKT1" t="s">
        <v>13158</v>
      </c>
      <c r="SKU1" t="s">
        <v>13159</v>
      </c>
      <c r="SKV1" t="s">
        <v>13160</v>
      </c>
      <c r="SKW1" t="s">
        <v>13161</v>
      </c>
      <c r="SKX1" t="s">
        <v>13162</v>
      </c>
      <c r="SKY1" t="s">
        <v>13163</v>
      </c>
      <c r="SKZ1" t="s">
        <v>13164</v>
      </c>
      <c r="SLA1" t="s">
        <v>13165</v>
      </c>
      <c r="SLB1" t="s">
        <v>13166</v>
      </c>
      <c r="SLC1" t="s">
        <v>13167</v>
      </c>
      <c r="SLD1" t="s">
        <v>13168</v>
      </c>
      <c r="SLE1" t="s">
        <v>13169</v>
      </c>
      <c r="SLF1" t="s">
        <v>13170</v>
      </c>
      <c r="SLG1" t="s">
        <v>13171</v>
      </c>
      <c r="SLH1" t="s">
        <v>13172</v>
      </c>
      <c r="SLI1" t="s">
        <v>13173</v>
      </c>
      <c r="SLJ1" t="s">
        <v>13174</v>
      </c>
      <c r="SLK1" t="s">
        <v>13175</v>
      </c>
      <c r="SLL1" t="s">
        <v>13176</v>
      </c>
      <c r="SLM1" t="s">
        <v>13177</v>
      </c>
      <c r="SLN1" t="s">
        <v>13178</v>
      </c>
      <c r="SLO1" t="s">
        <v>13179</v>
      </c>
      <c r="SLP1" t="s">
        <v>13180</v>
      </c>
      <c r="SLQ1" t="s">
        <v>13181</v>
      </c>
      <c r="SLR1" t="s">
        <v>13182</v>
      </c>
      <c r="SLS1" t="s">
        <v>13183</v>
      </c>
      <c r="SLT1" t="s">
        <v>13184</v>
      </c>
      <c r="SLU1" t="s">
        <v>13185</v>
      </c>
      <c r="SLV1" t="s">
        <v>13186</v>
      </c>
      <c r="SLW1" t="s">
        <v>13187</v>
      </c>
      <c r="SLX1" t="s">
        <v>13188</v>
      </c>
      <c r="SLY1" t="s">
        <v>13189</v>
      </c>
      <c r="SLZ1" t="s">
        <v>13190</v>
      </c>
      <c r="SMA1" t="s">
        <v>13191</v>
      </c>
      <c r="SMB1" t="s">
        <v>13192</v>
      </c>
      <c r="SMC1" t="s">
        <v>13193</v>
      </c>
      <c r="SMD1" t="s">
        <v>13194</v>
      </c>
      <c r="SME1" t="s">
        <v>13195</v>
      </c>
      <c r="SMF1" t="s">
        <v>13196</v>
      </c>
      <c r="SMG1" t="s">
        <v>13197</v>
      </c>
      <c r="SMH1" t="s">
        <v>13198</v>
      </c>
      <c r="SMI1" t="s">
        <v>13199</v>
      </c>
      <c r="SMJ1" t="s">
        <v>13200</v>
      </c>
      <c r="SMK1" t="s">
        <v>13201</v>
      </c>
      <c r="SML1" t="s">
        <v>13202</v>
      </c>
      <c r="SMM1" t="s">
        <v>13203</v>
      </c>
      <c r="SMN1" t="s">
        <v>13204</v>
      </c>
      <c r="SMO1" t="s">
        <v>13205</v>
      </c>
      <c r="SMP1" t="s">
        <v>13206</v>
      </c>
      <c r="SMQ1" t="s">
        <v>13207</v>
      </c>
      <c r="SMR1" t="s">
        <v>13208</v>
      </c>
      <c r="SMS1" t="s">
        <v>13209</v>
      </c>
      <c r="SMT1" t="s">
        <v>13210</v>
      </c>
      <c r="SMU1" t="s">
        <v>13211</v>
      </c>
      <c r="SMV1" t="s">
        <v>13212</v>
      </c>
      <c r="SMW1" t="s">
        <v>13213</v>
      </c>
      <c r="SMX1" t="s">
        <v>13214</v>
      </c>
      <c r="SMY1" t="s">
        <v>13215</v>
      </c>
      <c r="SMZ1" t="s">
        <v>13216</v>
      </c>
      <c r="SNA1" t="s">
        <v>13217</v>
      </c>
      <c r="SNB1" t="s">
        <v>13218</v>
      </c>
      <c r="SNC1" t="s">
        <v>13219</v>
      </c>
      <c r="SND1" t="s">
        <v>13220</v>
      </c>
      <c r="SNE1" t="s">
        <v>13221</v>
      </c>
      <c r="SNF1" t="s">
        <v>13222</v>
      </c>
      <c r="SNG1" t="s">
        <v>13223</v>
      </c>
      <c r="SNH1" t="s">
        <v>13224</v>
      </c>
      <c r="SNI1" t="s">
        <v>13225</v>
      </c>
      <c r="SNJ1" t="s">
        <v>13226</v>
      </c>
      <c r="SNK1" t="s">
        <v>13227</v>
      </c>
      <c r="SNL1" t="s">
        <v>13228</v>
      </c>
      <c r="SNM1" t="s">
        <v>13229</v>
      </c>
      <c r="SNN1" t="s">
        <v>13230</v>
      </c>
      <c r="SNO1" t="s">
        <v>13231</v>
      </c>
      <c r="SNP1" t="s">
        <v>13232</v>
      </c>
      <c r="SNQ1" t="s">
        <v>13233</v>
      </c>
      <c r="SNR1" t="s">
        <v>13234</v>
      </c>
      <c r="SNS1" t="s">
        <v>13235</v>
      </c>
      <c r="SNT1" t="s">
        <v>13236</v>
      </c>
      <c r="SNU1" t="s">
        <v>13237</v>
      </c>
      <c r="SNV1" t="s">
        <v>13238</v>
      </c>
      <c r="SNW1" t="s">
        <v>13239</v>
      </c>
      <c r="SNX1" t="s">
        <v>13240</v>
      </c>
      <c r="SNY1" t="s">
        <v>13241</v>
      </c>
      <c r="SNZ1" t="s">
        <v>13242</v>
      </c>
      <c r="SOA1" t="s">
        <v>13243</v>
      </c>
      <c r="SOB1" t="s">
        <v>13244</v>
      </c>
      <c r="SOC1" t="s">
        <v>13245</v>
      </c>
      <c r="SOD1" t="s">
        <v>13246</v>
      </c>
      <c r="SOE1" t="s">
        <v>13247</v>
      </c>
      <c r="SOF1" t="s">
        <v>13248</v>
      </c>
      <c r="SOG1" t="s">
        <v>13249</v>
      </c>
      <c r="SOH1" t="s">
        <v>13250</v>
      </c>
      <c r="SOI1" t="s">
        <v>13251</v>
      </c>
      <c r="SOJ1" t="s">
        <v>13252</v>
      </c>
      <c r="SOK1" t="s">
        <v>13253</v>
      </c>
      <c r="SOL1" t="s">
        <v>13254</v>
      </c>
      <c r="SOM1" t="s">
        <v>13255</v>
      </c>
      <c r="SON1" t="s">
        <v>13256</v>
      </c>
      <c r="SOO1" t="s">
        <v>13257</v>
      </c>
      <c r="SOP1" t="s">
        <v>13258</v>
      </c>
      <c r="SOQ1" t="s">
        <v>13259</v>
      </c>
      <c r="SOR1" t="s">
        <v>13260</v>
      </c>
      <c r="SOS1" t="s">
        <v>13261</v>
      </c>
      <c r="SOT1" t="s">
        <v>13262</v>
      </c>
      <c r="SOU1" t="s">
        <v>13263</v>
      </c>
      <c r="SOV1" t="s">
        <v>13264</v>
      </c>
      <c r="SOW1" t="s">
        <v>13265</v>
      </c>
      <c r="SOX1" t="s">
        <v>13266</v>
      </c>
      <c r="SOY1" t="s">
        <v>13267</v>
      </c>
      <c r="SOZ1" t="s">
        <v>13268</v>
      </c>
      <c r="SPA1" t="s">
        <v>13269</v>
      </c>
      <c r="SPB1" t="s">
        <v>13270</v>
      </c>
      <c r="SPC1" t="s">
        <v>13271</v>
      </c>
      <c r="SPD1" t="s">
        <v>13272</v>
      </c>
      <c r="SPE1" t="s">
        <v>13273</v>
      </c>
      <c r="SPF1" t="s">
        <v>13274</v>
      </c>
      <c r="SPG1" t="s">
        <v>13275</v>
      </c>
      <c r="SPH1" t="s">
        <v>13276</v>
      </c>
      <c r="SPI1" t="s">
        <v>13277</v>
      </c>
      <c r="SPJ1" t="s">
        <v>13278</v>
      </c>
      <c r="SPK1" t="s">
        <v>13279</v>
      </c>
      <c r="SPL1" t="s">
        <v>13280</v>
      </c>
      <c r="SPM1" t="s">
        <v>13281</v>
      </c>
      <c r="SPN1" t="s">
        <v>13282</v>
      </c>
      <c r="SPO1" t="s">
        <v>13283</v>
      </c>
      <c r="SPP1" t="s">
        <v>13284</v>
      </c>
      <c r="SPQ1" t="s">
        <v>13285</v>
      </c>
      <c r="SPR1" t="s">
        <v>13286</v>
      </c>
      <c r="SPS1" t="s">
        <v>13287</v>
      </c>
      <c r="SPT1" t="s">
        <v>13288</v>
      </c>
      <c r="SPU1" t="s">
        <v>13289</v>
      </c>
      <c r="SPV1" t="s">
        <v>13290</v>
      </c>
      <c r="SPW1" t="s">
        <v>13291</v>
      </c>
      <c r="SPX1" t="s">
        <v>13292</v>
      </c>
      <c r="SPY1" t="s">
        <v>13293</v>
      </c>
      <c r="SPZ1" t="s">
        <v>13294</v>
      </c>
      <c r="SQA1" t="s">
        <v>13295</v>
      </c>
      <c r="SQB1" t="s">
        <v>13296</v>
      </c>
      <c r="SQC1" t="s">
        <v>13297</v>
      </c>
      <c r="SQD1" t="s">
        <v>13298</v>
      </c>
      <c r="SQE1" t="s">
        <v>13299</v>
      </c>
      <c r="SQF1" t="s">
        <v>13300</v>
      </c>
      <c r="SQG1" t="s">
        <v>13301</v>
      </c>
      <c r="SQH1" t="s">
        <v>13302</v>
      </c>
      <c r="SQI1" t="s">
        <v>13303</v>
      </c>
      <c r="SQJ1" t="s">
        <v>13304</v>
      </c>
      <c r="SQK1" t="s">
        <v>13305</v>
      </c>
      <c r="SQL1" t="s">
        <v>13306</v>
      </c>
      <c r="SQM1" t="s">
        <v>13307</v>
      </c>
      <c r="SQN1" t="s">
        <v>13308</v>
      </c>
      <c r="SQO1" t="s">
        <v>13309</v>
      </c>
      <c r="SQP1" t="s">
        <v>13310</v>
      </c>
      <c r="SQQ1" t="s">
        <v>13311</v>
      </c>
      <c r="SQR1" t="s">
        <v>13312</v>
      </c>
      <c r="SQS1" t="s">
        <v>13313</v>
      </c>
      <c r="SQT1" t="s">
        <v>13314</v>
      </c>
      <c r="SQU1" t="s">
        <v>13315</v>
      </c>
      <c r="SQV1" t="s">
        <v>13316</v>
      </c>
      <c r="SQW1" t="s">
        <v>13317</v>
      </c>
      <c r="SQX1" t="s">
        <v>13318</v>
      </c>
      <c r="SQY1" t="s">
        <v>13319</v>
      </c>
      <c r="SQZ1" t="s">
        <v>13320</v>
      </c>
      <c r="SRA1" t="s">
        <v>13321</v>
      </c>
      <c r="SRB1" t="s">
        <v>13322</v>
      </c>
      <c r="SRC1" t="s">
        <v>13323</v>
      </c>
      <c r="SRD1" t="s">
        <v>13324</v>
      </c>
      <c r="SRE1" t="s">
        <v>13325</v>
      </c>
      <c r="SRF1" t="s">
        <v>13326</v>
      </c>
      <c r="SRG1" t="s">
        <v>13327</v>
      </c>
      <c r="SRH1" t="s">
        <v>13328</v>
      </c>
      <c r="SRI1" t="s">
        <v>13329</v>
      </c>
      <c r="SRJ1" t="s">
        <v>13330</v>
      </c>
      <c r="SRK1" t="s">
        <v>13331</v>
      </c>
      <c r="SRL1" t="s">
        <v>13332</v>
      </c>
      <c r="SRM1" t="s">
        <v>13333</v>
      </c>
      <c r="SRN1" t="s">
        <v>13334</v>
      </c>
      <c r="SRO1" t="s">
        <v>13335</v>
      </c>
      <c r="SRP1" t="s">
        <v>13336</v>
      </c>
      <c r="SRQ1" t="s">
        <v>13337</v>
      </c>
      <c r="SRR1" t="s">
        <v>13338</v>
      </c>
      <c r="SRS1" t="s">
        <v>13339</v>
      </c>
      <c r="SRT1" t="s">
        <v>13340</v>
      </c>
      <c r="SRU1" t="s">
        <v>13341</v>
      </c>
      <c r="SRV1" t="s">
        <v>13342</v>
      </c>
      <c r="SRW1" t="s">
        <v>13343</v>
      </c>
      <c r="SRX1" t="s">
        <v>13344</v>
      </c>
      <c r="SRY1" t="s">
        <v>13345</v>
      </c>
      <c r="SRZ1" t="s">
        <v>13346</v>
      </c>
      <c r="SSA1" t="s">
        <v>13347</v>
      </c>
      <c r="SSB1" t="s">
        <v>13348</v>
      </c>
      <c r="SSC1" t="s">
        <v>13349</v>
      </c>
      <c r="SSD1" t="s">
        <v>13350</v>
      </c>
      <c r="SSE1" t="s">
        <v>13351</v>
      </c>
      <c r="SSF1" t="s">
        <v>13352</v>
      </c>
      <c r="SSG1" t="s">
        <v>13353</v>
      </c>
      <c r="SSH1" t="s">
        <v>13354</v>
      </c>
      <c r="SSI1" t="s">
        <v>13355</v>
      </c>
      <c r="SSJ1" t="s">
        <v>13356</v>
      </c>
      <c r="SSK1" t="s">
        <v>13357</v>
      </c>
      <c r="SSL1" t="s">
        <v>13358</v>
      </c>
      <c r="SSM1" t="s">
        <v>13359</v>
      </c>
      <c r="SSN1" t="s">
        <v>13360</v>
      </c>
      <c r="SSO1" t="s">
        <v>13361</v>
      </c>
      <c r="SSP1" t="s">
        <v>13362</v>
      </c>
      <c r="SSQ1" t="s">
        <v>13363</v>
      </c>
      <c r="SSR1" t="s">
        <v>13364</v>
      </c>
      <c r="SSS1" t="s">
        <v>13365</v>
      </c>
      <c r="SST1" t="s">
        <v>13366</v>
      </c>
      <c r="SSU1" t="s">
        <v>13367</v>
      </c>
      <c r="SSV1" t="s">
        <v>13368</v>
      </c>
      <c r="SSW1" t="s">
        <v>13369</v>
      </c>
      <c r="SSX1" t="s">
        <v>13370</v>
      </c>
      <c r="SSY1" t="s">
        <v>13371</v>
      </c>
      <c r="SSZ1" t="s">
        <v>13372</v>
      </c>
      <c r="STA1" t="s">
        <v>13373</v>
      </c>
      <c r="STB1" t="s">
        <v>13374</v>
      </c>
      <c r="STC1" t="s">
        <v>13375</v>
      </c>
      <c r="STD1" t="s">
        <v>13376</v>
      </c>
      <c r="STE1" t="s">
        <v>13377</v>
      </c>
      <c r="STF1" t="s">
        <v>13378</v>
      </c>
      <c r="STG1" t="s">
        <v>13379</v>
      </c>
      <c r="STH1" t="s">
        <v>13380</v>
      </c>
      <c r="STI1" t="s">
        <v>13381</v>
      </c>
      <c r="STJ1" t="s">
        <v>13382</v>
      </c>
      <c r="STK1" t="s">
        <v>13383</v>
      </c>
      <c r="STL1" t="s">
        <v>13384</v>
      </c>
      <c r="STM1" t="s">
        <v>13385</v>
      </c>
      <c r="STN1" t="s">
        <v>13386</v>
      </c>
      <c r="STO1" t="s">
        <v>13387</v>
      </c>
      <c r="STP1" t="s">
        <v>13388</v>
      </c>
      <c r="STQ1" t="s">
        <v>13389</v>
      </c>
      <c r="STR1" t="s">
        <v>13390</v>
      </c>
      <c r="STS1" t="s">
        <v>13391</v>
      </c>
      <c r="STT1" t="s">
        <v>13392</v>
      </c>
      <c r="STU1" t="s">
        <v>13393</v>
      </c>
      <c r="STV1" t="s">
        <v>13394</v>
      </c>
      <c r="STW1" t="s">
        <v>13395</v>
      </c>
      <c r="STX1" t="s">
        <v>13396</v>
      </c>
      <c r="STY1" t="s">
        <v>13397</v>
      </c>
      <c r="STZ1" t="s">
        <v>13398</v>
      </c>
      <c r="SUA1" t="s">
        <v>13399</v>
      </c>
      <c r="SUB1" t="s">
        <v>13400</v>
      </c>
      <c r="SUC1" t="s">
        <v>13401</v>
      </c>
      <c r="SUD1" t="s">
        <v>13402</v>
      </c>
      <c r="SUE1" t="s">
        <v>13403</v>
      </c>
      <c r="SUF1" t="s">
        <v>13404</v>
      </c>
      <c r="SUG1" t="s">
        <v>13405</v>
      </c>
      <c r="SUH1" t="s">
        <v>13406</v>
      </c>
      <c r="SUI1" t="s">
        <v>13407</v>
      </c>
      <c r="SUJ1" t="s">
        <v>13408</v>
      </c>
      <c r="SUK1" t="s">
        <v>13409</v>
      </c>
      <c r="SUL1" t="s">
        <v>13410</v>
      </c>
      <c r="SUM1" t="s">
        <v>13411</v>
      </c>
      <c r="SUN1" t="s">
        <v>13412</v>
      </c>
      <c r="SUO1" t="s">
        <v>13413</v>
      </c>
      <c r="SUP1" t="s">
        <v>13414</v>
      </c>
      <c r="SUQ1" t="s">
        <v>13415</v>
      </c>
      <c r="SUR1" t="s">
        <v>13416</v>
      </c>
      <c r="SUS1" t="s">
        <v>13417</v>
      </c>
      <c r="SUT1" t="s">
        <v>13418</v>
      </c>
      <c r="SUU1" t="s">
        <v>13419</v>
      </c>
      <c r="SUV1" t="s">
        <v>13420</v>
      </c>
      <c r="SUW1" t="s">
        <v>13421</v>
      </c>
      <c r="SUX1" t="s">
        <v>13422</v>
      </c>
      <c r="SUY1" t="s">
        <v>13423</v>
      </c>
      <c r="SUZ1" t="s">
        <v>13424</v>
      </c>
      <c r="SVA1" t="s">
        <v>13425</v>
      </c>
      <c r="SVB1" t="s">
        <v>13426</v>
      </c>
      <c r="SVC1" t="s">
        <v>13427</v>
      </c>
      <c r="SVD1" t="s">
        <v>13428</v>
      </c>
      <c r="SVE1" t="s">
        <v>13429</v>
      </c>
      <c r="SVF1" t="s">
        <v>13430</v>
      </c>
      <c r="SVG1" t="s">
        <v>13431</v>
      </c>
      <c r="SVH1" t="s">
        <v>13432</v>
      </c>
      <c r="SVI1" t="s">
        <v>13433</v>
      </c>
      <c r="SVJ1" t="s">
        <v>13434</v>
      </c>
      <c r="SVK1" t="s">
        <v>13435</v>
      </c>
      <c r="SVL1" t="s">
        <v>13436</v>
      </c>
      <c r="SVM1" t="s">
        <v>13437</v>
      </c>
      <c r="SVN1" t="s">
        <v>13438</v>
      </c>
      <c r="SVO1" t="s">
        <v>13439</v>
      </c>
      <c r="SVP1" t="s">
        <v>13440</v>
      </c>
      <c r="SVQ1" t="s">
        <v>13441</v>
      </c>
      <c r="SVR1" t="s">
        <v>13442</v>
      </c>
      <c r="SVS1" t="s">
        <v>13443</v>
      </c>
      <c r="SVT1" t="s">
        <v>13444</v>
      </c>
      <c r="SVU1" t="s">
        <v>13445</v>
      </c>
      <c r="SVV1" t="s">
        <v>13446</v>
      </c>
      <c r="SVW1" t="s">
        <v>13447</v>
      </c>
      <c r="SVX1" t="s">
        <v>13448</v>
      </c>
      <c r="SVY1" t="s">
        <v>13449</v>
      </c>
      <c r="SVZ1" t="s">
        <v>13450</v>
      </c>
      <c r="SWA1" t="s">
        <v>13451</v>
      </c>
      <c r="SWB1" t="s">
        <v>13452</v>
      </c>
      <c r="SWC1" t="s">
        <v>13453</v>
      </c>
      <c r="SWD1" t="s">
        <v>13454</v>
      </c>
      <c r="SWE1" t="s">
        <v>13455</v>
      </c>
      <c r="SWF1" t="s">
        <v>13456</v>
      </c>
      <c r="SWG1" t="s">
        <v>13457</v>
      </c>
      <c r="SWH1" t="s">
        <v>13458</v>
      </c>
      <c r="SWI1" t="s">
        <v>13459</v>
      </c>
      <c r="SWJ1" t="s">
        <v>13460</v>
      </c>
      <c r="SWK1" t="s">
        <v>13461</v>
      </c>
      <c r="SWL1" t="s">
        <v>13462</v>
      </c>
      <c r="SWM1" t="s">
        <v>13463</v>
      </c>
      <c r="SWN1" t="s">
        <v>13464</v>
      </c>
      <c r="SWO1" t="s">
        <v>13465</v>
      </c>
      <c r="SWP1" t="s">
        <v>13466</v>
      </c>
      <c r="SWQ1" t="s">
        <v>13467</v>
      </c>
      <c r="SWR1" t="s">
        <v>13468</v>
      </c>
      <c r="SWS1" t="s">
        <v>13469</v>
      </c>
      <c r="SWT1" t="s">
        <v>13470</v>
      </c>
      <c r="SWU1" t="s">
        <v>13471</v>
      </c>
      <c r="SWV1" t="s">
        <v>13472</v>
      </c>
      <c r="SWW1" t="s">
        <v>13473</v>
      </c>
      <c r="SWX1" t="s">
        <v>13474</v>
      </c>
      <c r="SWY1" t="s">
        <v>13475</v>
      </c>
      <c r="SWZ1" t="s">
        <v>13476</v>
      </c>
      <c r="SXA1" t="s">
        <v>13477</v>
      </c>
      <c r="SXB1" t="s">
        <v>13478</v>
      </c>
      <c r="SXC1" t="s">
        <v>13479</v>
      </c>
      <c r="SXD1" t="s">
        <v>13480</v>
      </c>
      <c r="SXE1" t="s">
        <v>13481</v>
      </c>
      <c r="SXF1" t="s">
        <v>13482</v>
      </c>
      <c r="SXG1" t="s">
        <v>13483</v>
      </c>
      <c r="SXH1" t="s">
        <v>13484</v>
      </c>
      <c r="SXI1" t="s">
        <v>13485</v>
      </c>
      <c r="SXJ1" t="s">
        <v>13486</v>
      </c>
      <c r="SXK1" t="s">
        <v>13487</v>
      </c>
      <c r="SXL1" t="s">
        <v>13488</v>
      </c>
      <c r="SXM1" t="s">
        <v>13489</v>
      </c>
      <c r="SXN1" t="s">
        <v>13490</v>
      </c>
      <c r="SXO1" t="s">
        <v>13491</v>
      </c>
      <c r="SXP1" t="s">
        <v>13492</v>
      </c>
      <c r="SXQ1" t="s">
        <v>13493</v>
      </c>
      <c r="SXR1" t="s">
        <v>13494</v>
      </c>
      <c r="SXS1" t="s">
        <v>13495</v>
      </c>
      <c r="SXT1" t="s">
        <v>13496</v>
      </c>
      <c r="SXU1" t="s">
        <v>13497</v>
      </c>
      <c r="SXV1" t="s">
        <v>13498</v>
      </c>
      <c r="SXW1" t="s">
        <v>13499</v>
      </c>
      <c r="SXX1" t="s">
        <v>13500</v>
      </c>
      <c r="SXY1" t="s">
        <v>13501</v>
      </c>
      <c r="SXZ1" t="s">
        <v>13502</v>
      </c>
      <c r="SYA1" t="s">
        <v>13503</v>
      </c>
      <c r="SYB1" t="s">
        <v>13504</v>
      </c>
      <c r="SYC1" t="s">
        <v>13505</v>
      </c>
      <c r="SYD1" t="s">
        <v>13506</v>
      </c>
      <c r="SYE1" t="s">
        <v>13507</v>
      </c>
      <c r="SYF1" t="s">
        <v>13508</v>
      </c>
      <c r="SYG1" t="s">
        <v>13509</v>
      </c>
      <c r="SYH1" t="s">
        <v>13510</v>
      </c>
      <c r="SYI1" t="s">
        <v>13511</v>
      </c>
      <c r="SYJ1" t="s">
        <v>13512</v>
      </c>
      <c r="SYK1" t="s">
        <v>13513</v>
      </c>
      <c r="SYL1" t="s">
        <v>13514</v>
      </c>
      <c r="SYM1" t="s">
        <v>13515</v>
      </c>
      <c r="SYN1" t="s">
        <v>13516</v>
      </c>
      <c r="SYO1" t="s">
        <v>13517</v>
      </c>
      <c r="SYP1" t="s">
        <v>13518</v>
      </c>
      <c r="SYQ1" t="s">
        <v>13519</v>
      </c>
      <c r="SYR1" t="s">
        <v>13520</v>
      </c>
      <c r="SYS1" t="s">
        <v>13521</v>
      </c>
      <c r="SYT1" t="s">
        <v>13522</v>
      </c>
      <c r="SYU1" t="s">
        <v>13523</v>
      </c>
      <c r="SYV1" t="s">
        <v>13524</v>
      </c>
      <c r="SYW1" t="s">
        <v>13525</v>
      </c>
      <c r="SYX1" t="s">
        <v>13526</v>
      </c>
      <c r="SYY1" t="s">
        <v>13527</v>
      </c>
      <c r="SYZ1" t="s">
        <v>13528</v>
      </c>
      <c r="SZA1" t="s">
        <v>13529</v>
      </c>
      <c r="SZB1" t="s">
        <v>13530</v>
      </c>
      <c r="SZC1" t="s">
        <v>13531</v>
      </c>
      <c r="SZD1" t="s">
        <v>13532</v>
      </c>
      <c r="SZE1" t="s">
        <v>13533</v>
      </c>
      <c r="SZF1" t="s">
        <v>13534</v>
      </c>
      <c r="SZG1" t="s">
        <v>13535</v>
      </c>
      <c r="SZH1" t="s">
        <v>13536</v>
      </c>
      <c r="SZI1" t="s">
        <v>13537</v>
      </c>
      <c r="SZJ1" t="s">
        <v>13538</v>
      </c>
      <c r="SZK1" t="s">
        <v>13539</v>
      </c>
      <c r="SZL1" t="s">
        <v>13540</v>
      </c>
      <c r="SZM1" t="s">
        <v>13541</v>
      </c>
      <c r="SZN1" t="s">
        <v>13542</v>
      </c>
      <c r="SZO1" t="s">
        <v>13543</v>
      </c>
      <c r="SZP1" t="s">
        <v>13544</v>
      </c>
      <c r="SZQ1" t="s">
        <v>13545</v>
      </c>
      <c r="SZR1" t="s">
        <v>13546</v>
      </c>
      <c r="SZS1" t="s">
        <v>13547</v>
      </c>
      <c r="SZT1" t="s">
        <v>13548</v>
      </c>
      <c r="SZU1" t="s">
        <v>13549</v>
      </c>
      <c r="SZV1" t="s">
        <v>13550</v>
      </c>
      <c r="SZW1" t="s">
        <v>13551</v>
      </c>
      <c r="SZX1" t="s">
        <v>13552</v>
      </c>
      <c r="SZY1" t="s">
        <v>13553</v>
      </c>
      <c r="SZZ1" t="s">
        <v>13554</v>
      </c>
      <c r="TAA1" t="s">
        <v>13555</v>
      </c>
      <c r="TAB1" t="s">
        <v>13556</v>
      </c>
      <c r="TAC1" t="s">
        <v>13557</v>
      </c>
      <c r="TAD1" t="s">
        <v>13558</v>
      </c>
      <c r="TAE1" t="s">
        <v>13559</v>
      </c>
      <c r="TAF1" t="s">
        <v>13560</v>
      </c>
      <c r="TAG1" t="s">
        <v>13561</v>
      </c>
      <c r="TAH1" t="s">
        <v>13562</v>
      </c>
      <c r="TAI1" t="s">
        <v>13563</v>
      </c>
      <c r="TAJ1" t="s">
        <v>13564</v>
      </c>
      <c r="TAK1" t="s">
        <v>13565</v>
      </c>
      <c r="TAL1" t="s">
        <v>13566</v>
      </c>
      <c r="TAM1" t="s">
        <v>13567</v>
      </c>
      <c r="TAN1" t="s">
        <v>13568</v>
      </c>
      <c r="TAO1" t="s">
        <v>13569</v>
      </c>
      <c r="TAP1" t="s">
        <v>13570</v>
      </c>
      <c r="TAQ1" t="s">
        <v>13571</v>
      </c>
      <c r="TAR1" t="s">
        <v>13572</v>
      </c>
      <c r="TAS1" t="s">
        <v>13573</v>
      </c>
      <c r="TAT1" t="s">
        <v>13574</v>
      </c>
      <c r="TAU1" t="s">
        <v>13575</v>
      </c>
      <c r="TAV1" t="s">
        <v>13576</v>
      </c>
      <c r="TAW1" t="s">
        <v>13577</v>
      </c>
      <c r="TAX1" t="s">
        <v>13578</v>
      </c>
      <c r="TAY1" t="s">
        <v>13579</v>
      </c>
      <c r="TAZ1" t="s">
        <v>13580</v>
      </c>
      <c r="TBA1" t="s">
        <v>13581</v>
      </c>
      <c r="TBB1" t="s">
        <v>13582</v>
      </c>
      <c r="TBC1" t="s">
        <v>13583</v>
      </c>
      <c r="TBD1" t="s">
        <v>13584</v>
      </c>
      <c r="TBE1" t="s">
        <v>13585</v>
      </c>
      <c r="TBF1" t="s">
        <v>13586</v>
      </c>
      <c r="TBG1" t="s">
        <v>13587</v>
      </c>
      <c r="TBH1" t="s">
        <v>13588</v>
      </c>
      <c r="TBI1" t="s">
        <v>13589</v>
      </c>
      <c r="TBJ1" t="s">
        <v>13590</v>
      </c>
      <c r="TBK1" t="s">
        <v>13591</v>
      </c>
      <c r="TBL1" t="s">
        <v>13592</v>
      </c>
      <c r="TBM1" t="s">
        <v>13593</v>
      </c>
      <c r="TBN1" t="s">
        <v>13594</v>
      </c>
      <c r="TBO1" t="s">
        <v>13595</v>
      </c>
      <c r="TBP1" t="s">
        <v>13596</v>
      </c>
      <c r="TBQ1" t="s">
        <v>13597</v>
      </c>
      <c r="TBR1" t="s">
        <v>13598</v>
      </c>
      <c r="TBS1" t="s">
        <v>13599</v>
      </c>
      <c r="TBT1" t="s">
        <v>13600</v>
      </c>
      <c r="TBU1" t="s">
        <v>13601</v>
      </c>
      <c r="TBV1" t="s">
        <v>13602</v>
      </c>
      <c r="TBW1" t="s">
        <v>13603</v>
      </c>
      <c r="TBX1" t="s">
        <v>13604</v>
      </c>
      <c r="TBY1" t="s">
        <v>13605</v>
      </c>
      <c r="TBZ1" t="s">
        <v>13606</v>
      </c>
      <c r="TCA1" t="s">
        <v>13607</v>
      </c>
      <c r="TCB1" t="s">
        <v>13608</v>
      </c>
      <c r="TCC1" t="s">
        <v>13609</v>
      </c>
      <c r="TCD1" t="s">
        <v>13610</v>
      </c>
      <c r="TCE1" t="s">
        <v>13611</v>
      </c>
      <c r="TCF1" t="s">
        <v>13612</v>
      </c>
      <c r="TCG1" t="s">
        <v>13613</v>
      </c>
      <c r="TCH1" t="s">
        <v>13614</v>
      </c>
      <c r="TCI1" t="s">
        <v>13615</v>
      </c>
      <c r="TCJ1" t="s">
        <v>13616</v>
      </c>
      <c r="TCK1" t="s">
        <v>13617</v>
      </c>
      <c r="TCL1" t="s">
        <v>13618</v>
      </c>
      <c r="TCM1" t="s">
        <v>13619</v>
      </c>
      <c r="TCN1" t="s">
        <v>13620</v>
      </c>
      <c r="TCO1" t="s">
        <v>13621</v>
      </c>
      <c r="TCP1" t="s">
        <v>13622</v>
      </c>
      <c r="TCQ1" t="s">
        <v>13623</v>
      </c>
      <c r="TCR1" t="s">
        <v>13624</v>
      </c>
      <c r="TCS1" t="s">
        <v>13625</v>
      </c>
      <c r="TCT1" t="s">
        <v>13626</v>
      </c>
      <c r="TCU1" t="s">
        <v>13627</v>
      </c>
      <c r="TCV1" t="s">
        <v>13628</v>
      </c>
      <c r="TCW1" t="s">
        <v>13629</v>
      </c>
      <c r="TCX1" t="s">
        <v>13630</v>
      </c>
      <c r="TCY1" t="s">
        <v>13631</v>
      </c>
      <c r="TCZ1" t="s">
        <v>13632</v>
      </c>
      <c r="TDA1" t="s">
        <v>13633</v>
      </c>
      <c r="TDB1" t="s">
        <v>13634</v>
      </c>
      <c r="TDC1" t="s">
        <v>13635</v>
      </c>
      <c r="TDD1" t="s">
        <v>13636</v>
      </c>
      <c r="TDE1" t="s">
        <v>13637</v>
      </c>
      <c r="TDF1" t="s">
        <v>13638</v>
      </c>
      <c r="TDG1" t="s">
        <v>13639</v>
      </c>
      <c r="TDH1" t="s">
        <v>13640</v>
      </c>
      <c r="TDI1" t="s">
        <v>13641</v>
      </c>
      <c r="TDJ1" t="s">
        <v>13642</v>
      </c>
      <c r="TDK1" t="s">
        <v>13643</v>
      </c>
      <c r="TDL1" t="s">
        <v>13644</v>
      </c>
      <c r="TDM1" t="s">
        <v>13645</v>
      </c>
      <c r="TDN1" t="s">
        <v>13646</v>
      </c>
      <c r="TDO1" t="s">
        <v>13647</v>
      </c>
      <c r="TDP1" t="s">
        <v>13648</v>
      </c>
      <c r="TDQ1" t="s">
        <v>13649</v>
      </c>
      <c r="TDR1" t="s">
        <v>13650</v>
      </c>
      <c r="TDS1" t="s">
        <v>13651</v>
      </c>
      <c r="TDT1" t="s">
        <v>13652</v>
      </c>
      <c r="TDU1" t="s">
        <v>13653</v>
      </c>
      <c r="TDV1" t="s">
        <v>13654</v>
      </c>
      <c r="TDW1" t="s">
        <v>13655</v>
      </c>
      <c r="TDX1" t="s">
        <v>13656</v>
      </c>
      <c r="TDY1" t="s">
        <v>13657</v>
      </c>
      <c r="TDZ1" t="s">
        <v>13658</v>
      </c>
      <c r="TEA1" t="s">
        <v>13659</v>
      </c>
      <c r="TEB1" t="s">
        <v>13660</v>
      </c>
      <c r="TEC1" t="s">
        <v>13661</v>
      </c>
      <c r="TED1" t="s">
        <v>13662</v>
      </c>
      <c r="TEE1" t="s">
        <v>13663</v>
      </c>
      <c r="TEF1" t="s">
        <v>13664</v>
      </c>
      <c r="TEG1" t="s">
        <v>13665</v>
      </c>
      <c r="TEH1" t="s">
        <v>13666</v>
      </c>
      <c r="TEI1" t="s">
        <v>13667</v>
      </c>
      <c r="TEJ1" t="s">
        <v>13668</v>
      </c>
      <c r="TEK1" t="s">
        <v>13669</v>
      </c>
      <c r="TEL1" t="s">
        <v>13670</v>
      </c>
      <c r="TEM1" t="s">
        <v>13671</v>
      </c>
      <c r="TEN1" t="s">
        <v>13672</v>
      </c>
      <c r="TEO1" t="s">
        <v>13673</v>
      </c>
      <c r="TEP1" t="s">
        <v>13674</v>
      </c>
      <c r="TEQ1" t="s">
        <v>13675</v>
      </c>
      <c r="TER1" t="s">
        <v>13676</v>
      </c>
      <c r="TES1" t="s">
        <v>13677</v>
      </c>
      <c r="TET1" t="s">
        <v>13678</v>
      </c>
      <c r="TEU1" t="s">
        <v>13679</v>
      </c>
      <c r="TEV1" t="s">
        <v>13680</v>
      </c>
      <c r="TEW1" t="s">
        <v>13681</v>
      </c>
      <c r="TEX1" t="s">
        <v>13682</v>
      </c>
      <c r="TEY1" t="s">
        <v>13683</v>
      </c>
      <c r="TEZ1" t="s">
        <v>13684</v>
      </c>
      <c r="TFA1" t="s">
        <v>13685</v>
      </c>
      <c r="TFB1" t="s">
        <v>13686</v>
      </c>
      <c r="TFC1" t="s">
        <v>13687</v>
      </c>
      <c r="TFD1" t="s">
        <v>13688</v>
      </c>
      <c r="TFE1" t="s">
        <v>13689</v>
      </c>
      <c r="TFF1" t="s">
        <v>13690</v>
      </c>
      <c r="TFG1" t="s">
        <v>13691</v>
      </c>
      <c r="TFH1" t="s">
        <v>13692</v>
      </c>
      <c r="TFI1" t="s">
        <v>13693</v>
      </c>
      <c r="TFJ1" t="s">
        <v>13694</v>
      </c>
      <c r="TFK1" t="s">
        <v>13695</v>
      </c>
      <c r="TFL1" t="s">
        <v>13696</v>
      </c>
      <c r="TFM1" t="s">
        <v>13697</v>
      </c>
      <c r="TFN1" t="s">
        <v>13698</v>
      </c>
      <c r="TFO1" t="s">
        <v>13699</v>
      </c>
      <c r="TFP1" t="s">
        <v>13700</v>
      </c>
      <c r="TFQ1" t="s">
        <v>13701</v>
      </c>
      <c r="TFR1" t="s">
        <v>13702</v>
      </c>
      <c r="TFS1" t="s">
        <v>13703</v>
      </c>
      <c r="TFT1" t="s">
        <v>13704</v>
      </c>
      <c r="TFU1" t="s">
        <v>13705</v>
      </c>
      <c r="TFV1" t="s">
        <v>13706</v>
      </c>
      <c r="TFW1" t="s">
        <v>13707</v>
      </c>
      <c r="TFX1" t="s">
        <v>13708</v>
      </c>
      <c r="TFY1" t="s">
        <v>13709</v>
      </c>
      <c r="TFZ1" t="s">
        <v>13710</v>
      </c>
      <c r="TGA1" t="s">
        <v>13711</v>
      </c>
      <c r="TGB1" t="s">
        <v>13712</v>
      </c>
      <c r="TGC1" t="s">
        <v>13713</v>
      </c>
      <c r="TGD1" t="s">
        <v>13714</v>
      </c>
      <c r="TGE1" t="s">
        <v>13715</v>
      </c>
      <c r="TGF1" t="s">
        <v>13716</v>
      </c>
      <c r="TGG1" t="s">
        <v>13717</v>
      </c>
      <c r="TGH1" t="s">
        <v>13718</v>
      </c>
      <c r="TGI1" t="s">
        <v>13719</v>
      </c>
      <c r="TGJ1" t="s">
        <v>13720</v>
      </c>
      <c r="TGK1" t="s">
        <v>13721</v>
      </c>
      <c r="TGL1" t="s">
        <v>13722</v>
      </c>
      <c r="TGM1" t="s">
        <v>13723</v>
      </c>
      <c r="TGN1" t="s">
        <v>13724</v>
      </c>
      <c r="TGO1" t="s">
        <v>13725</v>
      </c>
      <c r="TGP1" t="s">
        <v>13726</v>
      </c>
      <c r="TGQ1" t="s">
        <v>13727</v>
      </c>
      <c r="TGR1" t="s">
        <v>13728</v>
      </c>
      <c r="TGS1" t="s">
        <v>13729</v>
      </c>
      <c r="TGT1" t="s">
        <v>13730</v>
      </c>
      <c r="TGU1" t="s">
        <v>13731</v>
      </c>
      <c r="TGV1" t="s">
        <v>13732</v>
      </c>
      <c r="TGW1" t="s">
        <v>13733</v>
      </c>
      <c r="TGX1" t="s">
        <v>13734</v>
      </c>
      <c r="TGY1" t="s">
        <v>13735</v>
      </c>
      <c r="TGZ1" t="s">
        <v>13736</v>
      </c>
      <c r="THA1" t="s">
        <v>13737</v>
      </c>
      <c r="THB1" t="s">
        <v>13738</v>
      </c>
      <c r="THC1" t="s">
        <v>13739</v>
      </c>
      <c r="THD1" t="s">
        <v>13740</v>
      </c>
      <c r="THE1" t="s">
        <v>13741</v>
      </c>
      <c r="THF1" t="s">
        <v>13742</v>
      </c>
      <c r="THG1" t="s">
        <v>13743</v>
      </c>
      <c r="THH1" t="s">
        <v>13744</v>
      </c>
      <c r="THI1" t="s">
        <v>13745</v>
      </c>
      <c r="THJ1" t="s">
        <v>13746</v>
      </c>
      <c r="THK1" t="s">
        <v>13747</v>
      </c>
      <c r="THL1" t="s">
        <v>13748</v>
      </c>
      <c r="THM1" t="s">
        <v>13749</v>
      </c>
      <c r="THN1" t="s">
        <v>13750</v>
      </c>
      <c r="THO1" t="s">
        <v>13751</v>
      </c>
      <c r="THP1" t="s">
        <v>13752</v>
      </c>
      <c r="THQ1" t="s">
        <v>13753</v>
      </c>
      <c r="THR1" t="s">
        <v>13754</v>
      </c>
      <c r="THS1" t="s">
        <v>13755</v>
      </c>
      <c r="THT1" t="s">
        <v>13756</v>
      </c>
      <c r="THU1" t="s">
        <v>13757</v>
      </c>
      <c r="THV1" t="s">
        <v>13758</v>
      </c>
      <c r="THW1" t="s">
        <v>13759</v>
      </c>
      <c r="THX1" t="s">
        <v>13760</v>
      </c>
      <c r="THY1" t="s">
        <v>13761</v>
      </c>
      <c r="THZ1" t="s">
        <v>13762</v>
      </c>
      <c r="TIA1" t="s">
        <v>13763</v>
      </c>
      <c r="TIB1" t="s">
        <v>13764</v>
      </c>
      <c r="TIC1" t="s">
        <v>13765</v>
      </c>
      <c r="TID1" t="s">
        <v>13766</v>
      </c>
      <c r="TIE1" t="s">
        <v>13767</v>
      </c>
      <c r="TIF1" t="s">
        <v>13768</v>
      </c>
      <c r="TIG1" t="s">
        <v>13769</v>
      </c>
      <c r="TIH1" t="s">
        <v>13770</v>
      </c>
      <c r="TII1" t="s">
        <v>13771</v>
      </c>
      <c r="TIJ1" t="s">
        <v>13772</v>
      </c>
      <c r="TIK1" t="s">
        <v>13773</v>
      </c>
      <c r="TIL1" t="s">
        <v>13774</v>
      </c>
      <c r="TIM1" t="s">
        <v>13775</v>
      </c>
      <c r="TIN1" t="s">
        <v>13776</v>
      </c>
      <c r="TIO1" t="s">
        <v>13777</v>
      </c>
      <c r="TIP1" t="s">
        <v>13778</v>
      </c>
      <c r="TIQ1" t="s">
        <v>13779</v>
      </c>
      <c r="TIR1" t="s">
        <v>13780</v>
      </c>
      <c r="TIS1" t="s">
        <v>13781</v>
      </c>
      <c r="TIT1" t="s">
        <v>13782</v>
      </c>
      <c r="TIU1" t="s">
        <v>13783</v>
      </c>
      <c r="TIV1" t="s">
        <v>13784</v>
      </c>
      <c r="TIW1" t="s">
        <v>13785</v>
      </c>
      <c r="TIX1" t="s">
        <v>13786</v>
      </c>
      <c r="TIY1" t="s">
        <v>13787</v>
      </c>
      <c r="TIZ1" t="s">
        <v>13788</v>
      </c>
      <c r="TJA1" t="s">
        <v>13789</v>
      </c>
      <c r="TJB1" t="s">
        <v>13790</v>
      </c>
      <c r="TJC1" t="s">
        <v>13791</v>
      </c>
      <c r="TJD1" t="s">
        <v>13792</v>
      </c>
      <c r="TJE1" t="s">
        <v>13793</v>
      </c>
      <c r="TJF1" t="s">
        <v>13794</v>
      </c>
      <c r="TJG1" t="s">
        <v>13795</v>
      </c>
      <c r="TJH1" t="s">
        <v>13796</v>
      </c>
      <c r="TJI1" t="s">
        <v>13797</v>
      </c>
      <c r="TJJ1" t="s">
        <v>13798</v>
      </c>
      <c r="TJK1" t="s">
        <v>13799</v>
      </c>
      <c r="TJL1" t="s">
        <v>13800</v>
      </c>
      <c r="TJM1" t="s">
        <v>13801</v>
      </c>
      <c r="TJN1" t="s">
        <v>13802</v>
      </c>
      <c r="TJO1" t="s">
        <v>13803</v>
      </c>
      <c r="TJP1" t="s">
        <v>13804</v>
      </c>
      <c r="TJQ1" t="s">
        <v>13805</v>
      </c>
      <c r="TJR1" t="s">
        <v>13806</v>
      </c>
      <c r="TJS1" t="s">
        <v>13807</v>
      </c>
      <c r="TJT1" t="s">
        <v>13808</v>
      </c>
      <c r="TJU1" t="s">
        <v>13809</v>
      </c>
      <c r="TJV1" t="s">
        <v>13810</v>
      </c>
      <c r="TJW1" t="s">
        <v>13811</v>
      </c>
      <c r="TJX1" t="s">
        <v>13812</v>
      </c>
      <c r="TJY1" t="s">
        <v>13813</v>
      </c>
      <c r="TJZ1" t="s">
        <v>13814</v>
      </c>
      <c r="TKA1" t="s">
        <v>13815</v>
      </c>
      <c r="TKB1" t="s">
        <v>13816</v>
      </c>
      <c r="TKC1" t="s">
        <v>13817</v>
      </c>
      <c r="TKD1" t="s">
        <v>13818</v>
      </c>
      <c r="TKE1" t="s">
        <v>13819</v>
      </c>
      <c r="TKF1" t="s">
        <v>13820</v>
      </c>
      <c r="TKG1" t="s">
        <v>13821</v>
      </c>
      <c r="TKH1" t="s">
        <v>13822</v>
      </c>
      <c r="TKI1" t="s">
        <v>13823</v>
      </c>
      <c r="TKJ1" t="s">
        <v>13824</v>
      </c>
      <c r="TKK1" t="s">
        <v>13825</v>
      </c>
      <c r="TKL1" t="s">
        <v>13826</v>
      </c>
      <c r="TKM1" t="s">
        <v>13827</v>
      </c>
      <c r="TKN1" t="s">
        <v>13828</v>
      </c>
      <c r="TKO1" t="s">
        <v>13829</v>
      </c>
      <c r="TKP1" t="s">
        <v>13830</v>
      </c>
      <c r="TKQ1" t="s">
        <v>13831</v>
      </c>
      <c r="TKR1" t="s">
        <v>13832</v>
      </c>
      <c r="TKS1" t="s">
        <v>13833</v>
      </c>
      <c r="TKT1" t="s">
        <v>13834</v>
      </c>
      <c r="TKU1" t="s">
        <v>13835</v>
      </c>
      <c r="TKV1" t="s">
        <v>13836</v>
      </c>
      <c r="TKW1" t="s">
        <v>13837</v>
      </c>
      <c r="TKX1" t="s">
        <v>13838</v>
      </c>
      <c r="TKY1" t="s">
        <v>13839</v>
      </c>
      <c r="TKZ1" t="s">
        <v>13840</v>
      </c>
      <c r="TLA1" t="s">
        <v>13841</v>
      </c>
      <c r="TLB1" t="s">
        <v>13842</v>
      </c>
      <c r="TLC1" t="s">
        <v>13843</v>
      </c>
      <c r="TLD1" t="s">
        <v>13844</v>
      </c>
      <c r="TLE1" t="s">
        <v>13845</v>
      </c>
      <c r="TLF1" t="s">
        <v>13846</v>
      </c>
      <c r="TLG1" t="s">
        <v>13847</v>
      </c>
      <c r="TLH1" t="s">
        <v>13848</v>
      </c>
      <c r="TLI1" t="s">
        <v>13849</v>
      </c>
      <c r="TLJ1" t="s">
        <v>13850</v>
      </c>
      <c r="TLK1" t="s">
        <v>13851</v>
      </c>
      <c r="TLL1" t="s">
        <v>13852</v>
      </c>
      <c r="TLM1" t="s">
        <v>13853</v>
      </c>
      <c r="TLN1" t="s">
        <v>13854</v>
      </c>
      <c r="TLO1" t="s">
        <v>13855</v>
      </c>
      <c r="TLP1" t="s">
        <v>13856</v>
      </c>
      <c r="TLQ1" t="s">
        <v>13857</v>
      </c>
      <c r="TLR1" t="s">
        <v>13858</v>
      </c>
      <c r="TLS1" t="s">
        <v>13859</v>
      </c>
      <c r="TLT1" t="s">
        <v>13860</v>
      </c>
      <c r="TLU1" t="s">
        <v>13861</v>
      </c>
      <c r="TLV1" t="s">
        <v>13862</v>
      </c>
      <c r="TLW1" t="s">
        <v>13863</v>
      </c>
      <c r="TLX1" t="s">
        <v>13864</v>
      </c>
      <c r="TLY1" t="s">
        <v>13865</v>
      </c>
      <c r="TLZ1" t="s">
        <v>13866</v>
      </c>
      <c r="TMA1" t="s">
        <v>13867</v>
      </c>
      <c r="TMB1" t="s">
        <v>13868</v>
      </c>
      <c r="TMC1" t="s">
        <v>13869</v>
      </c>
      <c r="TMD1" t="s">
        <v>13870</v>
      </c>
      <c r="TME1" t="s">
        <v>13871</v>
      </c>
      <c r="TMF1" t="s">
        <v>13872</v>
      </c>
      <c r="TMG1" t="s">
        <v>13873</v>
      </c>
      <c r="TMH1" t="s">
        <v>13874</v>
      </c>
      <c r="TMI1" t="s">
        <v>13875</v>
      </c>
      <c r="TMJ1" t="s">
        <v>13876</v>
      </c>
      <c r="TMK1" t="s">
        <v>13877</v>
      </c>
      <c r="TML1" t="s">
        <v>13878</v>
      </c>
      <c r="TMM1" t="s">
        <v>13879</v>
      </c>
      <c r="TMN1" t="s">
        <v>13880</v>
      </c>
      <c r="TMO1" t="s">
        <v>13881</v>
      </c>
      <c r="TMP1" t="s">
        <v>13882</v>
      </c>
      <c r="TMQ1" t="s">
        <v>13883</v>
      </c>
      <c r="TMR1" t="s">
        <v>13884</v>
      </c>
      <c r="TMS1" t="s">
        <v>13885</v>
      </c>
      <c r="TMT1" t="s">
        <v>13886</v>
      </c>
      <c r="TMU1" t="s">
        <v>13887</v>
      </c>
      <c r="TMV1" t="s">
        <v>13888</v>
      </c>
      <c r="TMW1" t="s">
        <v>13889</v>
      </c>
      <c r="TMX1" t="s">
        <v>13890</v>
      </c>
      <c r="TMY1" t="s">
        <v>13891</v>
      </c>
      <c r="TMZ1" t="s">
        <v>13892</v>
      </c>
      <c r="TNA1" t="s">
        <v>13893</v>
      </c>
      <c r="TNB1" t="s">
        <v>13894</v>
      </c>
      <c r="TNC1" t="s">
        <v>13895</v>
      </c>
      <c r="TND1" t="s">
        <v>13896</v>
      </c>
      <c r="TNE1" t="s">
        <v>13897</v>
      </c>
      <c r="TNF1" t="s">
        <v>13898</v>
      </c>
      <c r="TNG1" t="s">
        <v>13899</v>
      </c>
      <c r="TNH1" t="s">
        <v>13900</v>
      </c>
      <c r="TNI1" t="s">
        <v>13901</v>
      </c>
      <c r="TNJ1" t="s">
        <v>13902</v>
      </c>
      <c r="TNK1" t="s">
        <v>13903</v>
      </c>
      <c r="TNL1" t="s">
        <v>13904</v>
      </c>
      <c r="TNM1" t="s">
        <v>13905</v>
      </c>
      <c r="TNN1" t="s">
        <v>13906</v>
      </c>
      <c r="TNO1" t="s">
        <v>13907</v>
      </c>
      <c r="TNP1" t="s">
        <v>13908</v>
      </c>
      <c r="TNQ1" t="s">
        <v>13909</v>
      </c>
      <c r="TNR1" t="s">
        <v>13910</v>
      </c>
      <c r="TNS1" t="s">
        <v>13911</v>
      </c>
      <c r="TNT1" t="s">
        <v>13912</v>
      </c>
      <c r="TNU1" t="s">
        <v>13913</v>
      </c>
      <c r="TNV1" t="s">
        <v>13914</v>
      </c>
      <c r="TNW1" t="s">
        <v>13915</v>
      </c>
      <c r="TNX1" t="s">
        <v>13916</v>
      </c>
      <c r="TNY1" t="s">
        <v>13917</v>
      </c>
      <c r="TNZ1" t="s">
        <v>13918</v>
      </c>
      <c r="TOA1" t="s">
        <v>13919</v>
      </c>
      <c r="TOB1" t="s">
        <v>13920</v>
      </c>
      <c r="TOC1" t="s">
        <v>13921</v>
      </c>
      <c r="TOD1" t="s">
        <v>13922</v>
      </c>
      <c r="TOE1" t="s">
        <v>13923</v>
      </c>
      <c r="TOF1" t="s">
        <v>13924</v>
      </c>
      <c r="TOG1" t="s">
        <v>13925</v>
      </c>
      <c r="TOH1" t="s">
        <v>13926</v>
      </c>
      <c r="TOI1" t="s">
        <v>13927</v>
      </c>
      <c r="TOJ1" t="s">
        <v>13928</v>
      </c>
      <c r="TOK1" t="s">
        <v>13929</v>
      </c>
      <c r="TOL1" t="s">
        <v>13930</v>
      </c>
      <c r="TOM1" t="s">
        <v>13931</v>
      </c>
      <c r="TON1" t="s">
        <v>13932</v>
      </c>
      <c r="TOO1" t="s">
        <v>13933</v>
      </c>
      <c r="TOP1" t="s">
        <v>13934</v>
      </c>
      <c r="TOQ1" t="s">
        <v>13935</v>
      </c>
      <c r="TOR1" t="s">
        <v>13936</v>
      </c>
      <c r="TOS1" t="s">
        <v>13937</v>
      </c>
      <c r="TOT1" t="s">
        <v>13938</v>
      </c>
      <c r="TOU1" t="s">
        <v>13939</v>
      </c>
      <c r="TOV1" t="s">
        <v>13940</v>
      </c>
      <c r="TOW1" t="s">
        <v>13941</v>
      </c>
      <c r="TOX1" t="s">
        <v>13942</v>
      </c>
      <c r="TOY1" t="s">
        <v>13943</v>
      </c>
      <c r="TOZ1" t="s">
        <v>13944</v>
      </c>
      <c r="TPA1" t="s">
        <v>13945</v>
      </c>
      <c r="TPB1" t="s">
        <v>13946</v>
      </c>
      <c r="TPC1" t="s">
        <v>13947</v>
      </c>
      <c r="TPD1" t="s">
        <v>13948</v>
      </c>
      <c r="TPE1" t="s">
        <v>13949</v>
      </c>
      <c r="TPF1" t="s">
        <v>13950</v>
      </c>
      <c r="TPG1" t="s">
        <v>13951</v>
      </c>
      <c r="TPH1" t="s">
        <v>13952</v>
      </c>
      <c r="TPI1" t="s">
        <v>13953</v>
      </c>
      <c r="TPJ1" t="s">
        <v>13954</v>
      </c>
      <c r="TPK1" t="s">
        <v>13955</v>
      </c>
      <c r="TPL1" t="s">
        <v>13956</v>
      </c>
      <c r="TPM1" t="s">
        <v>13957</v>
      </c>
      <c r="TPN1" t="s">
        <v>13958</v>
      </c>
      <c r="TPO1" t="s">
        <v>13959</v>
      </c>
      <c r="TPP1" t="s">
        <v>13960</v>
      </c>
      <c r="TPQ1" t="s">
        <v>13961</v>
      </c>
      <c r="TPR1" t="s">
        <v>13962</v>
      </c>
      <c r="TPS1" t="s">
        <v>13963</v>
      </c>
      <c r="TPT1" t="s">
        <v>13964</v>
      </c>
      <c r="TPU1" t="s">
        <v>13965</v>
      </c>
      <c r="TPV1" t="s">
        <v>13966</v>
      </c>
      <c r="TPW1" t="s">
        <v>13967</v>
      </c>
      <c r="TPX1" t="s">
        <v>13968</v>
      </c>
      <c r="TPY1" t="s">
        <v>13969</v>
      </c>
      <c r="TPZ1" t="s">
        <v>13970</v>
      </c>
      <c r="TQA1" t="s">
        <v>13971</v>
      </c>
      <c r="TQB1" t="s">
        <v>13972</v>
      </c>
      <c r="TQC1" t="s">
        <v>13973</v>
      </c>
      <c r="TQD1" t="s">
        <v>13974</v>
      </c>
      <c r="TQE1" t="s">
        <v>13975</v>
      </c>
      <c r="TQF1" t="s">
        <v>13976</v>
      </c>
      <c r="TQG1" t="s">
        <v>13977</v>
      </c>
      <c r="TQH1" t="s">
        <v>13978</v>
      </c>
      <c r="TQI1" t="s">
        <v>13979</v>
      </c>
      <c r="TQJ1" t="s">
        <v>13980</v>
      </c>
      <c r="TQK1" t="s">
        <v>13981</v>
      </c>
      <c r="TQL1" t="s">
        <v>13982</v>
      </c>
      <c r="TQM1" t="s">
        <v>13983</v>
      </c>
      <c r="TQN1" t="s">
        <v>13984</v>
      </c>
      <c r="TQO1" t="s">
        <v>13985</v>
      </c>
      <c r="TQP1" t="s">
        <v>13986</v>
      </c>
      <c r="TQQ1" t="s">
        <v>13987</v>
      </c>
      <c r="TQR1" t="s">
        <v>13988</v>
      </c>
      <c r="TQS1" t="s">
        <v>13989</v>
      </c>
      <c r="TQT1" t="s">
        <v>13990</v>
      </c>
      <c r="TQU1" t="s">
        <v>13991</v>
      </c>
      <c r="TQV1" t="s">
        <v>13992</v>
      </c>
      <c r="TQW1" t="s">
        <v>13993</v>
      </c>
      <c r="TQX1" t="s">
        <v>13994</v>
      </c>
      <c r="TQY1" t="s">
        <v>13995</v>
      </c>
      <c r="TQZ1" t="s">
        <v>13996</v>
      </c>
      <c r="TRA1" t="s">
        <v>13997</v>
      </c>
      <c r="TRB1" t="s">
        <v>13998</v>
      </c>
      <c r="TRC1" t="s">
        <v>13999</v>
      </c>
      <c r="TRD1" t="s">
        <v>14000</v>
      </c>
      <c r="TRE1" t="s">
        <v>14001</v>
      </c>
      <c r="TRF1" t="s">
        <v>14002</v>
      </c>
      <c r="TRG1" t="s">
        <v>14003</v>
      </c>
      <c r="TRH1" t="s">
        <v>14004</v>
      </c>
      <c r="TRI1" t="s">
        <v>14005</v>
      </c>
      <c r="TRJ1" t="s">
        <v>14006</v>
      </c>
      <c r="TRK1" t="s">
        <v>14007</v>
      </c>
      <c r="TRL1" t="s">
        <v>14008</v>
      </c>
      <c r="TRM1" t="s">
        <v>14009</v>
      </c>
      <c r="TRN1" t="s">
        <v>14010</v>
      </c>
      <c r="TRO1" t="s">
        <v>14011</v>
      </c>
      <c r="TRP1" t="s">
        <v>14012</v>
      </c>
      <c r="TRQ1" t="s">
        <v>14013</v>
      </c>
      <c r="TRR1" t="s">
        <v>14014</v>
      </c>
      <c r="TRS1" t="s">
        <v>14015</v>
      </c>
      <c r="TRT1" t="s">
        <v>14016</v>
      </c>
      <c r="TRU1" t="s">
        <v>14017</v>
      </c>
      <c r="TRV1" t="s">
        <v>14018</v>
      </c>
      <c r="TRW1" t="s">
        <v>14019</v>
      </c>
      <c r="TRX1" t="s">
        <v>14020</v>
      </c>
      <c r="TRY1" t="s">
        <v>14021</v>
      </c>
      <c r="TRZ1" t="s">
        <v>14022</v>
      </c>
      <c r="TSA1" t="s">
        <v>14023</v>
      </c>
      <c r="TSB1" t="s">
        <v>14024</v>
      </c>
      <c r="TSC1" t="s">
        <v>14025</v>
      </c>
      <c r="TSD1" t="s">
        <v>14026</v>
      </c>
      <c r="TSE1" t="s">
        <v>14027</v>
      </c>
      <c r="TSF1" t="s">
        <v>14028</v>
      </c>
      <c r="TSG1" t="s">
        <v>14029</v>
      </c>
      <c r="TSH1" t="s">
        <v>14030</v>
      </c>
      <c r="TSI1" t="s">
        <v>14031</v>
      </c>
      <c r="TSJ1" t="s">
        <v>14032</v>
      </c>
      <c r="TSK1" t="s">
        <v>14033</v>
      </c>
      <c r="TSL1" t="s">
        <v>14034</v>
      </c>
      <c r="TSM1" t="s">
        <v>14035</v>
      </c>
      <c r="TSN1" t="s">
        <v>14036</v>
      </c>
      <c r="TSO1" t="s">
        <v>14037</v>
      </c>
      <c r="TSP1" t="s">
        <v>14038</v>
      </c>
      <c r="TSQ1" t="s">
        <v>14039</v>
      </c>
      <c r="TSR1" t="s">
        <v>14040</v>
      </c>
      <c r="TSS1" t="s">
        <v>14041</v>
      </c>
      <c r="TST1" t="s">
        <v>14042</v>
      </c>
      <c r="TSU1" t="s">
        <v>14043</v>
      </c>
      <c r="TSV1" t="s">
        <v>14044</v>
      </c>
      <c r="TSW1" t="s">
        <v>14045</v>
      </c>
      <c r="TSX1" t="s">
        <v>14046</v>
      </c>
      <c r="TSY1" t="s">
        <v>14047</v>
      </c>
      <c r="TSZ1" t="s">
        <v>14048</v>
      </c>
      <c r="TTA1" t="s">
        <v>14049</v>
      </c>
      <c r="TTB1" t="s">
        <v>14050</v>
      </c>
      <c r="TTC1" t="s">
        <v>14051</v>
      </c>
      <c r="TTD1" t="s">
        <v>14052</v>
      </c>
      <c r="TTE1" t="s">
        <v>14053</v>
      </c>
      <c r="TTF1" t="s">
        <v>14054</v>
      </c>
      <c r="TTG1" t="s">
        <v>14055</v>
      </c>
      <c r="TTH1" t="s">
        <v>14056</v>
      </c>
      <c r="TTI1" t="s">
        <v>14057</v>
      </c>
      <c r="TTJ1" t="s">
        <v>14058</v>
      </c>
      <c r="TTK1" t="s">
        <v>14059</v>
      </c>
      <c r="TTL1" t="s">
        <v>14060</v>
      </c>
      <c r="TTM1" t="s">
        <v>14061</v>
      </c>
      <c r="TTN1" t="s">
        <v>14062</v>
      </c>
      <c r="TTO1" t="s">
        <v>14063</v>
      </c>
      <c r="TTP1" t="s">
        <v>14064</v>
      </c>
      <c r="TTQ1" t="s">
        <v>14065</v>
      </c>
      <c r="TTR1" t="s">
        <v>14066</v>
      </c>
      <c r="TTS1" t="s">
        <v>14067</v>
      </c>
      <c r="TTT1" t="s">
        <v>14068</v>
      </c>
      <c r="TTU1" t="s">
        <v>14069</v>
      </c>
      <c r="TTV1" t="s">
        <v>14070</v>
      </c>
      <c r="TTW1" t="s">
        <v>14071</v>
      </c>
      <c r="TTX1" t="s">
        <v>14072</v>
      </c>
      <c r="TTY1" t="s">
        <v>14073</v>
      </c>
      <c r="TTZ1" t="s">
        <v>14074</v>
      </c>
      <c r="TUA1" t="s">
        <v>14075</v>
      </c>
      <c r="TUB1" t="s">
        <v>14076</v>
      </c>
      <c r="TUC1" t="s">
        <v>14077</v>
      </c>
      <c r="TUD1" t="s">
        <v>14078</v>
      </c>
      <c r="TUE1" t="s">
        <v>14079</v>
      </c>
      <c r="TUF1" t="s">
        <v>14080</v>
      </c>
      <c r="TUG1" t="s">
        <v>14081</v>
      </c>
      <c r="TUH1" t="s">
        <v>14082</v>
      </c>
      <c r="TUI1" t="s">
        <v>14083</v>
      </c>
      <c r="TUJ1" t="s">
        <v>14084</v>
      </c>
      <c r="TUK1" t="s">
        <v>14085</v>
      </c>
      <c r="TUL1" t="s">
        <v>14086</v>
      </c>
      <c r="TUM1" t="s">
        <v>14087</v>
      </c>
      <c r="TUN1" t="s">
        <v>14088</v>
      </c>
      <c r="TUO1" t="s">
        <v>14089</v>
      </c>
      <c r="TUP1" t="s">
        <v>14090</v>
      </c>
      <c r="TUQ1" t="s">
        <v>14091</v>
      </c>
      <c r="TUR1" t="s">
        <v>14092</v>
      </c>
      <c r="TUS1" t="s">
        <v>14093</v>
      </c>
      <c r="TUT1" t="s">
        <v>14094</v>
      </c>
      <c r="TUU1" t="s">
        <v>14095</v>
      </c>
      <c r="TUV1" t="s">
        <v>14096</v>
      </c>
      <c r="TUW1" t="s">
        <v>14097</v>
      </c>
      <c r="TUX1" t="s">
        <v>14098</v>
      </c>
      <c r="TUY1" t="s">
        <v>14099</v>
      </c>
      <c r="TUZ1" t="s">
        <v>14100</v>
      </c>
      <c r="TVA1" t="s">
        <v>14101</v>
      </c>
      <c r="TVB1" t="s">
        <v>14102</v>
      </c>
      <c r="TVC1" t="s">
        <v>14103</v>
      </c>
      <c r="TVD1" t="s">
        <v>14104</v>
      </c>
      <c r="TVE1" t="s">
        <v>14105</v>
      </c>
      <c r="TVF1" t="s">
        <v>14106</v>
      </c>
      <c r="TVG1" t="s">
        <v>14107</v>
      </c>
      <c r="TVH1" t="s">
        <v>14108</v>
      </c>
      <c r="TVI1" t="s">
        <v>14109</v>
      </c>
      <c r="TVJ1" t="s">
        <v>14110</v>
      </c>
      <c r="TVK1" t="s">
        <v>14111</v>
      </c>
      <c r="TVL1" t="s">
        <v>14112</v>
      </c>
      <c r="TVM1" t="s">
        <v>14113</v>
      </c>
      <c r="TVN1" t="s">
        <v>14114</v>
      </c>
      <c r="TVO1" t="s">
        <v>14115</v>
      </c>
      <c r="TVP1" t="s">
        <v>14116</v>
      </c>
      <c r="TVQ1" t="s">
        <v>14117</v>
      </c>
      <c r="TVR1" t="s">
        <v>14118</v>
      </c>
      <c r="TVS1" t="s">
        <v>14119</v>
      </c>
      <c r="TVT1" t="s">
        <v>14120</v>
      </c>
      <c r="TVU1" t="s">
        <v>14121</v>
      </c>
      <c r="TVV1" t="s">
        <v>14122</v>
      </c>
      <c r="TVW1" t="s">
        <v>14123</v>
      </c>
      <c r="TVX1" t="s">
        <v>14124</v>
      </c>
      <c r="TVY1" t="s">
        <v>14125</v>
      </c>
      <c r="TVZ1" t="s">
        <v>14126</v>
      </c>
      <c r="TWA1" t="s">
        <v>14127</v>
      </c>
      <c r="TWB1" t="s">
        <v>14128</v>
      </c>
      <c r="TWC1" t="s">
        <v>14129</v>
      </c>
      <c r="TWD1" t="s">
        <v>14130</v>
      </c>
      <c r="TWE1" t="s">
        <v>14131</v>
      </c>
      <c r="TWF1" t="s">
        <v>14132</v>
      </c>
      <c r="TWG1" t="s">
        <v>14133</v>
      </c>
      <c r="TWH1" t="s">
        <v>14134</v>
      </c>
      <c r="TWI1" t="s">
        <v>14135</v>
      </c>
      <c r="TWJ1" t="s">
        <v>14136</v>
      </c>
      <c r="TWK1" t="s">
        <v>14137</v>
      </c>
      <c r="TWL1" t="s">
        <v>14138</v>
      </c>
      <c r="TWM1" t="s">
        <v>14139</v>
      </c>
      <c r="TWN1" t="s">
        <v>14140</v>
      </c>
      <c r="TWO1" t="s">
        <v>14141</v>
      </c>
      <c r="TWP1" t="s">
        <v>14142</v>
      </c>
      <c r="TWQ1" t="s">
        <v>14143</v>
      </c>
      <c r="TWR1" t="s">
        <v>14144</v>
      </c>
      <c r="TWS1" t="s">
        <v>14145</v>
      </c>
      <c r="TWT1" t="s">
        <v>14146</v>
      </c>
      <c r="TWU1" t="s">
        <v>14147</v>
      </c>
      <c r="TWV1" t="s">
        <v>14148</v>
      </c>
      <c r="TWW1" t="s">
        <v>14149</v>
      </c>
      <c r="TWX1" t="s">
        <v>14150</v>
      </c>
      <c r="TWY1" t="s">
        <v>14151</v>
      </c>
      <c r="TWZ1" t="s">
        <v>14152</v>
      </c>
      <c r="TXA1" t="s">
        <v>14153</v>
      </c>
      <c r="TXB1" t="s">
        <v>14154</v>
      </c>
      <c r="TXC1" t="s">
        <v>14155</v>
      </c>
      <c r="TXD1" t="s">
        <v>14156</v>
      </c>
      <c r="TXE1" t="s">
        <v>14157</v>
      </c>
      <c r="TXF1" t="s">
        <v>14158</v>
      </c>
      <c r="TXG1" t="s">
        <v>14159</v>
      </c>
      <c r="TXH1" t="s">
        <v>14160</v>
      </c>
      <c r="TXI1" t="s">
        <v>14161</v>
      </c>
      <c r="TXJ1" t="s">
        <v>14162</v>
      </c>
      <c r="TXK1" t="s">
        <v>14163</v>
      </c>
      <c r="TXL1" t="s">
        <v>14164</v>
      </c>
      <c r="TXM1" t="s">
        <v>14165</v>
      </c>
      <c r="TXN1" t="s">
        <v>14166</v>
      </c>
      <c r="TXO1" t="s">
        <v>14167</v>
      </c>
      <c r="TXP1" t="s">
        <v>14168</v>
      </c>
      <c r="TXQ1" t="s">
        <v>14169</v>
      </c>
      <c r="TXR1" t="s">
        <v>14170</v>
      </c>
      <c r="TXS1" t="s">
        <v>14171</v>
      </c>
      <c r="TXT1" t="s">
        <v>14172</v>
      </c>
      <c r="TXU1" t="s">
        <v>14173</v>
      </c>
      <c r="TXV1" t="s">
        <v>14174</v>
      </c>
      <c r="TXW1" t="s">
        <v>14175</v>
      </c>
      <c r="TXX1" t="s">
        <v>14176</v>
      </c>
      <c r="TXY1" t="s">
        <v>14177</v>
      </c>
      <c r="TXZ1" t="s">
        <v>14178</v>
      </c>
      <c r="TYA1" t="s">
        <v>14179</v>
      </c>
      <c r="TYB1" t="s">
        <v>14180</v>
      </c>
      <c r="TYC1" t="s">
        <v>14181</v>
      </c>
      <c r="TYD1" t="s">
        <v>14182</v>
      </c>
      <c r="TYE1" t="s">
        <v>14183</v>
      </c>
      <c r="TYF1" t="s">
        <v>14184</v>
      </c>
      <c r="TYG1" t="s">
        <v>14185</v>
      </c>
      <c r="TYH1" t="s">
        <v>14186</v>
      </c>
      <c r="TYI1" t="s">
        <v>14187</v>
      </c>
      <c r="TYJ1" t="s">
        <v>14188</v>
      </c>
      <c r="TYK1" t="s">
        <v>14189</v>
      </c>
      <c r="TYL1" t="s">
        <v>14190</v>
      </c>
      <c r="TYM1" t="s">
        <v>14191</v>
      </c>
      <c r="TYN1" t="s">
        <v>14192</v>
      </c>
      <c r="TYO1" t="s">
        <v>14193</v>
      </c>
      <c r="TYP1" t="s">
        <v>14194</v>
      </c>
      <c r="TYQ1" t="s">
        <v>14195</v>
      </c>
      <c r="TYR1" t="s">
        <v>14196</v>
      </c>
      <c r="TYS1" t="s">
        <v>14197</v>
      </c>
      <c r="TYT1" t="s">
        <v>14198</v>
      </c>
      <c r="TYU1" t="s">
        <v>14199</v>
      </c>
      <c r="TYV1" t="s">
        <v>14200</v>
      </c>
      <c r="TYW1" t="s">
        <v>14201</v>
      </c>
      <c r="TYX1" t="s">
        <v>14202</v>
      </c>
      <c r="TYY1" t="s">
        <v>14203</v>
      </c>
      <c r="TYZ1" t="s">
        <v>14204</v>
      </c>
      <c r="TZA1" t="s">
        <v>14205</v>
      </c>
      <c r="TZB1" t="s">
        <v>14206</v>
      </c>
      <c r="TZC1" t="s">
        <v>14207</v>
      </c>
      <c r="TZD1" t="s">
        <v>14208</v>
      </c>
      <c r="TZE1" t="s">
        <v>14209</v>
      </c>
      <c r="TZF1" t="s">
        <v>14210</v>
      </c>
      <c r="TZG1" t="s">
        <v>14211</v>
      </c>
      <c r="TZH1" t="s">
        <v>14212</v>
      </c>
      <c r="TZI1" t="s">
        <v>14213</v>
      </c>
      <c r="TZJ1" t="s">
        <v>14214</v>
      </c>
      <c r="TZK1" t="s">
        <v>14215</v>
      </c>
      <c r="TZL1" t="s">
        <v>14216</v>
      </c>
      <c r="TZM1" t="s">
        <v>14217</v>
      </c>
      <c r="TZN1" t="s">
        <v>14218</v>
      </c>
      <c r="TZO1" t="s">
        <v>14219</v>
      </c>
      <c r="TZP1" t="s">
        <v>14220</v>
      </c>
      <c r="TZQ1" t="s">
        <v>14221</v>
      </c>
      <c r="TZR1" t="s">
        <v>14222</v>
      </c>
      <c r="TZS1" t="s">
        <v>14223</v>
      </c>
      <c r="TZT1" t="s">
        <v>14224</v>
      </c>
      <c r="TZU1" t="s">
        <v>14225</v>
      </c>
      <c r="TZV1" t="s">
        <v>14226</v>
      </c>
      <c r="TZW1" t="s">
        <v>14227</v>
      </c>
      <c r="TZX1" t="s">
        <v>14228</v>
      </c>
      <c r="TZY1" t="s">
        <v>14229</v>
      </c>
      <c r="TZZ1" t="s">
        <v>14230</v>
      </c>
      <c r="UAA1" t="s">
        <v>14231</v>
      </c>
      <c r="UAB1" t="s">
        <v>14232</v>
      </c>
      <c r="UAC1" t="s">
        <v>14233</v>
      </c>
      <c r="UAD1" t="s">
        <v>14234</v>
      </c>
      <c r="UAE1" t="s">
        <v>14235</v>
      </c>
      <c r="UAF1" t="s">
        <v>14236</v>
      </c>
      <c r="UAG1" t="s">
        <v>14237</v>
      </c>
      <c r="UAH1" t="s">
        <v>14238</v>
      </c>
      <c r="UAI1" t="s">
        <v>14239</v>
      </c>
      <c r="UAJ1" t="s">
        <v>14240</v>
      </c>
      <c r="UAK1" t="s">
        <v>14241</v>
      </c>
      <c r="UAL1" t="s">
        <v>14242</v>
      </c>
      <c r="UAM1" t="s">
        <v>14243</v>
      </c>
      <c r="UAN1" t="s">
        <v>14244</v>
      </c>
      <c r="UAO1" t="s">
        <v>14245</v>
      </c>
      <c r="UAP1" t="s">
        <v>14246</v>
      </c>
      <c r="UAQ1" t="s">
        <v>14247</v>
      </c>
      <c r="UAR1" t="s">
        <v>14248</v>
      </c>
      <c r="UAS1" t="s">
        <v>14249</v>
      </c>
      <c r="UAT1" t="s">
        <v>14250</v>
      </c>
      <c r="UAU1" t="s">
        <v>14251</v>
      </c>
      <c r="UAV1" t="s">
        <v>14252</v>
      </c>
      <c r="UAW1" t="s">
        <v>14253</v>
      </c>
      <c r="UAX1" t="s">
        <v>14254</v>
      </c>
      <c r="UAY1" t="s">
        <v>14255</v>
      </c>
      <c r="UAZ1" t="s">
        <v>14256</v>
      </c>
      <c r="UBA1" t="s">
        <v>14257</v>
      </c>
      <c r="UBB1" t="s">
        <v>14258</v>
      </c>
      <c r="UBC1" t="s">
        <v>14259</v>
      </c>
      <c r="UBD1" t="s">
        <v>14260</v>
      </c>
      <c r="UBE1" t="s">
        <v>14261</v>
      </c>
      <c r="UBF1" t="s">
        <v>14262</v>
      </c>
      <c r="UBG1" t="s">
        <v>14263</v>
      </c>
      <c r="UBH1" t="s">
        <v>14264</v>
      </c>
      <c r="UBI1" t="s">
        <v>14265</v>
      </c>
      <c r="UBJ1" t="s">
        <v>14266</v>
      </c>
      <c r="UBK1" t="s">
        <v>14267</v>
      </c>
      <c r="UBL1" t="s">
        <v>14268</v>
      </c>
      <c r="UBM1" t="s">
        <v>14269</v>
      </c>
      <c r="UBN1" t="s">
        <v>14270</v>
      </c>
      <c r="UBO1" t="s">
        <v>14271</v>
      </c>
      <c r="UBP1" t="s">
        <v>14272</v>
      </c>
      <c r="UBQ1" t="s">
        <v>14273</v>
      </c>
      <c r="UBR1" t="s">
        <v>14274</v>
      </c>
      <c r="UBS1" t="s">
        <v>14275</v>
      </c>
      <c r="UBT1" t="s">
        <v>14276</v>
      </c>
      <c r="UBU1" t="s">
        <v>14277</v>
      </c>
      <c r="UBV1" t="s">
        <v>14278</v>
      </c>
      <c r="UBW1" t="s">
        <v>14279</v>
      </c>
      <c r="UBX1" t="s">
        <v>14280</v>
      </c>
      <c r="UBY1" t="s">
        <v>14281</v>
      </c>
      <c r="UBZ1" t="s">
        <v>14282</v>
      </c>
      <c r="UCA1" t="s">
        <v>14283</v>
      </c>
      <c r="UCB1" t="s">
        <v>14284</v>
      </c>
      <c r="UCC1" t="s">
        <v>14285</v>
      </c>
      <c r="UCD1" t="s">
        <v>14286</v>
      </c>
      <c r="UCE1" t="s">
        <v>14287</v>
      </c>
      <c r="UCF1" t="s">
        <v>14288</v>
      </c>
      <c r="UCG1" t="s">
        <v>14289</v>
      </c>
      <c r="UCH1" t="s">
        <v>14290</v>
      </c>
      <c r="UCI1" t="s">
        <v>14291</v>
      </c>
      <c r="UCJ1" t="s">
        <v>14292</v>
      </c>
      <c r="UCK1" t="s">
        <v>14293</v>
      </c>
      <c r="UCL1" t="s">
        <v>14294</v>
      </c>
      <c r="UCM1" t="s">
        <v>14295</v>
      </c>
      <c r="UCN1" t="s">
        <v>14296</v>
      </c>
      <c r="UCO1" t="s">
        <v>14297</v>
      </c>
      <c r="UCP1" t="s">
        <v>14298</v>
      </c>
      <c r="UCQ1" t="s">
        <v>14299</v>
      </c>
      <c r="UCR1" t="s">
        <v>14300</v>
      </c>
      <c r="UCS1" t="s">
        <v>14301</v>
      </c>
      <c r="UCT1" t="s">
        <v>14302</v>
      </c>
      <c r="UCU1" t="s">
        <v>14303</v>
      </c>
      <c r="UCV1" t="s">
        <v>14304</v>
      </c>
      <c r="UCW1" t="s">
        <v>14305</v>
      </c>
      <c r="UCX1" t="s">
        <v>14306</v>
      </c>
      <c r="UCY1" t="s">
        <v>14307</v>
      </c>
      <c r="UCZ1" t="s">
        <v>14308</v>
      </c>
      <c r="UDA1" t="s">
        <v>14309</v>
      </c>
      <c r="UDB1" t="s">
        <v>14310</v>
      </c>
      <c r="UDC1" t="s">
        <v>14311</v>
      </c>
      <c r="UDD1" t="s">
        <v>14312</v>
      </c>
      <c r="UDE1" t="s">
        <v>14313</v>
      </c>
      <c r="UDF1" t="s">
        <v>14314</v>
      </c>
      <c r="UDG1" t="s">
        <v>14315</v>
      </c>
      <c r="UDH1" t="s">
        <v>14316</v>
      </c>
      <c r="UDI1" t="s">
        <v>14317</v>
      </c>
      <c r="UDJ1" t="s">
        <v>14318</v>
      </c>
      <c r="UDK1" t="s">
        <v>14319</v>
      </c>
      <c r="UDL1" t="s">
        <v>14320</v>
      </c>
      <c r="UDM1" t="s">
        <v>14321</v>
      </c>
      <c r="UDN1" t="s">
        <v>14322</v>
      </c>
      <c r="UDO1" t="s">
        <v>14323</v>
      </c>
      <c r="UDP1" t="s">
        <v>14324</v>
      </c>
      <c r="UDQ1" t="s">
        <v>14325</v>
      </c>
      <c r="UDR1" t="s">
        <v>14326</v>
      </c>
      <c r="UDS1" t="s">
        <v>14327</v>
      </c>
      <c r="UDT1" t="s">
        <v>14328</v>
      </c>
      <c r="UDU1" t="s">
        <v>14329</v>
      </c>
      <c r="UDV1" t="s">
        <v>14330</v>
      </c>
      <c r="UDW1" t="s">
        <v>14331</v>
      </c>
      <c r="UDX1" t="s">
        <v>14332</v>
      </c>
      <c r="UDY1" t="s">
        <v>14333</v>
      </c>
      <c r="UDZ1" t="s">
        <v>14334</v>
      </c>
      <c r="UEA1" t="s">
        <v>14335</v>
      </c>
      <c r="UEB1" t="s">
        <v>14336</v>
      </c>
      <c r="UEC1" t="s">
        <v>14337</v>
      </c>
      <c r="UED1" t="s">
        <v>14338</v>
      </c>
      <c r="UEE1" t="s">
        <v>14339</v>
      </c>
      <c r="UEF1" t="s">
        <v>14340</v>
      </c>
      <c r="UEG1" t="s">
        <v>14341</v>
      </c>
      <c r="UEH1" t="s">
        <v>14342</v>
      </c>
      <c r="UEI1" t="s">
        <v>14343</v>
      </c>
      <c r="UEJ1" t="s">
        <v>14344</v>
      </c>
      <c r="UEK1" t="s">
        <v>14345</v>
      </c>
      <c r="UEL1" t="s">
        <v>14346</v>
      </c>
      <c r="UEM1" t="s">
        <v>14347</v>
      </c>
      <c r="UEN1" t="s">
        <v>14348</v>
      </c>
      <c r="UEO1" t="s">
        <v>14349</v>
      </c>
      <c r="UEP1" t="s">
        <v>14350</v>
      </c>
      <c r="UEQ1" t="s">
        <v>14351</v>
      </c>
      <c r="UER1" t="s">
        <v>14352</v>
      </c>
      <c r="UES1" t="s">
        <v>14353</v>
      </c>
      <c r="UET1" t="s">
        <v>14354</v>
      </c>
      <c r="UEU1" t="s">
        <v>14355</v>
      </c>
      <c r="UEV1" t="s">
        <v>14356</v>
      </c>
      <c r="UEW1" t="s">
        <v>14357</v>
      </c>
      <c r="UEX1" t="s">
        <v>14358</v>
      </c>
      <c r="UEY1" t="s">
        <v>14359</v>
      </c>
      <c r="UEZ1" t="s">
        <v>14360</v>
      </c>
      <c r="UFA1" t="s">
        <v>14361</v>
      </c>
      <c r="UFB1" t="s">
        <v>14362</v>
      </c>
      <c r="UFC1" t="s">
        <v>14363</v>
      </c>
      <c r="UFD1" t="s">
        <v>14364</v>
      </c>
      <c r="UFE1" t="s">
        <v>14365</v>
      </c>
      <c r="UFF1" t="s">
        <v>14366</v>
      </c>
      <c r="UFG1" t="s">
        <v>14367</v>
      </c>
      <c r="UFH1" t="s">
        <v>14368</v>
      </c>
      <c r="UFI1" t="s">
        <v>14369</v>
      </c>
      <c r="UFJ1" t="s">
        <v>14370</v>
      </c>
      <c r="UFK1" t="s">
        <v>14371</v>
      </c>
      <c r="UFL1" t="s">
        <v>14372</v>
      </c>
      <c r="UFM1" t="s">
        <v>14373</v>
      </c>
      <c r="UFN1" t="s">
        <v>14374</v>
      </c>
      <c r="UFO1" t="s">
        <v>14375</v>
      </c>
      <c r="UFP1" t="s">
        <v>14376</v>
      </c>
      <c r="UFQ1" t="s">
        <v>14377</v>
      </c>
      <c r="UFR1" t="s">
        <v>14378</v>
      </c>
      <c r="UFS1" t="s">
        <v>14379</v>
      </c>
      <c r="UFT1" t="s">
        <v>14380</v>
      </c>
      <c r="UFU1" t="s">
        <v>14381</v>
      </c>
      <c r="UFV1" t="s">
        <v>14382</v>
      </c>
      <c r="UFW1" t="s">
        <v>14383</v>
      </c>
      <c r="UFX1" t="s">
        <v>14384</v>
      </c>
      <c r="UFY1" t="s">
        <v>14385</v>
      </c>
      <c r="UFZ1" t="s">
        <v>14386</v>
      </c>
      <c r="UGA1" t="s">
        <v>14387</v>
      </c>
      <c r="UGB1" t="s">
        <v>14388</v>
      </c>
      <c r="UGC1" t="s">
        <v>14389</v>
      </c>
      <c r="UGD1" t="s">
        <v>14390</v>
      </c>
      <c r="UGE1" t="s">
        <v>14391</v>
      </c>
      <c r="UGF1" t="s">
        <v>14392</v>
      </c>
      <c r="UGG1" t="s">
        <v>14393</v>
      </c>
      <c r="UGH1" t="s">
        <v>14394</v>
      </c>
      <c r="UGI1" t="s">
        <v>14395</v>
      </c>
      <c r="UGJ1" t="s">
        <v>14396</v>
      </c>
      <c r="UGK1" t="s">
        <v>14397</v>
      </c>
      <c r="UGL1" t="s">
        <v>14398</v>
      </c>
      <c r="UGM1" t="s">
        <v>14399</v>
      </c>
      <c r="UGN1" t="s">
        <v>14400</v>
      </c>
      <c r="UGO1" t="s">
        <v>14401</v>
      </c>
      <c r="UGP1" t="s">
        <v>14402</v>
      </c>
      <c r="UGQ1" t="s">
        <v>14403</v>
      </c>
      <c r="UGR1" t="s">
        <v>14404</v>
      </c>
      <c r="UGS1" t="s">
        <v>14405</v>
      </c>
      <c r="UGT1" t="s">
        <v>14406</v>
      </c>
      <c r="UGU1" t="s">
        <v>14407</v>
      </c>
      <c r="UGV1" t="s">
        <v>14408</v>
      </c>
      <c r="UGW1" t="s">
        <v>14409</v>
      </c>
      <c r="UGX1" t="s">
        <v>14410</v>
      </c>
      <c r="UGY1" t="s">
        <v>14411</v>
      </c>
      <c r="UGZ1" t="s">
        <v>14412</v>
      </c>
      <c r="UHA1" t="s">
        <v>14413</v>
      </c>
      <c r="UHB1" t="s">
        <v>14414</v>
      </c>
      <c r="UHC1" t="s">
        <v>14415</v>
      </c>
      <c r="UHD1" t="s">
        <v>14416</v>
      </c>
      <c r="UHE1" t="s">
        <v>14417</v>
      </c>
      <c r="UHF1" t="s">
        <v>14418</v>
      </c>
      <c r="UHG1" t="s">
        <v>14419</v>
      </c>
      <c r="UHH1" t="s">
        <v>14420</v>
      </c>
      <c r="UHI1" t="s">
        <v>14421</v>
      </c>
      <c r="UHJ1" t="s">
        <v>14422</v>
      </c>
      <c r="UHK1" t="s">
        <v>14423</v>
      </c>
      <c r="UHL1" t="s">
        <v>14424</v>
      </c>
      <c r="UHM1" t="s">
        <v>14425</v>
      </c>
      <c r="UHN1" t="s">
        <v>14426</v>
      </c>
      <c r="UHO1" t="s">
        <v>14427</v>
      </c>
      <c r="UHP1" t="s">
        <v>14428</v>
      </c>
      <c r="UHQ1" t="s">
        <v>14429</v>
      </c>
      <c r="UHR1" t="s">
        <v>14430</v>
      </c>
      <c r="UHS1" t="s">
        <v>14431</v>
      </c>
      <c r="UHT1" t="s">
        <v>14432</v>
      </c>
      <c r="UHU1" t="s">
        <v>14433</v>
      </c>
      <c r="UHV1" t="s">
        <v>14434</v>
      </c>
      <c r="UHW1" t="s">
        <v>14435</v>
      </c>
      <c r="UHX1" t="s">
        <v>14436</v>
      </c>
      <c r="UHY1" t="s">
        <v>14437</v>
      </c>
      <c r="UHZ1" t="s">
        <v>14438</v>
      </c>
      <c r="UIA1" t="s">
        <v>14439</v>
      </c>
      <c r="UIB1" t="s">
        <v>14440</v>
      </c>
      <c r="UIC1" t="s">
        <v>14441</v>
      </c>
      <c r="UID1" t="s">
        <v>14442</v>
      </c>
      <c r="UIE1" t="s">
        <v>14443</v>
      </c>
      <c r="UIF1" t="s">
        <v>14444</v>
      </c>
      <c r="UIG1" t="s">
        <v>14445</v>
      </c>
      <c r="UIH1" t="s">
        <v>14446</v>
      </c>
      <c r="UII1" t="s">
        <v>14447</v>
      </c>
      <c r="UIJ1" t="s">
        <v>14448</v>
      </c>
      <c r="UIK1" t="s">
        <v>14449</v>
      </c>
      <c r="UIL1" t="s">
        <v>14450</v>
      </c>
      <c r="UIM1" t="s">
        <v>14451</v>
      </c>
      <c r="UIN1" t="s">
        <v>14452</v>
      </c>
      <c r="UIO1" t="s">
        <v>14453</v>
      </c>
      <c r="UIP1" t="s">
        <v>14454</v>
      </c>
      <c r="UIQ1" t="s">
        <v>14455</v>
      </c>
      <c r="UIR1" t="s">
        <v>14456</v>
      </c>
      <c r="UIS1" t="s">
        <v>14457</v>
      </c>
      <c r="UIT1" t="s">
        <v>14458</v>
      </c>
      <c r="UIU1" t="s">
        <v>14459</v>
      </c>
      <c r="UIV1" t="s">
        <v>14460</v>
      </c>
      <c r="UIW1" t="s">
        <v>14461</v>
      </c>
      <c r="UIX1" t="s">
        <v>14462</v>
      </c>
      <c r="UIY1" t="s">
        <v>14463</v>
      </c>
      <c r="UIZ1" t="s">
        <v>14464</v>
      </c>
      <c r="UJA1" t="s">
        <v>14465</v>
      </c>
      <c r="UJB1" t="s">
        <v>14466</v>
      </c>
      <c r="UJC1" t="s">
        <v>14467</v>
      </c>
      <c r="UJD1" t="s">
        <v>14468</v>
      </c>
      <c r="UJE1" t="s">
        <v>14469</v>
      </c>
      <c r="UJF1" t="s">
        <v>14470</v>
      </c>
      <c r="UJG1" t="s">
        <v>14471</v>
      </c>
      <c r="UJH1" t="s">
        <v>14472</v>
      </c>
      <c r="UJI1" t="s">
        <v>14473</v>
      </c>
      <c r="UJJ1" t="s">
        <v>14474</v>
      </c>
      <c r="UJK1" t="s">
        <v>14475</v>
      </c>
      <c r="UJL1" t="s">
        <v>14476</v>
      </c>
      <c r="UJM1" t="s">
        <v>14477</v>
      </c>
      <c r="UJN1" t="s">
        <v>14478</v>
      </c>
      <c r="UJO1" t="s">
        <v>14479</v>
      </c>
      <c r="UJP1" t="s">
        <v>14480</v>
      </c>
      <c r="UJQ1" t="s">
        <v>14481</v>
      </c>
      <c r="UJR1" t="s">
        <v>14482</v>
      </c>
      <c r="UJS1" t="s">
        <v>14483</v>
      </c>
      <c r="UJT1" t="s">
        <v>14484</v>
      </c>
      <c r="UJU1" t="s">
        <v>14485</v>
      </c>
      <c r="UJV1" t="s">
        <v>14486</v>
      </c>
      <c r="UJW1" t="s">
        <v>14487</v>
      </c>
      <c r="UJX1" t="s">
        <v>14488</v>
      </c>
      <c r="UJY1" t="s">
        <v>14489</v>
      </c>
      <c r="UJZ1" t="s">
        <v>14490</v>
      </c>
      <c r="UKA1" t="s">
        <v>14491</v>
      </c>
      <c r="UKB1" t="s">
        <v>14492</v>
      </c>
      <c r="UKC1" t="s">
        <v>14493</v>
      </c>
      <c r="UKD1" t="s">
        <v>14494</v>
      </c>
      <c r="UKE1" t="s">
        <v>14495</v>
      </c>
      <c r="UKF1" t="s">
        <v>14496</v>
      </c>
      <c r="UKG1" t="s">
        <v>14497</v>
      </c>
      <c r="UKH1" t="s">
        <v>14498</v>
      </c>
      <c r="UKI1" t="s">
        <v>14499</v>
      </c>
      <c r="UKJ1" t="s">
        <v>14500</v>
      </c>
      <c r="UKK1" t="s">
        <v>14501</v>
      </c>
      <c r="UKL1" t="s">
        <v>14502</v>
      </c>
      <c r="UKM1" t="s">
        <v>14503</v>
      </c>
      <c r="UKN1" t="s">
        <v>14504</v>
      </c>
      <c r="UKO1" t="s">
        <v>14505</v>
      </c>
      <c r="UKP1" t="s">
        <v>14506</v>
      </c>
      <c r="UKQ1" t="s">
        <v>14507</v>
      </c>
      <c r="UKR1" t="s">
        <v>14508</v>
      </c>
      <c r="UKS1" t="s">
        <v>14509</v>
      </c>
      <c r="UKT1" t="s">
        <v>14510</v>
      </c>
      <c r="UKU1" t="s">
        <v>14511</v>
      </c>
      <c r="UKV1" t="s">
        <v>14512</v>
      </c>
      <c r="UKW1" t="s">
        <v>14513</v>
      </c>
      <c r="UKX1" t="s">
        <v>14514</v>
      </c>
      <c r="UKY1" t="s">
        <v>14515</v>
      </c>
      <c r="UKZ1" t="s">
        <v>14516</v>
      </c>
      <c r="ULA1" t="s">
        <v>14517</v>
      </c>
      <c r="ULB1" t="s">
        <v>14518</v>
      </c>
      <c r="ULC1" t="s">
        <v>14519</v>
      </c>
      <c r="ULD1" t="s">
        <v>14520</v>
      </c>
      <c r="ULE1" t="s">
        <v>14521</v>
      </c>
      <c r="ULF1" t="s">
        <v>14522</v>
      </c>
      <c r="ULG1" t="s">
        <v>14523</v>
      </c>
      <c r="ULH1" t="s">
        <v>14524</v>
      </c>
      <c r="ULI1" t="s">
        <v>14525</v>
      </c>
      <c r="ULJ1" t="s">
        <v>14526</v>
      </c>
      <c r="ULK1" t="s">
        <v>14527</v>
      </c>
      <c r="ULL1" t="s">
        <v>14528</v>
      </c>
      <c r="ULM1" t="s">
        <v>14529</v>
      </c>
      <c r="ULN1" t="s">
        <v>14530</v>
      </c>
      <c r="ULO1" t="s">
        <v>14531</v>
      </c>
      <c r="ULP1" t="s">
        <v>14532</v>
      </c>
      <c r="ULQ1" t="s">
        <v>14533</v>
      </c>
      <c r="ULR1" t="s">
        <v>14534</v>
      </c>
      <c r="ULS1" t="s">
        <v>14535</v>
      </c>
      <c r="ULT1" t="s">
        <v>14536</v>
      </c>
      <c r="ULU1" t="s">
        <v>14537</v>
      </c>
      <c r="ULV1" t="s">
        <v>14538</v>
      </c>
      <c r="ULW1" t="s">
        <v>14539</v>
      </c>
      <c r="ULX1" t="s">
        <v>14540</v>
      </c>
      <c r="ULY1" t="s">
        <v>14541</v>
      </c>
      <c r="ULZ1" t="s">
        <v>14542</v>
      </c>
      <c r="UMA1" t="s">
        <v>14543</v>
      </c>
      <c r="UMB1" t="s">
        <v>14544</v>
      </c>
      <c r="UMC1" t="s">
        <v>14545</v>
      </c>
      <c r="UMD1" t="s">
        <v>14546</v>
      </c>
      <c r="UME1" t="s">
        <v>14547</v>
      </c>
      <c r="UMF1" t="s">
        <v>14548</v>
      </c>
      <c r="UMG1" t="s">
        <v>14549</v>
      </c>
      <c r="UMH1" t="s">
        <v>14550</v>
      </c>
      <c r="UMI1" t="s">
        <v>14551</v>
      </c>
      <c r="UMJ1" t="s">
        <v>14552</v>
      </c>
      <c r="UMK1" t="s">
        <v>14553</v>
      </c>
      <c r="UML1" t="s">
        <v>14554</v>
      </c>
      <c r="UMM1" t="s">
        <v>14555</v>
      </c>
      <c r="UMN1" t="s">
        <v>14556</v>
      </c>
      <c r="UMO1" t="s">
        <v>14557</v>
      </c>
      <c r="UMP1" t="s">
        <v>14558</v>
      </c>
      <c r="UMQ1" t="s">
        <v>14559</v>
      </c>
      <c r="UMR1" t="s">
        <v>14560</v>
      </c>
      <c r="UMS1" t="s">
        <v>14561</v>
      </c>
      <c r="UMT1" t="s">
        <v>14562</v>
      </c>
      <c r="UMU1" t="s">
        <v>14563</v>
      </c>
      <c r="UMV1" t="s">
        <v>14564</v>
      </c>
      <c r="UMW1" t="s">
        <v>14565</v>
      </c>
      <c r="UMX1" t="s">
        <v>14566</v>
      </c>
      <c r="UMY1" t="s">
        <v>14567</v>
      </c>
      <c r="UMZ1" t="s">
        <v>14568</v>
      </c>
      <c r="UNA1" t="s">
        <v>14569</v>
      </c>
      <c r="UNB1" t="s">
        <v>14570</v>
      </c>
      <c r="UNC1" t="s">
        <v>14571</v>
      </c>
      <c r="UND1" t="s">
        <v>14572</v>
      </c>
      <c r="UNE1" t="s">
        <v>14573</v>
      </c>
      <c r="UNF1" t="s">
        <v>14574</v>
      </c>
      <c r="UNG1" t="s">
        <v>14575</v>
      </c>
      <c r="UNH1" t="s">
        <v>14576</v>
      </c>
      <c r="UNI1" t="s">
        <v>14577</v>
      </c>
      <c r="UNJ1" t="s">
        <v>14578</v>
      </c>
      <c r="UNK1" t="s">
        <v>14579</v>
      </c>
      <c r="UNL1" t="s">
        <v>14580</v>
      </c>
      <c r="UNM1" t="s">
        <v>14581</v>
      </c>
      <c r="UNN1" t="s">
        <v>14582</v>
      </c>
      <c r="UNO1" t="s">
        <v>14583</v>
      </c>
      <c r="UNP1" t="s">
        <v>14584</v>
      </c>
      <c r="UNQ1" t="s">
        <v>14585</v>
      </c>
      <c r="UNR1" t="s">
        <v>14586</v>
      </c>
      <c r="UNS1" t="s">
        <v>14587</v>
      </c>
      <c r="UNT1" t="s">
        <v>14588</v>
      </c>
      <c r="UNU1" t="s">
        <v>14589</v>
      </c>
      <c r="UNV1" t="s">
        <v>14590</v>
      </c>
      <c r="UNW1" t="s">
        <v>14591</v>
      </c>
      <c r="UNX1" t="s">
        <v>14592</v>
      </c>
      <c r="UNY1" t="s">
        <v>14593</v>
      </c>
      <c r="UNZ1" t="s">
        <v>14594</v>
      </c>
      <c r="UOA1" t="s">
        <v>14595</v>
      </c>
      <c r="UOB1" t="s">
        <v>14596</v>
      </c>
      <c r="UOC1" t="s">
        <v>14597</v>
      </c>
      <c r="UOD1" t="s">
        <v>14598</v>
      </c>
      <c r="UOE1" t="s">
        <v>14599</v>
      </c>
      <c r="UOF1" t="s">
        <v>14600</v>
      </c>
      <c r="UOG1" t="s">
        <v>14601</v>
      </c>
      <c r="UOH1" t="s">
        <v>14602</v>
      </c>
      <c r="UOI1" t="s">
        <v>14603</v>
      </c>
      <c r="UOJ1" t="s">
        <v>14604</v>
      </c>
      <c r="UOK1" t="s">
        <v>14605</v>
      </c>
      <c r="UOL1" t="s">
        <v>14606</v>
      </c>
      <c r="UOM1" t="s">
        <v>14607</v>
      </c>
      <c r="UON1" t="s">
        <v>14608</v>
      </c>
      <c r="UOO1" t="s">
        <v>14609</v>
      </c>
      <c r="UOP1" t="s">
        <v>14610</v>
      </c>
      <c r="UOQ1" t="s">
        <v>14611</v>
      </c>
      <c r="UOR1" t="s">
        <v>14612</v>
      </c>
      <c r="UOS1" t="s">
        <v>14613</v>
      </c>
      <c r="UOT1" t="s">
        <v>14614</v>
      </c>
      <c r="UOU1" t="s">
        <v>14615</v>
      </c>
      <c r="UOV1" t="s">
        <v>14616</v>
      </c>
      <c r="UOW1" t="s">
        <v>14617</v>
      </c>
      <c r="UOX1" t="s">
        <v>14618</v>
      </c>
      <c r="UOY1" t="s">
        <v>14619</v>
      </c>
      <c r="UOZ1" t="s">
        <v>14620</v>
      </c>
      <c r="UPA1" t="s">
        <v>14621</v>
      </c>
      <c r="UPB1" t="s">
        <v>14622</v>
      </c>
      <c r="UPC1" t="s">
        <v>14623</v>
      </c>
      <c r="UPD1" t="s">
        <v>14624</v>
      </c>
      <c r="UPE1" t="s">
        <v>14625</v>
      </c>
      <c r="UPF1" t="s">
        <v>14626</v>
      </c>
      <c r="UPG1" t="s">
        <v>14627</v>
      </c>
      <c r="UPH1" t="s">
        <v>14628</v>
      </c>
      <c r="UPI1" t="s">
        <v>14629</v>
      </c>
      <c r="UPJ1" t="s">
        <v>14630</v>
      </c>
      <c r="UPK1" t="s">
        <v>14631</v>
      </c>
      <c r="UPL1" t="s">
        <v>14632</v>
      </c>
      <c r="UPM1" t="s">
        <v>14633</v>
      </c>
      <c r="UPN1" t="s">
        <v>14634</v>
      </c>
      <c r="UPO1" t="s">
        <v>14635</v>
      </c>
      <c r="UPP1" t="s">
        <v>14636</v>
      </c>
      <c r="UPQ1" t="s">
        <v>14637</v>
      </c>
      <c r="UPR1" t="s">
        <v>14638</v>
      </c>
      <c r="UPS1" t="s">
        <v>14639</v>
      </c>
      <c r="UPT1" t="s">
        <v>14640</v>
      </c>
      <c r="UPU1" t="s">
        <v>14641</v>
      </c>
      <c r="UPV1" t="s">
        <v>14642</v>
      </c>
      <c r="UPW1" t="s">
        <v>14643</v>
      </c>
      <c r="UPX1" t="s">
        <v>14644</v>
      </c>
      <c r="UPY1" t="s">
        <v>14645</v>
      </c>
      <c r="UPZ1" t="s">
        <v>14646</v>
      </c>
      <c r="UQA1" t="s">
        <v>14647</v>
      </c>
      <c r="UQB1" t="s">
        <v>14648</v>
      </c>
      <c r="UQC1" t="s">
        <v>14649</v>
      </c>
      <c r="UQD1" t="s">
        <v>14650</v>
      </c>
      <c r="UQE1" t="s">
        <v>14651</v>
      </c>
      <c r="UQF1" t="s">
        <v>14652</v>
      </c>
      <c r="UQG1" t="s">
        <v>14653</v>
      </c>
      <c r="UQH1" t="s">
        <v>14654</v>
      </c>
      <c r="UQI1" t="s">
        <v>14655</v>
      </c>
      <c r="UQJ1" t="s">
        <v>14656</v>
      </c>
      <c r="UQK1" t="s">
        <v>14657</v>
      </c>
      <c r="UQL1" t="s">
        <v>14658</v>
      </c>
      <c r="UQM1" t="s">
        <v>14659</v>
      </c>
      <c r="UQN1" t="s">
        <v>14660</v>
      </c>
      <c r="UQO1" t="s">
        <v>14661</v>
      </c>
      <c r="UQP1" t="s">
        <v>14662</v>
      </c>
      <c r="UQQ1" t="s">
        <v>14663</v>
      </c>
      <c r="UQR1" t="s">
        <v>14664</v>
      </c>
      <c r="UQS1" t="s">
        <v>14665</v>
      </c>
      <c r="UQT1" t="s">
        <v>14666</v>
      </c>
      <c r="UQU1" t="s">
        <v>14667</v>
      </c>
      <c r="UQV1" t="s">
        <v>14668</v>
      </c>
      <c r="UQW1" t="s">
        <v>14669</v>
      </c>
      <c r="UQX1" t="s">
        <v>14670</v>
      </c>
      <c r="UQY1" t="s">
        <v>14671</v>
      </c>
      <c r="UQZ1" t="s">
        <v>14672</v>
      </c>
      <c r="URA1" t="s">
        <v>14673</v>
      </c>
      <c r="URB1" t="s">
        <v>14674</v>
      </c>
      <c r="URC1" t="s">
        <v>14675</v>
      </c>
      <c r="URD1" t="s">
        <v>14676</v>
      </c>
      <c r="URE1" t="s">
        <v>14677</v>
      </c>
      <c r="URF1" t="s">
        <v>14678</v>
      </c>
      <c r="URG1" t="s">
        <v>14679</v>
      </c>
      <c r="URH1" t="s">
        <v>14680</v>
      </c>
      <c r="URI1" t="s">
        <v>14681</v>
      </c>
      <c r="URJ1" t="s">
        <v>14682</v>
      </c>
      <c r="URK1" t="s">
        <v>14683</v>
      </c>
      <c r="URL1" t="s">
        <v>14684</v>
      </c>
      <c r="URM1" t="s">
        <v>14685</v>
      </c>
      <c r="URN1" t="s">
        <v>14686</v>
      </c>
      <c r="URO1" t="s">
        <v>14687</v>
      </c>
      <c r="URP1" t="s">
        <v>14688</v>
      </c>
      <c r="URQ1" t="s">
        <v>14689</v>
      </c>
      <c r="URR1" t="s">
        <v>14690</v>
      </c>
      <c r="URS1" t="s">
        <v>14691</v>
      </c>
      <c r="URT1" t="s">
        <v>14692</v>
      </c>
      <c r="URU1" t="s">
        <v>14693</v>
      </c>
      <c r="URV1" t="s">
        <v>14694</v>
      </c>
      <c r="URW1" t="s">
        <v>14695</v>
      </c>
      <c r="URX1" t="s">
        <v>14696</v>
      </c>
      <c r="URY1" t="s">
        <v>14697</v>
      </c>
      <c r="URZ1" t="s">
        <v>14698</v>
      </c>
      <c r="USA1" t="s">
        <v>14699</v>
      </c>
      <c r="USB1" t="s">
        <v>14700</v>
      </c>
      <c r="USC1" t="s">
        <v>14701</v>
      </c>
      <c r="USD1" t="s">
        <v>14702</v>
      </c>
      <c r="USE1" t="s">
        <v>14703</v>
      </c>
      <c r="USF1" t="s">
        <v>14704</v>
      </c>
      <c r="USG1" t="s">
        <v>14705</v>
      </c>
      <c r="USH1" t="s">
        <v>14706</v>
      </c>
      <c r="USI1" t="s">
        <v>14707</v>
      </c>
      <c r="USJ1" t="s">
        <v>14708</v>
      </c>
      <c r="USK1" t="s">
        <v>14709</v>
      </c>
      <c r="USL1" t="s">
        <v>14710</v>
      </c>
      <c r="USM1" t="s">
        <v>14711</v>
      </c>
      <c r="USN1" t="s">
        <v>14712</v>
      </c>
      <c r="USO1" t="s">
        <v>14713</v>
      </c>
      <c r="USP1" t="s">
        <v>14714</v>
      </c>
      <c r="USQ1" t="s">
        <v>14715</v>
      </c>
      <c r="USR1" t="s">
        <v>14716</v>
      </c>
      <c r="USS1" t="s">
        <v>14717</v>
      </c>
      <c r="UST1" t="s">
        <v>14718</v>
      </c>
      <c r="USU1" t="s">
        <v>14719</v>
      </c>
      <c r="USV1" t="s">
        <v>14720</v>
      </c>
      <c r="USW1" t="s">
        <v>14721</v>
      </c>
      <c r="USX1" t="s">
        <v>14722</v>
      </c>
      <c r="USY1" t="s">
        <v>14723</v>
      </c>
      <c r="USZ1" t="s">
        <v>14724</v>
      </c>
      <c r="UTA1" t="s">
        <v>14725</v>
      </c>
      <c r="UTB1" t="s">
        <v>14726</v>
      </c>
      <c r="UTC1" t="s">
        <v>14727</v>
      </c>
      <c r="UTD1" t="s">
        <v>14728</v>
      </c>
      <c r="UTE1" t="s">
        <v>14729</v>
      </c>
      <c r="UTF1" t="s">
        <v>14730</v>
      </c>
      <c r="UTG1" t="s">
        <v>14731</v>
      </c>
      <c r="UTH1" t="s">
        <v>14732</v>
      </c>
      <c r="UTI1" t="s">
        <v>14733</v>
      </c>
      <c r="UTJ1" t="s">
        <v>14734</v>
      </c>
      <c r="UTK1" t="s">
        <v>14735</v>
      </c>
      <c r="UTL1" t="s">
        <v>14736</v>
      </c>
      <c r="UTM1" t="s">
        <v>14737</v>
      </c>
      <c r="UTN1" t="s">
        <v>14738</v>
      </c>
      <c r="UTO1" t="s">
        <v>14739</v>
      </c>
      <c r="UTP1" t="s">
        <v>14740</v>
      </c>
      <c r="UTQ1" t="s">
        <v>14741</v>
      </c>
      <c r="UTR1" t="s">
        <v>14742</v>
      </c>
      <c r="UTS1" t="s">
        <v>14743</v>
      </c>
      <c r="UTT1" t="s">
        <v>14744</v>
      </c>
      <c r="UTU1" t="s">
        <v>14745</v>
      </c>
      <c r="UTV1" t="s">
        <v>14746</v>
      </c>
      <c r="UTW1" t="s">
        <v>14747</v>
      </c>
      <c r="UTX1" t="s">
        <v>14748</v>
      </c>
      <c r="UTY1" t="s">
        <v>14749</v>
      </c>
      <c r="UTZ1" t="s">
        <v>14750</v>
      </c>
      <c r="UUA1" t="s">
        <v>14751</v>
      </c>
      <c r="UUB1" t="s">
        <v>14752</v>
      </c>
      <c r="UUC1" t="s">
        <v>14753</v>
      </c>
      <c r="UUD1" t="s">
        <v>14754</v>
      </c>
      <c r="UUE1" t="s">
        <v>14755</v>
      </c>
      <c r="UUF1" t="s">
        <v>14756</v>
      </c>
      <c r="UUG1" t="s">
        <v>14757</v>
      </c>
      <c r="UUH1" t="s">
        <v>14758</v>
      </c>
      <c r="UUI1" t="s">
        <v>14759</v>
      </c>
      <c r="UUJ1" t="s">
        <v>14760</v>
      </c>
      <c r="UUK1" t="s">
        <v>14761</v>
      </c>
      <c r="UUL1" t="s">
        <v>14762</v>
      </c>
      <c r="UUM1" t="s">
        <v>14763</v>
      </c>
      <c r="UUN1" t="s">
        <v>14764</v>
      </c>
      <c r="UUO1" t="s">
        <v>14765</v>
      </c>
      <c r="UUP1" t="s">
        <v>14766</v>
      </c>
      <c r="UUQ1" t="s">
        <v>14767</v>
      </c>
      <c r="UUR1" t="s">
        <v>14768</v>
      </c>
      <c r="UUS1" t="s">
        <v>14769</v>
      </c>
      <c r="UUT1" t="s">
        <v>14770</v>
      </c>
      <c r="UUU1" t="s">
        <v>14771</v>
      </c>
      <c r="UUV1" t="s">
        <v>14772</v>
      </c>
      <c r="UUW1" t="s">
        <v>14773</v>
      </c>
      <c r="UUX1" t="s">
        <v>14774</v>
      </c>
      <c r="UUY1" t="s">
        <v>14775</v>
      </c>
      <c r="UUZ1" t="s">
        <v>14776</v>
      </c>
      <c r="UVA1" t="s">
        <v>14777</v>
      </c>
      <c r="UVB1" t="s">
        <v>14778</v>
      </c>
      <c r="UVC1" t="s">
        <v>14779</v>
      </c>
      <c r="UVD1" t="s">
        <v>14780</v>
      </c>
      <c r="UVE1" t="s">
        <v>14781</v>
      </c>
      <c r="UVF1" t="s">
        <v>14782</v>
      </c>
      <c r="UVG1" t="s">
        <v>14783</v>
      </c>
      <c r="UVH1" t="s">
        <v>14784</v>
      </c>
      <c r="UVI1" t="s">
        <v>14785</v>
      </c>
      <c r="UVJ1" t="s">
        <v>14786</v>
      </c>
      <c r="UVK1" t="s">
        <v>14787</v>
      </c>
      <c r="UVL1" t="s">
        <v>14788</v>
      </c>
      <c r="UVM1" t="s">
        <v>14789</v>
      </c>
      <c r="UVN1" t="s">
        <v>14790</v>
      </c>
      <c r="UVO1" t="s">
        <v>14791</v>
      </c>
      <c r="UVP1" t="s">
        <v>14792</v>
      </c>
      <c r="UVQ1" t="s">
        <v>14793</v>
      </c>
      <c r="UVR1" t="s">
        <v>14794</v>
      </c>
      <c r="UVS1" t="s">
        <v>14795</v>
      </c>
      <c r="UVT1" t="s">
        <v>14796</v>
      </c>
      <c r="UVU1" t="s">
        <v>14797</v>
      </c>
      <c r="UVV1" t="s">
        <v>14798</v>
      </c>
      <c r="UVW1" t="s">
        <v>14799</v>
      </c>
      <c r="UVX1" t="s">
        <v>14800</v>
      </c>
      <c r="UVY1" t="s">
        <v>14801</v>
      </c>
      <c r="UVZ1" t="s">
        <v>14802</v>
      </c>
      <c r="UWA1" t="s">
        <v>14803</v>
      </c>
      <c r="UWB1" t="s">
        <v>14804</v>
      </c>
      <c r="UWC1" t="s">
        <v>14805</v>
      </c>
      <c r="UWD1" t="s">
        <v>14806</v>
      </c>
      <c r="UWE1" t="s">
        <v>14807</v>
      </c>
      <c r="UWF1" t="s">
        <v>14808</v>
      </c>
      <c r="UWG1" t="s">
        <v>14809</v>
      </c>
      <c r="UWH1" t="s">
        <v>14810</v>
      </c>
      <c r="UWI1" t="s">
        <v>14811</v>
      </c>
      <c r="UWJ1" t="s">
        <v>14812</v>
      </c>
      <c r="UWK1" t="s">
        <v>14813</v>
      </c>
      <c r="UWL1" t="s">
        <v>14814</v>
      </c>
      <c r="UWM1" t="s">
        <v>14815</v>
      </c>
      <c r="UWN1" t="s">
        <v>14816</v>
      </c>
      <c r="UWO1" t="s">
        <v>14817</v>
      </c>
      <c r="UWP1" t="s">
        <v>14818</v>
      </c>
      <c r="UWQ1" t="s">
        <v>14819</v>
      </c>
      <c r="UWR1" t="s">
        <v>14820</v>
      </c>
      <c r="UWS1" t="s">
        <v>14821</v>
      </c>
      <c r="UWT1" t="s">
        <v>14822</v>
      </c>
      <c r="UWU1" t="s">
        <v>14823</v>
      </c>
      <c r="UWV1" t="s">
        <v>14824</v>
      </c>
      <c r="UWW1" t="s">
        <v>14825</v>
      </c>
      <c r="UWX1" t="s">
        <v>14826</v>
      </c>
      <c r="UWY1" t="s">
        <v>14827</v>
      </c>
      <c r="UWZ1" t="s">
        <v>14828</v>
      </c>
      <c r="UXA1" t="s">
        <v>14829</v>
      </c>
      <c r="UXB1" t="s">
        <v>14830</v>
      </c>
      <c r="UXC1" t="s">
        <v>14831</v>
      </c>
      <c r="UXD1" t="s">
        <v>14832</v>
      </c>
      <c r="UXE1" t="s">
        <v>14833</v>
      </c>
      <c r="UXF1" t="s">
        <v>14834</v>
      </c>
      <c r="UXG1" t="s">
        <v>14835</v>
      </c>
      <c r="UXH1" t="s">
        <v>14836</v>
      </c>
      <c r="UXI1" t="s">
        <v>14837</v>
      </c>
      <c r="UXJ1" t="s">
        <v>14838</v>
      </c>
      <c r="UXK1" t="s">
        <v>14839</v>
      </c>
      <c r="UXL1" t="s">
        <v>14840</v>
      </c>
      <c r="UXM1" t="s">
        <v>14841</v>
      </c>
      <c r="UXN1" t="s">
        <v>14842</v>
      </c>
      <c r="UXO1" t="s">
        <v>14843</v>
      </c>
      <c r="UXP1" t="s">
        <v>14844</v>
      </c>
      <c r="UXQ1" t="s">
        <v>14845</v>
      </c>
      <c r="UXR1" t="s">
        <v>14846</v>
      </c>
      <c r="UXS1" t="s">
        <v>14847</v>
      </c>
      <c r="UXT1" t="s">
        <v>14848</v>
      </c>
      <c r="UXU1" t="s">
        <v>14849</v>
      </c>
      <c r="UXV1" t="s">
        <v>14850</v>
      </c>
      <c r="UXW1" t="s">
        <v>14851</v>
      </c>
      <c r="UXX1" t="s">
        <v>14852</v>
      </c>
      <c r="UXY1" t="s">
        <v>14853</v>
      </c>
      <c r="UXZ1" t="s">
        <v>14854</v>
      </c>
      <c r="UYA1" t="s">
        <v>14855</v>
      </c>
      <c r="UYB1" t="s">
        <v>14856</v>
      </c>
      <c r="UYC1" t="s">
        <v>14857</v>
      </c>
      <c r="UYD1" t="s">
        <v>14858</v>
      </c>
      <c r="UYE1" t="s">
        <v>14859</v>
      </c>
      <c r="UYF1" t="s">
        <v>14860</v>
      </c>
      <c r="UYG1" t="s">
        <v>14861</v>
      </c>
      <c r="UYH1" t="s">
        <v>14862</v>
      </c>
      <c r="UYI1" t="s">
        <v>14863</v>
      </c>
      <c r="UYJ1" t="s">
        <v>14864</v>
      </c>
      <c r="UYK1" t="s">
        <v>14865</v>
      </c>
      <c r="UYL1" t="s">
        <v>14866</v>
      </c>
      <c r="UYM1" t="s">
        <v>14867</v>
      </c>
      <c r="UYN1" t="s">
        <v>14868</v>
      </c>
      <c r="UYO1" t="s">
        <v>14869</v>
      </c>
      <c r="UYP1" t="s">
        <v>14870</v>
      </c>
      <c r="UYQ1" t="s">
        <v>14871</v>
      </c>
      <c r="UYR1" t="s">
        <v>14872</v>
      </c>
      <c r="UYS1" t="s">
        <v>14873</v>
      </c>
      <c r="UYT1" t="s">
        <v>14874</v>
      </c>
      <c r="UYU1" t="s">
        <v>14875</v>
      </c>
      <c r="UYV1" t="s">
        <v>14876</v>
      </c>
      <c r="UYW1" t="s">
        <v>14877</v>
      </c>
      <c r="UYX1" t="s">
        <v>14878</v>
      </c>
      <c r="UYY1" t="s">
        <v>14879</v>
      </c>
      <c r="UYZ1" t="s">
        <v>14880</v>
      </c>
      <c r="UZA1" t="s">
        <v>14881</v>
      </c>
      <c r="UZB1" t="s">
        <v>14882</v>
      </c>
      <c r="UZC1" t="s">
        <v>14883</v>
      </c>
      <c r="UZD1" t="s">
        <v>14884</v>
      </c>
      <c r="UZE1" t="s">
        <v>14885</v>
      </c>
      <c r="UZF1" t="s">
        <v>14886</v>
      </c>
      <c r="UZG1" t="s">
        <v>14887</v>
      </c>
      <c r="UZH1" t="s">
        <v>14888</v>
      </c>
      <c r="UZI1" t="s">
        <v>14889</v>
      </c>
      <c r="UZJ1" t="s">
        <v>14890</v>
      </c>
      <c r="UZK1" t="s">
        <v>14891</v>
      </c>
      <c r="UZL1" t="s">
        <v>14892</v>
      </c>
      <c r="UZM1" t="s">
        <v>14893</v>
      </c>
      <c r="UZN1" t="s">
        <v>14894</v>
      </c>
      <c r="UZO1" t="s">
        <v>14895</v>
      </c>
      <c r="UZP1" t="s">
        <v>14896</v>
      </c>
      <c r="UZQ1" t="s">
        <v>14897</v>
      </c>
      <c r="UZR1" t="s">
        <v>14898</v>
      </c>
      <c r="UZS1" t="s">
        <v>14899</v>
      </c>
      <c r="UZT1" t="s">
        <v>14900</v>
      </c>
      <c r="UZU1" t="s">
        <v>14901</v>
      </c>
      <c r="UZV1" t="s">
        <v>14902</v>
      </c>
      <c r="UZW1" t="s">
        <v>14903</v>
      </c>
      <c r="UZX1" t="s">
        <v>14904</v>
      </c>
      <c r="UZY1" t="s">
        <v>14905</v>
      </c>
      <c r="UZZ1" t="s">
        <v>14906</v>
      </c>
      <c r="VAA1" t="s">
        <v>14907</v>
      </c>
      <c r="VAB1" t="s">
        <v>14908</v>
      </c>
      <c r="VAC1" t="s">
        <v>14909</v>
      </c>
      <c r="VAD1" t="s">
        <v>14910</v>
      </c>
      <c r="VAE1" t="s">
        <v>14911</v>
      </c>
      <c r="VAF1" t="s">
        <v>14912</v>
      </c>
      <c r="VAG1" t="s">
        <v>14913</v>
      </c>
      <c r="VAH1" t="s">
        <v>14914</v>
      </c>
      <c r="VAI1" t="s">
        <v>14915</v>
      </c>
      <c r="VAJ1" t="s">
        <v>14916</v>
      </c>
      <c r="VAK1" t="s">
        <v>14917</v>
      </c>
      <c r="VAL1" t="s">
        <v>14918</v>
      </c>
      <c r="VAM1" t="s">
        <v>14919</v>
      </c>
      <c r="VAN1" t="s">
        <v>14920</v>
      </c>
      <c r="VAO1" t="s">
        <v>14921</v>
      </c>
      <c r="VAP1" t="s">
        <v>14922</v>
      </c>
      <c r="VAQ1" t="s">
        <v>14923</v>
      </c>
      <c r="VAR1" t="s">
        <v>14924</v>
      </c>
      <c r="VAS1" t="s">
        <v>14925</v>
      </c>
      <c r="VAT1" t="s">
        <v>14926</v>
      </c>
      <c r="VAU1" t="s">
        <v>14927</v>
      </c>
      <c r="VAV1" t="s">
        <v>14928</v>
      </c>
      <c r="VAW1" t="s">
        <v>14929</v>
      </c>
      <c r="VAX1" t="s">
        <v>14930</v>
      </c>
      <c r="VAY1" t="s">
        <v>14931</v>
      </c>
      <c r="VAZ1" t="s">
        <v>14932</v>
      </c>
      <c r="VBA1" t="s">
        <v>14933</v>
      </c>
      <c r="VBB1" t="s">
        <v>14934</v>
      </c>
      <c r="VBC1" t="s">
        <v>14935</v>
      </c>
      <c r="VBD1" t="s">
        <v>14936</v>
      </c>
      <c r="VBE1" t="s">
        <v>14937</v>
      </c>
      <c r="VBF1" t="s">
        <v>14938</v>
      </c>
      <c r="VBG1" t="s">
        <v>14939</v>
      </c>
      <c r="VBH1" t="s">
        <v>14940</v>
      </c>
      <c r="VBI1" t="s">
        <v>14941</v>
      </c>
      <c r="VBJ1" t="s">
        <v>14942</v>
      </c>
      <c r="VBK1" t="s">
        <v>14943</v>
      </c>
      <c r="VBL1" t="s">
        <v>14944</v>
      </c>
      <c r="VBM1" t="s">
        <v>14945</v>
      </c>
      <c r="VBN1" t="s">
        <v>14946</v>
      </c>
      <c r="VBO1" t="s">
        <v>14947</v>
      </c>
      <c r="VBP1" t="s">
        <v>14948</v>
      </c>
      <c r="VBQ1" t="s">
        <v>14949</v>
      </c>
      <c r="VBR1" t="s">
        <v>14950</v>
      </c>
      <c r="VBS1" t="s">
        <v>14951</v>
      </c>
      <c r="VBT1" t="s">
        <v>14952</v>
      </c>
      <c r="VBU1" t="s">
        <v>14953</v>
      </c>
      <c r="VBV1" t="s">
        <v>14954</v>
      </c>
      <c r="VBW1" t="s">
        <v>14955</v>
      </c>
      <c r="VBX1" t="s">
        <v>14956</v>
      </c>
      <c r="VBY1" t="s">
        <v>14957</v>
      </c>
      <c r="VBZ1" t="s">
        <v>14958</v>
      </c>
      <c r="VCA1" t="s">
        <v>14959</v>
      </c>
      <c r="VCB1" t="s">
        <v>14960</v>
      </c>
      <c r="VCC1" t="s">
        <v>14961</v>
      </c>
      <c r="VCD1" t="s">
        <v>14962</v>
      </c>
      <c r="VCE1" t="s">
        <v>14963</v>
      </c>
      <c r="VCF1" t="s">
        <v>14964</v>
      </c>
      <c r="VCG1" t="s">
        <v>14965</v>
      </c>
      <c r="VCH1" t="s">
        <v>14966</v>
      </c>
      <c r="VCI1" t="s">
        <v>14967</v>
      </c>
      <c r="VCJ1" t="s">
        <v>14968</v>
      </c>
      <c r="VCK1" t="s">
        <v>14969</v>
      </c>
      <c r="VCL1" t="s">
        <v>14970</v>
      </c>
      <c r="VCM1" t="s">
        <v>14971</v>
      </c>
      <c r="VCN1" t="s">
        <v>14972</v>
      </c>
      <c r="VCO1" t="s">
        <v>14973</v>
      </c>
      <c r="VCP1" t="s">
        <v>14974</v>
      </c>
      <c r="VCQ1" t="s">
        <v>14975</v>
      </c>
      <c r="VCR1" t="s">
        <v>14976</v>
      </c>
      <c r="VCS1" t="s">
        <v>14977</v>
      </c>
      <c r="VCT1" t="s">
        <v>14978</v>
      </c>
      <c r="VCU1" t="s">
        <v>14979</v>
      </c>
      <c r="VCV1" t="s">
        <v>14980</v>
      </c>
      <c r="VCW1" t="s">
        <v>14981</v>
      </c>
      <c r="VCX1" t="s">
        <v>14982</v>
      </c>
      <c r="VCY1" t="s">
        <v>14983</v>
      </c>
      <c r="VCZ1" t="s">
        <v>14984</v>
      </c>
      <c r="VDA1" t="s">
        <v>14985</v>
      </c>
      <c r="VDB1" t="s">
        <v>14986</v>
      </c>
      <c r="VDC1" t="s">
        <v>14987</v>
      </c>
      <c r="VDD1" t="s">
        <v>14988</v>
      </c>
      <c r="VDE1" t="s">
        <v>14989</v>
      </c>
      <c r="VDF1" t="s">
        <v>14990</v>
      </c>
      <c r="VDG1" t="s">
        <v>14991</v>
      </c>
      <c r="VDH1" t="s">
        <v>14992</v>
      </c>
      <c r="VDI1" t="s">
        <v>14993</v>
      </c>
      <c r="VDJ1" t="s">
        <v>14994</v>
      </c>
      <c r="VDK1" t="s">
        <v>14995</v>
      </c>
      <c r="VDL1" t="s">
        <v>14996</v>
      </c>
      <c r="VDM1" t="s">
        <v>14997</v>
      </c>
      <c r="VDN1" t="s">
        <v>14998</v>
      </c>
      <c r="VDO1" t="s">
        <v>14999</v>
      </c>
      <c r="VDP1" t="s">
        <v>15000</v>
      </c>
      <c r="VDQ1" t="s">
        <v>15001</v>
      </c>
      <c r="VDR1" t="s">
        <v>15002</v>
      </c>
      <c r="VDS1" t="s">
        <v>15003</v>
      </c>
      <c r="VDT1" t="s">
        <v>15004</v>
      </c>
      <c r="VDU1" t="s">
        <v>15005</v>
      </c>
      <c r="VDV1" t="s">
        <v>15006</v>
      </c>
      <c r="VDW1" t="s">
        <v>15007</v>
      </c>
      <c r="VDX1" t="s">
        <v>15008</v>
      </c>
      <c r="VDY1" t="s">
        <v>15009</v>
      </c>
      <c r="VDZ1" t="s">
        <v>15010</v>
      </c>
      <c r="VEA1" t="s">
        <v>15011</v>
      </c>
      <c r="VEB1" t="s">
        <v>15012</v>
      </c>
      <c r="VEC1" t="s">
        <v>15013</v>
      </c>
      <c r="VED1" t="s">
        <v>15014</v>
      </c>
      <c r="VEE1" t="s">
        <v>15015</v>
      </c>
      <c r="VEF1" t="s">
        <v>15016</v>
      </c>
      <c r="VEG1" t="s">
        <v>15017</v>
      </c>
      <c r="VEH1" t="s">
        <v>15018</v>
      </c>
      <c r="VEI1" t="s">
        <v>15019</v>
      </c>
      <c r="VEJ1" t="s">
        <v>15020</v>
      </c>
      <c r="VEK1" t="s">
        <v>15021</v>
      </c>
      <c r="VEL1" t="s">
        <v>15022</v>
      </c>
      <c r="VEM1" t="s">
        <v>15023</v>
      </c>
      <c r="VEN1" t="s">
        <v>15024</v>
      </c>
      <c r="VEO1" t="s">
        <v>15025</v>
      </c>
      <c r="VEP1" t="s">
        <v>15026</v>
      </c>
      <c r="VEQ1" t="s">
        <v>15027</v>
      </c>
      <c r="VER1" t="s">
        <v>15028</v>
      </c>
      <c r="VES1" t="s">
        <v>15029</v>
      </c>
      <c r="VET1" t="s">
        <v>15030</v>
      </c>
      <c r="VEU1" t="s">
        <v>15031</v>
      </c>
      <c r="VEV1" t="s">
        <v>15032</v>
      </c>
      <c r="VEW1" t="s">
        <v>15033</v>
      </c>
      <c r="VEX1" t="s">
        <v>15034</v>
      </c>
      <c r="VEY1" t="s">
        <v>15035</v>
      </c>
      <c r="VEZ1" t="s">
        <v>15036</v>
      </c>
      <c r="VFA1" t="s">
        <v>15037</v>
      </c>
      <c r="VFB1" t="s">
        <v>15038</v>
      </c>
      <c r="VFC1" t="s">
        <v>15039</v>
      </c>
      <c r="VFD1" t="s">
        <v>15040</v>
      </c>
      <c r="VFE1" t="s">
        <v>15041</v>
      </c>
      <c r="VFF1" t="s">
        <v>15042</v>
      </c>
      <c r="VFG1" t="s">
        <v>15043</v>
      </c>
      <c r="VFH1" t="s">
        <v>15044</v>
      </c>
      <c r="VFI1" t="s">
        <v>15045</v>
      </c>
      <c r="VFJ1" t="s">
        <v>15046</v>
      </c>
      <c r="VFK1" t="s">
        <v>15047</v>
      </c>
      <c r="VFL1" t="s">
        <v>15048</v>
      </c>
      <c r="VFM1" t="s">
        <v>15049</v>
      </c>
      <c r="VFN1" t="s">
        <v>15050</v>
      </c>
      <c r="VFO1" t="s">
        <v>15051</v>
      </c>
      <c r="VFP1" t="s">
        <v>15052</v>
      </c>
      <c r="VFQ1" t="s">
        <v>15053</v>
      </c>
      <c r="VFR1" t="s">
        <v>15054</v>
      </c>
      <c r="VFS1" t="s">
        <v>15055</v>
      </c>
      <c r="VFT1" t="s">
        <v>15056</v>
      </c>
      <c r="VFU1" t="s">
        <v>15057</v>
      </c>
      <c r="VFV1" t="s">
        <v>15058</v>
      </c>
      <c r="VFW1" t="s">
        <v>15059</v>
      </c>
      <c r="VFX1" t="s">
        <v>15060</v>
      </c>
      <c r="VFY1" t="s">
        <v>15061</v>
      </c>
      <c r="VFZ1" t="s">
        <v>15062</v>
      </c>
      <c r="VGA1" t="s">
        <v>15063</v>
      </c>
      <c r="VGB1" t="s">
        <v>15064</v>
      </c>
      <c r="VGC1" t="s">
        <v>15065</v>
      </c>
      <c r="VGD1" t="s">
        <v>15066</v>
      </c>
      <c r="VGE1" t="s">
        <v>15067</v>
      </c>
      <c r="VGF1" t="s">
        <v>15068</v>
      </c>
      <c r="VGG1" t="s">
        <v>15069</v>
      </c>
      <c r="VGH1" t="s">
        <v>15070</v>
      </c>
      <c r="VGI1" t="s">
        <v>15071</v>
      </c>
      <c r="VGJ1" t="s">
        <v>15072</v>
      </c>
      <c r="VGK1" t="s">
        <v>15073</v>
      </c>
      <c r="VGL1" t="s">
        <v>15074</v>
      </c>
      <c r="VGM1" t="s">
        <v>15075</v>
      </c>
      <c r="VGN1" t="s">
        <v>15076</v>
      </c>
      <c r="VGO1" t="s">
        <v>15077</v>
      </c>
      <c r="VGP1" t="s">
        <v>15078</v>
      </c>
      <c r="VGQ1" t="s">
        <v>15079</v>
      </c>
      <c r="VGR1" t="s">
        <v>15080</v>
      </c>
      <c r="VGS1" t="s">
        <v>15081</v>
      </c>
      <c r="VGT1" t="s">
        <v>15082</v>
      </c>
      <c r="VGU1" t="s">
        <v>15083</v>
      </c>
      <c r="VGV1" t="s">
        <v>15084</v>
      </c>
      <c r="VGW1" t="s">
        <v>15085</v>
      </c>
      <c r="VGX1" t="s">
        <v>15086</v>
      </c>
      <c r="VGY1" t="s">
        <v>15087</v>
      </c>
      <c r="VGZ1" t="s">
        <v>15088</v>
      </c>
      <c r="VHA1" t="s">
        <v>15089</v>
      </c>
      <c r="VHB1" t="s">
        <v>15090</v>
      </c>
      <c r="VHC1" t="s">
        <v>15091</v>
      </c>
      <c r="VHD1" t="s">
        <v>15092</v>
      </c>
      <c r="VHE1" t="s">
        <v>15093</v>
      </c>
      <c r="VHF1" t="s">
        <v>15094</v>
      </c>
      <c r="VHG1" t="s">
        <v>15095</v>
      </c>
      <c r="VHH1" t="s">
        <v>15096</v>
      </c>
      <c r="VHI1" t="s">
        <v>15097</v>
      </c>
      <c r="VHJ1" t="s">
        <v>15098</v>
      </c>
      <c r="VHK1" t="s">
        <v>15099</v>
      </c>
      <c r="VHL1" t="s">
        <v>15100</v>
      </c>
      <c r="VHM1" t="s">
        <v>15101</v>
      </c>
      <c r="VHN1" t="s">
        <v>15102</v>
      </c>
      <c r="VHO1" t="s">
        <v>15103</v>
      </c>
      <c r="VHP1" t="s">
        <v>15104</v>
      </c>
      <c r="VHQ1" t="s">
        <v>15105</v>
      </c>
      <c r="VHR1" t="s">
        <v>15106</v>
      </c>
      <c r="VHS1" t="s">
        <v>15107</v>
      </c>
      <c r="VHT1" t="s">
        <v>15108</v>
      </c>
      <c r="VHU1" t="s">
        <v>15109</v>
      </c>
      <c r="VHV1" t="s">
        <v>15110</v>
      </c>
      <c r="VHW1" t="s">
        <v>15111</v>
      </c>
      <c r="VHX1" t="s">
        <v>15112</v>
      </c>
      <c r="VHY1" t="s">
        <v>15113</v>
      </c>
      <c r="VHZ1" t="s">
        <v>15114</v>
      </c>
      <c r="VIA1" t="s">
        <v>15115</v>
      </c>
      <c r="VIB1" t="s">
        <v>15116</v>
      </c>
      <c r="VIC1" t="s">
        <v>15117</v>
      </c>
      <c r="VID1" t="s">
        <v>15118</v>
      </c>
      <c r="VIE1" t="s">
        <v>15119</v>
      </c>
      <c r="VIF1" t="s">
        <v>15120</v>
      </c>
      <c r="VIG1" t="s">
        <v>15121</v>
      </c>
      <c r="VIH1" t="s">
        <v>15122</v>
      </c>
      <c r="VII1" t="s">
        <v>15123</v>
      </c>
      <c r="VIJ1" t="s">
        <v>15124</v>
      </c>
      <c r="VIK1" t="s">
        <v>15125</v>
      </c>
      <c r="VIL1" t="s">
        <v>15126</v>
      </c>
      <c r="VIM1" t="s">
        <v>15127</v>
      </c>
      <c r="VIN1" t="s">
        <v>15128</v>
      </c>
      <c r="VIO1" t="s">
        <v>15129</v>
      </c>
      <c r="VIP1" t="s">
        <v>15130</v>
      </c>
      <c r="VIQ1" t="s">
        <v>15131</v>
      </c>
      <c r="VIR1" t="s">
        <v>15132</v>
      </c>
      <c r="VIS1" t="s">
        <v>15133</v>
      </c>
      <c r="VIT1" t="s">
        <v>15134</v>
      </c>
      <c r="VIU1" t="s">
        <v>15135</v>
      </c>
      <c r="VIV1" t="s">
        <v>15136</v>
      </c>
      <c r="VIW1" t="s">
        <v>15137</v>
      </c>
      <c r="VIX1" t="s">
        <v>15138</v>
      </c>
      <c r="VIY1" t="s">
        <v>15139</v>
      </c>
      <c r="VIZ1" t="s">
        <v>15140</v>
      </c>
      <c r="VJA1" t="s">
        <v>15141</v>
      </c>
      <c r="VJB1" t="s">
        <v>15142</v>
      </c>
      <c r="VJC1" t="s">
        <v>15143</v>
      </c>
      <c r="VJD1" t="s">
        <v>15144</v>
      </c>
      <c r="VJE1" t="s">
        <v>15145</v>
      </c>
      <c r="VJF1" t="s">
        <v>15146</v>
      </c>
      <c r="VJG1" t="s">
        <v>15147</v>
      </c>
      <c r="VJH1" t="s">
        <v>15148</v>
      </c>
      <c r="VJI1" t="s">
        <v>15149</v>
      </c>
      <c r="VJJ1" t="s">
        <v>15150</v>
      </c>
      <c r="VJK1" t="s">
        <v>15151</v>
      </c>
      <c r="VJL1" t="s">
        <v>15152</v>
      </c>
      <c r="VJM1" t="s">
        <v>15153</v>
      </c>
      <c r="VJN1" t="s">
        <v>15154</v>
      </c>
      <c r="VJO1" t="s">
        <v>15155</v>
      </c>
      <c r="VJP1" t="s">
        <v>15156</v>
      </c>
      <c r="VJQ1" t="s">
        <v>15157</v>
      </c>
      <c r="VJR1" t="s">
        <v>15158</v>
      </c>
      <c r="VJS1" t="s">
        <v>15159</v>
      </c>
      <c r="VJT1" t="s">
        <v>15160</v>
      </c>
      <c r="VJU1" t="s">
        <v>15161</v>
      </c>
      <c r="VJV1" t="s">
        <v>15162</v>
      </c>
      <c r="VJW1" t="s">
        <v>15163</v>
      </c>
      <c r="VJX1" t="s">
        <v>15164</v>
      </c>
      <c r="VJY1" t="s">
        <v>15165</v>
      </c>
      <c r="VJZ1" t="s">
        <v>15166</v>
      </c>
      <c r="VKA1" t="s">
        <v>15167</v>
      </c>
      <c r="VKB1" t="s">
        <v>15168</v>
      </c>
      <c r="VKC1" t="s">
        <v>15169</v>
      </c>
      <c r="VKD1" t="s">
        <v>15170</v>
      </c>
      <c r="VKE1" t="s">
        <v>15171</v>
      </c>
      <c r="VKF1" t="s">
        <v>15172</v>
      </c>
      <c r="VKG1" t="s">
        <v>15173</v>
      </c>
      <c r="VKH1" t="s">
        <v>15174</v>
      </c>
      <c r="VKI1" t="s">
        <v>15175</v>
      </c>
      <c r="VKJ1" t="s">
        <v>15176</v>
      </c>
      <c r="VKK1" t="s">
        <v>15177</v>
      </c>
      <c r="VKL1" t="s">
        <v>15178</v>
      </c>
      <c r="VKM1" t="s">
        <v>15179</v>
      </c>
      <c r="VKN1" t="s">
        <v>15180</v>
      </c>
      <c r="VKO1" t="s">
        <v>15181</v>
      </c>
      <c r="VKP1" t="s">
        <v>15182</v>
      </c>
      <c r="VKQ1" t="s">
        <v>15183</v>
      </c>
      <c r="VKR1" t="s">
        <v>15184</v>
      </c>
      <c r="VKS1" t="s">
        <v>15185</v>
      </c>
      <c r="VKT1" t="s">
        <v>15186</v>
      </c>
      <c r="VKU1" t="s">
        <v>15187</v>
      </c>
      <c r="VKV1" t="s">
        <v>15188</v>
      </c>
      <c r="VKW1" t="s">
        <v>15189</v>
      </c>
      <c r="VKX1" t="s">
        <v>15190</v>
      </c>
      <c r="VKY1" t="s">
        <v>15191</v>
      </c>
      <c r="VKZ1" t="s">
        <v>15192</v>
      </c>
      <c r="VLA1" t="s">
        <v>15193</v>
      </c>
      <c r="VLB1" t="s">
        <v>15194</v>
      </c>
      <c r="VLC1" t="s">
        <v>15195</v>
      </c>
      <c r="VLD1" t="s">
        <v>15196</v>
      </c>
      <c r="VLE1" t="s">
        <v>15197</v>
      </c>
      <c r="VLF1" t="s">
        <v>15198</v>
      </c>
      <c r="VLG1" t="s">
        <v>15199</v>
      </c>
      <c r="VLH1" t="s">
        <v>15200</v>
      </c>
      <c r="VLI1" t="s">
        <v>15201</v>
      </c>
      <c r="VLJ1" t="s">
        <v>15202</v>
      </c>
      <c r="VLK1" t="s">
        <v>15203</v>
      </c>
      <c r="VLL1" t="s">
        <v>15204</v>
      </c>
      <c r="VLM1" t="s">
        <v>15205</v>
      </c>
      <c r="VLN1" t="s">
        <v>15206</v>
      </c>
      <c r="VLO1" t="s">
        <v>15207</v>
      </c>
      <c r="VLP1" t="s">
        <v>15208</v>
      </c>
      <c r="VLQ1" t="s">
        <v>15209</v>
      </c>
      <c r="VLR1" t="s">
        <v>15210</v>
      </c>
      <c r="VLS1" t="s">
        <v>15211</v>
      </c>
      <c r="VLT1" t="s">
        <v>15212</v>
      </c>
      <c r="VLU1" t="s">
        <v>15213</v>
      </c>
      <c r="VLV1" t="s">
        <v>15214</v>
      </c>
      <c r="VLW1" t="s">
        <v>15215</v>
      </c>
      <c r="VLX1" t="s">
        <v>15216</v>
      </c>
      <c r="VLY1" t="s">
        <v>15217</v>
      </c>
      <c r="VLZ1" t="s">
        <v>15218</v>
      </c>
      <c r="VMA1" t="s">
        <v>15219</v>
      </c>
      <c r="VMB1" t="s">
        <v>15220</v>
      </c>
      <c r="VMC1" t="s">
        <v>15221</v>
      </c>
      <c r="VMD1" t="s">
        <v>15222</v>
      </c>
      <c r="VME1" t="s">
        <v>15223</v>
      </c>
      <c r="VMF1" t="s">
        <v>15224</v>
      </c>
      <c r="VMG1" t="s">
        <v>15225</v>
      </c>
      <c r="VMH1" t="s">
        <v>15226</v>
      </c>
      <c r="VMI1" t="s">
        <v>15227</v>
      </c>
      <c r="VMJ1" t="s">
        <v>15228</v>
      </c>
      <c r="VMK1" t="s">
        <v>15229</v>
      </c>
      <c r="VML1" t="s">
        <v>15230</v>
      </c>
      <c r="VMM1" t="s">
        <v>15231</v>
      </c>
      <c r="VMN1" t="s">
        <v>15232</v>
      </c>
      <c r="VMO1" t="s">
        <v>15233</v>
      </c>
      <c r="VMP1" t="s">
        <v>15234</v>
      </c>
      <c r="VMQ1" t="s">
        <v>15235</v>
      </c>
      <c r="VMR1" t="s">
        <v>15236</v>
      </c>
      <c r="VMS1" t="s">
        <v>15237</v>
      </c>
      <c r="VMT1" t="s">
        <v>15238</v>
      </c>
      <c r="VMU1" t="s">
        <v>15239</v>
      </c>
      <c r="VMV1" t="s">
        <v>15240</v>
      </c>
      <c r="VMW1" t="s">
        <v>15241</v>
      </c>
      <c r="VMX1" t="s">
        <v>15242</v>
      </c>
      <c r="VMY1" t="s">
        <v>15243</v>
      </c>
      <c r="VMZ1" t="s">
        <v>15244</v>
      </c>
      <c r="VNA1" t="s">
        <v>15245</v>
      </c>
      <c r="VNB1" t="s">
        <v>15246</v>
      </c>
      <c r="VNC1" t="s">
        <v>15247</v>
      </c>
      <c r="VND1" t="s">
        <v>15248</v>
      </c>
      <c r="VNE1" t="s">
        <v>15249</v>
      </c>
      <c r="VNF1" t="s">
        <v>15250</v>
      </c>
      <c r="VNG1" t="s">
        <v>15251</v>
      </c>
      <c r="VNH1" t="s">
        <v>15252</v>
      </c>
      <c r="VNI1" t="s">
        <v>15253</v>
      </c>
      <c r="VNJ1" t="s">
        <v>15254</v>
      </c>
      <c r="VNK1" t="s">
        <v>15255</v>
      </c>
      <c r="VNL1" t="s">
        <v>15256</v>
      </c>
      <c r="VNM1" t="s">
        <v>15257</v>
      </c>
      <c r="VNN1" t="s">
        <v>15258</v>
      </c>
      <c r="VNO1" t="s">
        <v>15259</v>
      </c>
      <c r="VNP1" t="s">
        <v>15260</v>
      </c>
      <c r="VNQ1" t="s">
        <v>15261</v>
      </c>
      <c r="VNR1" t="s">
        <v>15262</v>
      </c>
      <c r="VNS1" t="s">
        <v>15263</v>
      </c>
      <c r="VNT1" t="s">
        <v>15264</v>
      </c>
      <c r="VNU1" t="s">
        <v>15265</v>
      </c>
      <c r="VNV1" t="s">
        <v>15266</v>
      </c>
      <c r="VNW1" t="s">
        <v>15267</v>
      </c>
      <c r="VNX1" t="s">
        <v>15268</v>
      </c>
      <c r="VNY1" t="s">
        <v>15269</v>
      </c>
      <c r="VNZ1" t="s">
        <v>15270</v>
      </c>
      <c r="VOA1" t="s">
        <v>15271</v>
      </c>
      <c r="VOB1" t="s">
        <v>15272</v>
      </c>
      <c r="VOC1" t="s">
        <v>15273</v>
      </c>
      <c r="VOD1" t="s">
        <v>15274</v>
      </c>
      <c r="VOE1" t="s">
        <v>15275</v>
      </c>
      <c r="VOF1" t="s">
        <v>15276</v>
      </c>
      <c r="VOG1" t="s">
        <v>15277</v>
      </c>
      <c r="VOH1" t="s">
        <v>15278</v>
      </c>
      <c r="VOI1" t="s">
        <v>15279</v>
      </c>
      <c r="VOJ1" t="s">
        <v>15280</v>
      </c>
      <c r="VOK1" t="s">
        <v>15281</v>
      </c>
      <c r="VOL1" t="s">
        <v>15282</v>
      </c>
      <c r="VOM1" t="s">
        <v>15283</v>
      </c>
      <c r="VON1" t="s">
        <v>15284</v>
      </c>
      <c r="VOO1" t="s">
        <v>15285</v>
      </c>
      <c r="VOP1" t="s">
        <v>15286</v>
      </c>
      <c r="VOQ1" t="s">
        <v>15287</v>
      </c>
      <c r="VOR1" t="s">
        <v>15288</v>
      </c>
      <c r="VOS1" t="s">
        <v>15289</v>
      </c>
      <c r="VOT1" t="s">
        <v>15290</v>
      </c>
      <c r="VOU1" t="s">
        <v>15291</v>
      </c>
      <c r="VOV1" t="s">
        <v>15292</v>
      </c>
      <c r="VOW1" t="s">
        <v>15293</v>
      </c>
      <c r="VOX1" t="s">
        <v>15294</v>
      </c>
      <c r="VOY1" t="s">
        <v>15295</v>
      </c>
      <c r="VOZ1" t="s">
        <v>15296</v>
      </c>
      <c r="VPA1" t="s">
        <v>15297</v>
      </c>
      <c r="VPB1" t="s">
        <v>15298</v>
      </c>
      <c r="VPC1" t="s">
        <v>15299</v>
      </c>
      <c r="VPD1" t="s">
        <v>15300</v>
      </c>
      <c r="VPE1" t="s">
        <v>15301</v>
      </c>
      <c r="VPF1" t="s">
        <v>15302</v>
      </c>
      <c r="VPG1" t="s">
        <v>15303</v>
      </c>
      <c r="VPH1" t="s">
        <v>15304</v>
      </c>
      <c r="VPI1" t="s">
        <v>15305</v>
      </c>
      <c r="VPJ1" t="s">
        <v>15306</v>
      </c>
      <c r="VPK1" t="s">
        <v>15307</v>
      </c>
      <c r="VPL1" t="s">
        <v>15308</v>
      </c>
      <c r="VPM1" t="s">
        <v>15309</v>
      </c>
      <c r="VPN1" t="s">
        <v>15310</v>
      </c>
      <c r="VPO1" t="s">
        <v>15311</v>
      </c>
      <c r="VPP1" t="s">
        <v>15312</v>
      </c>
      <c r="VPQ1" t="s">
        <v>15313</v>
      </c>
      <c r="VPR1" t="s">
        <v>15314</v>
      </c>
      <c r="VPS1" t="s">
        <v>15315</v>
      </c>
      <c r="VPT1" t="s">
        <v>15316</v>
      </c>
      <c r="VPU1" t="s">
        <v>15317</v>
      </c>
      <c r="VPV1" t="s">
        <v>15318</v>
      </c>
      <c r="VPW1" t="s">
        <v>15319</v>
      </c>
      <c r="VPX1" t="s">
        <v>15320</v>
      </c>
      <c r="VPY1" t="s">
        <v>15321</v>
      </c>
      <c r="VPZ1" t="s">
        <v>15322</v>
      </c>
      <c r="VQA1" t="s">
        <v>15323</v>
      </c>
      <c r="VQB1" t="s">
        <v>15324</v>
      </c>
      <c r="VQC1" t="s">
        <v>15325</v>
      </c>
      <c r="VQD1" t="s">
        <v>15326</v>
      </c>
      <c r="VQE1" t="s">
        <v>15327</v>
      </c>
      <c r="VQF1" t="s">
        <v>15328</v>
      </c>
      <c r="VQG1" t="s">
        <v>15329</v>
      </c>
      <c r="VQH1" t="s">
        <v>15330</v>
      </c>
      <c r="VQI1" t="s">
        <v>15331</v>
      </c>
      <c r="VQJ1" t="s">
        <v>15332</v>
      </c>
      <c r="VQK1" t="s">
        <v>15333</v>
      </c>
      <c r="VQL1" t="s">
        <v>15334</v>
      </c>
      <c r="VQM1" t="s">
        <v>15335</v>
      </c>
      <c r="VQN1" t="s">
        <v>15336</v>
      </c>
      <c r="VQO1" t="s">
        <v>15337</v>
      </c>
      <c r="VQP1" t="s">
        <v>15338</v>
      </c>
      <c r="VQQ1" t="s">
        <v>15339</v>
      </c>
      <c r="VQR1" t="s">
        <v>15340</v>
      </c>
      <c r="VQS1" t="s">
        <v>15341</v>
      </c>
      <c r="VQT1" t="s">
        <v>15342</v>
      </c>
      <c r="VQU1" t="s">
        <v>15343</v>
      </c>
      <c r="VQV1" t="s">
        <v>15344</v>
      </c>
      <c r="VQW1" t="s">
        <v>15345</v>
      </c>
      <c r="VQX1" t="s">
        <v>15346</v>
      </c>
      <c r="VQY1" t="s">
        <v>15347</v>
      </c>
      <c r="VQZ1" t="s">
        <v>15348</v>
      </c>
      <c r="VRA1" t="s">
        <v>15349</v>
      </c>
      <c r="VRB1" t="s">
        <v>15350</v>
      </c>
      <c r="VRC1" t="s">
        <v>15351</v>
      </c>
      <c r="VRD1" t="s">
        <v>15352</v>
      </c>
      <c r="VRE1" t="s">
        <v>15353</v>
      </c>
      <c r="VRF1" t="s">
        <v>15354</v>
      </c>
      <c r="VRG1" t="s">
        <v>15355</v>
      </c>
      <c r="VRH1" t="s">
        <v>15356</v>
      </c>
      <c r="VRI1" t="s">
        <v>15357</v>
      </c>
      <c r="VRJ1" t="s">
        <v>15358</v>
      </c>
      <c r="VRK1" t="s">
        <v>15359</v>
      </c>
      <c r="VRL1" t="s">
        <v>15360</v>
      </c>
      <c r="VRM1" t="s">
        <v>15361</v>
      </c>
      <c r="VRN1" t="s">
        <v>15362</v>
      </c>
      <c r="VRO1" t="s">
        <v>15363</v>
      </c>
      <c r="VRP1" t="s">
        <v>15364</v>
      </c>
      <c r="VRQ1" t="s">
        <v>15365</v>
      </c>
      <c r="VRR1" t="s">
        <v>15366</v>
      </c>
      <c r="VRS1" t="s">
        <v>15367</v>
      </c>
      <c r="VRT1" t="s">
        <v>15368</v>
      </c>
      <c r="VRU1" t="s">
        <v>15369</v>
      </c>
      <c r="VRV1" t="s">
        <v>15370</v>
      </c>
      <c r="VRW1" t="s">
        <v>15371</v>
      </c>
      <c r="VRX1" t="s">
        <v>15372</v>
      </c>
      <c r="VRY1" t="s">
        <v>15373</v>
      </c>
      <c r="VRZ1" t="s">
        <v>15374</v>
      </c>
      <c r="VSA1" t="s">
        <v>15375</v>
      </c>
      <c r="VSB1" t="s">
        <v>15376</v>
      </c>
      <c r="VSC1" t="s">
        <v>15377</v>
      </c>
      <c r="VSD1" t="s">
        <v>15378</v>
      </c>
      <c r="VSE1" t="s">
        <v>15379</v>
      </c>
      <c r="VSF1" t="s">
        <v>15380</v>
      </c>
      <c r="VSG1" t="s">
        <v>15381</v>
      </c>
      <c r="VSH1" t="s">
        <v>15382</v>
      </c>
      <c r="VSI1" t="s">
        <v>15383</v>
      </c>
      <c r="VSJ1" t="s">
        <v>15384</v>
      </c>
      <c r="VSK1" t="s">
        <v>15385</v>
      </c>
      <c r="VSL1" t="s">
        <v>15386</v>
      </c>
      <c r="VSM1" t="s">
        <v>15387</v>
      </c>
      <c r="VSN1" t="s">
        <v>15388</v>
      </c>
      <c r="VSO1" t="s">
        <v>15389</v>
      </c>
      <c r="VSP1" t="s">
        <v>15390</v>
      </c>
      <c r="VSQ1" t="s">
        <v>15391</v>
      </c>
      <c r="VSR1" t="s">
        <v>15392</v>
      </c>
      <c r="VSS1" t="s">
        <v>15393</v>
      </c>
      <c r="VST1" t="s">
        <v>15394</v>
      </c>
      <c r="VSU1" t="s">
        <v>15395</v>
      </c>
      <c r="VSV1" t="s">
        <v>15396</v>
      </c>
      <c r="VSW1" t="s">
        <v>15397</v>
      </c>
      <c r="VSX1" t="s">
        <v>15398</v>
      </c>
      <c r="VSY1" t="s">
        <v>15399</v>
      </c>
      <c r="VSZ1" t="s">
        <v>15400</v>
      </c>
      <c r="VTA1" t="s">
        <v>15401</v>
      </c>
      <c r="VTB1" t="s">
        <v>15402</v>
      </c>
      <c r="VTC1" t="s">
        <v>15403</v>
      </c>
      <c r="VTD1" t="s">
        <v>15404</v>
      </c>
      <c r="VTE1" t="s">
        <v>15405</v>
      </c>
      <c r="VTF1" t="s">
        <v>15406</v>
      </c>
      <c r="VTG1" t="s">
        <v>15407</v>
      </c>
      <c r="VTH1" t="s">
        <v>15408</v>
      </c>
      <c r="VTI1" t="s">
        <v>15409</v>
      </c>
      <c r="VTJ1" t="s">
        <v>15410</v>
      </c>
      <c r="VTK1" t="s">
        <v>15411</v>
      </c>
      <c r="VTL1" t="s">
        <v>15412</v>
      </c>
      <c r="VTM1" t="s">
        <v>15413</v>
      </c>
      <c r="VTN1" t="s">
        <v>15414</v>
      </c>
      <c r="VTO1" t="s">
        <v>15415</v>
      </c>
      <c r="VTP1" t="s">
        <v>15416</v>
      </c>
      <c r="VTQ1" t="s">
        <v>15417</v>
      </c>
      <c r="VTR1" t="s">
        <v>15418</v>
      </c>
      <c r="VTS1" t="s">
        <v>15419</v>
      </c>
      <c r="VTT1" t="s">
        <v>15420</v>
      </c>
      <c r="VTU1" t="s">
        <v>15421</v>
      </c>
      <c r="VTV1" t="s">
        <v>15422</v>
      </c>
      <c r="VTW1" t="s">
        <v>15423</v>
      </c>
      <c r="VTX1" t="s">
        <v>15424</v>
      </c>
      <c r="VTY1" t="s">
        <v>15425</v>
      </c>
      <c r="VTZ1" t="s">
        <v>15426</v>
      </c>
      <c r="VUA1" t="s">
        <v>15427</v>
      </c>
      <c r="VUB1" t="s">
        <v>15428</v>
      </c>
      <c r="VUC1" t="s">
        <v>15429</v>
      </c>
      <c r="VUD1" t="s">
        <v>15430</v>
      </c>
      <c r="VUE1" t="s">
        <v>15431</v>
      </c>
      <c r="VUF1" t="s">
        <v>15432</v>
      </c>
      <c r="VUG1" t="s">
        <v>15433</v>
      </c>
      <c r="VUH1" t="s">
        <v>15434</v>
      </c>
      <c r="VUI1" t="s">
        <v>15435</v>
      </c>
      <c r="VUJ1" t="s">
        <v>15436</v>
      </c>
      <c r="VUK1" t="s">
        <v>15437</v>
      </c>
      <c r="VUL1" t="s">
        <v>15438</v>
      </c>
      <c r="VUM1" t="s">
        <v>15439</v>
      </c>
      <c r="VUN1" t="s">
        <v>15440</v>
      </c>
      <c r="VUO1" t="s">
        <v>15441</v>
      </c>
      <c r="VUP1" t="s">
        <v>15442</v>
      </c>
      <c r="VUQ1" t="s">
        <v>15443</v>
      </c>
      <c r="VUR1" t="s">
        <v>15444</v>
      </c>
      <c r="VUS1" t="s">
        <v>15445</v>
      </c>
      <c r="VUT1" t="s">
        <v>15446</v>
      </c>
      <c r="VUU1" t="s">
        <v>15447</v>
      </c>
      <c r="VUV1" t="s">
        <v>15448</v>
      </c>
      <c r="VUW1" t="s">
        <v>15449</v>
      </c>
      <c r="VUX1" t="s">
        <v>15450</v>
      </c>
      <c r="VUY1" t="s">
        <v>15451</v>
      </c>
      <c r="VUZ1" t="s">
        <v>15452</v>
      </c>
      <c r="VVA1" t="s">
        <v>15453</v>
      </c>
      <c r="VVB1" t="s">
        <v>15454</v>
      </c>
      <c r="VVC1" t="s">
        <v>15455</v>
      </c>
      <c r="VVD1" t="s">
        <v>15456</v>
      </c>
      <c r="VVE1" t="s">
        <v>15457</v>
      </c>
      <c r="VVF1" t="s">
        <v>15458</v>
      </c>
      <c r="VVG1" t="s">
        <v>15459</v>
      </c>
      <c r="VVH1" t="s">
        <v>15460</v>
      </c>
      <c r="VVI1" t="s">
        <v>15461</v>
      </c>
      <c r="VVJ1" t="s">
        <v>15462</v>
      </c>
      <c r="VVK1" t="s">
        <v>15463</v>
      </c>
      <c r="VVL1" t="s">
        <v>15464</v>
      </c>
      <c r="VVM1" t="s">
        <v>15465</v>
      </c>
      <c r="VVN1" t="s">
        <v>15466</v>
      </c>
      <c r="VVO1" t="s">
        <v>15467</v>
      </c>
      <c r="VVP1" t="s">
        <v>15468</v>
      </c>
      <c r="VVQ1" t="s">
        <v>15469</v>
      </c>
      <c r="VVR1" t="s">
        <v>15470</v>
      </c>
      <c r="VVS1" t="s">
        <v>15471</v>
      </c>
      <c r="VVT1" t="s">
        <v>15472</v>
      </c>
      <c r="VVU1" t="s">
        <v>15473</v>
      </c>
      <c r="VVV1" t="s">
        <v>15474</v>
      </c>
      <c r="VVW1" t="s">
        <v>15475</v>
      </c>
      <c r="VVX1" t="s">
        <v>15476</v>
      </c>
      <c r="VVY1" t="s">
        <v>15477</v>
      </c>
      <c r="VVZ1" t="s">
        <v>15478</v>
      </c>
      <c r="VWA1" t="s">
        <v>15479</v>
      </c>
      <c r="VWB1" t="s">
        <v>15480</v>
      </c>
      <c r="VWC1" t="s">
        <v>15481</v>
      </c>
      <c r="VWD1" t="s">
        <v>15482</v>
      </c>
      <c r="VWE1" t="s">
        <v>15483</v>
      </c>
      <c r="VWF1" t="s">
        <v>15484</v>
      </c>
      <c r="VWG1" t="s">
        <v>15485</v>
      </c>
      <c r="VWH1" t="s">
        <v>15486</v>
      </c>
      <c r="VWI1" t="s">
        <v>15487</v>
      </c>
      <c r="VWJ1" t="s">
        <v>15488</v>
      </c>
      <c r="VWK1" t="s">
        <v>15489</v>
      </c>
      <c r="VWL1" t="s">
        <v>15490</v>
      </c>
      <c r="VWM1" t="s">
        <v>15491</v>
      </c>
      <c r="VWN1" t="s">
        <v>15492</v>
      </c>
      <c r="VWO1" t="s">
        <v>15493</v>
      </c>
      <c r="VWP1" t="s">
        <v>15494</v>
      </c>
      <c r="VWQ1" t="s">
        <v>15495</v>
      </c>
      <c r="VWR1" t="s">
        <v>15496</v>
      </c>
      <c r="VWS1" t="s">
        <v>15497</v>
      </c>
      <c r="VWT1" t="s">
        <v>15498</v>
      </c>
      <c r="VWU1" t="s">
        <v>15499</v>
      </c>
      <c r="VWV1" t="s">
        <v>15500</v>
      </c>
      <c r="VWW1" t="s">
        <v>15501</v>
      </c>
      <c r="VWX1" t="s">
        <v>15502</v>
      </c>
      <c r="VWY1" t="s">
        <v>15503</v>
      </c>
      <c r="VWZ1" t="s">
        <v>15504</v>
      </c>
      <c r="VXA1" t="s">
        <v>15505</v>
      </c>
      <c r="VXB1" t="s">
        <v>15506</v>
      </c>
      <c r="VXC1" t="s">
        <v>15507</v>
      </c>
      <c r="VXD1" t="s">
        <v>15508</v>
      </c>
      <c r="VXE1" t="s">
        <v>15509</v>
      </c>
      <c r="VXF1" t="s">
        <v>15510</v>
      </c>
      <c r="VXG1" t="s">
        <v>15511</v>
      </c>
      <c r="VXH1" t="s">
        <v>15512</v>
      </c>
      <c r="VXI1" t="s">
        <v>15513</v>
      </c>
      <c r="VXJ1" t="s">
        <v>15514</v>
      </c>
      <c r="VXK1" t="s">
        <v>15515</v>
      </c>
      <c r="VXL1" t="s">
        <v>15516</v>
      </c>
      <c r="VXM1" t="s">
        <v>15517</v>
      </c>
      <c r="VXN1" t="s">
        <v>15518</v>
      </c>
      <c r="VXO1" t="s">
        <v>15519</v>
      </c>
      <c r="VXP1" t="s">
        <v>15520</v>
      </c>
      <c r="VXQ1" t="s">
        <v>15521</v>
      </c>
      <c r="VXR1" t="s">
        <v>15522</v>
      </c>
      <c r="VXS1" t="s">
        <v>15523</v>
      </c>
      <c r="VXT1" t="s">
        <v>15524</v>
      </c>
      <c r="VXU1" t="s">
        <v>15525</v>
      </c>
      <c r="VXV1" t="s">
        <v>15526</v>
      </c>
      <c r="VXW1" t="s">
        <v>15527</v>
      </c>
      <c r="VXX1" t="s">
        <v>15528</v>
      </c>
      <c r="VXY1" t="s">
        <v>15529</v>
      </c>
      <c r="VXZ1" t="s">
        <v>15530</v>
      </c>
      <c r="VYA1" t="s">
        <v>15531</v>
      </c>
      <c r="VYB1" t="s">
        <v>15532</v>
      </c>
      <c r="VYC1" t="s">
        <v>15533</v>
      </c>
      <c r="VYD1" t="s">
        <v>15534</v>
      </c>
      <c r="VYE1" t="s">
        <v>15535</v>
      </c>
      <c r="VYF1" t="s">
        <v>15536</v>
      </c>
      <c r="VYG1" t="s">
        <v>15537</v>
      </c>
      <c r="VYH1" t="s">
        <v>15538</v>
      </c>
      <c r="VYI1" t="s">
        <v>15539</v>
      </c>
      <c r="VYJ1" t="s">
        <v>15540</v>
      </c>
      <c r="VYK1" t="s">
        <v>15541</v>
      </c>
      <c r="VYL1" t="s">
        <v>15542</v>
      </c>
      <c r="VYM1" t="s">
        <v>15543</v>
      </c>
      <c r="VYN1" t="s">
        <v>15544</v>
      </c>
      <c r="VYO1" t="s">
        <v>15545</v>
      </c>
      <c r="VYP1" t="s">
        <v>15546</v>
      </c>
      <c r="VYQ1" t="s">
        <v>15547</v>
      </c>
      <c r="VYR1" t="s">
        <v>15548</v>
      </c>
      <c r="VYS1" t="s">
        <v>15549</v>
      </c>
      <c r="VYT1" t="s">
        <v>15550</v>
      </c>
      <c r="VYU1" t="s">
        <v>15551</v>
      </c>
      <c r="VYV1" t="s">
        <v>15552</v>
      </c>
      <c r="VYW1" t="s">
        <v>15553</v>
      </c>
      <c r="VYX1" t="s">
        <v>15554</v>
      </c>
      <c r="VYY1" t="s">
        <v>15555</v>
      </c>
      <c r="VYZ1" t="s">
        <v>15556</v>
      </c>
      <c r="VZA1" t="s">
        <v>15557</v>
      </c>
      <c r="VZB1" t="s">
        <v>15558</v>
      </c>
      <c r="VZC1" t="s">
        <v>15559</v>
      </c>
      <c r="VZD1" t="s">
        <v>15560</v>
      </c>
      <c r="VZE1" t="s">
        <v>15561</v>
      </c>
      <c r="VZF1" t="s">
        <v>15562</v>
      </c>
      <c r="VZG1" t="s">
        <v>15563</v>
      </c>
      <c r="VZH1" t="s">
        <v>15564</v>
      </c>
      <c r="VZI1" t="s">
        <v>15565</v>
      </c>
      <c r="VZJ1" t="s">
        <v>15566</v>
      </c>
      <c r="VZK1" t="s">
        <v>15567</v>
      </c>
      <c r="VZL1" t="s">
        <v>15568</v>
      </c>
      <c r="VZM1" t="s">
        <v>15569</v>
      </c>
      <c r="VZN1" t="s">
        <v>15570</v>
      </c>
      <c r="VZO1" t="s">
        <v>15571</v>
      </c>
      <c r="VZP1" t="s">
        <v>15572</v>
      </c>
      <c r="VZQ1" t="s">
        <v>15573</v>
      </c>
      <c r="VZR1" t="s">
        <v>15574</v>
      </c>
      <c r="VZS1" t="s">
        <v>15575</v>
      </c>
      <c r="VZT1" t="s">
        <v>15576</v>
      </c>
      <c r="VZU1" t="s">
        <v>15577</v>
      </c>
      <c r="VZV1" t="s">
        <v>15578</v>
      </c>
      <c r="VZW1" t="s">
        <v>15579</v>
      </c>
      <c r="VZX1" t="s">
        <v>15580</v>
      </c>
      <c r="VZY1" t="s">
        <v>15581</v>
      </c>
      <c r="VZZ1" t="s">
        <v>15582</v>
      </c>
      <c r="WAA1" t="s">
        <v>15583</v>
      </c>
      <c r="WAB1" t="s">
        <v>15584</v>
      </c>
      <c r="WAC1" t="s">
        <v>15585</v>
      </c>
      <c r="WAD1" t="s">
        <v>15586</v>
      </c>
      <c r="WAE1" t="s">
        <v>15587</v>
      </c>
      <c r="WAF1" t="s">
        <v>15588</v>
      </c>
      <c r="WAG1" t="s">
        <v>15589</v>
      </c>
      <c r="WAH1" t="s">
        <v>15590</v>
      </c>
      <c r="WAI1" t="s">
        <v>15591</v>
      </c>
      <c r="WAJ1" t="s">
        <v>15592</v>
      </c>
      <c r="WAK1" t="s">
        <v>15593</v>
      </c>
      <c r="WAL1" t="s">
        <v>15594</v>
      </c>
      <c r="WAM1" t="s">
        <v>15595</v>
      </c>
      <c r="WAN1" t="s">
        <v>15596</v>
      </c>
      <c r="WAO1" t="s">
        <v>15597</v>
      </c>
      <c r="WAP1" t="s">
        <v>15598</v>
      </c>
      <c r="WAQ1" t="s">
        <v>15599</v>
      </c>
      <c r="WAR1" t="s">
        <v>15600</v>
      </c>
      <c r="WAS1" t="s">
        <v>15601</v>
      </c>
      <c r="WAT1" t="s">
        <v>15602</v>
      </c>
      <c r="WAU1" t="s">
        <v>15603</v>
      </c>
      <c r="WAV1" t="s">
        <v>15604</v>
      </c>
      <c r="WAW1" t="s">
        <v>15605</v>
      </c>
      <c r="WAX1" t="s">
        <v>15606</v>
      </c>
      <c r="WAY1" t="s">
        <v>15607</v>
      </c>
      <c r="WAZ1" t="s">
        <v>15608</v>
      </c>
      <c r="WBA1" t="s">
        <v>15609</v>
      </c>
      <c r="WBB1" t="s">
        <v>15610</v>
      </c>
      <c r="WBC1" t="s">
        <v>15611</v>
      </c>
      <c r="WBD1" t="s">
        <v>15612</v>
      </c>
      <c r="WBE1" t="s">
        <v>15613</v>
      </c>
      <c r="WBF1" t="s">
        <v>15614</v>
      </c>
      <c r="WBG1" t="s">
        <v>15615</v>
      </c>
      <c r="WBH1" t="s">
        <v>15616</v>
      </c>
      <c r="WBI1" t="s">
        <v>15617</v>
      </c>
      <c r="WBJ1" t="s">
        <v>15618</v>
      </c>
      <c r="WBK1" t="s">
        <v>15619</v>
      </c>
      <c r="WBL1" t="s">
        <v>15620</v>
      </c>
      <c r="WBM1" t="s">
        <v>15621</v>
      </c>
      <c r="WBN1" t="s">
        <v>15622</v>
      </c>
      <c r="WBO1" t="s">
        <v>15623</v>
      </c>
      <c r="WBP1" t="s">
        <v>15624</v>
      </c>
      <c r="WBQ1" t="s">
        <v>15625</v>
      </c>
      <c r="WBR1" t="s">
        <v>15626</v>
      </c>
      <c r="WBS1" t="s">
        <v>15627</v>
      </c>
      <c r="WBT1" t="s">
        <v>15628</v>
      </c>
      <c r="WBU1" t="s">
        <v>15629</v>
      </c>
      <c r="WBV1" t="s">
        <v>15630</v>
      </c>
      <c r="WBW1" t="s">
        <v>15631</v>
      </c>
      <c r="WBX1" t="s">
        <v>15632</v>
      </c>
      <c r="WBY1" t="s">
        <v>15633</v>
      </c>
      <c r="WBZ1" t="s">
        <v>15634</v>
      </c>
      <c r="WCA1" t="s">
        <v>15635</v>
      </c>
      <c r="WCB1" t="s">
        <v>15636</v>
      </c>
      <c r="WCC1" t="s">
        <v>15637</v>
      </c>
      <c r="WCD1" t="s">
        <v>15638</v>
      </c>
      <c r="WCE1" t="s">
        <v>15639</v>
      </c>
      <c r="WCF1" t="s">
        <v>15640</v>
      </c>
      <c r="WCG1" t="s">
        <v>15641</v>
      </c>
      <c r="WCH1" t="s">
        <v>15642</v>
      </c>
      <c r="WCI1" t="s">
        <v>15643</v>
      </c>
      <c r="WCJ1" t="s">
        <v>15644</v>
      </c>
      <c r="WCK1" t="s">
        <v>15645</v>
      </c>
      <c r="WCL1" t="s">
        <v>15646</v>
      </c>
      <c r="WCM1" t="s">
        <v>15647</v>
      </c>
      <c r="WCN1" t="s">
        <v>15648</v>
      </c>
      <c r="WCO1" t="s">
        <v>15649</v>
      </c>
      <c r="WCP1" t="s">
        <v>15650</v>
      </c>
      <c r="WCQ1" t="s">
        <v>15651</v>
      </c>
      <c r="WCR1" t="s">
        <v>15652</v>
      </c>
      <c r="WCS1" t="s">
        <v>15653</v>
      </c>
      <c r="WCT1" t="s">
        <v>15654</v>
      </c>
      <c r="WCU1" t="s">
        <v>15655</v>
      </c>
      <c r="WCV1" t="s">
        <v>15656</v>
      </c>
      <c r="WCW1" t="s">
        <v>15657</v>
      </c>
      <c r="WCX1" t="s">
        <v>15658</v>
      </c>
      <c r="WCY1" t="s">
        <v>15659</v>
      </c>
      <c r="WCZ1" t="s">
        <v>15660</v>
      </c>
      <c r="WDA1" t="s">
        <v>15661</v>
      </c>
      <c r="WDB1" t="s">
        <v>15662</v>
      </c>
      <c r="WDC1" t="s">
        <v>15663</v>
      </c>
      <c r="WDD1" t="s">
        <v>15664</v>
      </c>
      <c r="WDE1" t="s">
        <v>15665</v>
      </c>
      <c r="WDF1" t="s">
        <v>15666</v>
      </c>
      <c r="WDG1" t="s">
        <v>15667</v>
      </c>
      <c r="WDH1" t="s">
        <v>15668</v>
      </c>
      <c r="WDI1" t="s">
        <v>15669</v>
      </c>
      <c r="WDJ1" t="s">
        <v>15670</v>
      </c>
      <c r="WDK1" t="s">
        <v>15671</v>
      </c>
      <c r="WDL1" t="s">
        <v>15672</v>
      </c>
      <c r="WDM1" t="s">
        <v>15673</v>
      </c>
      <c r="WDN1" t="s">
        <v>15674</v>
      </c>
      <c r="WDO1" t="s">
        <v>15675</v>
      </c>
      <c r="WDP1" t="s">
        <v>15676</v>
      </c>
      <c r="WDQ1" t="s">
        <v>15677</v>
      </c>
      <c r="WDR1" t="s">
        <v>15678</v>
      </c>
      <c r="WDS1" t="s">
        <v>15679</v>
      </c>
      <c r="WDT1" t="s">
        <v>15680</v>
      </c>
      <c r="WDU1" t="s">
        <v>15681</v>
      </c>
      <c r="WDV1" t="s">
        <v>15682</v>
      </c>
      <c r="WDW1" t="s">
        <v>15683</v>
      </c>
      <c r="WDX1" t="s">
        <v>15684</v>
      </c>
      <c r="WDY1" t="s">
        <v>15685</v>
      </c>
      <c r="WDZ1" t="s">
        <v>15686</v>
      </c>
      <c r="WEA1" t="s">
        <v>15687</v>
      </c>
      <c r="WEB1" t="s">
        <v>15688</v>
      </c>
      <c r="WEC1" t="s">
        <v>15689</v>
      </c>
      <c r="WED1" t="s">
        <v>15690</v>
      </c>
      <c r="WEE1" t="s">
        <v>15691</v>
      </c>
      <c r="WEF1" t="s">
        <v>15692</v>
      </c>
      <c r="WEG1" t="s">
        <v>15693</v>
      </c>
      <c r="WEH1" t="s">
        <v>15694</v>
      </c>
      <c r="WEI1" t="s">
        <v>15695</v>
      </c>
      <c r="WEJ1" t="s">
        <v>15696</v>
      </c>
      <c r="WEK1" t="s">
        <v>15697</v>
      </c>
      <c r="WEL1" t="s">
        <v>15698</v>
      </c>
      <c r="WEM1" t="s">
        <v>15699</v>
      </c>
      <c r="WEN1" t="s">
        <v>15700</v>
      </c>
      <c r="WEO1" t="s">
        <v>15701</v>
      </c>
      <c r="WEP1" t="s">
        <v>15702</v>
      </c>
      <c r="WEQ1" t="s">
        <v>15703</v>
      </c>
      <c r="WER1" t="s">
        <v>15704</v>
      </c>
      <c r="WES1" t="s">
        <v>15705</v>
      </c>
      <c r="WET1" t="s">
        <v>15706</v>
      </c>
      <c r="WEU1" t="s">
        <v>15707</v>
      </c>
      <c r="WEV1" t="s">
        <v>15708</v>
      </c>
      <c r="WEW1" t="s">
        <v>15709</v>
      </c>
      <c r="WEX1" t="s">
        <v>15710</v>
      </c>
      <c r="WEY1" t="s">
        <v>15711</v>
      </c>
      <c r="WEZ1" t="s">
        <v>15712</v>
      </c>
      <c r="WFA1" t="s">
        <v>15713</v>
      </c>
      <c r="WFB1" t="s">
        <v>15714</v>
      </c>
      <c r="WFC1" t="s">
        <v>15715</v>
      </c>
      <c r="WFD1" t="s">
        <v>15716</v>
      </c>
      <c r="WFE1" t="s">
        <v>15717</v>
      </c>
      <c r="WFF1" t="s">
        <v>15718</v>
      </c>
      <c r="WFG1" t="s">
        <v>15719</v>
      </c>
      <c r="WFH1" t="s">
        <v>15720</v>
      </c>
      <c r="WFI1" t="s">
        <v>15721</v>
      </c>
      <c r="WFJ1" t="s">
        <v>15722</v>
      </c>
      <c r="WFK1" t="s">
        <v>15723</v>
      </c>
      <c r="WFL1" t="s">
        <v>15724</v>
      </c>
      <c r="WFM1" t="s">
        <v>15725</v>
      </c>
      <c r="WFN1" t="s">
        <v>15726</v>
      </c>
      <c r="WFO1" t="s">
        <v>15727</v>
      </c>
      <c r="WFP1" t="s">
        <v>15728</v>
      </c>
      <c r="WFQ1" t="s">
        <v>15729</v>
      </c>
      <c r="WFR1" t="s">
        <v>15730</v>
      </c>
      <c r="WFS1" t="s">
        <v>15731</v>
      </c>
      <c r="WFT1" t="s">
        <v>15732</v>
      </c>
      <c r="WFU1" t="s">
        <v>15733</v>
      </c>
      <c r="WFV1" t="s">
        <v>15734</v>
      </c>
      <c r="WFW1" t="s">
        <v>15735</v>
      </c>
      <c r="WFX1" t="s">
        <v>15736</v>
      </c>
      <c r="WFY1" t="s">
        <v>15737</v>
      </c>
      <c r="WFZ1" t="s">
        <v>15738</v>
      </c>
      <c r="WGA1" t="s">
        <v>15739</v>
      </c>
      <c r="WGB1" t="s">
        <v>15740</v>
      </c>
      <c r="WGC1" t="s">
        <v>15741</v>
      </c>
      <c r="WGD1" t="s">
        <v>15742</v>
      </c>
      <c r="WGE1" t="s">
        <v>15743</v>
      </c>
      <c r="WGF1" t="s">
        <v>15744</v>
      </c>
      <c r="WGG1" t="s">
        <v>15745</v>
      </c>
      <c r="WGH1" t="s">
        <v>15746</v>
      </c>
      <c r="WGI1" t="s">
        <v>15747</v>
      </c>
      <c r="WGJ1" t="s">
        <v>15748</v>
      </c>
      <c r="WGK1" t="s">
        <v>15749</v>
      </c>
      <c r="WGL1" t="s">
        <v>15750</v>
      </c>
      <c r="WGM1" t="s">
        <v>15751</v>
      </c>
      <c r="WGN1" t="s">
        <v>15752</v>
      </c>
      <c r="WGO1" t="s">
        <v>15753</v>
      </c>
      <c r="WGP1" t="s">
        <v>15754</v>
      </c>
      <c r="WGQ1" t="s">
        <v>15755</v>
      </c>
      <c r="WGR1" t="s">
        <v>15756</v>
      </c>
      <c r="WGS1" t="s">
        <v>15757</v>
      </c>
      <c r="WGT1" t="s">
        <v>15758</v>
      </c>
      <c r="WGU1" t="s">
        <v>15759</v>
      </c>
      <c r="WGV1" t="s">
        <v>15760</v>
      </c>
      <c r="WGW1" t="s">
        <v>15761</v>
      </c>
      <c r="WGX1" t="s">
        <v>15762</v>
      </c>
      <c r="WGY1" t="s">
        <v>15763</v>
      </c>
      <c r="WGZ1" t="s">
        <v>15764</v>
      </c>
      <c r="WHA1" t="s">
        <v>15765</v>
      </c>
      <c r="WHB1" t="s">
        <v>15766</v>
      </c>
      <c r="WHC1" t="s">
        <v>15767</v>
      </c>
      <c r="WHD1" t="s">
        <v>15768</v>
      </c>
      <c r="WHE1" t="s">
        <v>15769</v>
      </c>
      <c r="WHF1" t="s">
        <v>15770</v>
      </c>
      <c r="WHG1" t="s">
        <v>15771</v>
      </c>
      <c r="WHH1" t="s">
        <v>15772</v>
      </c>
      <c r="WHI1" t="s">
        <v>15773</v>
      </c>
      <c r="WHJ1" t="s">
        <v>15774</v>
      </c>
      <c r="WHK1" t="s">
        <v>15775</v>
      </c>
      <c r="WHL1" t="s">
        <v>15776</v>
      </c>
      <c r="WHM1" t="s">
        <v>15777</v>
      </c>
      <c r="WHN1" t="s">
        <v>15778</v>
      </c>
      <c r="WHO1" t="s">
        <v>15779</v>
      </c>
      <c r="WHP1" t="s">
        <v>15780</v>
      </c>
      <c r="WHQ1" t="s">
        <v>15781</v>
      </c>
      <c r="WHR1" t="s">
        <v>15782</v>
      </c>
      <c r="WHS1" t="s">
        <v>15783</v>
      </c>
      <c r="WHT1" t="s">
        <v>15784</v>
      </c>
      <c r="WHU1" t="s">
        <v>15785</v>
      </c>
      <c r="WHV1" t="s">
        <v>15786</v>
      </c>
      <c r="WHW1" t="s">
        <v>15787</v>
      </c>
      <c r="WHX1" t="s">
        <v>15788</v>
      </c>
      <c r="WHY1" t="s">
        <v>15789</v>
      </c>
      <c r="WHZ1" t="s">
        <v>15790</v>
      </c>
      <c r="WIA1" t="s">
        <v>15791</v>
      </c>
      <c r="WIB1" t="s">
        <v>15792</v>
      </c>
      <c r="WIC1" t="s">
        <v>15793</v>
      </c>
      <c r="WID1" t="s">
        <v>15794</v>
      </c>
      <c r="WIE1" t="s">
        <v>15795</v>
      </c>
      <c r="WIF1" t="s">
        <v>15796</v>
      </c>
      <c r="WIG1" t="s">
        <v>15797</v>
      </c>
      <c r="WIH1" t="s">
        <v>15798</v>
      </c>
      <c r="WII1" t="s">
        <v>15799</v>
      </c>
      <c r="WIJ1" t="s">
        <v>15800</v>
      </c>
      <c r="WIK1" t="s">
        <v>15801</v>
      </c>
      <c r="WIL1" t="s">
        <v>15802</v>
      </c>
      <c r="WIM1" t="s">
        <v>15803</v>
      </c>
      <c r="WIN1" t="s">
        <v>15804</v>
      </c>
      <c r="WIO1" t="s">
        <v>15805</v>
      </c>
      <c r="WIP1" t="s">
        <v>15806</v>
      </c>
      <c r="WIQ1" t="s">
        <v>15807</v>
      </c>
      <c r="WIR1" t="s">
        <v>15808</v>
      </c>
      <c r="WIS1" t="s">
        <v>15809</v>
      </c>
      <c r="WIT1" t="s">
        <v>15810</v>
      </c>
      <c r="WIU1" t="s">
        <v>15811</v>
      </c>
      <c r="WIV1" t="s">
        <v>15812</v>
      </c>
      <c r="WIW1" t="s">
        <v>15813</v>
      </c>
      <c r="WIX1" t="s">
        <v>15814</v>
      </c>
      <c r="WIY1" t="s">
        <v>15815</v>
      </c>
      <c r="WIZ1" t="s">
        <v>15816</v>
      </c>
      <c r="WJA1" t="s">
        <v>15817</v>
      </c>
      <c r="WJB1" t="s">
        <v>15818</v>
      </c>
      <c r="WJC1" t="s">
        <v>15819</v>
      </c>
      <c r="WJD1" t="s">
        <v>15820</v>
      </c>
      <c r="WJE1" t="s">
        <v>15821</v>
      </c>
      <c r="WJF1" t="s">
        <v>15822</v>
      </c>
      <c r="WJG1" t="s">
        <v>15823</v>
      </c>
      <c r="WJH1" t="s">
        <v>15824</v>
      </c>
      <c r="WJI1" t="s">
        <v>15825</v>
      </c>
      <c r="WJJ1" t="s">
        <v>15826</v>
      </c>
      <c r="WJK1" t="s">
        <v>15827</v>
      </c>
      <c r="WJL1" t="s">
        <v>15828</v>
      </c>
      <c r="WJM1" t="s">
        <v>15829</v>
      </c>
      <c r="WJN1" t="s">
        <v>15830</v>
      </c>
      <c r="WJO1" t="s">
        <v>15831</v>
      </c>
      <c r="WJP1" t="s">
        <v>15832</v>
      </c>
      <c r="WJQ1" t="s">
        <v>15833</v>
      </c>
      <c r="WJR1" t="s">
        <v>15834</v>
      </c>
      <c r="WJS1" t="s">
        <v>15835</v>
      </c>
      <c r="WJT1" t="s">
        <v>15836</v>
      </c>
      <c r="WJU1" t="s">
        <v>15837</v>
      </c>
      <c r="WJV1" t="s">
        <v>15838</v>
      </c>
      <c r="WJW1" t="s">
        <v>15839</v>
      </c>
      <c r="WJX1" t="s">
        <v>15840</v>
      </c>
      <c r="WJY1" t="s">
        <v>15841</v>
      </c>
      <c r="WJZ1" t="s">
        <v>15842</v>
      </c>
      <c r="WKA1" t="s">
        <v>15843</v>
      </c>
      <c r="WKB1" t="s">
        <v>15844</v>
      </c>
      <c r="WKC1" t="s">
        <v>15845</v>
      </c>
      <c r="WKD1" t="s">
        <v>15846</v>
      </c>
      <c r="WKE1" t="s">
        <v>15847</v>
      </c>
      <c r="WKF1" t="s">
        <v>15848</v>
      </c>
      <c r="WKG1" t="s">
        <v>15849</v>
      </c>
      <c r="WKH1" t="s">
        <v>15850</v>
      </c>
      <c r="WKI1" t="s">
        <v>15851</v>
      </c>
      <c r="WKJ1" t="s">
        <v>15852</v>
      </c>
      <c r="WKK1" t="s">
        <v>15853</v>
      </c>
      <c r="WKL1" t="s">
        <v>15854</v>
      </c>
      <c r="WKM1" t="s">
        <v>15855</v>
      </c>
      <c r="WKN1" t="s">
        <v>15856</v>
      </c>
      <c r="WKO1" t="s">
        <v>15857</v>
      </c>
      <c r="WKP1" t="s">
        <v>15858</v>
      </c>
      <c r="WKQ1" t="s">
        <v>15859</v>
      </c>
      <c r="WKR1" t="s">
        <v>15860</v>
      </c>
      <c r="WKS1" t="s">
        <v>15861</v>
      </c>
      <c r="WKT1" t="s">
        <v>15862</v>
      </c>
      <c r="WKU1" t="s">
        <v>15863</v>
      </c>
      <c r="WKV1" t="s">
        <v>15864</v>
      </c>
      <c r="WKW1" t="s">
        <v>15865</v>
      </c>
      <c r="WKX1" t="s">
        <v>15866</v>
      </c>
      <c r="WKY1" t="s">
        <v>15867</v>
      </c>
      <c r="WKZ1" t="s">
        <v>15868</v>
      </c>
      <c r="WLA1" t="s">
        <v>15869</v>
      </c>
      <c r="WLB1" t="s">
        <v>15870</v>
      </c>
      <c r="WLC1" t="s">
        <v>15871</v>
      </c>
      <c r="WLD1" t="s">
        <v>15872</v>
      </c>
      <c r="WLE1" t="s">
        <v>15873</v>
      </c>
      <c r="WLF1" t="s">
        <v>15874</v>
      </c>
      <c r="WLG1" t="s">
        <v>15875</v>
      </c>
      <c r="WLH1" t="s">
        <v>15876</v>
      </c>
      <c r="WLI1" t="s">
        <v>15877</v>
      </c>
      <c r="WLJ1" t="s">
        <v>15878</v>
      </c>
      <c r="WLK1" t="s">
        <v>15879</v>
      </c>
      <c r="WLL1" t="s">
        <v>15880</v>
      </c>
      <c r="WLM1" t="s">
        <v>15881</v>
      </c>
      <c r="WLN1" t="s">
        <v>15882</v>
      </c>
      <c r="WLO1" t="s">
        <v>15883</v>
      </c>
      <c r="WLP1" t="s">
        <v>15884</v>
      </c>
      <c r="WLQ1" t="s">
        <v>15885</v>
      </c>
      <c r="WLR1" t="s">
        <v>15886</v>
      </c>
      <c r="WLS1" t="s">
        <v>15887</v>
      </c>
      <c r="WLT1" t="s">
        <v>15888</v>
      </c>
      <c r="WLU1" t="s">
        <v>15889</v>
      </c>
      <c r="WLV1" t="s">
        <v>15890</v>
      </c>
      <c r="WLW1" t="s">
        <v>15891</v>
      </c>
      <c r="WLX1" t="s">
        <v>15892</v>
      </c>
      <c r="WLY1" t="s">
        <v>15893</v>
      </c>
      <c r="WLZ1" t="s">
        <v>15894</v>
      </c>
      <c r="WMA1" t="s">
        <v>15895</v>
      </c>
      <c r="WMB1" t="s">
        <v>15896</v>
      </c>
      <c r="WMC1" t="s">
        <v>15897</v>
      </c>
      <c r="WMD1" t="s">
        <v>15898</v>
      </c>
      <c r="WME1" t="s">
        <v>15899</v>
      </c>
      <c r="WMF1" t="s">
        <v>15900</v>
      </c>
      <c r="WMG1" t="s">
        <v>15901</v>
      </c>
      <c r="WMH1" t="s">
        <v>15902</v>
      </c>
      <c r="WMI1" t="s">
        <v>15903</v>
      </c>
      <c r="WMJ1" t="s">
        <v>15904</v>
      </c>
      <c r="WMK1" t="s">
        <v>15905</v>
      </c>
      <c r="WML1" t="s">
        <v>15906</v>
      </c>
      <c r="WMM1" t="s">
        <v>15907</v>
      </c>
      <c r="WMN1" t="s">
        <v>15908</v>
      </c>
      <c r="WMO1" t="s">
        <v>15909</v>
      </c>
      <c r="WMP1" t="s">
        <v>15910</v>
      </c>
      <c r="WMQ1" t="s">
        <v>15911</v>
      </c>
      <c r="WMR1" t="s">
        <v>15912</v>
      </c>
      <c r="WMS1" t="s">
        <v>15913</v>
      </c>
      <c r="WMT1" t="s">
        <v>15914</v>
      </c>
      <c r="WMU1" t="s">
        <v>15915</v>
      </c>
      <c r="WMV1" t="s">
        <v>15916</v>
      </c>
      <c r="WMW1" t="s">
        <v>15917</v>
      </c>
      <c r="WMX1" t="s">
        <v>15918</v>
      </c>
      <c r="WMY1" t="s">
        <v>15919</v>
      </c>
      <c r="WMZ1" t="s">
        <v>15920</v>
      </c>
      <c r="WNA1" t="s">
        <v>15921</v>
      </c>
      <c r="WNB1" t="s">
        <v>15922</v>
      </c>
      <c r="WNC1" t="s">
        <v>15923</v>
      </c>
      <c r="WND1" t="s">
        <v>15924</v>
      </c>
      <c r="WNE1" t="s">
        <v>15925</v>
      </c>
      <c r="WNF1" t="s">
        <v>15926</v>
      </c>
      <c r="WNG1" t="s">
        <v>15927</v>
      </c>
      <c r="WNH1" t="s">
        <v>15928</v>
      </c>
      <c r="WNI1" t="s">
        <v>15929</v>
      </c>
      <c r="WNJ1" t="s">
        <v>15930</v>
      </c>
      <c r="WNK1" t="s">
        <v>15931</v>
      </c>
      <c r="WNL1" t="s">
        <v>15932</v>
      </c>
      <c r="WNM1" t="s">
        <v>15933</v>
      </c>
      <c r="WNN1" t="s">
        <v>15934</v>
      </c>
      <c r="WNO1" t="s">
        <v>15935</v>
      </c>
      <c r="WNP1" t="s">
        <v>15936</v>
      </c>
      <c r="WNQ1" t="s">
        <v>15937</v>
      </c>
      <c r="WNR1" t="s">
        <v>15938</v>
      </c>
      <c r="WNS1" t="s">
        <v>15939</v>
      </c>
      <c r="WNT1" t="s">
        <v>15940</v>
      </c>
      <c r="WNU1" t="s">
        <v>15941</v>
      </c>
      <c r="WNV1" t="s">
        <v>15942</v>
      </c>
      <c r="WNW1" t="s">
        <v>15943</v>
      </c>
      <c r="WNX1" t="s">
        <v>15944</v>
      </c>
      <c r="WNY1" t="s">
        <v>15945</v>
      </c>
      <c r="WNZ1" t="s">
        <v>15946</v>
      </c>
      <c r="WOA1" t="s">
        <v>15947</v>
      </c>
      <c r="WOB1" t="s">
        <v>15948</v>
      </c>
      <c r="WOC1" t="s">
        <v>15949</v>
      </c>
      <c r="WOD1" t="s">
        <v>15950</v>
      </c>
      <c r="WOE1" t="s">
        <v>15951</v>
      </c>
      <c r="WOF1" t="s">
        <v>15952</v>
      </c>
      <c r="WOG1" t="s">
        <v>15953</v>
      </c>
      <c r="WOH1" t="s">
        <v>15954</v>
      </c>
      <c r="WOI1" t="s">
        <v>15955</v>
      </c>
      <c r="WOJ1" t="s">
        <v>15956</v>
      </c>
      <c r="WOK1" t="s">
        <v>15957</v>
      </c>
      <c r="WOL1" t="s">
        <v>15958</v>
      </c>
      <c r="WOM1" t="s">
        <v>15959</v>
      </c>
      <c r="WON1" t="s">
        <v>15960</v>
      </c>
      <c r="WOO1" t="s">
        <v>15961</v>
      </c>
      <c r="WOP1" t="s">
        <v>15962</v>
      </c>
      <c r="WOQ1" t="s">
        <v>15963</v>
      </c>
      <c r="WOR1" t="s">
        <v>15964</v>
      </c>
      <c r="WOS1" t="s">
        <v>15965</v>
      </c>
      <c r="WOT1" t="s">
        <v>15966</v>
      </c>
      <c r="WOU1" t="s">
        <v>15967</v>
      </c>
      <c r="WOV1" t="s">
        <v>15968</v>
      </c>
      <c r="WOW1" t="s">
        <v>15969</v>
      </c>
      <c r="WOX1" t="s">
        <v>15970</v>
      </c>
      <c r="WOY1" t="s">
        <v>15971</v>
      </c>
      <c r="WOZ1" t="s">
        <v>15972</v>
      </c>
      <c r="WPA1" t="s">
        <v>15973</v>
      </c>
      <c r="WPB1" t="s">
        <v>15974</v>
      </c>
      <c r="WPC1" t="s">
        <v>15975</v>
      </c>
      <c r="WPD1" t="s">
        <v>15976</v>
      </c>
      <c r="WPE1" t="s">
        <v>15977</v>
      </c>
      <c r="WPF1" t="s">
        <v>15978</v>
      </c>
      <c r="WPG1" t="s">
        <v>15979</v>
      </c>
      <c r="WPH1" t="s">
        <v>15980</v>
      </c>
      <c r="WPI1" t="s">
        <v>15981</v>
      </c>
      <c r="WPJ1" t="s">
        <v>15982</v>
      </c>
      <c r="WPK1" t="s">
        <v>15983</v>
      </c>
      <c r="WPL1" t="s">
        <v>15984</v>
      </c>
      <c r="WPM1" t="s">
        <v>15985</v>
      </c>
      <c r="WPN1" t="s">
        <v>15986</v>
      </c>
      <c r="WPO1" t="s">
        <v>15987</v>
      </c>
      <c r="WPP1" t="s">
        <v>15988</v>
      </c>
      <c r="WPQ1" t="s">
        <v>15989</v>
      </c>
      <c r="WPR1" t="s">
        <v>15990</v>
      </c>
      <c r="WPS1" t="s">
        <v>15991</v>
      </c>
      <c r="WPT1" t="s">
        <v>15992</v>
      </c>
      <c r="WPU1" t="s">
        <v>15993</v>
      </c>
      <c r="WPV1" t="s">
        <v>15994</v>
      </c>
      <c r="WPW1" t="s">
        <v>15995</v>
      </c>
      <c r="WPX1" t="s">
        <v>15996</v>
      </c>
      <c r="WPY1" t="s">
        <v>15997</v>
      </c>
      <c r="WPZ1" t="s">
        <v>15998</v>
      </c>
      <c r="WQA1" t="s">
        <v>15999</v>
      </c>
      <c r="WQB1" t="s">
        <v>16000</v>
      </c>
      <c r="WQC1" t="s">
        <v>16001</v>
      </c>
      <c r="WQD1" t="s">
        <v>16002</v>
      </c>
      <c r="WQE1" t="s">
        <v>16003</v>
      </c>
      <c r="WQF1" t="s">
        <v>16004</v>
      </c>
      <c r="WQG1" t="s">
        <v>16005</v>
      </c>
      <c r="WQH1" t="s">
        <v>16006</v>
      </c>
      <c r="WQI1" t="s">
        <v>16007</v>
      </c>
      <c r="WQJ1" t="s">
        <v>16008</v>
      </c>
      <c r="WQK1" t="s">
        <v>16009</v>
      </c>
      <c r="WQL1" t="s">
        <v>16010</v>
      </c>
      <c r="WQM1" t="s">
        <v>16011</v>
      </c>
      <c r="WQN1" t="s">
        <v>16012</v>
      </c>
      <c r="WQO1" t="s">
        <v>16013</v>
      </c>
      <c r="WQP1" t="s">
        <v>16014</v>
      </c>
      <c r="WQQ1" t="s">
        <v>16015</v>
      </c>
      <c r="WQR1" t="s">
        <v>16016</v>
      </c>
      <c r="WQS1" t="s">
        <v>16017</v>
      </c>
      <c r="WQT1" t="s">
        <v>16018</v>
      </c>
      <c r="WQU1" t="s">
        <v>16019</v>
      </c>
      <c r="WQV1" t="s">
        <v>16020</v>
      </c>
      <c r="WQW1" t="s">
        <v>16021</v>
      </c>
      <c r="WQX1" t="s">
        <v>16022</v>
      </c>
      <c r="WQY1" t="s">
        <v>16023</v>
      </c>
      <c r="WQZ1" t="s">
        <v>16024</v>
      </c>
      <c r="WRA1" t="s">
        <v>16025</v>
      </c>
      <c r="WRB1" t="s">
        <v>16026</v>
      </c>
      <c r="WRC1" t="s">
        <v>16027</v>
      </c>
      <c r="WRD1" t="s">
        <v>16028</v>
      </c>
      <c r="WRE1" t="s">
        <v>16029</v>
      </c>
      <c r="WRF1" t="s">
        <v>16030</v>
      </c>
      <c r="WRG1" t="s">
        <v>16031</v>
      </c>
      <c r="WRH1" t="s">
        <v>16032</v>
      </c>
      <c r="WRI1" t="s">
        <v>16033</v>
      </c>
      <c r="WRJ1" t="s">
        <v>16034</v>
      </c>
      <c r="WRK1" t="s">
        <v>16035</v>
      </c>
      <c r="WRL1" t="s">
        <v>16036</v>
      </c>
      <c r="WRM1" t="s">
        <v>16037</v>
      </c>
      <c r="WRN1" t="s">
        <v>16038</v>
      </c>
      <c r="WRO1" t="s">
        <v>16039</v>
      </c>
      <c r="WRP1" t="s">
        <v>16040</v>
      </c>
      <c r="WRQ1" t="s">
        <v>16041</v>
      </c>
      <c r="WRR1" t="s">
        <v>16042</v>
      </c>
      <c r="WRS1" t="s">
        <v>16043</v>
      </c>
      <c r="WRT1" t="s">
        <v>16044</v>
      </c>
      <c r="WRU1" t="s">
        <v>16045</v>
      </c>
      <c r="WRV1" t="s">
        <v>16046</v>
      </c>
      <c r="WRW1" t="s">
        <v>16047</v>
      </c>
      <c r="WRX1" t="s">
        <v>16048</v>
      </c>
      <c r="WRY1" t="s">
        <v>16049</v>
      </c>
      <c r="WRZ1" t="s">
        <v>16050</v>
      </c>
      <c r="WSA1" t="s">
        <v>16051</v>
      </c>
      <c r="WSB1" t="s">
        <v>16052</v>
      </c>
      <c r="WSC1" t="s">
        <v>16053</v>
      </c>
      <c r="WSD1" t="s">
        <v>16054</v>
      </c>
      <c r="WSE1" t="s">
        <v>16055</v>
      </c>
      <c r="WSF1" t="s">
        <v>16056</v>
      </c>
      <c r="WSG1" t="s">
        <v>16057</v>
      </c>
      <c r="WSH1" t="s">
        <v>16058</v>
      </c>
      <c r="WSI1" t="s">
        <v>16059</v>
      </c>
      <c r="WSJ1" t="s">
        <v>16060</v>
      </c>
      <c r="WSK1" t="s">
        <v>16061</v>
      </c>
      <c r="WSL1" t="s">
        <v>16062</v>
      </c>
      <c r="WSM1" t="s">
        <v>16063</v>
      </c>
      <c r="WSN1" t="s">
        <v>16064</v>
      </c>
      <c r="WSO1" t="s">
        <v>16065</v>
      </c>
      <c r="WSP1" t="s">
        <v>16066</v>
      </c>
      <c r="WSQ1" t="s">
        <v>16067</v>
      </c>
      <c r="WSR1" t="s">
        <v>16068</v>
      </c>
      <c r="WSS1" t="s">
        <v>16069</v>
      </c>
      <c r="WST1" t="s">
        <v>16070</v>
      </c>
      <c r="WSU1" t="s">
        <v>16071</v>
      </c>
      <c r="WSV1" t="s">
        <v>16072</v>
      </c>
      <c r="WSW1" t="s">
        <v>16073</v>
      </c>
      <c r="WSX1" t="s">
        <v>16074</v>
      </c>
      <c r="WSY1" t="s">
        <v>16075</v>
      </c>
      <c r="WSZ1" t="s">
        <v>16076</v>
      </c>
      <c r="WTA1" t="s">
        <v>16077</v>
      </c>
      <c r="WTB1" t="s">
        <v>16078</v>
      </c>
      <c r="WTC1" t="s">
        <v>16079</v>
      </c>
      <c r="WTD1" t="s">
        <v>16080</v>
      </c>
      <c r="WTE1" t="s">
        <v>16081</v>
      </c>
      <c r="WTF1" t="s">
        <v>16082</v>
      </c>
      <c r="WTG1" t="s">
        <v>16083</v>
      </c>
      <c r="WTH1" t="s">
        <v>16084</v>
      </c>
      <c r="WTI1" t="s">
        <v>16085</v>
      </c>
      <c r="WTJ1" t="s">
        <v>16086</v>
      </c>
      <c r="WTK1" t="s">
        <v>16087</v>
      </c>
      <c r="WTL1" t="s">
        <v>16088</v>
      </c>
      <c r="WTM1" t="s">
        <v>16089</v>
      </c>
      <c r="WTN1" t="s">
        <v>16090</v>
      </c>
      <c r="WTO1" t="s">
        <v>16091</v>
      </c>
      <c r="WTP1" t="s">
        <v>16092</v>
      </c>
      <c r="WTQ1" t="s">
        <v>16093</v>
      </c>
      <c r="WTR1" t="s">
        <v>16094</v>
      </c>
      <c r="WTS1" t="s">
        <v>16095</v>
      </c>
      <c r="WTT1" t="s">
        <v>16096</v>
      </c>
      <c r="WTU1" t="s">
        <v>16097</v>
      </c>
      <c r="WTV1" t="s">
        <v>16098</v>
      </c>
      <c r="WTW1" t="s">
        <v>16099</v>
      </c>
      <c r="WTX1" t="s">
        <v>16100</v>
      </c>
      <c r="WTY1" t="s">
        <v>16101</v>
      </c>
      <c r="WTZ1" t="s">
        <v>16102</v>
      </c>
      <c r="WUA1" t="s">
        <v>16103</v>
      </c>
      <c r="WUB1" t="s">
        <v>16104</v>
      </c>
      <c r="WUC1" t="s">
        <v>16105</v>
      </c>
      <c r="WUD1" t="s">
        <v>16106</v>
      </c>
      <c r="WUE1" t="s">
        <v>16107</v>
      </c>
      <c r="WUF1" t="s">
        <v>16108</v>
      </c>
      <c r="WUG1" t="s">
        <v>16109</v>
      </c>
      <c r="WUH1" t="s">
        <v>16110</v>
      </c>
      <c r="WUI1" t="s">
        <v>16111</v>
      </c>
      <c r="WUJ1" t="s">
        <v>16112</v>
      </c>
      <c r="WUK1" t="s">
        <v>16113</v>
      </c>
      <c r="WUL1" t="s">
        <v>16114</v>
      </c>
      <c r="WUM1" t="s">
        <v>16115</v>
      </c>
      <c r="WUN1" t="s">
        <v>16116</v>
      </c>
      <c r="WUO1" t="s">
        <v>16117</v>
      </c>
      <c r="WUP1" t="s">
        <v>16118</v>
      </c>
      <c r="WUQ1" t="s">
        <v>16119</v>
      </c>
      <c r="WUR1" t="s">
        <v>16120</v>
      </c>
      <c r="WUS1" t="s">
        <v>16121</v>
      </c>
      <c r="WUT1" t="s">
        <v>16122</v>
      </c>
      <c r="WUU1" t="s">
        <v>16123</v>
      </c>
      <c r="WUV1" t="s">
        <v>16124</v>
      </c>
      <c r="WUW1" t="s">
        <v>16125</v>
      </c>
      <c r="WUX1" t="s">
        <v>16126</v>
      </c>
      <c r="WUY1" t="s">
        <v>16127</v>
      </c>
      <c r="WUZ1" t="s">
        <v>16128</v>
      </c>
      <c r="WVA1" t="s">
        <v>16129</v>
      </c>
      <c r="WVB1" t="s">
        <v>16130</v>
      </c>
      <c r="WVC1" t="s">
        <v>16131</v>
      </c>
      <c r="WVD1" t="s">
        <v>16132</v>
      </c>
      <c r="WVE1" t="s">
        <v>16133</v>
      </c>
      <c r="WVF1" t="s">
        <v>16134</v>
      </c>
      <c r="WVG1" t="s">
        <v>16135</v>
      </c>
      <c r="WVH1" t="s">
        <v>16136</v>
      </c>
      <c r="WVI1" t="s">
        <v>16137</v>
      </c>
      <c r="WVJ1" t="s">
        <v>16138</v>
      </c>
      <c r="WVK1" t="s">
        <v>16139</v>
      </c>
      <c r="WVL1" t="s">
        <v>16140</v>
      </c>
      <c r="WVM1" t="s">
        <v>16141</v>
      </c>
      <c r="WVN1" t="s">
        <v>16142</v>
      </c>
      <c r="WVO1" t="s">
        <v>16143</v>
      </c>
      <c r="WVP1" t="s">
        <v>16144</v>
      </c>
      <c r="WVQ1" t="s">
        <v>16145</v>
      </c>
      <c r="WVR1" t="s">
        <v>16146</v>
      </c>
      <c r="WVS1" t="s">
        <v>16147</v>
      </c>
      <c r="WVT1" t="s">
        <v>16148</v>
      </c>
      <c r="WVU1" t="s">
        <v>16149</v>
      </c>
      <c r="WVV1" t="s">
        <v>16150</v>
      </c>
      <c r="WVW1" t="s">
        <v>16151</v>
      </c>
      <c r="WVX1" t="s">
        <v>16152</v>
      </c>
      <c r="WVY1" t="s">
        <v>16153</v>
      </c>
      <c r="WVZ1" t="s">
        <v>16154</v>
      </c>
      <c r="WWA1" t="s">
        <v>16155</v>
      </c>
      <c r="WWB1" t="s">
        <v>16156</v>
      </c>
      <c r="WWC1" t="s">
        <v>16157</v>
      </c>
      <c r="WWD1" t="s">
        <v>16158</v>
      </c>
      <c r="WWE1" t="s">
        <v>16159</v>
      </c>
      <c r="WWF1" t="s">
        <v>16160</v>
      </c>
      <c r="WWG1" t="s">
        <v>16161</v>
      </c>
      <c r="WWH1" t="s">
        <v>16162</v>
      </c>
      <c r="WWI1" t="s">
        <v>16163</v>
      </c>
      <c r="WWJ1" t="s">
        <v>16164</v>
      </c>
      <c r="WWK1" t="s">
        <v>16165</v>
      </c>
      <c r="WWL1" t="s">
        <v>16166</v>
      </c>
      <c r="WWM1" t="s">
        <v>16167</v>
      </c>
      <c r="WWN1" t="s">
        <v>16168</v>
      </c>
      <c r="WWO1" t="s">
        <v>16169</v>
      </c>
      <c r="WWP1" t="s">
        <v>16170</v>
      </c>
      <c r="WWQ1" t="s">
        <v>16171</v>
      </c>
      <c r="WWR1" t="s">
        <v>16172</v>
      </c>
      <c r="WWS1" t="s">
        <v>16173</v>
      </c>
      <c r="WWT1" t="s">
        <v>16174</v>
      </c>
      <c r="WWU1" t="s">
        <v>16175</v>
      </c>
      <c r="WWV1" t="s">
        <v>16176</v>
      </c>
      <c r="WWW1" t="s">
        <v>16177</v>
      </c>
      <c r="WWX1" t="s">
        <v>16178</v>
      </c>
      <c r="WWY1" t="s">
        <v>16179</v>
      </c>
      <c r="WWZ1" t="s">
        <v>16180</v>
      </c>
      <c r="WXA1" t="s">
        <v>16181</v>
      </c>
      <c r="WXB1" t="s">
        <v>16182</v>
      </c>
      <c r="WXC1" t="s">
        <v>16183</v>
      </c>
      <c r="WXD1" t="s">
        <v>16184</v>
      </c>
      <c r="WXE1" t="s">
        <v>16185</v>
      </c>
      <c r="WXF1" t="s">
        <v>16186</v>
      </c>
      <c r="WXG1" t="s">
        <v>16187</v>
      </c>
      <c r="WXH1" t="s">
        <v>16188</v>
      </c>
      <c r="WXI1" t="s">
        <v>16189</v>
      </c>
      <c r="WXJ1" t="s">
        <v>16190</v>
      </c>
      <c r="WXK1" t="s">
        <v>16191</v>
      </c>
      <c r="WXL1" t="s">
        <v>16192</v>
      </c>
      <c r="WXM1" t="s">
        <v>16193</v>
      </c>
      <c r="WXN1" t="s">
        <v>16194</v>
      </c>
      <c r="WXO1" t="s">
        <v>16195</v>
      </c>
      <c r="WXP1" t="s">
        <v>16196</v>
      </c>
      <c r="WXQ1" t="s">
        <v>16197</v>
      </c>
      <c r="WXR1" t="s">
        <v>16198</v>
      </c>
      <c r="WXS1" t="s">
        <v>16199</v>
      </c>
      <c r="WXT1" t="s">
        <v>16200</v>
      </c>
      <c r="WXU1" t="s">
        <v>16201</v>
      </c>
      <c r="WXV1" t="s">
        <v>16202</v>
      </c>
      <c r="WXW1" t="s">
        <v>16203</v>
      </c>
      <c r="WXX1" t="s">
        <v>16204</v>
      </c>
      <c r="WXY1" t="s">
        <v>16205</v>
      </c>
      <c r="WXZ1" t="s">
        <v>16206</v>
      </c>
      <c r="WYA1" t="s">
        <v>16207</v>
      </c>
      <c r="WYB1" t="s">
        <v>16208</v>
      </c>
      <c r="WYC1" t="s">
        <v>16209</v>
      </c>
      <c r="WYD1" t="s">
        <v>16210</v>
      </c>
      <c r="WYE1" t="s">
        <v>16211</v>
      </c>
      <c r="WYF1" t="s">
        <v>16212</v>
      </c>
      <c r="WYG1" t="s">
        <v>16213</v>
      </c>
      <c r="WYH1" t="s">
        <v>16214</v>
      </c>
      <c r="WYI1" t="s">
        <v>16215</v>
      </c>
      <c r="WYJ1" t="s">
        <v>16216</v>
      </c>
      <c r="WYK1" t="s">
        <v>16217</v>
      </c>
      <c r="WYL1" t="s">
        <v>16218</v>
      </c>
      <c r="WYM1" t="s">
        <v>16219</v>
      </c>
      <c r="WYN1" t="s">
        <v>16220</v>
      </c>
      <c r="WYO1" t="s">
        <v>16221</v>
      </c>
      <c r="WYP1" t="s">
        <v>16222</v>
      </c>
      <c r="WYQ1" t="s">
        <v>16223</v>
      </c>
      <c r="WYR1" t="s">
        <v>16224</v>
      </c>
      <c r="WYS1" t="s">
        <v>16225</v>
      </c>
      <c r="WYT1" t="s">
        <v>16226</v>
      </c>
      <c r="WYU1" t="s">
        <v>16227</v>
      </c>
      <c r="WYV1" t="s">
        <v>16228</v>
      </c>
      <c r="WYW1" t="s">
        <v>16229</v>
      </c>
      <c r="WYX1" t="s">
        <v>16230</v>
      </c>
      <c r="WYY1" t="s">
        <v>16231</v>
      </c>
      <c r="WYZ1" t="s">
        <v>16232</v>
      </c>
      <c r="WZA1" t="s">
        <v>16233</v>
      </c>
      <c r="WZB1" t="s">
        <v>16234</v>
      </c>
      <c r="WZC1" t="s">
        <v>16235</v>
      </c>
      <c r="WZD1" t="s">
        <v>16236</v>
      </c>
      <c r="WZE1" t="s">
        <v>16237</v>
      </c>
      <c r="WZF1" t="s">
        <v>16238</v>
      </c>
      <c r="WZG1" t="s">
        <v>16239</v>
      </c>
      <c r="WZH1" t="s">
        <v>16240</v>
      </c>
      <c r="WZI1" t="s">
        <v>16241</v>
      </c>
      <c r="WZJ1" t="s">
        <v>16242</v>
      </c>
      <c r="WZK1" t="s">
        <v>16243</v>
      </c>
      <c r="WZL1" t="s">
        <v>16244</v>
      </c>
      <c r="WZM1" t="s">
        <v>16245</v>
      </c>
      <c r="WZN1" t="s">
        <v>16246</v>
      </c>
      <c r="WZO1" t="s">
        <v>16247</v>
      </c>
      <c r="WZP1" t="s">
        <v>16248</v>
      </c>
      <c r="WZQ1" t="s">
        <v>16249</v>
      </c>
      <c r="WZR1" t="s">
        <v>16250</v>
      </c>
      <c r="WZS1" t="s">
        <v>16251</v>
      </c>
      <c r="WZT1" t="s">
        <v>16252</v>
      </c>
      <c r="WZU1" t="s">
        <v>16253</v>
      </c>
      <c r="WZV1" t="s">
        <v>16254</v>
      </c>
      <c r="WZW1" t="s">
        <v>16255</v>
      </c>
      <c r="WZX1" t="s">
        <v>16256</v>
      </c>
      <c r="WZY1" t="s">
        <v>16257</v>
      </c>
      <c r="WZZ1" t="s">
        <v>16258</v>
      </c>
      <c r="XAA1" t="s">
        <v>16259</v>
      </c>
      <c r="XAB1" t="s">
        <v>16260</v>
      </c>
      <c r="XAC1" t="s">
        <v>16261</v>
      </c>
      <c r="XAD1" t="s">
        <v>16262</v>
      </c>
      <c r="XAE1" t="s">
        <v>16263</v>
      </c>
      <c r="XAF1" t="s">
        <v>16264</v>
      </c>
      <c r="XAG1" t="s">
        <v>16265</v>
      </c>
      <c r="XAH1" t="s">
        <v>16266</v>
      </c>
      <c r="XAI1" t="s">
        <v>16267</v>
      </c>
      <c r="XAJ1" t="s">
        <v>16268</v>
      </c>
      <c r="XAK1" t="s">
        <v>16269</v>
      </c>
      <c r="XAL1" t="s">
        <v>16270</v>
      </c>
      <c r="XAM1" t="s">
        <v>16271</v>
      </c>
      <c r="XAN1" t="s">
        <v>16272</v>
      </c>
      <c r="XAO1" t="s">
        <v>16273</v>
      </c>
      <c r="XAP1" t="s">
        <v>16274</v>
      </c>
      <c r="XAQ1" t="s">
        <v>16275</v>
      </c>
      <c r="XAR1" t="s">
        <v>16276</v>
      </c>
      <c r="XAS1" t="s">
        <v>16277</v>
      </c>
      <c r="XAT1" t="s">
        <v>16278</v>
      </c>
      <c r="XAU1" t="s">
        <v>16279</v>
      </c>
      <c r="XAV1" t="s">
        <v>16280</v>
      </c>
      <c r="XAW1" t="s">
        <v>16281</v>
      </c>
      <c r="XAX1" t="s">
        <v>16282</v>
      </c>
      <c r="XAY1" t="s">
        <v>16283</v>
      </c>
      <c r="XAZ1" t="s">
        <v>16284</v>
      </c>
      <c r="XBA1" t="s">
        <v>16285</v>
      </c>
      <c r="XBB1" t="s">
        <v>16286</v>
      </c>
      <c r="XBC1" t="s">
        <v>16287</v>
      </c>
      <c r="XBD1" t="s">
        <v>16288</v>
      </c>
      <c r="XBE1" t="s">
        <v>16289</v>
      </c>
      <c r="XBF1" t="s">
        <v>16290</v>
      </c>
      <c r="XBG1" t="s">
        <v>16291</v>
      </c>
      <c r="XBH1" t="s">
        <v>16292</v>
      </c>
      <c r="XBI1" t="s">
        <v>16293</v>
      </c>
      <c r="XBJ1" t="s">
        <v>16294</v>
      </c>
      <c r="XBK1" t="s">
        <v>16295</v>
      </c>
      <c r="XBL1" t="s">
        <v>16296</v>
      </c>
      <c r="XBM1" t="s">
        <v>16297</v>
      </c>
      <c r="XBN1" t="s">
        <v>16298</v>
      </c>
      <c r="XBO1" t="s">
        <v>16299</v>
      </c>
      <c r="XBP1" t="s">
        <v>16300</v>
      </c>
      <c r="XBQ1" t="s">
        <v>16301</v>
      </c>
      <c r="XBR1" t="s">
        <v>16302</v>
      </c>
      <c r="XBS1" t="s">
        <v>16303</v>
      </c>
      <c r="XBT1" t="s">
        <v>16304</v>
      </c>
      <c r="XBU1" t="s">
        <v>16305</v>
      </c>
      <c r="XBV1" t="s">
        <v>16306</v>
      </c>
      <c r="XBW1" t="s">
        <v>16307</v>
      </c>
      <c r="XBX1" t="s">
        <v>16308</v>
      </c>
      <c r="XBY1" t="s">
        <v>16309</v>
      </c>
      <c r="XBZ1" t="s">
        <v>16310</v>
      </c>
      <c r="XCA1" t="s">
        <v>16311</v>
      </c>
      <c r="XCB1" t="s">
        <v>16312</v>
      </c>
      <c r="XCC1" t="s">
        <v>16313</v>
      </c>
      <c r="XCD1" t="s">
        <v>16314</v>
      </c>
      <c r="XCE1" t="s">
        <v>16315</v>
      </c>
      <c r="XCF1" t="s">
        <v>16316</v>
      </c>
      <c r="XCG1" t="s">
        <v>16317</v>
      </c>
      <c r="XCH1" t="s">
        <v>16318</v>
      </c>
      <c r="XCI1" t="s">
        <v>16319</v>
      </c>
      <c r="XCJ1" t="s">
        <v>16320</v>
      </c>
      <c r="XCK1" t="s">
        <v>16321</v>
      </c>
      <c r="XCL1" t="s">
        <v>16322</v>
      </c>
      <c r="XCM1" t="s">
        <v>16323</v>
      </c>
      <c r="XCN1" t="s">
        <v>16324</v>
      </c>
      <c r="XCO1" t="s">
        <v>16325</v>
      </c>
      <c r="XCP1" t="s">
        <v>16326</v>
      </c>
      <c r="XCQ1" t="s">
        <v>16327</v>
      </c>
      <c r="XCR1" t="s">
        <v>16328</v>
      </c>
      <c r="XCS1" t="s">
        <v>16329</v>
      </c>
      <c r="XCT1" t="s">
        <v>16330</v>
      </c>
      <c r="XCU1" t="s">
        <v>16331</v>
      </c>
      <c r="XCV1" t="s">
        <v>16332</v>
      </c>
      <c r="XCW1" t="s">
        <v>16333</v>
      </c>
      <c r="XCX1" t="s">
        <v>16334</v>
      </c>
      <c r="XCY1" t="s">
        <v>16335</v>
      </c>
      <c r="XCZ1" t="s">
        <v>16336</v>
      </c>
      <c r="XDA1" t="s">
        <v>16337</v>
      </c>
      <c r="XDB1" t="s">
        <v>16338</v>
      </c>
      <c r="XDC1" t="s">
        <v>16339</v>
      </c>
      <c r="XDD1" t="s">
        <v>16340</v>
      </c>
      <c r="XDE1" t="s">
        <v>16341</v>
      </c>
      <c r="XDF1" t="s">
        <v>16342</v>
      </c>
      <c r="XDG1" t="s">
        <v>16343</v>
      </c>
      <c r="XDH1" t="s">
        <v>16344</v>
      </c>
      <c r="XDI1" t="s">
        <v>16345</v>
      </c>
      <c r="XDJ1" t="s">
        <v>16346</v>
      </c>
      <c r="XDK1" t="s">
        <v>16347</v>
      </c>
      <c r="XDL1" t="s">
        <v>16348</v>
      </c>
      <c r="XDM1" t="s">
        <v>16349</v>
      </c>
      <c r="XDN1" t="s">
        <v>16350</v>
      </c>
      <c r="XDO1" t="s">
        <v>16351</v>
      </c>
      <c r="XDP1" t="s">
        <v>16352</v>
      </c>
      <c r="XDQ1" t="s">
        <v>16353</v>
      </c>
      <c r="XDR1" t="s">
        <v>16354</v>
      </c>
      <c r="XDS1" t="s">
        <v>16355</v>
      </c>
      <c r="XDT1" t="s">
        <v>16356</v>
      </c>
      <c r="XDU1" t="s">
        <v>16357</v>
      </c>
      <c r="XDV1" t="s">
        <v>16358</v>
      </c>
      <c r="XDW1" t="s">
        <v>16359</v>
      </c>
      <c r="XDX1" t="s">
        <v>16360</v>
      </c>
      <c r="XDY1" t="s">
        <v>16361</v>
      </c>
      <c r="XDZ1" t="s">
        <v>16362</v>
      </c>
      <c r="XEA1" t="s">
        <v>16363</v>
      </c>
      <c r="XEB1" t="s">
        <v>16364</v>
      </c>
      <c r="XEC1" t="s">
        <v>16365</v>
      </c>
      <c r="XED1" t="s">
        <v>16366</v>
      </c>
      <c r="XEE1" t="s">
        <v>16367</v>
      </c>
      <c r="XEF1" t="s">
        <v>16368</v>
      </c>
      <c r="XEG1" t="s">
        <v>16369</v>
      </c>
      <c r="XEH1" t="s">
        <v>16370</v>
      </c>
      <c r="XEI1" t="s">
        <v>16371</v>
      </c>
      <c r="XEJ1" t="s">
        <v>16372</v>
      </c>
      <c r="XEK1" t="s">
        <v>16373</v>
      </c>
      <c r="XEL1" t="s">
        <v>16374</v>
      </c>
      <c r="XEM1" t="s">
        <v>16375</v>
      </c>
      <c r="XEN1" t="s">
        <v>16376</v>
      </c>
      <c r="XEO1" t="s">
        <v>16377</v>
      </c>
      <c r="XEP1" t="s">
        <v>16378</v>
      </c>
      <c r="XEQ1" t="s">
        <v>16379</v>
      </c>
      <c r="XER1" t="s">
        <v>16380</v>
      </c>
      <c r="XES1" t="s">
        <v>16381</v>
      </c>
      <c r="XET1" t="s">
        <v>16382</v>
      </c>
      <c r="XEU1" t="s">
        <v>16383</v>
      </c>
      <c r="XEV1" t="s">
        <v>16384</v>
      </c>
      <c r="XEW1" t="s">
        <v>16385</v>
      </c>
      <c r="XEX1" t="s">
        <v>16386</v>
      </c>
      <c r="XEY1" t="s">
        <v>16387</v>
      </c>
      <c r="XEZ1" t="s">
        <v>16388</v>
      </c>
      <c r="XFA1" t="s">
        <v>16389</v>
      </c>
      <c r="XFB1" t="s">
        <v>16390</v>
      </c>
      <c r="XFC1" t="s">
        <v>16391</v>
      </c>
      <c r="XFD1" t="s">
        <v>16392</v>
      </c>
    </row>
    <row r="2" spans="1:16384" s="311" customFormat="1" x14ac:dyDescent="0.35">
      <c r="B2" s="312"/>
      <c r="D2" s="312"/>
      <c r="F2" s="312"/>
      <c r="H2" s="312"/>
    </row>
    <row r="3" spans="1:16384" x14ac:dyDescent="0.35">
      <c r="A3">
        <v>1960</v>
      </c>
      <c r="B3" s="5">
        <v>5235</v>
      </c>
      <c r="C3">
        <v>100</v>
      </c>
      <c r="D3" s="5">
        <v>8.8894660000000005</v>
      </c>
    </row>
    <row r="4" spans="1:16384" x14ac:dyDescent="0.35">
      <c r="A4">
        <v>1980</v>
      </c>
      <c r="B4" s="5">
        <v>2000</v>
      </c>
      <c r="C4">
        <v>110</v>
      </c>
      <c r="D4" s="5">
        <v>267.96726200000001</v>
      </c>
    </row>
    <row r="5" spans="1:16384" x14ac:dyDescent="0.35">
      <c r="C5">
        <v>160</v>
      </c>
      <c r="D5" s="5">
        <v>2611.4756349999998</v>
      </c>
    </row>
    <row r="6" spans="1:16384" x14ac:dyDescent="0.35">
      <c r="C6">
        <v>200</v>
      </c>
      <c r="D6" s="5">
        <v>1541.1185230000001</v>
      </c>
    </row>
    <row r="7" spans="1:16384" x14ac:dyDescent="0.35">
      <c r="C7">
        <v>300</v>
      </c>
      <c r="D7" s="5">
        <v>4.2363439999999999</v>
      </c>
    </row>
    <row r="8" spans="1:16384" x14ac:dyDescent="0.35">
      <c r="C8">
        <v>63</v>
      </c>
      <c r="D8" s="5">
        <v>408.37831</v>
      </c>
    </row>
  </sheetData>
  <pageMargins left="0.7" right="0.7" top="0.75" bottom="0.75" header="0.3" footer="0.3"/>
  <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5FDDC-9E9C-476B-93CB-CB20DAEB6B55}">
  <sheetPr>
    <tabColor theme="0" tint="-0.14999847407452621"/>
  </sheetPr>
  <dimension ref="A1:J632"/>
  <sheetViews>
    <sheetView workbookViewId="0">
      <pane ySplit="2" topLeftCell="A3" activePane="bottomLeft" state="frozen"/>
      <selection activeCell="H4" sqref="H4"/>
      <selection pane="bottomLeft" activeCell="H4" sqref="H4"/>
    </sheetView>
  </sheetViews>
  <sheetFormatPr defaultRowHeight="14.5" x14ac:dyDescent="0.35"/>
  <cols>
    <col min="1" max="10" width="25.7265625" customWidth="1"/>
  </cols>
  <sheetData>
    <row r="1" spans="1:10" ht="47.25" customHeight="1" x14ac:dyDescent="0.35">
      <c r="A1" s="2" t="s">
        <v>1</v>
      </c>
      <c r="B1" s="2" t="s">
        <v>2</v>
      </c>
      <c r="C1" s="2" t="s">
        <v>1</v>
      </c>
      <c r="D1" s="2" t="s">
        <v>2</v>
      </c>
      <c r="E1" s="2" t="s">
        <v>1</v>
      </c>
      <c r="F1" s="2" t="s">
        <v>2</v>
      </c>
      <c r="G1" s="2" t="s">
        <v>1</v>
      </c>
      <c r="H1" s="2" t="s">
        <v>2</v>
      </c>
      <c r="I1" s="2" t="s">
        <v>1</v>
      </c>
      <c r="J1" s="2" t="s">
        <v>2</v>
      </c>
    </row>
    <row r="2" spans="1:10" x14ac:dyDescent="0.35">
      <c r="A2" s="2">
        <f>TALOUSTIEDOT!H24</f>
        <v>30</v>
      </c>
      <c r="B2" s="7">
        <f>TALOUSTIEDOT!F24</f>
        <v>0.1</v>
      </c>
      <c r="C2" s="2">
        <f>TALOUSTIEDOT!H25</f>
        <v>40</v>
      </c>
      <c r="D2" s="7">
        <f>TALOUSTIEDOT!F25</f>
        <v>0.2</v>
      </c>
      <c r="E2" s="2">
        <f>TALOUSTIEDOT!G26</f>
        <v>70</v>
      </c>
      <c r="F2" s="308">
        <f>TALOUSTIEDOT!F26</f>
        <v>0.4</v>
      </c>
      <c r="G2" s="2">
        <f>TALOUSTIEDOT!H27</f>
        <v>60</v>
      </c>
      <c r="H2" s="7">
        <f>TALOUSTIEDOT!F27</f>
        <v>0.2</v>
      </c>
      <c r="I2" s="2">
        <f>TALOUSTIEDOT!H28</f>
        <v>70</v>
      </c>
      <c r="J2" s="7">
        <f>TALOUSTIEDOT!F28</f>
        <v>0.1</v>
      </c>
    </row>
    <row r="3" spans="1:10" x14ac:dyDescent="0.35">
      <c r="A3" t="str">
        <f>IF('Viemäriverkoston lähtötiedot'!$A2&gt;1000, 'Viemäriverkoston lähtötiedot'!$A2+MALLI_saneeraus_JV1!A$2,"")</f>
        <v/>
      </c>
      <c r="B3" s="8" t="str">
        <f>IF(A3&lt;&gt;"",'Viemäriverkoston lähtötiedot'!$B2*MALLI_saneeraus_JV1!B$2,"")</f>
        <v/>
      </c>
      <c r="C3" t="str">
        <f>IF('Viemäriverkoston lähtötiedot'!$A2&gt;1000, 'Viemäriverkoston lähtötiedot'!$A2+MALLI_saneeraus_JV1!C$2,"")</f>
        <v/>
      </c>
      <c r="D3" s="8" t="str">
        <f>IF(C3&lt;&gt;"",'Viemäriverkoston lähtötiedot'!$B2*MALLI_saneeraus_JV1!D$2,"")</f>
        <v/>
      </c>
      <c r="E3" t="str">
        <f>IF('Viemäriverkoston lähtötiedot'!$A2&gt;1000, 'Viemäriverkoston lähtötiedot'!$A2+MALLI_saneeraus_JV1!E$2,"")</f>
        <v/>
      </c>
      <c r="F3" s="8" t="str">
        <f>IF(E3&lt;&gt;"",'Viemäriverkoston lähtötiedot'!$B2*MALLI_saneeraus_JV1!F$2,"")</f>
        <v/>
      </c>
      <c r="G3" t="str">
        <f>IF('Viemäriverkoston lähtötiedot'!$A2&gt;1000, 'Viemäriverkoston lähtötiedot'!$A2+MALLI_saneeraus_JV1!G$2,"")</f>
        <v/>
      </c>
      <c r="H3" s="8" t="str">
        <f>IF(G3&lt;&gt;"",'Viemäriverkoston lähtötiedot'!$B2*MALLI_saneeraus_JV1!H$2,"")</f>
        <v/>
      </c>
      <c r="I3" t="str">
        <f>IF('Viemäriverkoston lähtötiedot'!$A2&gt;1000, 'Viemäriverkoston lähtötiedot'!$A2+MALLI_saneeraus_JV1!I$2,"")</f>
        <v/>
      </c>
      <c r="J3" s="8" t="str">
        <f>IF(I3&lt;&gt;"",'Viemäriverkoston lähtötiedot'!$B2*MALLI_saneeraus_JV1!J$2,"")</f>
        <v/>
      </c>
    </row>
    <row r="4" spans="1:10" x14ac:dyDescent="0.35">
      <c r="A4">
        <f>IF('Viemäriverkoston lähtötiedot'!$A3&gt;1000, 'Viemäriverkoston lähtötiedot'!$A3+MALLI_saneeraus_JV1!A$2,"")</f>
        <v>1990</v>
      </c>
      <c r="B4" s="8">
        <f>IF(A4&lt;&gt;"",'Viemäriverkoston lähtötiedot'!$B3*MALLI_saneeraus_JV1!B$2,"")</f>
        <v>523.5</v>
      </c>
      <c r="C4">
        <f>IF('Viemäriverkoston lähtötiedot'!$A3&gt;1000, 'Viemäriverkoston lähtötiedot'!$A3+MALLI_saneeraus_JV1!C$2,"")</f>
        <v>2000</v>
      </c>
      <c r="D4" s="8">
        <f>IF(C4&lt;&gt;"",'Viemäriverkoston lähtötiedot'!$B3*MALLI_saneeraus_JV1!D$2,"")</f>
        <v>1047</v>
      </c>
      <c r="E4">
        <f>IF('Viemäriverkoston lähtötiedot'!$A3&gt;1000, 'Viemäriverkoston lähtötiedot'!$A3+MALLI_saneeraus_JV1!E$2,"")</f>
        <v>2030</v>
      </c>
      <c r="F4" s="8">
        <f>IF(E4&lt;&gt;"",'Viemäriverkoston lähtötiedot'!$B3*MALLI_saneeraus_JV1!F$2,"")</f>
        <v>2094</v>
      </c>
      <c r="G4">
        <f>IF('Viemäriverkoston lähtötiedot'!$A3&gt;1000, 'Viemäriverkoston lähtötiedot'!$A3+MALLI_saneeraus_JV1!G$2,"")</f>
        <v>2020</v>
      </c>
      <c r="H4" s="8">
        <f>IF(G4&lt;&gt;"",'Viemäriverkoston lähtötiedot'!$B3*MALLI_saneeraus_JV1!H$2,"")</f>
        <v>1047</v>
      </c>
      <c r="I4">
        <f>IF('Viemäriverkoston lähtötiedot'!$A3&gt;1000, 'Viemäriverkoston lähtötiedot'!$A3+MALLI_saneeraus_JV1!I$2,"")</f>
        <v>2030</v>
      </c>
      <c r="J4" s="8">
        <f>IF(I4&lt;&gt;"",'Viemäriverkoston lähtötiedot'!$B3*MALLI_saneeraus_JV1!J$2,"")</f>
        <v>523.5</v>
      </c>
    </row>
    <row r="5" spans="1:10" x14ac:dyDescent="0.35">
      <c r="A5">
        <f>IF('Viemäriverkoston lähtötiedot'!$A4&gt;1000, 'Viemäriverkoston lähtötiedot'!$A4+MALLI_saneeraus_JV1!A$2,"")</f>
        <v>2010</v>
      </c>
      <c r="B5" s="8">
        <f>IF(A5&lt;&gt;"",'Viemäriverkoston lähtötiedot'!$B4*MALLI_saneeraus_JV1!B$2,"")</f>
        <v>200</v>
      </c>
      <c r="C5">
        <f>IF('Viemäriverkoston lähtötiedot'!$A4&gt;1000, 'Viemäriverkoston lähtötiedot'!$A4+MALLI_saneeraus_JV1!C$2,"")</f>
        <v>2020</v>
      </c>
      <c r="D5" s="8">
        <f>IF(C5&lt;&gt;"",'Viemäriverkoston lähtötiedot'!$B4*MALLI_saneeraus_JV1!D$2,"")</f>
        <v>400</v>
      </c>
      <c r="E5">
        <f>IF('Viemäriverkoston lähtötiedot'!$A4&gt;1000, 'Viemäriverkoston lähtötiedot'!$A4+MALLI_saneeraus_JV1!E$2,"")</f>
        <v>2050</v>
      </c>
      <c r="F5" s="8">
        <f>IF(E5&lt;&gt;"",'Viemäriverkoston lähtötiedot'!$B4*MALLI_saneeraus_JV1!F$2,"")</f>
        <v>800</v>
      </c>
      <c r="G5">
        <f>IF('Viemäriverkoston lähtötiedot'!$A4&gt;1000, 'Viemäriverkoston lähtötiedot'!$A4+MALLI_saneeraus_JV1!G$2,"")</f>
        <v>2040</v>
      </c>
      <c r="H5" s="8">
        <f>IF(G5&lt;&gt;"",'Viemäriverkoston lähtötiedot'!$B4*MALLI_saneeraus_JV1!H$2,"")</f>
        <v>400</v>
      </c>
      <c r="I5">
        <f>IF('Viemäriverkoston lähtötiedot'!$A4&gt;1000, 'Viemäriverkoston lähtötiedot'!$A4+MALLI_saneeraus_JV1!I$2,"")</f>
        <v>2050</v>
      </c>
      <c r="J5" s="8">
        <f>IF(I5&lt;&gt;"",'Viemäriverkoston lähtötiedot'!$B4*MALLI_saneeraus_JV1!J$2,"")</f>
        <v>200</v>
      </c>
    </row>
    <row r="6" spans="1:10" x14ac:dyDescent="0.35">
      <c r="A6" t="str">
        <f>IF('Viemäriverkoston lähtötiedot'!$A5&gt;1000, 'Viemäriverkoston lähtötiedot'!$A5+MALLI_saneeraus_JV1!A$2,"")</f>
        <v/>
      </c>
      <c r="B6" s="8" t="str">
        <f>IF(A6&lt;&gt;"",'Viemäriverkoston lähtötiedot'!$B5*MALLI_saneeraus_JV1!B$2,"")</f>
        <v/>
      </c>
      <c r="C6" t="str">
        <f>IF('Viemäriverkoston lähtötiedot'!$A5&gt;1000, 'Viemäriverkoston lähtötiedot'!$A5+MALLI_saneeraus_JV1!C$2,"")</f>
        <v/>
      </c>
      <c r="D6" s="8" t="str">
        <f>IF(C6&lt;&gt;"",'Viemäriverkoston lähtötiedot'!$B5*MALLI_saneeraus_JV1!D$2,"")</f>
        <v/>
      </c>
      <c r="E6" t="str">
        <f>IF('Viemäriverkoston lähtötiedot'!$A5&gt;1000, 'Viemäriverkoston lähtötiedot'!$A5+MALLI_saneeraus_JV1!E$2,"")</f>
        <v/>
      </c>
      <c r="F6" s="8" t="str">
        <f>IF(E6&lt;&gt;"",'Viemäriverkoston lähtötiedot'!$B5*MALLI_saneeraus_JV1!F$2,"")</f>
        <v/>
      </c>
      <c r="G6" t="str">
        <f>IF('Viemäriverkoston lähtötiedot'!$A5&gt;1000, 'Viemäriverkoston lähtötiedot'!$A5+MALLI_saneeraus_JV1!G$2,"")</f>
        <v/>
      </c>
      <c r="H6" s="8" t="str">
        <f>IF(G6&lt;&gt;"",'Viemäriverkoston lähtötiedot'!$B5*MALLI_saneeraus_JV1!H$2,"")</f>
        <v/>
      </c>
      <c r="I6" t="str">
        <f>IF('Viemäriverkoston lähtötiedot'!$A5&gt;1000, 'Viemäriverkoston lähtötiedot'!$A5+MALLI_saneeraus_JV1!I$2,"")</f>
        <v/>
      </c>
      <c r="J6" s="8" t="str">
        <f>IF(I6&lt;&gt;"",'Viemäriverkoston lähtötiedot'!$B5*MALLI_saneeraus_JV1!J$2,"")</f>
        <v/>
      </c>
    </row>
    <row r="7" spans="1:10" x14ac:dyDescent="0.35">
      <c r="A7" t="str">
        <f>IF('Viemäriverkoston lähtötiedot'!$A6&gt;1000, 'Viemäriverkoston lähtötiedot'!$A6+MALLI_saneeraus_JV1!A$2,"")</f>
        <v/>
      </c>
      <c r="B7" s="8" t="str">
        <f>IF(A7&lt;&gt;"",'Viemäriverkoston lähtötiedot'!$B6*MALLI_saneeraus_JV1!B$2,"")</f>
        <v/>
      </c>
      <c r="C7" t="str">
        <f>IF('Viemäriverkoston lähtötiedot'!$A6&gt;1000, 'Viemäriverkoston lähtötiedot'!$A6+MALLI_saneeraus_JV1!C$2,"")</f>
        <v/>
      </c>
      <c r="D7" s="8" t="str">
        <f>IF(C7&lt;&gt;"",'Viemäriverkoston lähtötiedot'!$B6*MALLI_saneeraus_JV1!D$2,"")</f>
        <v/>
      </c>
      <c r="E7" t="str">
        <f>IF('Viemäriverkoston lähtötiedot'!$A6&gt;1000, 'Viemäriverkoston lähtötiedot'!$A6+MALLI_saneeraus_JV1!E$2,"")</f>
        <v/>
      </c>
      <c r="F7" s="8" t="str">
        <f>IF(E7&lt;&gt;"",'Viemäriverkoston lähtötiedot'!$B6*MALLI_saneeraus_JV1!F$2,"")</f>
        <v/>
      </c>
      <c r="G7" t="str">
        <f>IF('Viemäriverkoston lähtötiedot'!$A6&gt;1000, 'Viemäriverkoston lähtötiedot'!$A6+MALLI_saneeraus_JV1!G$2,"")</f>
        <v/>
      </c>
      <c r="H7" s="8" t="str">
        <f>IF(G7&lt;&gt;"",'Viemäriverkoston lähtötiedot'!$B6*MALLI_saneeraus_JV1!H$2,"")</f>
        <v/>
      </c>
      <c r="I7" t="str">
        <f>IF('Viemäriverkoston lähtötiedot'!$A6&gt;1000, 'Viemäriverkoston lähtötiedot'!$A6+MALLI_saneeraus_JV1!I$2,"")</f>
        <v/>
      </c>
      <c r="J7" s="8" t="str">
        <f>IF(I7&lt;&gt;"",'Viemäriverkoston lähtötiedot'!$B6*MALLI_saneeraus_JV1!J$2,"")</f>
        <v/>
      </c>
    </row>
    <row r="8" spans="1:10" x14ac:dyDescent="0.35">
      <c r="A8" t="str">
        <f>IF('Viemäriverkoston lähtötiedot'!$A7&gt;1000, 'Viemäriverkoston lähtötiedot'!$A7+MALLI_saneeraus_JV1!A$2,"")</f>
        <v/>
      </c>
      <c r="B8" s="8" t="str">
        <f>IF(A8&lt;&gt;"",'Viemäriverkoston lähtötiedot'!$B7*MALLI_saneeraus_JV1!B$2,"")</f>
        <v/>
      </c>
      <c r="C8" t="str">
        <f>IF('Viemäriverkoston lähtötiedot'!$A7&gt;1000, 'Viemäriverkoston lähtötiedot'!$A7+MALLI_saneeraus_JV1!C$2,"")</f>
        <v/>
      </c>
      <c r="D8" s="8" t="str">
        <f>IF(C8&lt;&gt;"",'Viemäriverkoston lähtötiedot'!$B7*MALLI_saneeraus_JV1!D$2,"")</f>
        <v/>
      </c>
      <c r="E8" t="str">
        <f>IF('Viemäriverkoston lähtötiedot'!$A7&gt;1000, 'Viemäriverkoston lähtötiedot'!$A7+MALLI_saneeraus_JV1!E$2,"")</f>
        <v/>
      </c>
      <c r="F8" s="8" t="str">
        <f>IF(E8&lt;&gt;"",'Viemäriverkoston lähtötiedot'!$B7*MALLI_saneeraus_JV1!F$2,"")</f>
        <v/>
      </c>
      <c r="G8" t="str">
        <f>IF('Viemäriverkoston lähtötiedot'!$A7&gt;1000, 'Viemäriverkoston lähtötiedot'!$A7+MALLI_saneeraus_JV1!G$2,"")</f>
        <v/>
      </c>
      <c r="H8" s="8" t="str">
        <f>IF(G8&lt;&gt;"",'Viemäriverkoston lähtötiedot'!$B7*MALLI_saneeraus_JV1!H$2,"")</f>
        <v/>
      </c>
      <c r="I8" t="str">
        <f>IF('Viemäriverkoston lähtötiedot'!$A7&gt;1000, 'Viemäriverkoston lähtötiedot'!$A7+MALLI_saneeraus_JV1!I$2,"")</f>
        <v/>
      </c>
      <c r="J8" s="8" t="str">
        <f>IF(I8&lt;&gt;"",'Viemäriverkoston lähtötiedot'!$B7*MALLI_saneeraus_JV1!J$2,"")</f>
        <v/>
      </c>
    </row>
    <row r="9" spans="1:10" x14ac:dyDescent="0.35">
      <c r="A9" t="str">
        <f>IF('Viemäriverkoston lähtötiedot'!$A8&gt;1000, 'Viemäriverkoston lähtötiedot'!$A8+MALLI_saneeraus_JV1!A$2,"")</f>
        <v/>
      </c>
      <c r="B9" s="8" t="str">
        <f>IF(A9&lt;&gt;"",'Viemäriverkoston lähtötiedot'!$B8*MALLI_saneeraus_JV1!B$2,"")</f>
        <v/>
      </c>
      <c r="C9" t="str">
        <f>IF('Viemäriverkoston lähtötiedot'!$A8&gt;1000, 'Viemäriverkoston lähtötiedot'!$A8+MALLI_saneeraus_JV1!C$2,"")</f>
        <v/>
      </c>
      <c r="D9" s="8" t="str">
        <f>IF(C9&lt;&gt;"",'Viemäriverkoston lähtötiedot'!$B8*MALLI_saneeraus_JV1!D$2,"")</f>
        <v/>
      </c>
      <c r="E9" t="str">
        <f>IF('Viemäriverkoston lähtötiedot'!$A8&gt;1000, 'Viemäriverkoston lähtötiedot'!$A8+MALLI_saneeraus_JV1!E$2,"")</f>
        <v/>
      </c>
      <c r="F9" s="8" t="str">
        <f>IF(E9&lt;&gt;"",'Viemäriverkoston lähtötiedot'!$B8*MALLI_saneeraus_JV1!F$2,"")</f>
        <v/>
      </c>
      <c r="G9" t="str">
        <f>IF('Viemäriverkoston lähtötiedot'!$A8&gt;1000, 'Viemäriverkoston lähtötiedot'!$A8+MALLI_saneeraus_JV1!G$2,"")</f>
        <v/>
      </c>
      <c r="H9" s="8" t="str">
        <f>IF(G9&lt;&gt;"",'Viemäriverkoston lähtötiedot'!$B8*MALLI_saneeraus_JV1!H$2,"")</f>
        <v/>
      </c>
      <c r="I9" t="str">
        <f>IF('Viemäriverkoston lähtötiedot'!$A8&gt;1000, 'Viemäriverkoston lähtötiedot'!$A8+MALLI_saneeraus_JV1!I$2,"")</f>
        <v/>
      </c>
      <c r="J9" s="8" t="str">
        <f>IF(I9&lt;&gt;"",'Viemäriverkoston lähtötiedot'!$B8*MALLI_saneeraus_JV1!J$2,"")</f>
        <v/>
      </c>
    </row>
    <row r="10" spans="1:10" x14ac:dyDescent="0.35">
      <c r="A10" t="str">
        <f>IF('Viemäriverkoston lähtötiedot'!$A9&gt;1000, 'Viemäriverkoston lähtötiedot'!$A9+MALLI_saneeraus_JV1!A$2,"")</f>
        <v/>
      </c>
      <c r="B10" s="8" t="str">
        <f>IF(A10&lt;&gt;"",'Viemäriverkoston lähtötiedot'!$B9*MALLI_saneeraus_JV1!B$2,"")</f>
        <v/>
      </c>
      <c r="C10" t="str">
        <f>IF('Viemäriverkoston lähtötiedot'!$A9&gt;1000, 'Viemäriverkoston lähtötiedot'!$A9+MALLI_saneeraus_JV1!C$2,"")</f>
        <v/>
      </c>
      <c r="D10" s="8" t="str">
        <f>IF(C10&lt;&gt;"",'Viemäriverkoston lähtötiedot'!$B9*MALLI_saneeraus_JV1!D$2,"")</f>
        <v/>
      </c>
      <c r="E10" t="str">
        <f>IF('Viemäriverkoston lähtötiedot'!$A9&gt;1000, 'Viemäriverkoston lähtötiedot'!$A9+MALLI_saneeraus_JV1!E$2,"")</f>
        <v/>
      </c>
      <c r="F10" s="8" t="str">
        <f>IF(E10&lt;&gt;"",'Viemäriverkoston lähtötiedot'!$B9*MALLI_saneeraus_JV1!F$2,"")</f>
        <v/>
      </c>
      <c r="G10" t="str">
        <f>IF('Viemäriverkoston lähtötiedot'!$A9&gt;1000, 'Viemäriverkoston lähtötiedot'!$A9+MALLI_saneeraus_JV1!G$2,"")</f>
        <v/>
      </c>
      <c r="H10" s="8" t="str">
        <f>IF(G10&lt;&gt;"",'Viemäriverkoston lähtötiedot'!$B9*MALLI_saneeraus_JV1!H$2,"")</f>
        <v/>
      </c>
      <c r="I10" t="str">
        <f>IF('Viemäriverkoston lähtötiedot'!$A9&gt;1000, 'Viemäriverkoston lähtötiedot'!$A9+MALLI_saneeraus_JV1!I$2,"")</f>
        <v/>
      </c>
      <c r="J10" s="8" t="str">
        <f>IF(I10&lt;&gt;"",'Viemäriverkoston lähtötiedot'!$B9*MALLI_saneeraus_JV1!J$2,"")</f>
        <v/>
      </c>
    </row>
    <row r="11" spans="1:10" x14ac:dyDescent="0.35">
      <c r="A11" t="str">
        <f>IF('Viemäriverkoston lähtötiedot'!$A10&gt;1000, 'Viemäriverkoston lähtötiedot'!$A10+MALLI_saneeraus_JV1!A$2,"")</f>
        <v/>
      </c>
      <c r="B11" s="8" t="str">
        <f>IF(A11&lt;&gt;"",'Viemäriverkoston lähtötiedot'!$B10*MALLI_saneeraus_JV1!B$2,"")</f>
        <v/>
      </c>
      <c r="C11" t="str">
        <f>IF('Viemäriverkoston lähtötiedot'!$A10&gt;1000, 'Viemäriverkoston lähtötiedot'!$A10+MALLI_saneeraus_JV1!C$2,"")</f>
        <v/>
      </c>
      <c r="D11" s="8" t="str">
        <f>IF(C11&lt;&gt;"",'Viemäriverkoston lähtötiedot'!$B10*MALLI_saneeraus_JV1!D$2,"")</f>
        <v/>
      </c>
      <c r="E11" t="str">
        <f>IF('Viemäriverkoston lähtötiedot'!$A10&gt;1000, 'Viemäriverkoston lähtötiedot'!$A10+MALLI_saneeraus_JV1!E$2,"")</f>
        <v/>
      </c>
      <c r="F11" s="8" t="str">
        <f>IF(E11&lt;&gt;"",'Viemäriverkoston lähtötiedot'!$B10*MALLI_saneeraus_JV1!F$2,"")</f>
        <v/>
      </c>
      <c r="G11" t="str">
        <f>IF('Viemäriverkoston lähtötiedot'!$A10&gt;1000, 'Viemäriverkoston lähtötiedot'!$A10+MALLI_saneeraus_JV1!G$2,"")</f>
        <v/>
      </c>
      <c r="H11" s="8" t="str">
        <f>IF(G11&lt;&gt;"",'Viemäriverkoston lähtötiedot'!$B10*MALLI_saneeraus_JV1!H$2,"")</f>
        <v/>
      </c>
      <c r="I11" t="str">
        <f>IF('Viemäriverkoston lähtötiedot'!$A10&gt;1000, 'Viemäriverkoston lähtötiedot'!$A10+MALLI_saneeraus_JV1!I$2,"")</f>
        <v/>
      </c>
      <c r="J11" s="8" t="str">
        <f>IF(I11&lt;&gt;"",'Viemäriverkoston lähtötiedot'!$B10*MALLI_saneeraus_JV1!J$2,"")</f>
        <v/>
      </c>
    </row>
    <row r="12" spans="1:10" x14ac:dyDescent="0.35">
      <c r="A12" t="str">
        <f>IF('Viemäriverkoston lähtötiedot'!$A11&gt;1000, 'Viemäriverkoston lähtötiedot'!$A11+MALLI_saneeraus_JV1!A$2,"")</f>
        <v/>
      </c>
      <c r="B12" s="8" t="str">
        <f>IF(A12&lt;&gt;"",'Viemäriverkoston lähtötiedot'!$B11*MALLI_saneeraus_JV1!B$2,"")</f>
        <v/>
      </c>
      <c r="C12" t="str">
        <f>IF('Viemäriverkoston lähtötiedot'!$A11&gt;1000, 'Viemäriverkoston lähtötiedot'!$A11+MALLI_saneeraus_JV1!C$2,"")</f>
        <v/>
      </c>
      <c r="D12" s="8" t="str">
        <f>IF(C12&lt;&gt;"",'Viemäriverkoston lähtötiedot'!$B11*MALLI_saneeraus_JV1!D$2,"")</f>
        <v/>
      </c>
      <c r="E12" t="str">
        <f>IF('Viemäriverkoston lähtötiedot'!$A11&gt;1000, 'Viemäriverkoston lähtötiedot'!$A11+MALLI_saneeraus_JV1!E$2,"")</f>
        <v/>
      </c>
      <c r="F12" s="8" t="str">
        <f>IF(E12&lt;&gt;"",'Viemäriverkoston lähtötiedot'!$B11*MALLI_saneeraus_JV1!F$2,"")</f>
        <v/>
      </c>
      <c r="G12" t="str">
        <f>IF('Viemäriverkoston lähtötiedot'!$A11&gt;1000, 'Viemäriverkoston lähtötiedot'!$A11+MALLI_saneeraus_JV1!G$2,"")</f>
        <v/>
      </c>
      <c r="H12" s="8" t="str">
        <f>IF(G12&lt;&gt;"",'Viemäriverkoston lähtötiedot'!$B11*MALLI_saneeraus_JV1!H$2,"")</f>
        <v/>
      </c>
      <c r="I12" t="str">
        <f>IF('Viemäriverkoston lähtötiedot'!$A11&gt;1000, 'Viemäriverkoston lähtötiedot'!$A11+MALLI_saneeraus_JV1!I$2,"")</f>
        <v/>
      </c>
      <c r="J12" s="8" t="str">
        <f>IF(I12&lt;&gt;"",'Viemäriverkoston lähtötiedot'!$B11*MALLI_saneeraus_JV1!J$2,"")</f>
        <v/>
      </c>
    </row>
    <row r="13" spans="1:10" x14ac:dyDescent="0.35">
      <c r="A13" t="str">
        <f>IF('Viemäriverkoston lähtötiedot'!$A12&gt;1000, 'Viemäriverkoston lähtötiedot'!$A12+MALLI_saneeraus_JV1!A$2,"")</f>
        <v/>
      </c>
      <c r="B13" s="8" t="str">
        <f>IF(A13&lt;&gt;"",'Viemäriverkoston lähtötiedot'!$B12*MALLI_saneeraus_JV1!B$2,"")</f>
        <v/>
      </c>
      <c r="C13" t="str">
        <f>IF('Viemäriverkoston lähtötiedot'!$A12&gt;1000, 'Viemäriverkoston lähtötiedot'!$A12+MALLI_saneeraus_JV1!C$2,"")</f>
        <v/>
      </c>
      <c r="D13" s="8" t="str">
        <f>IF(C13&lt;&gt;"",'Viemäriverkoston lähtötiedot'!$B12*MALLI_saneeraus_JV1!D$2,"")</f>
        <v/>
      </c>
      <c r="E13" t="str">
        <f>IF('Viemäriverkoston lähtötiedot'!$A12&gt;1000, 'Viemäriverkoston lähtötiedot'!$A12+MALLI_saneeraus_JV1!E$2,"")</f>
        <v/>
      </c>
      <c r="F13" s="8" t="str">
        <f>IF(E13&lt;&gt;"",'Viemäriverkoston lähtötiedot'!$B12*MALLI_saneeraus_JV1!F$2,"")</f>
        <v/>
      </c>
      <c r="G13" t="str">
        <f>IF('Viemäriverkoston lähtötiedot'!$A12&gt;1000, 'Viemäriverkoston lähtötiedot'!$A12+MALLI_saneeraus_JV1!G$2,"")</f>
        <v/>
      </c>
      <c r="H13" s="8" t="str">
        <f>IF(G13&lt;&gt;"",'Viemäriverkoston lähtötiedot'!$B12*MALLI_saneeraus_JV1!H$2,"")</f>
        <v/>
      </c>
      <c r="I13" t="str">
        <f>IF('Viemäriverkoston lähtötiedot'!$A12&gt;1000, 'Viemäriverkoston lähtötiedot'!$A12+MALLI_saneeraus_JV1!I$2,"")</f>
        <v/>
      </c>
      <c r="J13" s="8" t="str">
        <f>IF(I13&lt;&gt;"",'Viemäriverkoston lähtötiedot'!$B12*MALLI_saneeraus_JV1!J$2,"")</f>
        <v/>
      </c>
    </row>
    <row r="14" spans="1:10" x14ac:dyDescent="0.35">
      <c r="A14" t="str">
        <f>IF('Viemäriverkoston lähtötiedot'!$A13&gt;1000, 'Viemäriverkoston lähtötiedot'!$A13+MALLI_saneeraus_JV1!A$2,"")</f>
        <v/>
      </c>
      <c r="B14" s="8" t="str">
        <f>IF(A14&lt;&gt;"",'Viemäriverkoston lähtötiedot'!$B13*MALLI_saneeraus_JV1!B$2,"")</f>
        <v/>
      </c>
      <c r="C14" t="str">
        <f>IF('Viemäriverkoston lähtötiedot'!$A13&gt;1000, 'Viemäriverkoston lähtötiedot'!$A13+MALLI_saneeraus_JV1!C$2,"")</f>
        <v/>
      </c>
      <c r="D14" s="8" t="str">
        <f>IF(C14&lt;&gt;"",'Viemäriverkoston lähtötiedot'!$B13*MALLI_saneeraus_JV1!D$2,"")</f>
        <v/>
      </c>
      <c r="E14" t="str">
        <f>IF('Viemäriverkoston lähtötiedot'!$A13&gt;1000, 'Viemäriverkoston lähtötiedot'!$A13+MALLI_saneeraus_JV1!E$2,"")</f>
        <v/>
      </c>
      <c r="F14" s="8" t="str">
        <f>IF(E14&lt;&gt;"",'Viemäriverkoston lähtötiedot'!$B13*MALLI_saneeraus_JV1!F$2,"")</f>
        <v/>
      </c>
      <c r="G14" t="str">
        <f>IF('Viemäriverkoston lähtötiedot'!$A13&gt;1000, 'Viemäriverkoston lähtötiedot'!$A13+MALLI_saneeraus_JV1!G$2,"")</f>
        <v/>
      </c>
      <c r="H14" s="8" t="str">
        <f>IF(G14&lt;&gt;"",'Viemäriverkoston lähtötiedot'!$B13*MALLI_saneeraus_JV1!H$2,"")</f>
        <v/>
      </c>
      <c r="I14" t="str">
        <f>IF('Viemäriverkoston lähtötiedot'!$A13&gt;1000, 'Viemäriverkoston lähtötiedot'!$A13+MALLI_saneeraus_JV1!I$2,"")</f>
        <v/>
      </c>
      <c r="J14" s="8" t="str">
        <f>IF(I14&lt;&gt;"",'Viemäriverkoston lähtötiedot'!$B13*MALLI_saneeraus_JV1!J$2,"")</f>
        <v/>
      </c>
    </row>
    <row r="15" spans="1:10" x14ac:dyDescent="0.35">
      <c r="A15" t="str">
        <f>IF('Viemäriverkoston lähtötiedot'!$A14&gt;1000, 'Viemäriverkoston lähtötiedot'!$A14+MALLI_saneeraus_JV1!A$2,"")</f>
        <v/>
      </c>
      <c r="B15" s="8" t="str">
        <f>IF(A15&lt;&gt;"",'Viemäriverkoston lähtötiedot'!$B14*MALLI_saneeraus_JV1!B$2,"")</f>
        <v/>
      </c>
      <c r="C15" t="str">
        <f>IF('Viemäriverkoston lähtötiedot'!$A14&gt;1000, 'Viemäriverkoston lähtötiedot'!$A14+MALLI_saneeraus_JV1!C$2,"")</f>
        <v/>
      </c>
      <c r="D15" s="8" t="str">
        <f>IF(C15&lt;&gt;"",'Viemäriverkoston lähtötiedot'!$B14*MALLI_saneeraus_JV1!D$2,"")</f>
        <v/>
      </c>
      <c r="E15" t="str">
        <f>IF('Viemäriverkoston lähtötiedot'!$A14&gt;1000, 'Viemäriverkoston lähtötiedot'!$A14+MALLI_saneeraus_JV1!E$2,"")</f>
        <v/>
      </c>
      <c r="F15" s="8" t="str">
        <f>IF(E15&lt;&gt;"",'Viemäriverkoston lähtötiedot'!$B14*MALLI_saneeraus_JV1!F$2,"")</f>
        <v/>
      </c>
      <c r="G15" t="str">
        <f>IF('Viemäriverkoston lähtötiedot'!$A14&gt;1000, 'Viemäriverkoston lähtötiedot'!$A14+MALLI_saneeraus_JV1!G$2,"")</f>
        <v/>
      </c>
      <c r="H15" s="8" t="str">
        <f>IF(G15&lt;&gt;"",'Viemäriverkoston lähtötiedot'!$B14*MALLI_saneeraus_JV1!H$2,"")</f>
        <v/>
      </c>
      <c r="I15" t="str">
        <f>IF('Viemäriverkoston lähtötiedot'!$A14&gt;1000, 'Viemäriverkoston lähtötiedot'!$A14+MALLI_saneeraus_JV1!I$2,"")</f>
        <v/>
      </c>
      <c r="J15" s="8" t="str">
        <f>IF(I15&lt;&gt;"",'Viemäriverkoston lähtötiedot'!$B14*MALLI_saneeraus_JV1!J$2,"")</f>
        <v/>
      </c>
    </row>
    <row r="16" spans="1:10" x14ac:dyDescent="0.35">
      <c r="A16" t="str">
        <f>IF('Viemäriverkoston lähtötiedot'!$A15&gt;1000, 'Viemäriverkoston lähtötiedot'!$A15+MALLI_saneeraus_JV1!A$2,"")</f>
        <v/>
      </c>
      <c r="B16" s="8" t="str">
        <f>IF(A16&lt;&gt;"",'Viemäriverkoston lähtötiedot'!$B15*MALLI_saneeraus_JV1!B$2,"")</f>
        <v/>
      </c>
      <c r="C16" t="str">
        <f>IF('Viemäriverkoston lähtötiedot'!$A15&gt;1000, 'Viemäriverkoston lähtötiedot'!$A15+MALLI_saneeraus_JV1!C$2,"")</f>
        <v/>
      </c>
      <c r="D16" s="8" t="str">
        <f>IF(C16&lt;&gt;"",'Viemäriverkoston lähtötiedot'!$B15*MALLI_saneeraus_JV1!D$2,"")</f>
        <v/>
      </c>
      <c r="E16" t="str">
        <f>IF('Viemäriverkoston lähtötiedot'!$A15&gt;1000, 'Viemäriverkoston lähtötiedot'!$A15+MALLI_saneeraus_JV1!E$2,"")</f>
        <v/>
      </c>
      <c r="F16" s="8" t="str">
        <f>IF(E16&lt;&gt;"",'Viemäriverkoston lähtötiedot'!$B15*MALLI_saneeraus_JV1!F$2,"")</f>
        <v/>
      </c>
      <c r="G16" t="str">
        <f>IF('Viemäriverkoston lähtötiedot'!$A15&gt;1000, 'Viemäriverkoston lähtötiedot'!$A15+MALLI_saneeraus_JV1!G$2,"")</f>
        <v/>
      </c>
      <c r="H16" s="8" t="str">
        <f>IF(G16&lt;&gt;"",'Viemäriverkoston lähtötiedot'!$B15*MALLI_saneeraus_JV1!H$2,"")</f>
        <v/>
      </c>
      <c r="I16" t="str">
        <f>IF('Viemäriverkoston lähtötiedot'!$A15&gt;1000, 'Viemäriverkoston lähtötiedot'!$A15+MALLI_saneeraus_JV1!I$2,"")</f>
        <v/>
      </c>
      <c r="J16" s="8" t="str">
        <f>IF(I16&lt;&gt;"",'Viemäriverkoston lähtötiedot'!$B15*MALLI_saneeraus_JV1!J$2,"")</f>
        <v/>
      </c>
    </row>
    <row r="17" spans="1:10" x14ac:dyDescent="0.35">
      <c r="A17" t="str">
        <f>IF('Viemäriverkoston lähtötiedot'!$A16&gt;1000, 'Viemäriverkoston lähtötiedot'!$A16+MALLI_saneeraus_JV1!A$2,"")</f>
        <v/>
      </c>
      <c r="B17" s="8" t="str">
        <f>IF(A17&lt;&gt;"",'Viemäriverkoston lähtötiedot'!$B16*MALLI_saneeraus_JV1!B$2,"")</f>
        <v/>
      </c>
      <c r="C17" t="str">
        <f>IF('Viemäriverkoston lähtötiedot'!$A16&gt;1000, 'Viemäriverkoston lähtötiedot'!$A16+MALLI_saneeraus_JV1!C$2,"")</f>
        <v/>
      </c>
      <c r="D17" s="8" t="str">
        <f>IF(C17&lt;&gt;"",'Viemäriverkoston lähtötiedot'!$B16*MALLI_saneeraus_JV1!D$2,"")</f>
        <v/>
      </c>
      <c r="E17" t="str">
        <f>IF('Viemäriverkoston lähtötiedot'!$A16&gt;1000, 'Viemäriverkoston lähtötiedot'!$A16+MALLI_saneeraus_JV1!E$2,"")</f>
        <v/>
      </c>
      <c r="F17" s="8" t="str">
        <f>IF(E17&lt;&gt;"",'Viemäriverkoston lähtötiedot'!$B16*MALLI_saneeraus_JV1!F$2,"")</f>
        <v/>
      </c>
      <c r="G17" t="str">
        <f>IF('Viemäriverkoston lähtötiedot'!$A16&gt;1000, 'Viemäriverkoston lähtötiedot'!$A16+MALLI_saneeraus_JV1!G$2,"")</f>
        <v/>
      </c>
      <c r="H17" s="8" t="str">
        <f>IF(G17&lt;&gt;"",'Viemäriverkoston lähtötiedot'!$B16*MALLI_saneeraus_JV1!H$2,"")</f>
        <v/>
      </c>
      <c r="I17" t="str">
        <f>IF('Viemäriverkoston lähtötiedot'!$A16&gt;1000, 'Viemäriverkoston lähtötiedot'!$A16+MALLI_saneeraus_JV1!I$2,"")</f>
        <v/>
      </c>
      <c r="J17" s="8" t="str">
        <f>IF(I17&lt;&gt;"",'Viemäriverkoston lähtötiedot'!$B16*MALLI_saneeraus_JV1!J$2,"")</f>
        <v/>
      </c>
    </row>
    <row r="18" spans="1:10" x14ac:dyDescent="0.35">
      <c r="A18" t="str">
        <f>IF('Viemäriverkoston lähtötiedot'!$A17&gt;1000, 'Viemäriverkoston lähtötiedot'!$A17+MALLI_saneeraus_JV1!A$2,"")</f>
        <v/>
      </c>
      <c r="B18" s="8" t="str">
        <f>IF(A18&lt;&gt;"",'Viemäriverkoston lähtötiedot'!$B17*MALLI_saneeraus_JV1!B$2,"")</f>
        <v/>
      </c>
      <c r="C18" t="str">
        <f>IF('Viemäriverkoston lähtötiedot'!$A17&gt;1000, 'Viemäriverkoston lähtötiedot'!$A17+MALLI_saneeraus_JV1!C$2,"")</f>
        <v/>
      </c>
      <c r="D18" s="8" t="str">
        <f>IF(C18&lt;&gt;"",'Viemäriverkoston lähtötiedot'!$B17*MALLI_saneeraus_JV1!D$2,"")</f>
        <v/>
      </c>
      <c r="E18" t="str">
        <f>IF('Viemäriverkoston lähtötiedot'!$A17&gt;1000, 'Viemäriverkoston lähtötiedot'!$A17+MALLI_saneeraus_JV1!E$2,"")</f>
        <v/>
      </c>
      <c r="F18" s="8" t="str">
        <f>IF(E18&lt;&gt;"",'Viemäriverkoston lähtötiedot'!$B17*MALLI_saneeraus_JV1!F$2,"")</f>
        <v/>
      </c>
      <c r="G18" t="str">
        <f>IF('Viemäriverkoston lähtötiedot'!$A17&gt;1000, 'Viemäriverkoston lähtötiedot'!$A17+MALLI_saneeraus_JV1!G$2,"")</f>
        <v/>
      </c>
      <c r="H18" s="8" t="str">
        <f>IF(G18&lt;&gt;"",'Viemäriverkoston lähtötiedot'!$B17*MALLI_saneeraus_JV1!H$2,"")</f>
        <v/>
      </c>
      <c r="I18" t="str">
        <f>IF('Viemäriverkoston lähtötiedot'!$A17&gt;1000, 'Viemäriverkoston lähtötiedot'!$A17+MALLI_saneeraus_JV1!I$2,"")</f>
        <v/>
      </c>
      <c r="J18" s="8" t="str">
        <f>IF(I18&lt;&gt;"",'Viemäriverkoston lähtötiedot'!$B17*MALLI_saneeraus_JV1!J$2,"")</f>
        <v/>
      </c>
    </row>
    <row r="19" spans="1:10" x14ac:dyDescent="0.35">
      <c r="A19" t="str">
        <f>IF('Viemäriverkoston lähtötiedot'!$A18&gt;1000, 'Viemäriverkoston lähtötiedot'!$A18+MALLI_saneeraus_JV1!A$2,"")</f>
        <v/>
      </c>
      <c r="B19" s="8" t="str">
        <f>IF(A19&lt;&gt;"",'Viemäriverkoston lähtötiedot'!$B18*MALLI_saneeraus_JV1!B$2,"")</f>
        <v/>
      </c>
      <c r="C19" t="str">
        <f>IF('Viemäriverkoston lähtötiedot'!$A18&gt;1000, 'Viemäriverkoston lähtötiedot'!$A18+MALLI_saneeraus_JV1!C$2,"")</f>
        <v/>
      </c>
      <c r="D19" s="8" t="str">
        <f>IF(C19&lt;&gt;"",'Viemäriverkoston lähtötiedot'!$B18*MALLI_saneeraus_JV1!D$2,"")</f>
        <v/>
      </c>
      <c r="E19" t="str">
        <f>IF('Viemäriverkoston lähtötiedot'!$A18&gt;1000, 'Viemäriverkoston lähtötiedot'!$A18+MALLI_saneeraus_JV1!E$2,"")</f>
        <v/>
      </c>
      <c r="F19" s="8" t="str">
        <f>IF(E19&lt;&gt;"",'Viemäriverkoston lähtötiedot'!$B18*MALLI_saneeraus_JV1!F$2,"")</f>
        <v/>
      </c>
      <c r="G19" t="str">
        <f>IF('Viemäriverkoston lähtötiedot'!$A18&gt;1000, 'Viemäriverkoston lähtötiedot'!$A18+MALLI_saneeraus_JV1!G$2,"")</f>
        <v/>
      </c>
      <c r="H19" s="8" t="str">
        <f>IF(G19&lt;&gt;"",'Viemäriverkoston lähtötiedot'!$B18*MALLI_saneeraus_JV1!H$2,"")</f>
        <v/>
      </c>
      <c r="I19" t="str">
        <f>IF('Viemäriverkoston lähtötiedot'!$A18&gt;1000, 'Viemäriverkoston lähtötiedot'!$A18+MALLI_saneeraus_JV1!I$2,"")</f>
        <v/>
      </c>
      <c r="J19" s="8" t="str">
        <f>IF(I19&lt;&gt;"",'Viemäriverkoston lähtötiedot'!$B18*MALLI_saneeraus_JV1!J$2,"")</f>
        <v/>
      </c>
    </row>
    <row r="20" spans="1:10" x14ac:dyDescent="0.35">
      <c r="A20" t="str">
        <f>IF('Viemäriverkoston lähtötiedot'!$A19&gt;1000, 'Viemäriverkoston lähtötiedot'!$A19+MALLI_saneeraus_JV1!A$2,"")</f>
        <v/>
      </c>
      <c r="B20" s="8" t="str">
        <f>IF(A20&lt;&gt;"",'Viemäriverkoston lähtötiedot'!$B19*MALLI_saneeraus_JV1!B$2,"")</f>
        <v/>
      </c>
      <c r="C20" t="str">
        <f>IF('Viemäriverkoston lähtötiedot'!$A19&gt;1000, 'Viemäriverkoston lähtötiedot'!$A19+MALLI_saneeraus_JV1!C$2,"")</f>
        <v/>
      </c>
      <c r="D20" s="8" t="str">
        <f>IF(C20&lt;&gt;"",'Viemäriverkoston lähtötiedot'!$B19*MALLI_saneeraus_JV1!D$2,"")</f>
        <v/>
      </c>
      <c r="E20" t="str">
        <f>IF('Viemäriverkoston lähtötiedot'!$A19&gt;1000, 'Viemäriverkoston lähtötiedot'!$A19+MALLI_saneeraus_JV1!E$2,"")</f>
        <v/>
      </c>
      <c r="F20" s="8" t="str">
        <f>IF(E20&lt;&gt;"",'Viemäriverkoston lähtötiedot'!$B19*MALLI_saneeraus_JV1!F$2,"")</f>
        <v/>
      </c>
      <c r="G20" t="str">
        <f>IF('Viemäriverkoston lähtötiedot'!$A19&gt;1000, 'Viemäriverkoston lähtötiedot'!$A19+MALLI_saneeraus_JV1!G$2,"")</f>
        <v/>
      </c>
      <c r="H20" s="8" t="str">
        <f>IF(G20&lt;&gt;"",'Viemäriverkoston lähtötiedot'!$B19*MALLI_saneeraus_JV1!H$2,"")</f>
        <v/>
      </c>
      <c r="I20" t="str">
        <f>IF('Viemäriverkoston lähtötiedot'!$A19&gt;1000, 'Viemäriverkoston lähtötiedot'!$A19+MALLI_saneeraus_JV1!I$2,"")</f>
        <v/>
      </c>
      <c r="J20" s="8" t="str">
        <f>IF(I20&lt;&gt;"",'Viemäriverkoston lähtötiedot'!$B19*MALLI_saneeraus_JV1!J$2,"")</f>
        <v/>
      </c>
    </row>
    <row r="21" spans="1:10" x14ac:dyDescent="0.35">
      <c r="A21" t="str">
        <f>IF('Viemäriverkoston lähtötiedot'!$A20&gt;1000, 'Viemäriverkoston lähtötiedot'!$A20+MALLI_saneeraus_JV1!A$2,"")</f>
        <v/>
      </c>
      <c r="B21" s="8" t="str">
        <f>IF(A21&lt;&gt;"",'Viemäriverkoston lähtötiedot'!$B20*MALLI_saneeraus_JV1!B$2,"")</f>
        <v/>
      </c>
      <c r="C21" t="str">
        <f>IF('Viemäriverkoston lähtötiedot'!$A20&gt;1000, 'Viemäriverkoston lähtötiedot'!$A20+MALLI_saneeraus_JV1!C$2,"")</f>
        <v/>
      </c>
      <c r="D21" s="8" t="str">
        <f>IF(C21&lt;&gt;"",'Viemäriverkoston lähtötiedot'!$B20*MALLI_saneeraus_JV1!D$2,"")</f>
        <v/>
      </c>
      <c r="E21" t="str">
        <f>IF('Viemäriverkoston lähtötiedot'!$A20&gt;1000, 'Viemäriverkoston lähtötiedot'!$A20+MALLI_saneeraus_JV1!E$2,"")</f>
        <v/>
      </c>
      <c r="F21" s="8" t="str">
        <f>IF(E21&lt;&gt;"",'Viemäriverkoston lähtötiedot'!$B20*MALLI_saneeraus_JV1!F$2,"")</f>
        <v/>
      </c>
      <c r="G21" t="str">
        <f>IF('Viemäriverkoston lähtötiedot'!$A20&gt;1000, 'Viemäriverkoston lähtötiedot'!$A20+MALLI_saneeraus_JV1!G$2,"")</f>
        <v/>
      </c>
      <c r="H21" s="8" t="str">
        <f>IF(G21&lt;&gt;"",'Viemäriverkoston lähtötiedot'!$B20*MALLI_saneeraus_JV1!H$2,"")</f>
        <v/>
      </c>
      <c r="I21" t="str">
        <f>IF('Viemäriverkoston lähtötiedot'!$A20&gt;1000, 'Viemäriverkoston lähtötiedot'!$A20+MALLI_saneeraus_JV1!I$2,"")</f>
        <v/>
      </c>
      <c r="J21" s="8" t="str">
        <f>IF(I21&lt;&gt;"",'Viemäriverkoston lähtötiedot'!$B20*MALLI_saneeraus_JV1!J$2,"")</f>
        <v/>
      </c>
    </row>
    <row r="22" spans="1:10" x14ac:dyDescent="0.35">
      <c r="A22" t="str">
        <f>IF('Viemäriverkoston lähtötiedot'!$A21&gt;1000, 'Viemäriverkoston lähtötiedot'!$A21+MALLI_saneeraus_JV1!A$2,"")</f>
        <v/>
      </c>
      <c r="B22" s="8" t="str">
        <f>IF(A22&lt;&gt;"",'Viemäriverkoston lähtötiedot'!$B21*MALLI_saneeraus_JV1!B$2,"")</f>
        <v/>
      </c>
      <c r="C22" t="str">
        <f>IF('Viemäriverkoston lähtötiedot'!$A21&gt;1000, 'Viemäriverkoston lähtötiedot'!$A21+MALLI_saneeraus_JV1!C$2,"")</f>
        <v/>
      </c>
      <c r="D22" s="8" t="str">
        <f>IF(C22&lt;&gt;"",'Viemäriverkoston lähtötiedot'!$B21*MALLI_saneeraus_JV1!D$2,"")</f>
        <v/>
      </c>
      <c r="E22" t="str">
        <f>IF('Viemäriverkoston lähtötiedot'!$A21&gt;1000, 'Viemäriverkoston lähtötiedot'!$A21+MALLI_saneeraus_JV1!E$2,"")</f>
        <v/>
      </c>
      <c r="F22" s="8" t="str">
        <f>IF(E22&lt;&gt;"",'Viemäriverkoston lähtötiedot'!$B21*MALLI_saneeraus_JV1!F$2,"")</f>
        <v/>
      </c>
      <c r="G22" t="str">
        <f>IF('Viemäriverkoston lähtötiedot'!$A21&gt;1000, 'Viemäriverkoston lähtötiedot'!$A21+MALLI_saneeraus_JV1!G$2,"")</f>
        <v/>
      </c>
      <c r="H22" s="8" t="str">
        <f>IF(G22&lt;&gt;"",'Viemäriverkoston lähtötiedot'!$B21*MALLI_saneeraus_JV1!H$2,"")</f>
        <v/>
      </c>
      <c r="I22" t="str">
        <f>IF('Viemäriverkoston lähtötiedot'!$A21&gt;1000, 'Viemäriverkoston lähtötiedot'!$A21+MALLI_saneeraus_JV1!I$2,"")</f>
        <v/>
      </c>
      <c r="J22" s="8" t="str">
        <f>IF(I22&lt;&gt;"",'Viemäriverkoston lähtötiedot'!$B21*MALLI_saneeraus_JV1!J$2,"")</f>
        <v/>
      </c>
    </row>
    <row r="23" spans="1:10" x14ac:dyDescent="0.35">
      <c r="A23" t="str">
        <f>IF('Viemäriverkoston lähtötiedot'!$A22&gt;1000, 'Viemäriverkoston lähtötiedot'!$A22+MALLI_saneeraus_JV1!A$2,"")</f>
        <v/>
      </c>
      <c r="B23" s="8" t="str">
        <f>IF(A23&lt;&gt;"",'Viemäriverkoston lähtötiedot'!$B22*MALLI_saneeraus_JV1!B$2,"")</f>
        <v/>
      </c>
      <c r="C23" t="str">
        <f>IF('Viemäriverkoston lähtötiedot'!$A22&gt;1000, 'Viemäriverkoston lähtötiedot'!$A22+MALLI_saneeraus_JV1!C$2,"")</f>
        <v/>
      </c>
      <c r="D23" s="8" t="str">
        <f>IF(C23&lt;&gt;"",'Viemäriverkoston lähtötiedot'!$B22*MALLI_saneeraus_JV1!D$2,"")</f>
        <v/>
      </c>
      <c r="E23" t="str">
        <f>IF('Viemäriverkoston lähtötiedot'!$A22&gt;1000, 'Viemäriverkoston lähtötiedot'!$A22+MALLI_saneeraus_JV1!E$2,"")</f>
        <v/>
      </c>
      <c r="F23" s="8" t="str">
        <f>IF(E23&lt;&gt;"",'Viemäriverkoston lähtötiedot'!$B22*MALLI_saneeraus_JV1!F$2,"")</f>
        <v/>
      </c>
      <c r="G23" t="str">
        <f>IF('Viemäriverkoston lähtötiedot'!$A22&gt;1000, 'Viemäriverkoston lähtötiedot'!$A22+MALLI_saneeraus_JV1!G$2,"")</f>
        <v/>
      </c>
      <c r="H23" s="8" t="str">
        <f>IF(G23&lt;&gt;"",'Viemäriverkoston lähtötiedot'!$B22*MALLI_saneeraus_JV1!H$2,"")</f>
        <v/>
      </c>
      <c r="I23" t="str">
        <f>IF('Viemäriverkoston lähtötiedot'!$A22&gt;1000, 'Viemäriverkoston lähtötiedot'!$A22+MALLI_saneeraus_JV1!I$2,"")</f>
        <v/>
      </c>
      <c r="J23" s="8" t="str">
        <f>IF(I23&lt;&gt;"",'Viemäriverkoston lähtötiedot'!$B22*MALLI_saneeraus_JV1!J$2,"")</f>
        <v/>
      </c>
    </row>
    <row r="24" spans="1:10" x14ac:dyDescent="0.35">
      <c r="A24" t="str">
        <f>IF('Viemäriverkoston lähtötiedot'!$A23&gt;1000, 'Viemäriverkoston lähtötiedot'!$A23+MALLI_saneeraus_JV1!A$2,"")</f>
        <v/>
      </c>
      <c r="B24" s="8" t="str">
        <f>IF(A24&lt;&gt;"",'Viemäriverkoston lähtötiedot'!$B23*MALLI_saneeraus_JV1!B$2,"")</f>
        <v/>
      </c>
      <c r="C24" t="str">
        <f>IF('Viemäriverkoston lähtötiedot'!$A23&gt;1000, 'Viemäriverkoston lähtötiedot'!$A23+MALLI_saneeraus_JV1!C$2,"")</f>
        <v/>
      </c>
      <c r="D24" s="8" t="str">
        <f>IF(C24&lt;&gt;"",'Viemäriverkoston lähtötiedot'!$B23*MALLI_saneeraus_JV1!D$2,"")</f>
        <v/>
      </c>
      <c r="E24" t="str">
        <f>IF('Viemäriverkoston lähtötiedot'!$A23&gt;1000, 'Viemäriverkoston lähtötiedot'!$A23+MALLI_saneeraus_JV1!E$2,"")</f>
        <v/>
      </c>
      <c r="F24" s="8" t="str">
        <f>IF(E24&lt;&gt;"",'Viemäriverkoston lähtötiedot'!$B23*MALLI_saneeraus_JV1!F$2,"")</f>
        <v/>
      </c>
      <c r="G24" t="str">
        <f>IF('Viemäriverkoston lähtötiedot'!$A23&gt;1000, 'Viemäriverkoston lähtötiedot'!$A23+MALLI_saneeraus_JV1!G$2,"")</f>
        <v/>
      </c>
      <c r="H24" s="8" t="str">
        <f>IF(G24&lt;&gt;"",'Viemäriverkoston lähtötiedot'!$B23*MALLI_saneeraus_JV1!H$2,"")</f>
        <v/>
      </c>
      <c r="I24" t="str">
        <f>IF('Viemäriverkoston lähtötiedot'!$A23&gt;1000, 'Viemäriverkoston lähtötiedot'!$A23+MALLI_saneeraus_JV1!I$2,"")</f>
        <v/>
      </c>
      <c r="J24" s="8" t="str">
        <f>IF(I24&lt;&gt;"",'Viemäriverkoston lähtötiedot'!$B23*MALLI_saneeraus_JV1!J$2,"")</f>
        <v/>
      </c>
    </row>
    <row r="25" spans="1:10" x14ac:dyDescent="0.35">
      <c r="A25" t="str">
        <f>IF('Viemäriverkoston lähtötiedot'!$A24&gt;1000, 'Viemäriverkoston lähtötiedot'!$A24+MALLI_saneeraus_JV1!A$2,"")</f>
        <v/>
      </c>
      <c r="B25" s="8" t="str">
        <f>IF(A25&lt;&gt;"",'Viemäriverkoston lähtötiedot'!$B24*MALLI_saneeraus_JV1!B$2,"")</f>
        <v/>
      </c>
      <c r="C25" t="str">
        <f>IF('Viemäriverkoston lähtötiedot'!$A24&gt;1000, 'Viemäriverkoston lähtötiedot'!$A24+MALLI_saneeraus_JV1!C$2,"")</f>
        <v/>
      </c>
      <c r="D25" s="8" t="str">
        <f>IF(C25&lt;&gt;"",'Viemäriverkoston lähtötiedot'!$B24*MALLI_saneeraus_JV1!D$2,"")</f>
        <v/>
      </c>
      <c r="E25" t="str">
        <f>IF('Viemäriverkoston lähtötiedot'!$A24&gt;1000, 'Viemäriverkoston lähtötiedot'!$A24+MALLI_saneeraus_JV1!E$2,"")</f>
        <v/>
      </c>
      <c r="F25" s="8" t="str">
        <f>IF(E25&lt;&gt;"",'Viemäriverkoston lähtötiedot'!$B24*MALLI_saneeraus_JV1!F$2,"")</f>
        <v/>
      </c>
      <c r="G25" t="str">
        <f>IF('Viemäriverkoston lähtötiedot'!$A24&gt;1000, 'Viemäriverkoston lähtötiedot'!$A24+MALLI_saneeraus_JV1!G$2,"")</f>
        <v/>
      </c>
      <c r="H25" s="8" t="str">
        <f>IF(G25&lt;&gt;"",'Viemäriverkoston lähtötiedot'!$B24*MALLI_saneeraus_JV1!H$2,"")</f>
        <v/>
      </c>
      <c r="I25" t="str">
        <f>IF('Viemäriverkoston lähtötiedot'!$A24&gt;1000, 'Viemäriverkoston lähtötiedot'!$A24+MALLI_saneeraus_JV1!I$2,"")</f>
        <v/>
      </c>
      <c r="J25" s="8" t="str">
        <f>IF(I25&lt;&gt;"",'Viemäriverkoston lähtötiedot'!$B24*MALLI_saneeraus_JV1!J$2,"")</f>
        <v/>
      </c>
    </row>
    <row r="26" spans="1:10" x14ac:dyDescent="0.35">
      <c r="A26" t="str">
        <f>IF('Viemäriverkoston lähtötiedot'!$A25&gt;1000, 'Viemäriverkoston lähtötiedot'!$A25+MALLI_saneeraus_JV1!A$2,"")</f>
        <v/>
      </c>
      <c r="B26" s="8" t="str">
        <f>IF(A26&lt;&gt;"",'Viemäriverkoston lähtötiedot'!$B25*MALLI_saneeraus_JV1!B$2,"")</f>
        <v/>
      </c>
      <c r="C26" t="str">
        <f>IF('Viemäriverkoston lähtötiedot'!$A25&gt;1000, 'Viemäriverkoston lähtötiedot'!$A25+MALLI_saneeraus_JV1!C$2,"")</f>
        <v/>
      </c>
      <c r="D26" s="8" t="str">
        <f>IF(C26&lt;&gt;"",'Viemäriverkoston lähtötiedot'!$B25*MALLI_saneeraus_JV1!D$2,"")</f>
        <v/>
      </c>
      <c r="E26" t="str">
        <f>IF('Viemäriverkoston lähtötiedot'!$A25&gt;1000, 'Viemäriverkoston lähtötiedot'!$A25+MALLI_saneeraus_JV1!E$2,"")</f>
        <v/>
      </c>
      <c r="F26" s="8" t="str">
        <f>IF(E26&lt;&gt;"",'Viemäriverkoston lähtötiedot'!$B25*MALLI_saneeraus_JV1!F$2,"")</f>
        <v/>
      </c>
      <c r="G26" t="str">
        <f>IF('Viemäriverkoston lähtötiedot'!$A25&gt;1000, 'Viemäriverkoston lähtötiedot'!$A25+MALLI_saneeraus_JV1!G$2,"")</f>
        <v/>
      </c>
      <c r="H26" s="8" t="str">
        <f>IF(G26&lt;&gt;"",'Viemäriverkoston lähtötiedot'!$B25*MALLI_saneeraus_JV1!H$2,"")</f>
        <v/>
      </c>
      <c r="I26" t="str">
        <f>IF('Viemäriverkoston lähtötiedot'!$A25&gt;1000, 'Viemäriverkoston lähtötiedot'!$A25+MALLI_saneeraus_JV1!I$2,"")</f>
        <v/>
      </c>
      <c r="J26" s="8" t="str">
        <f>IF(I26&lt;&gt;"",'Viemäriverkoston lähtötiedot'!$B25*MALLI_saneeraus_JV1!J$2,"")</f>
        <v/>
      </c>
    </row>
    <row r="27" spans="1:10" x14ac:dyDescent="0.35">
      <c r="A27" t="str">
        <f>IF('Viemäriverkoston lähtötiedot'!$A26&gt;1000, 'Viemäriverkoston lähtötiedot'!$A26+MALLI_saneeraus_JV1!A$2,"")</f>
        <v/>
      </c>
      <c r="B27" s="8" t="str">
        <f>IF(A27&lt;&gt;"",'Viemäriverkoston lähtötiedot'!$B26*MALLI_saneeraus_JV1!B$2,"")</f>
        <v/>
      </c>
      <c r="C27" t="str">
        <f>IF('Viemäriverkoston lähtötiedot'!$A26&gt;1000, 'Viemäriverkoston lähtötiedot'!$A26+MALLI_saneeraus_JV1!C$2,"")</f>
        <v/>
      </c>
      <c r="D27" s="8" t="str">
        <f>IF(C27&lt;&gt;"",'Viemäriverkoston lähtötiedot'!$B26*MALLI_saneeraus_JV1!D$2,"")</f>
        <v/>
      </c>
      <c r="E27" t="str">
        <f>IF('Viemäriverkoston lähtötiedot'!$A26&gt;1000, 'Viemäriverkoston lähtötiedot'!$A26+MALLI_saneeraus_JV1!E$2,"")</f>
        <v/>
      </c>
      <c r="F27" s="8" t="str">
        <f>IF(E27&lt;&gt;"",'Viemäriverkoston lähtötiedot'!$B26*MALLI_saneeraus_JV1!F$2,"")</f>
        <v/>
      </c>
      <c r="G27" t="str">
        <f>IF('Viemäriverkoston lähtötiedot'!$A26&gt;1000, 'Viemäriverkoston lähtötiedot'!$A26+MALLI_saneeraus_JV1!G$2,"")</f>
        <v/>
      </c>
      <c r="H27" s="8" t="str">
        <f>IF(G27&lt;&gt;"",'Viemäriverkoston lähtötiedot'!$B26*MALLI_saneeraus_JV1!H$2,"")</f>
        <v/>
      </c>
      <c r="I27" t="str">
        <f>IF('Viemäriverkoston lähtötiedot'!$A26&gt;1000, 'Viemäriverkoston lähtötiedot'!$A26+MALLI_saneeraus_JV1!I$2,"")</f>
        <v/>
      </c>
      <c r="J27" s="8" t="str">
        <f>IF(I27&lt;&gt;"",'Viemäriverkoston lähtötiedot'!$B26*MALLI_saneeraus_JV1!J$2,"")</f>
        <v/>
      </c>
    </row>
    <row r="28" spans="1:10" x14ac:dyDescent="0.35">
      <c r="A28" t="str">
        <f>IF('Viemäriverkoston lähtötiedot'!$A27&gt;1000, 'Viemäriverkoston lähtötiedot'!$A27+MALLI_saneeraus_JV1!A$2,"")</f>
        <v/>
      </c>
      <c r="B28" s="8" t="str">
        <f>IF(A28&lt;&gt;"",'Viemäriverkoston lähtötiedot'!$B27*MALLI_saneeraus_JV1!B$2,"")</f>
        <v/>
      </c>
      <c r="C28" t="str">
        <f>IF('Viemäriverkoston lähtötiedot'!$A27&gt;1000, 'Viemäriverkoston lähtötiedot'!$A27+MALLI_saneeraus_JV1!C$2,"")</f>
        <v/>
      </c>
      <c r="D28" s="8" t="str">
        <f>IF(C28&lt;&gt;"",'Viemäriverkoston lähtötiedot'!$B27*MALLI_saneeraus_JV1!D$2,"")</f>
        <v/>
      </c>
      <c r="E28" t="str">
        <f>IF('Viemäriverkoston lähtötiedot'!$A27&gt;1000, 'Viemäriverkoston lähtötiedot'!$A27+MALLI_saneeraus_JV1!E$2,"")</f>
        <v/>
      </c>
      <c r="F28" s="8" t="str">
        <f>IF(E28&lt;&gt;"",'Viemäriverkoston lähtötiedot'!$B27*MALLI_saneeraus_JV1!F$2,"")</f>
        <v/>
      </c>
      <c r="G28" t="str">
        <f>IF('Viemäriverkoston lähtötiedot'!$A27&gt;1000, 'Viemäriverkoston lähtötiedot'!$A27+MALLI_saneeraus_JV1!G$2,"")</f>
        <v/>
      </c>
      <c r="H28" s="8" t="str">
        <f>IF(G28&lt;&gt;"",'Viemäriverkoston lähtötiedot'!$B27*MALLI_saneeraus_JV1!H$2,"")</f>
        <v/>
      </c>
      <c r="I28" t="str">
        <f>IF('Viemäriverkoston lähtötiedot'!$A27&gt;1000, 'Viemäriverkoston lähtötiedot'!$A27+MALLI_saneeraus_JV1!I$2,"")</f>
        <v/>
      </c>
      <c r="J28" s="8" t="str">
        <f>IF(I28&lt;&gt;"",'Viemäriverkoston lähtötiedot'!$B27*MALLI_saneeraus_JV1!J$2,"")</f>
        <v/>
      </c>
    </row>
    <row r="29" spans="1:10" x14ac:dyDescent="0.35">
      <c r="A29" t="str">
        <f>IF('Viemäriverkoston lähtötiedot'!$A28&gt;1000, 'Viemäriverkoston lähtötiedot'!$A28+MALLI_saneeraus_JV1!A$2,"")</f>
        <v/>
      </c>
      <c r="B29" s="8" t="str">
        <f>IF(A29&lt;&gt;"",'Viemäriverkoston lähtötiedot'!$B28*MALLI_saneeraus_JV1!B$2,"")</f>
        <v/>
      </c>
      <c r="C29" t="str">
        <f>IF('Viemäriverkoston lähtötiedot'!$A28&gt;1000, 'Viemäriverkoston lähtötiedot'!$A28+MALLI_saneeraus_JV1!C$2,"")</f>
        <v/>
      </c>
      <c r="D29" s="8" t="str">
        <f>IF(C29&lt;&gt;"",'Viemäriverkoston lähtötiedot'!$B28*MALLI_saneeraus_JV1!D$2,"")</f>
        <v/>
      </c>
      <c r="E29" t="str">
        <f>IF('Viemäriverkoston lähtötiedot'!$A28&gt;1000, 'Viemäriverkoston lähtötiedot'!$A28+MALLI_saneeraus_JV1!E$2,"")</f>
        <v/>
      </c>
      <c r="F29" s="8" t="str">
        <f>IF(E29&lt;&gt;"",'Viemäriverkoston lähtötiedot'!$B28*MALLI_saneeraus_JV1!F$2,"")</f>
        <v/>
      </c>
      <c r="G29" t="str">
        <f>IF('Viemäriverkoston lähtötiedot'!$A28&gt;1000, 'Viemäriverkoston lähtötiedot'!$A28+MALLI_saneeraus_JV1!G$2,"")</f>
        <v/>
      </c>
      <c r="H29" s="8" t="str">
        <f>IF(G29&lt;&gt;"",'Viemäriverkoston lähtötiedot'!$B28*MALLI_saneeraus_JV1!H$2,"")</f>
        <v/>
      </c>
      <c r="I29" t="str">
        <f>IF('Viemäriverkoston lähtötiedot'!$A28&gt;1000, 'Viemäriverkoston lähtötiedot'!$A28+MALLI_saneeraus_JV1!I$2,"")</f>
        <v/>
      </c>
      <c r="J29" s="8" t="str">
        <f>IF(I29&lt;&gt;"",'Viemäriverkoston lähtötiedot'!$B28*MALLI_saneeraus_JV1!J$2,"")</f>
        <v/>
      </c>
    </row>
    <row r="30" spans="1:10" x14ac:dyDescent="0.35">
      <c r="A30" t="str">
        <f>IF('Viemäriverkoston lähtötiedot'!$A29&gt;1000, 'Viemäriverkoston lähtötiedot'!$A29+MALLI_saneeraus_JV1!A$2,"")</f>
        <v/>
      </c>
      <c r="B30" s="8" t="str">
        <f>IF(A30&lt;&gt;"",'Viemäriverkoston lähtötiedot'!$B29*MALLI_saneeraus_JV1!B$2,"")</f>
        <v/>
      </c>
      <c r="C30" t="str">
        <f>IF('Viemäriverkoston lähtötiedot'!$A29&gt;1000, 'Viemäriverkoston lähtötiedot'!$A29+MALLI_saneeraus_JV1!C$2,"")</f>
        <v/>
      </c>
      <c r="D30" s="8" t="str">
        <f>IF(C30&lt;&gt;"",'Viemäriverkoston lähtötiedot'!$B29*MALLI_saneeraus_JV1!D$2,"")</f>
        <v/>
      </c>
      <c r="E30" t="str">
        <f>IF('Viemäriverkoston lähtötiedot'!$A29&gt;1000, 'Viemäriverkoston lähtötiedot'!$A29+MALLI_saneeraus_JV1!E$2,"")</f>
        <v/>
      </c>
      <c r="F30" s="8" t="str">
        <f>IF(E30&lt;&gt;"",'Viemäriverkoston lähtötiedot'!$B29*MALLI_saneeraus_JV1!F$2,"")</f>
        <v/>
      </c>
      <c r="G30" t="str">
        <f>IF('Viemäriverkoston lähtötiedot'!$A29&gt;1000, 'Viemäriverkoston lähtötiedot'!$A29+MALLI_saneeraus_JV1!G$2,"")</f>
        <v/>
      </c>
      <c r="H30" s="8" t="str">
        <f>IF(G30&lt;&gt;"",'Viemäriverkoston lähtötiedot'!$B29*MALLI_saneeraus_JV1!H$2,"")</f>
        <v/>
      </c>
      <c r="I30" t="str">
        <f>IF('Viemäriverkoston lähtötiedot'!$A29&gt;1000, 'Viemäriverkoston lähtötiedot'!$A29+MALLI_saneeraus_JV1!I$2,"")</f>
        <v/>
      </c>
      <c r="J30" s="8" t="str">
        <f>IF(I30&lt;&gt;"",'Viemäriverkoston lähtötiedot'!$B29*MALLI_saneeraus_JV1!J$2,"")</f>
        <v/>
      </c>
    </row>
    <row r="31" spans="1:10" x14ac:dyDescent="0.35">
      <c r="A31" t="str">
        <f>IF('Viemäriverkoston lähtötiedot'!$A30&gt;1000, 'Viemäriverkoston lähtötiedot'!$A30+MALLI_saneeraus_JV1!A$2,"")</f>
        <v/>
      </c>
      <c r="B31" s="8" t="str">
        <f>IF(A31&lt;&gt;"",'Viemäriverkoston lähtötiedot'!$B30*MALLI_saneeraus_JV1!B$2,"")</f>
        <v/>
      </c>
      <c r="C31" t="str">
        <f>IF('Viemäriverkoston lähtötiedot'!$A30&gt;1000, 'Viemäriverkoston lähtötiedot'!$A30+MALLI_saneeraus_JV1!C$2,"")</f>
        <v/>
      </c>
      <c r="D31" s="8" t="str">
        <f>IF(C31&lt;&gt;"",'Viemäriverkoston lähtötiedot'!$B30*MALLI_saneeraus_JV1!D$2,"")</f>
        <v/>
      </c>
      <c r="E31" t="str">
        <f>IF('Viemäriverkoston lähtötiedot'!$A30&gt;1000, 'Viemäriverkoston lähtötiedot'!$A30+MALLI_saneeraus_JV1!E$2,"")</f>
        <v/>
      </c>
      <c r="F31" s="8" t="str">
        <f>IF(E31&lt;&gt;"",'Viemäriverkoston lähtötiedot'!$B30*MALLI_saneeraus_JV1!F$2,"")</f>
        <v/>
      </c>
      <c r="G31" t="str">
        <f>IF('Viemäriverkoston lähtötiedot'!$A30&gt;1000, 'Viemäriverkoston lähtötiedot'!$A30+MALLI_saneeraus_JV1!G$2,"")</f>
        <v/>
      </c>
      <c r="H31" s="8" t="str">
        <f>IF(G31&lt;&gt;"",'Viemäriverkoston lähtötiedot'!$B30*MALLI_saneeraus_JV1!H$2,"")</f>
        <v/>
      </c>
      <c r="I31" t="str">
        <f>IF('Viemäriverkoston lähtötiedot'!$A30&gt;1000, 'Viemäriverkoston lähtötiedot'!$A30+MALLI_saneeraus_JV1!I$2,"")</f>
        <v/>
      </c>
      <c r="J31" s="8" t="str">
        <f>IF(I31&lt;&gt;"",'Viemäriverkoston lähtötiedot'!$B30*MALLI_saneeraus_JV1!J$2,"")</f>
        <v/>
      </c>
    </row>
    <row r="32" spans="1:10" x14ac:dyDescent="0.35">
      <c r="A32" t="str">
        <f>IF('Viemäriverkoston lähtötiedot'!$A31&gt;1000, 'Viemäriverkoston lähtötiedot'!$A31+MALLI_saneeraus_JV1!A$2,"")</f>
        <v/>
      </c>
      <c r="B32" s="8" t="str">
        <f>IF(A32&lt;&gt;"",'Viemäriverkoston lähtötiedot'!$B31*MALLI_saneeraus_JV1!B$2,"")</f>
        <v/>
      </c>
      <c r="C32" t="str">
        <f>IF('Viemäriverkoston lähtötiedot'!$A31&gt;1000, 'Viemäriverkoston lähtötiedot'!$A31+MALLI_saneeraus_JV1!C$2,"")</f>
        <v/>
      </c>
      <c r="D32" s="8" t="str">
        <f>IF(C32&lt;&gt;"",'Viemäriverkoston lähtötiedot'!$B31*MALLI_saneeraus_JV1!D$2,"")</f>
        <v/>
      </c>
      <c r="E32" t="str">
        <f>IF('Viemäriverkoston lähtötiedot'!$A31&gt;1000, 'Viemäriverkoston lähtötiedot'!$A31+MALLI_saneeraus_JV1!E$2,"")</f>
        <v/>
      </c>
      <c r="F32" s="8" t="str">
        <f>IF(E32&lt;&gt;"",'Viemäriverkoston lähtötiedot'!$B31*MALLI_saneeraus_JV1!F$2,"")</f>
        <v/>
      </c>
      <c r="G32" t="str">
        <f>IF('Viemäriverkoston lähtötiedot'!$A31&gt;1000, 'Viemäriverkoston lähtötiedot'!$A31+MALLI_saneeraus_JV1!G$2,"")</f>
        <v/>
      </c>
      <c r="H32" s="8" t="str">
        <f>IF(G32&lt;&gt;"",'Viemäriverkoston lähtötiedot'!$B31*MALLI_saneeraus_JV1!H$2,"")</f>
        <v/>
      </c>
      <c r="I32" t="str">
        <f>IF('Viemäriverkoston lähtötiedot'!$A31&gt;1000, 'Viemäriverkoston lähtötiedot'!$A31+MALLI_saneeraus_JV1!I$2,"")</f>
        <v/>
      </c>
      <c r="J32" s="8" t="str">
        <f>IF(I32&lt;&gt;"",'Viemäriverkoston lähtötiedot'!$B31*MALLI_saneeraus_JV1!J$2,"")</f>
        <v/>
      </c>
    </row>
    <row r="33" spans="1:10" x14ac:dyDescent="0.35">
      <c r="A33" t="str">
        <f>IF('Viemäriverkoston lähtötiedot'!$A32&gt;1000, 'Viemäriverkoston lähtötiedot'!$A32+MALLI_saneeraus_JV1!A$2,"")</f>
        <v/>
      </c>
      <c r="B33" s="8" t="str">
        <f>IF(A33&lt;&gt;"",'Viemäriverkoston lähtötiedot'!$B32*MALLI_saneeraus_JV1!B$2,"")</f>
        <v/>
      </c>
      <c r="C33" t="str">
        <f>IF('Viemäriverkoston lähtötiedot'!$A32&gt;1000, 'Viemäriverkoston lähtötiedot'!$A32+MALLI_saneeraus_JV1!C$2,"")</f>
        <v/>
      </c>
      <c r="D33" s="8" t="str">
        <f>IF(C33&lt;&gt;"",'Viemäriverkoston lähtötiedot'!$B32*MALLI_saneeraus_JV1!D$2,"")</f>
        <v/>
      </c>
      <c r="E33" t="str">
        <f>IF('Viemäriverkoston lähtötiedot'!$A32&gt;1000, 'Viemäriverkoston lähtötiedot'!$A32+MALLI_saneeraus_JV1!E$2,"")</f>
        <v/>
      </c>
      <c r="F33" s="8" t="str">
        <f>IF(E33&lt;&gt;"",'Viemäriverkoston lähtötiedot'!$B32*MALLI_saneeraus_JV1!F$2,"")</f>
        <v/>
      </c>
      <c r="G33" t="str">
        <f>IF('Viemäriverkoston lähtötiedot'!$A32&gt;1000, 'Viemäriverkoston lähtötiedot'!$A32+MALLI_saneeraus_JV1!G$2,"")</f>
        <v/>
      </c>
      <c r="H33" s="8" t="str">
        <f>IF(G33&lt;&gt;"",'Viemäriverkoston lähtötiedot'!$B32*MALLI_saneeraus_JV1!H$2,"")</f>
        <v/>
      </c>
      <c r="I33" t="str">
        <f>IF('Viemäriverkoston lähtötiedot'!$A32&gt;1000, 'Viemäriverkoston lähtötiedot'!$A32+MALLI_saneeraus_JV1!I$2,"")</f>
        <v/>
      </c>
      <c r="J33" s="8" t="str">
        <f>IF(I33&lt;&gt;"",'Viemäriverkoston lähtötiedot'!$B32*MALLI_saneeraus_JV1!J$2,"")</f>
        <v/>
      </c>
    </row>
    <row r="34" spans="1:10" x14ac:dyDescent="0.35">
      <c r="A34" t="str">
        <f>IF('Viemäriverkoston lähtötiedot'!$A33&gt;1000, 'Viemäriverkoston lähtötiedot'!$A33+MALLI_saneeraus_JV1!A$2,"")</f>
        <v/>
      </c>
      <c r="B34" s="8" t="str">
        <f>IF(A34&lt;&gt;"",'Viemäriverkoston lähtötiedot'!$B33*MALLI_saneeraus_JV1!B$2,"")</f>
        <v/>
      </c>
      <c r="C34" t="str">
        <f>IF('Viemäriverkoston lähtötiedot'!$A33&gt;1000, 'Viemäriverkoston lähtötiedot'!$A33+MALLI_saneeraus_JV1!C$2,"")</f>
        <v/>
      </c>
      <c r="D34" s="8" t="str">
        <f>IF(C34&lt;&gt;"",'Viemäriverkoston lähtötiedot'!$B33*MALLI_saneeraus_JV1!D$2,"")</f>
        <v/>
      </c>
      <c r="E34" t="str">
        <f>IF('Viemäriverkoston lähtötiedot'!$A33&gt;1000, 'Viemäriverkoston lähtötiedot'!$A33+MALLI_saneeraus_JV1!E$2,"")</f>
        <v/>
      </c>
      <c r="F34" s="8" t="str">
        <f>IF(E34&lt;&gt;"",'Viemäriverkoston lähtötiedot'!$B33*MALLI_saneeraus_JV1!F$2,"")</f>
        <v/>
      </c>
      <c r="G34" t="str">
        <f>IF('Viemäriverkoston lähtötiedot'!$A33&gt;1000, 'Viemäriverkoston lähtötiedot'!$A33+MALLI_saneeraus_JV1!G$2,"")</f>
        <v/>
      </c>
      <c r="H34" s="8" t="str">
        <f>IF(G34&lt;&gt;"",'Viemäriverkoston lähtötiedot'!$B33*MALLI_saneeraus_JV1!H$2,"")</f>
        <v/>
      </c>
      <c r="I34" t="str">
        <f>IF('Viemäriverkoston lähtötiedot'!$A33&gt;1000, 'Viemäriverkoston lähtötiedot'!$A33+MALLI_saneeraus_JV1!I$2,"")</f>
        <v/>
      </c>
      <c r="J34" s="8" t="str">
        <f>IF(I34&lt;&gt;"",'Viemäriverkoston lähtötiedot'!$B33*MALLI_saneeraus_JV1!J$2,"")</f>
        <v/>
      </c>
    </row>
    <row r="35" spans="1:10" x14ac:dyDescent="0.35">
      <c r="A35" t="str">
        <f>IF('Viemäriverkoston lähtötiedot'!$A34&gt;1000, 'Viemäriverkoston lähtötiedot'!$A34+MALLI_saneeraus_JV1!A$2,"")</f>
        <v/>
      </c>
      <c r="B35" s="8" t="str">
        <f>IF(A35&lt;&gt;"",'Viemäriverkoston lähtötiedot'!$B34*MALLI_saneeraus_JV1!B$2,"")</f>
        <v/>
      </c>
      <c r="C35" t="str">
        <f>IF('Viemäriverkoston lähtötiedot'!$A34&gt;1000, 'Viemäriverkoston lähtötiedot'!$A34+MALLI_saneeraus_JV1!C$2,"")</f>
        <v/>
      </c>
      <c r="D35" s="8" t="str">
        <f>IF(C35&lt;&gt;"",'Viemäriverkoston lähtötiedot'!$B34*MALLI_saneeraus_JV1!D$2,"")</f>
        <v/>
      </c>
      <c r="E35" t="str">
        <f>IF('Viemäriverkoston lähtötiedot'!$A34&gt;1000, 'Viemäriverkoston lähtötiedot'!$A34+MALLI_saneeraus_JV1!E$2,"")</f>
        <v/>
      </c>
      <c r="F35" s="8" t="str">
        <f>IF(E35&lt;&gt;"",'Viemäriverkoston lähtötiedot'!$B34*MALLI_saneeraus_JV1!F$2,"")</f>
        <v/>
      </c>
      <c r="G35" t="str">
        <f>IF('Viemäriverkoston lähtötiedot'!$A34&gt;1000, 'Viemäriverkoston lähtötiedot'!$A34+MALLI_saneeraus_JV1!G$2,"")</f>
        <v/>
      </c>
      <c r="H35" s="8" t="str">
        <f>IF(G35&lt;&gt;"",'Viemäriverkoston lähtötiedot'!$B34*MALLI_saneeraus_JV1!H$2,"")</f>
        <v/>
      </c>
      <c r="I35" t="str">
        <f>IF('Viemäriverkoston lähtötiedot'!$A34&gt;1000, 'Viemäriverkoston lähtötiedot'!$A34+MALLI_saneeraus_JV1!I$2,"")</f>
        <v/>
      </c>
      <c r="J35" s="8" t="str">
        <f>IF(I35&lt;&gt;"",'Viemäriverkoston lähtötiedot'!$B34*MALLI_saneeraus_JV1!J$2,"")</f>
        <v/>
      </c>
    </row>
    <row r="36" spans="1:10" x14ac:dyDescent="0.35">
      <c r="A36" t="str">
        <f>IF('Viemäriverkoston lähtötiedot'!$A35&gt;1000, 'Viemäriverkoston lähtötiedot'!$A35+MALLI_saneeraus_JV1!A$2,"")</f>
        <v/>
      </c>
      <c r="B36" s="8" t="str">
        <f>IF(A36&lt;&gt;"",'Viemäriverkoston lähtötiedot'!$B35*MALLI_saneeraus_JV1!B$2,"")</f>
        <v/>
      </c>
      <c r="C36" t="str">
        <f>IF('Viemäriverkoston lähtötiedot'!$A35&gt;1000, 'Viemäriverkoston lähtötiedot'!$A35+MALLI_saneeraus_JV1!C$2,"")</f>
        <v/>
      </c>
      <c r="D36" s="8" t="str">
        <f>IF(C36&lt;&gt;"",'Viemäriverkoston lähtötiedot'!$B35*MALLI_saneeraus_JV1!D$2,"")</f>
        <v/>
      </c>
      <c r="E36" t="str">
        <f>IF('Viemäriverkoston lähtötiedot'!$A35&gt;1000, 'Viemäriverkoston lähtötiedot'!$A35+MALLI_saneeraus_JV1!E$2,"")</f>
        <v/>
      </c>
      <c r="F36" s="8" t="str">
        <f>IF(E36&lt;&gt;"",'Viemäriverkoston lähtötiedot'!$B35*MALLI_saneeraus_JV1!F$2,"")</f>
        <v/>
      </c>
      <c r="G36" t="str">
        <f>IF('Viemäriverkoston lähtötiedot'!$A35&gt;1000, 'Viemäriverkoston lähtötiedot'!$A35+MALLI_saneeraus_JV1!G$2,"")</f>
        <v/>
      </c>
      <c r="H36" s="8" t="str">
        <f>IF(G36&lt;&gt;"",'Viemäriverkoston lähtötiedot'!$B35*MALLI_saneeraus_JV1!H$2,"")</f>
        <v/>
      </c>
      <c r="I36" t="str">
        <f>IF('Viemäriverkoston lähtötiedot'!$A35&gt;1000, 'Viemäriverkoston lähtötiedot'!$A35+MALLI_saneeraus_JV1!I$2,"")</f>
        <v/>
      </c>
      <c r="J36" s="8" t="str">
        <f>IF(I36&lt;&gt;"",'Viemäriverkoston lähtötiedot'!$B35*MALLI_saneeraus_JV1!J$2,"")</f>
        <v/>
      </c>
    </row>
    <row r="37" spans="1:10" x14ac:dyDescent="0.35">
      <c r="A37" t="str">
        <f>IF('Viemäriverkoston lähtötiedot'!$A36&gt;1000, 'Viemäriverkoston lähtötiedot'!$A36+MALLI_saneeraus_JV1!A$2,"")</f>
        <v/>
      </c>
      <c r="B37" s="8" t="str">
        <f>IF(A37&lt;&gt;"",'Viemäriverkoston lähtötiedot'!$B36*MALLI_saneeraus_JV1!B$2,"")</f>
        <v/>
      </c>
      <c r="C37" t="str">
        <f>IF('Viemäriverkoston lähtötiedot'!$A36&gt;1000, 'Viemäriverkoston lähtötiedot'!$A36+MALLI_saneeraus_JV1!C$2,"")</f>
        <v/>
      </c>
      <c r="D37" s="8" t="str">
        <f>IF(C37&lt;&gt;"",'Viemäriverkoston lähtötiedot'!$B36*MALLI_saneeraus_JV1!D$2,"")</f>
        <v/>
      </c>
      <c r="E37" t="str">
        <f>IF('Viemäriverkoston lähtötiedot'!$A36&gt;1000, 'Viemäriverkoston lähtötiedot'!$A36+MALLI_saneeraus_JV1!E$2,"")</f>
        <v/>
      </c>
      <c r="F37" s="8" t="str">
        <f>IF(E37&lt;&gt;"",'Viemäriverkoston lähtötiedot'!$B36*MALLI_saneeraus_JV1!F$2,"")</f>
        <v/>
      </c>
      <c r="G37" t="str">
        <f>IF('Viemäriverkoston lähtötiedot'!$A36&gt;1000, 'Viemäriverkoston lähtötiedot'!$A36+MALLI_saneeraus_JV1!G$2,"")</f>
        <v/>
      </c>
      <c r="H37" s="8" t="str">
        <f>IF(G37&lt;&gt;"",'Viemäriverkoston lähtötiedot'!$B36*MALLI_saneeraus_JV1!H$2,"")</f>
        <v/>
      </c>
      <c r="I37" t="str">
        <f>IF('Viemäriverkoston lähtötiedot'!$A36&gt;1000, 'Viemäriverkoston lähtötiedot'!$A36+MALLI_saneeraus_JV1!I$2,"")</f>
        <v/>
      </c>
      <c r="J37" s="8" t="str">
        <f>IF(I37&lt;&gt;"",'Viemäriverkoston lähtötiedot'!$B36*MALLI_saneeraus_JV1!J$2,"")</f>
        <v/>
      </c>
    </row>
    <row r="38" spans="1:10" x14ac:dyDescent="0.35">
      <c r="A38" t="str">
        <f>IF('Viemäriverkoston lähtötiedot'!$A37&gt;1000, 'Viemäriverkoston lähtötiedot'!$A37+MALLI_saneeraus_JV1!A$2,"")</f>
        <v/>
      </c>
      <c r="B38" s="8" t="str">
        <f>IF(A38&lt;&gt;"",'Viemäriverkoston lähtötiedot'!$B37*MALLI_saneeraus_JV1!B$2,"")</f>
        <v/>
      </c>
      <c r="C38" t="str">
        <f>IF('Viemäriverkoston lähtötiedot'!$A37&gt;1000, 'Viemäriverkoston lähtötiedot'!$A37+MALLI_saneeraus_JV1!C$2,"")</f>
        <v/>
      </c>
      <c r="D38" s="8" t="str">
        <f>IF(C38&lt;&gt;"",'Viemäriverkoston lähtötiedot'!$B37*MALLI_saneeraus_JV1!D$2,"")</f>
        <v/>
      </c>
      <c r="E38" t="str">
        <f>IF('Viemäriverkoston lähtötiedot'!$A37&gt;1000, 'Viemäriverkoston lähtötiedot'!$A37+MALLI_saneeraus_JV1!E$2,"")</f>
        <v/>
      </c>
      <c r="F38" s="8" t="str">
        <f>IF(E38&lt;&gt;"",'Viemäriverkoston lähtötiedot'!$B37*MALLI_saneeraus_JV1!F$2,"")</f>
        <v/>
      </c>
      <c r="G38" t="str">
        <f>IF('Viemäriverkoston lähtötiedot'!$A37&gt;1000, 'Viemäriverkoston lähtötiedot'!$A37+MALLI_saneeraus_JV1!G$2,"")</f>
        <v/>
      </c>
      <c r="H38" s="8" t="str">
        <f>IF(G38&lt;&gt;"",'Viemäriverkoston lähtötiedot'!$B37*MALLI_saneeraus_JV1!H$2,"")</f>
        <v/>
      </c>
      <c r="I38" t="str">
        <f>IF('Viemäriverkoston lähtötiedot'!$A37&gt;1000, 'Viemäriverkoston lähtötiedot'!$A37+MALLI_saneeraus_JV1!I$2,"")</f>
        <v/>
      </c>
      <c r="J38" s="8" t="str">
        <f>IF(I38&lt;&gt;"",'Viemäriverkoston lähtötiedot'!$B37*MALLI_saneeraus_JV1!J$2,"")</f>
        <v/>
      </c>
    </row>
    <row r="39" spans="1:10" x14ac:dyDescent="0.35">
      <c r="A39" t="str">
        <f>IF('Viemäriverkoston lähtötiedot'!$A38&gt;1000, 'Viemäriverkoston lähtötiedot'!$A38+MALLI_saneeraus_JV1!A$2,"")</f>
        <v/>
      </c>
      <c r="B39" s="8" t="str">
        <f>IF(A39&lt;&gt;"",'Viemäriverkoston lähtötiedot'!$B38*MALLI_saneeraus_JV1!B$2,"")</f>
        <v/>
      </c>
      <c r="C39" t="str">
        <f>IF('Viemäriverkoston lähtötiedot'!$A38&gt;1000, 'Viemäriverkoston lähtötiedot'!$A38+MALLI_saneeraus_JV1!C$2,"")</f>
        <v/>
      </c>
      <c r="D39" s="8" t="str">
        <f>IF(C39&lt;&gt;"",'Viemäriverkoston lähtötiedot'!$B38*MALLI_saneeraus_JV1!D$2,"")</f>
        <v/>
      </c>
      <c r="E39" t="str">
        <f>IF('Viemäriverkoston lähtötiedot'!$A38&gt;1000, 'Viemäriverkoston lähtötiedot'!$A38+MALLI_saneeraus_JV1!E$2,"")</f>
        <v/>
      </c>
      <c r="F39" s="8" t="str">
        <f>IF(E39&lt;&gt;"",'Viemäriverkoston lähtötiedot'!$B38*MALLI_saneeraus_JV1!F$2,"")</f>
        <v/>
      </c>
      <c r="G39" t="str">
        <f>IF('Viemäriverkoston lähtötiedot'!$A38&gt;1000, 'Viemäriverkoston lähtötiedot'!$A38+MALLI_saneeraus_JV1!G$2,"")</f>
        <v/>
      </c>
      <c r="H39" s="8" t="str">
        <f>IF(G39&lt;&gt;"",'Viemäriverkoston lähtötiedot'!$B38*MALLI_saneeraus_JV1!H$2,"")</f>
        <v/>
      </c>
      <c r="I39" t="str">
        <f>IF('Viemäriverkoston lähtötiedot'!$A38&gt;1000, 'Viemäriverkoston lähtötiedot'!$A38+MALLI_saneeraus_JV1!I$2,"")</f>
        <v/>
      </c>
      <c r="J39" s="8" t="str">
        <f>IF(I39&lt;&gt;"",'Viemäriverkoston lähtötiedot'!$B38*MALLI_saneeraus_JV1!J$2,"")</f>
        <v/>
      </c>
    </row>
    <row r="40" spans="1:10" x14ac:dyDescent="0.35">
      <c r="A40" t="str">
        <f>IF('Viemäriverkoston lähtötiedot'!$A39&gt;1000, 'Viemäriverkoston lähtötiedot'!$A39+MALLI_saneeraus_JV1!A$2,"")</f>
        <v/>
      </c>
      <c r="B40" s="8" t="str">
        <f>IF(A40&lt;&gt;"",'Viemäriverkoston lähtötiedot'!$B39*MALLI_saneeraus_JV1!B$2,"")</f>
        <v/>
      </c>
      <c r="C40" t="str">
        <f>IF('Viemäriverkoston lähtötiedot'!$A39&gt;1000, 'Viemäriverkoston lähtötiedot'!$A39+MALLI_saneeraus_JV1!C$2,"")</f>
        <v/>
      </c>
      <c r="D40" s="8" t="str">
        <f>IF(C40&lt;&gt;"",'Viemäriverkoston lähtötiedot'!$B39*MALLI_saneeraus_JV1!D$2,"")</f>
        <v/>
      </c>
      <c r="E40" t="str">
        <f>IF('Viemäriverkoston lähtötiedot'!$A39&gt;1000, 'Viemäriverkoston lähtötiedot'!$A39+MALLI_saneeraus_JV1!E$2,"")</f>
        <v/>
      </c>
      <c r="F40" s="8" t="str">
        <f>IF(E40&lt;&gt;"",'Viemäriverkoston lähtötiedot'!$B39*MALLI_saneeraus_JV1!F$2,"")</f>
        <v/>
      </c>
      <c r="G40" t="str">
        <f>IF('Viemäriverkoston lähtötiedot'!$A39&gt;1000, 'Viemäriverkoston lähtötiedot'!$A39+MALLI_saneeraus_JV1!G$2,"")</f>
        <v/>
      </c>
      <c r="H40" s="8" t="str">
        <f>IF(G40&lt;&gt;"",'Viemäriverkoston lähtötiedot'!$B39*MALLI_saneeraus_JV1!H$2,"")</f>
        <v/>
      </c>
      <c r="I40" t="str">
        <f>IF('Viemäriverkoston lähtötiedot'!$A39&gt;1000, 'Viemäriverkoston lähtötiedot'!$A39+MALLI_saneeraus_JV1!I$2,"")</f>
        <v/>
      </c>
      <c r="J40" s="8" t="str">
        <f>IF(I40&lt;&gt;"",'Viemäriverkoston lähtötiedot'!$B39*MALLI_saneeraus_JV1!J$2,"")</f>
        <v/>
      </c>
    </row>
    <row r="41" spans="1:10" x14ac:dyDescent="0.35">
      <c r="A41" t="str">
        <f>IF('Viemäriverkoston lähtötiedot'!$A40&gt;1000, 'Viemäriverkoston lähtötiedot'!$A40+MALLI_saneeraus_JV1!A$2,"")</f>
        <v/>
      </c>
      <c r="B41" s="8" t="str">
        <f>IF(A41&lt;&gt;"",'Viemäriverkoston lähtötiedot'!$B40*MALLI_saneeraus_JV1!B$2,"")</f>
        <v/>
      </c>
      <c r="C41" t="str">
        <f>IF('Viemäriverkoston lähtötiedot'!$A40&gt;1000, 'Viemäriverkoston lähtötiedot'!$A40+MALLI_saneeraus_JV1!C$2,"")</f>
        <v/>
      </c>
      <c r="D41" s="8" t="str">
        <f>IF(C41&lt;&gt;"",'Viemäriverkoston lähtötiedot'!$B40*MALLI_saneeraus_JV1!D$2,"")</f>
        <v/>
      </c>
      <c r="E41" t="str">
        <f>IF('Viemäriverkoston lähtötiedot'!$A40&gt;1000, 'Viemäriverkoston lähtötiedot'!$A40+MALLI_saneeraus_JV1!E$2,"")</f>
        <v/>
      </c>
      <c r="F41" s="8" t="str">
        <f>IF(E41&lt;&gt;"",'Viemäriverkoston lähtötiedot'!$B40*MALLI_saneeraus_JV1!F$2,"")</f>
        <v/>
      </c>
      <c r="G41" t="str">
        <f>IF('Viemäriverkoston lähtötiedot'!$A40&gt;1000, 'Viemäriverkoston lähtötiedot'!$A40+MALLI_saneeraus_JV1!G$2,"")</f>
        <v/>
      </c>
      <c r="H41" s="8" t="str">
        <f>IF(G41&lt;&gt;"",'Viemäriverkoston lähtötiedot'!$B40*MALLI_saneeraus_JV1!H$2,"")</f>
        <v/>
      </c>
      <c r="I41" t="str">
        <f>IF('Viemäriverkoston lähtötiedot'!$A40&gt;1000, 'Viemäriverkoston lähtötiedot'!$A40+MALLI_saneeraus_JV1!I$2,"")</f>
        <v/>
      </c>
      <c r="J41" s="8" t="str">
        <f>IF(I41&lt;&gt;"",'Viemäriverkoston lähtötiedot'!$B40*MALLI_saneeraus_JV1!J$2,"")</f>
        <v/>
      </c>
    </row>
    <row r="42" spans="1:10" x14ac:dyDescent="0.35">
      <c r="A42" t="str">
        <f>IF('Viemäriverkoston lähtötiedot'!$A41&gt;1000, 'Viemäriverkoston lähtötiedot'!$A41+MALLI_saneeraus_JV1!A$2,"")</f>
        <v/>
      </c>
      <c r="B42" s="8" t="str">
        <f>IF(A42&lt;&gt;"",'Viemäriverkoston lähtötiedot'!$B41*MALLI_saneeraus_JV1!B$2,"")</f>
        <v/>
      </c>
      <c r="C42" t="str">
        <f>IF('Viemäriverkoston lähtötiedot'!$A41&gt;1000, 'Viemäriverkoston lähtötiedot'!$A41+MALLI_saneeraus_JV1!C$2,"")</f>
        <v/>
      </c>
      <c r="D42" s="8" t="str">
        <f>IF(C42&lt;&gt;"",'Viemäriverkoston lähtötiedot'!$B41*MALLI_saneeraus_JV1!D$2,"")</f>
        <v/>
      </c>
      <c r="E42" t="str">
        <f>IF('Viemäriverkoston lähtötiedot'!$A41&gt;1000, 'Viemäriverkoston lähtötiedot'!$A41+MALLI_saneeraus_JV1!E$2,"")</f>
        <v/>
      </c>
      <c r="F42" s="8" t="str">
        <f>IF(E42&lt;&gt;"",'Viemäriverkoston lähtötiedot'!$B41*MALLI_saneeraus_JV1!F$2,"")</f>
        <v/>
      </c>
      <c r="G42" t="str">
        <f>IF('Viemäriverkoston lähtötiedot'!$A41&gt;1000, 'Viemäriverkoston lähtötiedot'!$A41+MALLI_saneeraus_JV1!G$2,"")</f>
        <v/>
      </c>
      <c r="H42" s="8" t="str">
        <f>IF(G42&lt;&gt;"",'Viemäriverkoston lähtötiedot'!$B41*MALLI_saneeraus_JV1!H$2,"")</f>
        <v/>
      </c>
      <c r="I42" t="str">
        <f>IF('Viemäriverkoston lähtötiedot'!$A41&gt;1000, 'Viemäriverkoston lähtötiedot'!$A41+MALLI_saneeraus_JV1!I$2,"")</f>
        <v/>
      </c>
      <c r="J42" s="8" t="str">
        <f>IF(I42&lt;&gt;"",'Viemäriverkoston lähtötiedot'!$B41*MALLI_saneeraus_JV1!J$2,"")</f>
        <v/>
      </c>
    </row>
    <row r="43" spans="1:10" x14ac:dyDescent="0.35">
      <c r="A43" t="str">
        <f>IF('Viemäriverkoston lähtötiedot'!$A42&gt;1000, 'Viemäriverkoston lähtötiedot'!$A42+MALLI_saneeraus_JV1!A$2,"")</f>
        <v/>
      </c>
      <c r="B43" s="8" t="str">
        <f>IF(A43&lt;&gt;"",'Viemäriverkoston lähtötiedot'!$B42*MALLI_saneeraus_JV1!B$2,"")</f>
        <v/>
      </c>
      <c r="C43" t="str">
        <f>IF('Viemäriverkoston lähtötiedot'!$A42&gt;1000, 'Viemäriverkoston lähtötiedot'!$A42+MALLI_saneeraus_JV1!C$2,"")</f>
        <v/>
      </c>
      <c r="D43" s="8" t="str">
        <f>IF(C43&lt;&gt;"",'Viemäriverkoston lähtötiedot'!$B42*MALLI_saneeraus_JV1!D$2,"")</f>
        <v/>
      </c>
      <c r="E43" t="str">
        <f>IF('Viemäriverkoston lähtötiedot'!$A42&gt;1000, 'Viemäriverkoston lähtötiedot'!$A42+MALLI_saneeraus_JV1!E$2,"")</f>
        <v/>
      </c>
      <c r="F43" s="8" t="str">
        <f>IF(E43&lt;&gt;"",'Viemäriverkoston lähtötiedot'!$B42*MALLI_saneeraus_JV1!F$2,"")</f>
        <v/>
      </c>
      <c r="G43" t="str">
        <f>IF('Viemäriverkoston lähtötiedot'!$A42&gt;1000, 'Viemäriverkoston lähtötiedot'!$A42+MALLI_saneeraus_JV1!G$2,"")</f>
        <v/>
      </c>
      <c r="H43" s="8" t="str">
        <f>IF(G43&lt;&gt;"",'Viemäriverkoston lähtötiedot'!$B42*MALLI_saneeraus_JV1!H$2,"")</f>
        <v/>
      </c>
      <c r="I43" t="str">
        <f>IF('Viemäriverkoston lähtötiedot'!$A42&gt;1000, 'Viemäriverkoston lähtötiedot'!$A42+MALLI_saneeraus_JV1!I$2,"")</f>
        <v/>
      </c>
      <c r="J43" s="8" t="str">
        <f>IF(I43&lt;&gt;"",'Viemäriverkoston lähtötiedot'!$B42*MALLI_saneeraus_JV1!J$2,"")</f>
        <v/>
      </c>
    </row>
    <row r="44" spans="1:10" x14ac:dyDescent="0.35">
      <c r="A44" t="str">
        <f>IF('Viemäriverkoston lähtötiedot'!$A43&gt;1000, 'Viemäriverkoston lähtötiedot'!$A43+MALLI_saneeraus_JV1!A$2,"")</f>
        <v/>
      </c>
      <c r="B44" s="8" t="str">
        <f>IF(A44&lt;&gt;"",'Viemäriverkoston lähtötiedot'!$B43*MALLI_saneeraus_JV1!B$2,"")</f>
        <v/>
      </c>
      <c r="C44" t="str">
        <f>IF('Viemäriverkoston lähtötiedot'!$A43&gt;1000, 'Viemäriverkoston lähtötiedot'!$A43+MALLI_saneeraus_JV1!C$2,"")</f>
        <v/>
      </c>
      <c r="D44" s="8" t="str">
        <f>IF(C44&lt;&gt;"",'Viemäriverkoston lähtötiedot'!$B43*MALLI_saneeraus_JV1!D$2,"")</f>
        <v/>
      </c>
      <c r="E44" t="str">
        <f>IF('Viemäriverkoston lähtötiedot'!$A43&gt;1000, 'Viemäriverkoston lähtötiedot'!$A43+MALLI_saneeraus_JV1!E$2,"")</f>
        <v/>
      </c>
      <c r="F44" s="8" t="str">
        <f>IF(E44&lt;&gt;"",'Viemäriverkoston lähtötiedot'!$B43*MALLI_saneeraus_JV1!F$2,"")</f>
        <v/>
      </c>
      <c r="G44" t="str">
        <f>IF('Viemäriverkoston lähtötiedot'!$A43&gt;1000, 'Viemäriverkoston lähtötiedot'!$A43+MALLI_saneeraus_JV1!G$2,"")</f>
        <v/>
      </c>
      <c r="H44" s="8" t="str">
        <f>IF(G44&lt;&gt;"",'Viemäriverkoston lähtötiedot'!$B43*MALLI_saneeraus_JV1!H$2,"")</f>
        <v/>
      </c>
      <c r="I44" t="str">
        <f>IF('Viemäriverkoston lähtötiedot'!$A43&gt;1000, 'Viemäriverkoston lähtötiedot'!$A43+MALLI_saneeraus_JV1!I$2,"")</f>
        <v/>
      </c>
      <c r="J44" s="8" t="str">
        <f>IF(I44&lt;&gt;"",'Viemäriverkoston lähtötiedot'!$B43*MALLI_saneeraus_JV1!J$2,"")</f>
        <v/>
      </c>
    </row>
    <row r="45" spans="1:10" x14ac:dyDescent="0.35">
      <c r="A45" t="str">
        <f>IF('Viemäriverkoston lähtötiedot'!$A44&gt;1000, 'Viemäriverkoston lähtötiedot'!$A44+MALLI_saneeraus_JV1!A$2,"")</f>
        <v/>
      </c>
      <c r="B45" s="8" t="str">
        <f>IF(A45&lt;&gt;"",'Viemäriverkoston lähtötiedot'!$B44*MALLI_saneeraus_JV1!B$2,"")</f>
        <v/>
      </c>
      <c r="C45" t="str">
        <f>IF('Viemäriverkoston lähtötiedot'!$A44&gt;1000, 'Viemäriverkoston lähtötiedot'!$A44+MALLI_saneeraus_JV1!C$2,"")</f>
        <v/>
      </c>
      <c r="D45" s="8" t="str">
        <f>IF(C45&lt;&gt;"",'Viemäriverkoston lähtötiedot'!$B44*MALLI_saneeraus_JV1!D$2,"")</f>
        <v/>
      </c>
      <c r="E45" t="str">
        <f>IF('Viemäriverkoston lähtötiedot'!$A44&gt;1000, 'Viemäriverkoston lähtötiedot'!$A44+MALLI_saneeraus_JV1!E$2,"")</f>
        <v/>
      </c>
      <c r="F45" s="8" t="str">
        <f>IF(E45&lt;&gt;"",'Viemäriverkoston lähtötiedot'!$B44*MALLI_saneeraus_JV1!F$2,"")</f>
        <v/>
      </c>
      <c r="G45" t="str">
        <f>IF('Viemäriverkoston lähtötiedot'!$A44&gt;1000, 'Viemäriverkoston lähtötiedot'!$A44+MALLI_saneeraus_JV1!G$2,"")</f>
        <v/>
      </c>
      <c r="H45" s="8" t="str">
        <f>IF(G45&lt;&gt;"",'Viemäriverkoston lähtötiedot'!$B44*MALLI_saneeraus_JV1!H$2,"")</f>
        <v/>
      </c>
      <c r="I45" t="str">
        <f>IF('Viemäriverkoston lähtötiedot'!$A44&gt;1000, 'Viemäriverkoston lähtötiedot'!$A44+MALLI_saneeraus_JV1!I$2,"")</f>
        <v/>
      </c>
      <c r="J45" s="8" t="str">
        <f>IF(I45&lt;&gt;"",'Viemäriverkoston lähtötiedot'!$B44*MALLI_saneeraus_JV1!J$2,"")</f>
        <v/>
      </c>
    </row>
    <row r="46" spans="1:10" x14ac:dyDescent="0.35">
      <c r="A46" t="str">
        <f>IF('Viemäriverkoston lähtötiedot'!$A45&gt;1000, 'Viemäriverkoston lähtötiedot'!$A45+MALLI_saneeraus_JV1!A$2,"")</f>
        <v/>
      </c>
      <c r="B46" s="8" t="str">
        <f>IF(A46&lt;&gt;"",'Viemäriverkoston lähtötiedot'!$B45*MALLI_saneeraus_JV1!B$2,"")</f>
        <v/>
      </c>
      <c r="C46" t="str">
        <f>IF('Viemäriverkoston lähtötiedot'!$A45&gt;1000, 'Viemäriverkoston lähtötiedot'!$A45+MALLI_saneeraus_JV1!C$2,"")</f>
        <v/>
      </c>
      <c r="D46" s="8" t="str">
        <f>IF(C46&lt;&gt;"",'Viemäriverkoston lähtötiedot'!$B45*MALLI_saneeraus_JV1!D$2,"")</f>
        <v/>
      </c>
      <c r="E46" t="str">
        <f>IF('Viemäriverkoston lähtötiedot'!$A45&gt;1000, 'Viemäriverkoston lähtötiedot'!$A45+MALLI_saneeraus_JV1!E$2,"")</f>
        <v/>
      </c>
      <c r="F46" s="8" t="str">
        <f>IF(E46&lt;&gt;"",'Viemäriverkoston lähtötiedot'!$B45*MALLI_saneeraus_JV1!F$2,"")</f>
        <v/>
      </c>
      <c r="G46" t="str">
        <f>IF('Viemäriverkoston lähtötiedot'!$A45&gt;1000, 'Viemäriverkoston lähtötiedot'!$A45+MALLI_saneeraus_JV1!G$2,"")</f>
        <v/>
      </c>
      <c r="H46" s="8" t="str">
        <f>IF(G46&lt;&gt;"",'Viemäriverkoston lähtötiedot'!$B45*MALLI_saneeraus_JV1!H$2,"")</f>
        <v/>
      </c>
      <c r="I46" t="str">
        <f>IF('Viemäriverkoston lähtötiedot'!$A45&gt;1000, 'Viemäriverkoston lähtötiedot'!$A45+MALLI_saneeraus_JV1!I$2,"")</f>
        <v/>
      </c>
      <c r="J46" s="8" t="str">
        <f>IF(I46&lt;&gt;"",'Viemäriverkoston lähtötiedot'!$B45*MALLI_saneeraus_JV1!J$2,"")</f>
        <v/>
      </c>
    </row>
    <row r="47" spans="1:10" x14ac:dyDescent="0.35">
      <c r="A47" t="str">
        <f>IF('Viemäriverkoston lähtötiedot'!$A46&gt;1000, 'Viemäriverkoston lähtötiedot'!$A46+MALLI_saneeraus_JV1!A$2,"")</f>
        <v/>
      </c>
      <c r="B47" s="8" t="str">
        <f>IF(A47&lt;&gt;"",'Viemäriverkoston lähtötiedot'!$B46*MALLI_saneeraus_JV1!B$2,"")</f>
        <v/>
      </c>
      <c r="C47" t="str">
        <f>IF('Viemäriverkoston lähtötiedot'!$A46&gt;1000, 'Viemäriverkoston lähtötiedot'!$A46+MALLI_saneeraus_JV1!C$2,"")</f>
        <v/>
      </c>
      <c r="D47" s="8" t="str">
        <f>IF(C47&lt;&gt;"",'Viemäriverkoston lähtötiedot'!$B46*MALLI_saneeraus_JV1!D$2,"")</f>
        <v/>
      </c>
      <c r="E47" t="str">
        <f>IF('Viemäriverkoston lähtötiedot'!$A46&gt;1000, 'Viemäriverkoston lähtötiedot'!$A46+MALLI_saneeraus_JV1!E$2,"")</f>
        <v/>
      </c>
      <c r="F47" s="8" t="str">
        <f>IF(E47&lt;&gt;"",'Viemäriverkoston lähtötiedot'!$B46*MALLI_saneeraus_JV1!F$2,"")</f>
        <v/>
      </c>
      <c r="G47" t="str">
        <f>IF('Viemäriverkoston lähtötiedot'!$A46&gt;1000, 'Viemäriverkoston lähtötiedot'!$A46+MALLI_saneeraus_JV1!G$2,"")</f>
        <v/>
      </c>
      <c r="H47" s="8" t="str">
        <f>IF(G47&lt;&gt;"",'Viemäriverkoston lähtötiedot'!$B46*MALLI_saneeraus_JV1!H$2,"")</f>
        <v/>
      </c>
      <c r="I47" t="str">
        <f>IF('Viemäriverkoston lähtötiedot'!$A46&gt;1000, 'Viemäriverkoston lähtötiedot'!$A46+MALLI_saneeraus_JV1!I$2,"")</f>
        <v/>
      </c>
      <c r="J47" s="8" t="str">
        <f>IF(I47&lt;&gt;"",'Viemäriverkoston lähtötiedot'!$B46*MALLI_saneeraus_JV1!J$2,"")</f>
        <v/>
      </c>
    </row>
    <row r="48" spans="1:10" x14ac:dyDescent="0.35">
      <c r="A48" t="str">
        <f>IF('Viemäriverkoston lähtötiedot'!$A47&gt;1000, 'Viemäriverkoston lähtötiedot'!$A47+MALLI_saneeraus_JV1!A$2,"")</f>
        <v/>
      </c>
      <c r="B48" s="8" t="str">
        <f>IF(A48&lt;&gt;"",'Viemäriverkoston lähtötiedot'!$B47*MALLI_saneeraus_JV1!B$2,"")</f>
        <v/>
      </c>
      <c r="C48" t="str">
        <f>IF('Viemäriverkoston lähtötiedot'!$A47&gt;1000, 'Viemäriverkoston lähtötiedot'!$A47+MALLI_saneeraus_JV1!C$2,"")</f>
        <v/>
      </c>
      <c r="D48" s="8" t="str">
        <f>IF(C48&lt;&gt;"",'Viemäriverkoston lähtötiedot'!$B47*MALLI_saneeraus_JV1!D$2,"")</f>
        <v/>
      </c>
      <c r="E48" t="str">
        <f>IF('Viemäriverkoston lähtötiedot'!$A47&gt;1000, 'Viemäriverkoston lähtötiedot'!$A47+MALLI_saneeraus_JV1!E$2,"")</f>
        <v/>
      </c>
      <c r="F48" s="8" t="str">
        <f>IF(E48&lt;&gt;"",'Viemäriverkoston lähtötiedot'!$B47*MALLI_saneeraus_JV1!F$2,"")</f>
        <v/>
      </c>
      <c r="G48" t="str">
        <f>IF('Viemäriverkoston lähtötiedot'!$A47&gt;1000, 'Viemäriverkoston lähtötiedot'!$A47+MALLI_saneeraus_JV1!G$2,"")</f>
        <v/>
      </c>
      <c r="H48" s="8" t="str">
        <f>IF(G48&lt;&gt;"",'Viemäriverkoston lähtötiedot'!$B47*MALLI_saneeraus_JV1!H$2,"")</f>
        <v/>
      </c>
      <c r="I48" t="str">
        <f>IF('Viemäriverkoston lähtötiedot'!$A47&gt;1000, 'Viemäriverkoston lähtötiedot'!$A47+MALLI_saneeraus_JV1!I$2,"")</f>
        <v/>
      </c>
      <c r="J48" s="8" t="str">
        <f>IF(I48&lt;&gt;"",'Viemäriverkoston lähtötiedot'!$B47*MALLI_saneeraus_JV1!J$2,"")</f>
        <v/>
      </c>
    </row>
    <row r="49" spans="1:10" x14ac:dyDescent="0.35">
      <c r="A49" t="str">
        <f>IF('Viemäriverkoston lähtötiedot'!$A48&gt;1000, 'Viemäriverkoston lähtötiedot'!$A48+MALLI_saneeraus_JV1!A$2,"")</f>
        <v/>
      </c>
      <c r="B49" s="8" t="str">
        <f>IF(A49&lt;&gt;"",'Viemäriverkoston lähtötiedot'!$B48*MALLI_saneeraus_JV1!B$2,"")</f>
        <v/>
      </c>
      <c r="C49" t="str">
        <f>IF('Viemäriverkoston lähtötiedot'!$A48&gt;1000, 'Viemäriverkoston lähtötiedot'!$A48+MALLI_saneeraus_JV1!C$2,"")</f>
        <v/>
      </c>
      <c r="D49" s="8" t="str">
        <f>IF(C49&lt;&gt;"",'Viemäriverkoston lähtötiedot'!$B48*MALLI_saneeraus_JV1!D$2,"")</f>
        <v/>
      </c>
      <c r="E49" t="str">
        <f>IF('Viemäriverkoston lähtötiedot'!$A48&gt;1000, 'Viemäriverkoston lähtötiedot'!$A48+MALLI_saneeraus_JV1!E$2,"")</f>
        <v/>
      </c>
      <c r="F49" s="8" t="str">
        <f>IF(E49&lt;&gt;"",'Viemäriverkoston lähtötiedot'!$B48*MALLI_saneeraus_JV1!F$2,"")</f>
        <v/>
      </c>
      <c r="G49" t="str">
        <f>IF('Viemäriverkoston lähtötiedot'!$A48&gt;1000, 'Viemäriverkoston lähtötiedot'!$A48+MALLI_saneeraus_JV1!G$2,"")</f>
        <v/>
      </c>
      <c r="H49" s="8" t="str">
        <f>IF(G49&lt;&gt;"",'Viemäriverkoston lähtötiedot'!$B48*MALLI_saneeraus_JV1!H$2,"")</f>
        <v/>
      </c>
      <c r="I49" t="str">
        <f>IF('Viemäriverkoston lähtötiedot'!$A48&gt;1000, 'Viemäriverkoston lähtötiedot'!$A48+MALLI_saneeraus_JV1!I$2,"")</f>
        <v/>
      </c>
      <c r="J49" s="8" t="str">
        <f>IF(I49&lt;&gt;"",'Viemäriverkoston lähtötiedot'!$B48*MALLI_saneeraus_JV1!J$2,"")</f>
        <v/>
      </c>
    </row>
    <row r="50" spans="1:10" x14ac:dyDescent="0.35">
      <c r="A50" t="str">
        <f>IF('Viemäriverkoston lähtötiedot'!$A49&gt;1000, 'Viemäriverkoston lähtötiedot'!$A49+MALLI_saneeraus_JV1!A$2,"")</f>
        <v/>
      </c>
      <c r="B50" s="8" t="str">
        <f>IF(A50&lt;&gt;"",'Viemäriverkoston lähtötiedot'!$B49*MALLI_saneeraus_JV1!B$2,"")</f>
        <v/>
      </c>
      <c r="C50" t="str">
        <f>IF('Viemäriverkoston lähtötiedot'!$A49&gt;1000, 'Viemäriverkoston lähtötiedot'!$A49+MALLI_saneeraus_JV1!C$2,"")</f>
        <v/>
      </c>
      <c r="D50" s="8" t="str">
        <f>IF(C50&lt;&gt;"",'Viemäriverkoston lähtötiedot'!$B49*MALLI_saneeraus_JV1!D$2,"")</f>
        <v/>
      </c>
      <c r="E50" t="str">
        <f>IF('Viemäriverkoston lähtötiedot'!$A49&gt;1000, 'Viemäriverkoston lähtötiedot'!$A49+MALLI_saneeraus_JV1!E$2,"")</f>
        <v/>
      </c>
      <c r="F50" s="8" t="str">
        <f>IF(E50&lt;&gt;"",'Viemäriverkoston lähtötiedot'!$B49*MALLI_saneeraus_JV1!F$2,"")</f>
        <v/>
      </c>
      <c r="G50" t="str">
        <f>IF('Viemäriverkoston lähtötiedot'!$A49&gt;1000, 'Viemäriverkoston lähtötiedot'!$A49+MALLI_saneeraus_JV1!G$2,"")</f>
        <v/>
      </c>
      <c r="H50" s="8" t="str">
        <f>IF(G50&lt;&gt;"",'Viemäriverkoston lähtötiedot'!$B49*MALLI_saneeraus_JV1!H$2,"")</f>
        <v/>
      </c>
      <c r="I50" t="str">
        <f>IF('Viemäriverkoston lähtötiedot'!$A49&gt;1000, 'Viemäriverkoston lähtötiedot'!$A49+MALLI_saneeraus_JV1!I$2,"")</f>
        <v/>
      </c>
      <c r="J50" s="8" t="str">
        <f>IF(I50&lt;&gt;"",'Viemäriverkoston lähtötiedot'!$B49*MALLI_saneeraus_JV1!J$2,"")</f>
        <v/>
      </c>
    </row>
    <row r="51" spans="1:10" x14ac:dyDescent="0.35">
      <c r="A51" t="str">
        <f>IF('Viemäriverkoston lähtötiedot'!$A50&gt;1000, 'Viemäriverkoston lähtötiedot'!$A50+MALLI_saneeraus_JV1!A$2,"")</f>
        <v/>
      </c>
      <c r="B51" s="8" t="str">
        <f>IF(A51&lt;&gt;"",'Viemäriverkoston lähtötiedot'!$B50*MALLI_saneeraus_JV1!B$2,"")</f>
        <v/>
      </c>
      <c r="C51" t="str">
        <f>IF('Viemäriverkoston lähtötiedot'!$A50&gt;1000, 'Viemäriverkoston lähtötiedot'!$A50+MALLI_saneeraus_JV1!C$2,"")</f>
        <v/>
      </c>
      <c r="D51" s="8" t="str">
        <f>IF(C51&lt;&gt;"",'Viemäriverkoston lähtötiedot'!$B50*MALLI_saneeraus_JV1!D$2,"")</f>
        <v/>
      </c>
      <c r="E51" t="str">
        <f>IF('Viemäriverkoston lähtötiedot'!$A50&gt;1000, 'Viemäriverkoston lähtötiedot'!$A50+MALLI_saneeraus_JV1!E$2,"")</f>
        <v/>
      </c>
      <c r="F51" s="8" t="str">
        <f>IF(E51&lt;&gt;"",'Viemäriverkoston lähtötiedot'!$B50*MALLI_saneeraus_JV1!F$2,"")</f>
        <v/>
      </c>
      <c r="G51" t="str">
        <f>IF('Viemäriverkoston lähtötiedot'!$A50&gt;1000, 'Viemäriverkoston lähtötiedot'!$A50+MALLI_saneeraus_JV1!G$2,"")</f>
        <v/>
      </c>
      <c r="H51" s="8" t="str">
        <f>IF(G51&lt;&gt;"",'Viemäriverkoston lähtötiedot'!$B50*MALLI_saneeraus_JV1!H$2,"")</f>
        <v/>
      </c>
      <c r="I51" t="str">
        <f>IF('Viemäriverkoston lähtötiedot'!$A50&gt;1000, 'Viemäriverkoston lähtötiedot'!$A50+MALLI_saneeraus_JV1!I$2,"")</f>
        <v/>
      </c>
      <c r="J51" s="8" t="str">
        <f>IF(I51&lt;&gt;"",'Viemäriverkoston lähtötiedot'!$B50*MALLI_saneeraus_JV1!J$2,"")</f>
        <v/>
      </c>
    </row>
    <row r="52" spans="1:10" x14ac:dyDescent="0.35">
      <c r="A52" t="str">
        <f>IF('Viemäriverkoston lähtötiedot'!$A51&gt;1000, 'Viemäriverkoston lähtötiedot'!$A51+MALLI_saneeraus_JV1!A$2,"")</f>
        <v/>
      </c>
      <c r="B52" s="8" t="str">
        <f>IF(A52&lt;&gt;"",'Viemäriverkoston lähtötiedot'!$B51*MALLI_saneeraus_JV1!B$2,"")</f>
        <v/>
      </c>
      <c r="C52" t="str">
        <f>IF('Viemäriverkoston lähtötiedot'!$A51&gt;1000, 'Viemäriverkoston lähtötiedot'!$A51+MALLI_saneeraus_JV1!C$2,"")</f>
        <v/>
      </c>
      <c r="D52" s="8" t="str">
        <f>IF(C52&lt;&gt;"",'Viemäriverkoston lähtötiedot'!$B51*MALLI_saneeraus_JV1!D$2,"")</f>
        <v/>
      </c>
      <c r="E52" t="str">
        <f>IF('Viemäriverkoston lähtötiedot'!$A51&gt;1000, 'Viemäriverkoston lähtötiedot'!$A51+MALLI_saneeraus_JV1!E$2,"")</f>
        <v/>
      </c>
      <c r="F52" s="8" t="str">
        <f>IF(E52&lt;&gt;"",'Viemäriverkoston lähtötiedot'!$B51*MALLI_saneeraus_JV1!F$2,"")</f>
        <v/>
      </c>
      <c r="G52" t="str">
        <f>IF('Viemäriverkoston lähtötiedot'!$A51&gt;1000, 'Viemäriverkoston lähtötiedot'!$A51+MALLI_saneeraus_JV1!G$2,"")</f>
        <v/>
      </c>
      <c r="H52" s="8" t="str">
        <f>IF(G52&lt;&gt;"",'Viemäriverkoston lähtötiedot'!$B51*MALLI_saneeraus_JV1!H$2,"")</f>
        <v/>
      </c>
      <c r="I52" t="str">
        <f>IF('Viemäriverkoston lähtötiedot'!$A51&gt;1000, 'Viemäriverkoston lähtötiedot'!$A51+MALLI_saneeraus_JV1!I$2,"")</f>
        <v/>
      </c>
      <c r="J52" s="8" t="str">
        <f>IF(I52&lt;&gt;"",'Viemäriverkoston lähtötiedot'!$B51*MALLI_saneeraus_JV1!J$2,"")</f>
        <v/>
      </c>
    </row>
    <row r="53" spans="1:10" x14ac:dyDescent="0.35">
      <c r="A53" t="str">
        <f>IF('Viemäriverkoston lähtötiedot'!$A52&gt;1000, 'Viemäriverkoston lähtötiedot'!$A52+MALLI_saneeraus_JV1!A$2,"")</f>
        <v/>
      </c>
      <c r="B53" s="8" t="str">
        <f>IF(A53&lt;&gt;"",'Viemäriverkoston lähtötiedot'!$B52*MALLI_saneeraus_JV1!B$2,"")</f>
        <v/>
      </c>
      <c r="C53" t="str">
        <f>IF('Viemäriverkoston lähtötiedot'!$A52&gt;1000, 'Viemäriverkoston lähtötiedot'!$A52+MALLI_saneeraus_JV1!C$2,"")</f>
        <v/>
      </c>
      <c r="D53" s="8" t="str">
        <f>IF(C53&lt;&gt;"",'Viemäriverkoston lähtötiedot'!$B52*MALLI_saneeraus_JV1!D$2,"")</f>
        <v/>
      </c>
      <c r="E53" t="str">
        <f>IF('Viemäriverkoston lähtötiedot'!$A52&gt;1000, 'Viemäriverkoston lähtötiedot'!$A52+MALLI_saneeraus_JV1!E$2,"")</f>
        <v/>
      </c>
      <c r="F53" s="8" t="str">
        <f>IF(E53&lt;&gt;"",'Viemäriverkoston lähtötiedot'!$B52*MALLI_saneeraus_JV1!F$2,"")</f>
        <v/>
      </c>
      <c r="G53" t="str">
        <f>IF('Viemäriverkoston lähtötiedot'!$A52&gt;1000, 'Viemäriverkoston lähtötiedot'!$A52+MALLI_saneeraus_JV1!G$2,"")</f>
        <v/>
      </c>
      <c r="H53" s="8" t="str">
        <f>IF(G53&lt;&gt;"",'Viemäriverkoston lähtötiedot'!$B52*MALLI_saneeraus_JV1!H$2,"")</f>
        <v/>
      </c>
      <c r="I53" t="str">
        <f>IF('Viemäriverkoston lähtötiedot'!$A52&gt;1000, 'Viemäriverkoston lähtötiedot'!$A52+MALLI_saneeraus_JV1!I$2,"")</f>
        <v/>
      </c>
      <c r="J53" s="8" t="str">
        <f>IF(I53&lt;&gt;"",'Viemäriverkoston lähtötiedot'!$B52*MALLI_saneeraus_JV1!J$2,"")</f>
        <v/>
      </c>
    </row>
    <row r="54" spans="1:10" x14ac:dyDescent="0.35">
      <c r="A54" t="str">
        <f>IF('Viemäriverkoston lähtötiedot'!$A53&gt;1000, 'Viemäriverkoston lähtötiedot'!$A53+MALLI_saneeraus_JV1!A$2,"")</f>
        <v/>
      </c>
      <c r="B54" s="8" t="str">
        <f>IF(A54&lt;&gt;"",'Viemäriverkoston lähtötiedot'!$B53*MALLI_saneeraus_JV1!B$2,"")</f>
        <v/>
      </c>
      <c r="C54" t="str">
        <f>IF('Viemäriverkoston lähtötiedot'!$A53&gt;1000, 'Viemäriverkoston lähtötiedot'!$A53+MALLI_saneeraus_JV1!C$2,"")</f>
        <v/>
      </c>
      <c r="D54" s="8" t="str">
        <f>IF(C54&lt;&gt;"",'Viemäriverkoston lähtötiedot'!$B53*MALLI_saneeraus_JV1!D$2,"")</f>
        <v/>
      </c>
      <c r="E54" t="str">
        <f>IF('Viemäriverkoston lähtötiedot'!$A53&gt;1000, 'Viemäriverkoston lähtötiedot'!$A53+MALLI_saneeraus_JV1!E$2,"")</f>
        <v/>
      </c>
      <c r="F54" s="8" t="str">
        <f>IF(E54&lt;&gt;"",'Viemäriverkoston lähtötiedot'!$B53*MALLI_saneeraus_JV1!F$2,"")</f>
        <v/>
      </c>
      <c r="G54" t="str">
        <f>IF('Viemäriverkoston lähtötiedot'!$A53&gt;1000, 'Viemäriverkoston lähtötiedot'!$A53+MALLI_saneeraus_JV1!G$2,"")</f>
        <v/>
      </c>
      <c r="H54" s="8" t="str">
        <f>IF(G54&lt;&gt;"",'Viemäriverkoston lähtötiedot'!$B53*MALLI_saneeraus_JV1!H$2,"")</f>
        <v/>
      </c>
      <c r="I54" t="str">
        <f>IF('Viemäriverkoston lähtötiedot'!$A53&gt;1000, 'Viemäriverkoston lähtötiedot'!$A53+MALLI_saneeraus_JV1!I$2,"")</f>
        <v/>
      </c>
      <c r="J54" s="8" t="str">
        <f>IF(I54&lt;&gt;"",'Viemäriverkoston lähtötiedot'!$B53*MALLI_saneeraus_JV1!J$2,"")</f>
        <v/>
      </c>
    </row>
    <row r="55" spans="1:10" x14ac:dyDescent="0.35">
      <c r="A55" t="str">
        <f>IF('Viemäriverkoston lähtötiedot'!$A54&gt;1000, 'Viemäriverkoston lähtötiedot'!$A54+MALLI_saneeraus_JV1!A$2,"")</f>
        <v/>
      </c>
      <c r="B55" s="8" t="str">
        <f>IF(A55&lt;&gt;"",'Viemäriverkoston lähtötiedot'!$B54*MALLI_saneeraus_JV1!B$2,"")</f>
        <v/>
      </c>
      <c r="C55" t="str">
        <f>IF('Viemäriverkoston lähtötiedot'!$A54&gt;1000, 'Viemäriverkoston lähtötiedot'!$A54+MALLI_saneeraus_JV1!C$2,"")</f>
        <v/>
      </c>
      <c r="D55" s="8" t="str">
        <f>IF(C55&lt;&gt;"",'Viemäriverkoston lähtötiedot'!$B54*MALLI_saneeraus_JV1!D$2,"")</f>
        <v/>
      </c>
      <c r="E55" t="str">
        <f>IF('Viemäriverkoston lähtötiedot'!$A54&gt;1000, 'Viemäriverkoston lähtötiedot'!$A54+MALLI_saneeraus_JV1!E$2,"")</f>
        <v/>
      </c>
      <c r="F55" s="8" t="str">
        <f>IF(E55&lt;&gt;"",'Viemäriverkoston lähtötiedot'!$B54*MALLI_saneeraus_JV1!F$2,"")</f>
        <v/>
      </c>
      <c r="G55" t="str">
        <f>IF('Viemäriverkoston lähtötiedot'!$A54&gt;1000, 'Viemäriverkoston lähtötiedot'!$A54+MALLI_saneeraus_JV1!G$2,"")</f>
        <v/>
      </c>
      <c r="H55" s="8" t="str">
        <f>IF(G55&lt;&gt;"",'Viemäriverkoston lähtötiedot'!$B54*MALLI_saneeraus_JV1!H$2,"")</f>
        <v/>
      </c>
      <c r="I55" t="str">
        <f>IF('Viemäriverkoston lähtötiedot'!$A54&gt;1000, 'Viemäriverkoston lähtötiedot'!$A54+MALLI_saneeraus_JV1!I$2,"")</f>
        <v/>
      </c>
      <c r="J55" s="8" t="str">
        <f>IF(I55&lt;&gt;"",'Viemäriverkoston lähtötiedot'!$B54*MALLI_saneeraus_JV1!J$2,"")</f>
        <v/>
      </c>
    </row>
    <row r="56" spans="1:10" x14ac:dyDescent="0.35">
      <c r="A56" t="str">
        <f>IF('Viemäriverkoston lähtötiedot'!$A55&gt;1000, 'Viemäriverkoston lähtötiedot'!$A55+MALLI_saneeraus_JV1!A$2,"")</f>
        <v/>
      </c>
      <c r="B56" s="8" t="str">
        <f>IF(A56&lt;&gt;"",'Viemäriverkoston lähtötiedot'!$B55*MALLI_saneeraus_JV1!B$2,"")</f>
        <v/>
      </c>
      <c r="C56" t="str">
        <f>IF('Viemäriverkoston lähtötiedot'!$A55&gt;1000, 'Viemäriverkoston lähtötiedot'!$A55+MALLI_saneeraus_JV1!C$2,"")</f>
        <v/>
      </c>
      <c r="D56" s="8" t="str">
        <f>IF(C56&lt;&gt;"",'Viemäriverkoston lähtötiedot'!$B55*MALLI_saneeraus_JV1!D$2,"")</f>
        <v/>
      </c>
      <c r="E56" t="str">
        <f>IF('Viemäriverkoston lähtötiedot'!$A55&gt;1000, 'Viemäriverkoston lähtötiedot'!$A55+MALLI_saneeraus_JV1!E$2,"")</f>
        <v/>
      </c>
      <c r="F56" s="8" t="str">
        <f>IF(E56&lt;&gt;"",'Viemäriverkoston lähtötiedot'!$B55*MALLI_saneeraus_JV1!F$2,"")</f>
        <v/>
      </c>
      <c r="G56" t="str">
        <f>IF('Viemäriverkoston lähtötiedot'!$A55&gt;1000, 'Viemäriverkoston lähtötiedot'!$A55+MALLI_saneeraus_JV1!G$2,"")</f>
        <v/>
      </c>
      <c r="H56" s="8" t="str">
        <f>IF(G56&lt;&gt;"",'Viemäriverkoston lähtötiedot'!$B55*MALLI_saneeraus_JV1!H$2,"")</f>
        <v/>
      </c>
      <c r="I56" t="str">
        <f>IF('Viemäriverkoston lähtötiedot'!$A55&gt;1000, 'Viemäriverkoston lähtötiedot'!$A55+MALLI_saneeraus_JV1!I$2,"")</f>
        <v/>
      </c>
      <c r="J56" s="8" t="str">
        <f>IF(I56&lt;&gt;"",'Viemäriverkoston lähtötiedot'!$B55*MALLI_saneeraus_JV1!J$2,"")</f>
        <v/>
      </c>
    </row>
    <row r="57" spans="1:10" x14ac:dyDescent="0.35">
      <c r="A57" t="str">
        <f>IF('Viemäriverkoston lähtötiedot'!$A56&gt;1000, 'Viemäriverkoston lähtötiedot'!$A56+MALLI_saneeraus_JV1!A$2,"")</f>
        <v/>
      </c>
      <c r="B57" s="8" t="str">
        <f>IF(A57&lt;&gt;"",'Viemäriverkoston lähtötiedot'!$B56*MALLI_saneeraus_JV1!B$2,"")</f>
        <v/>
      </c>
      <c r="C57" t="str">
        <f>IF('Viemäriverkoston lähtötiedot'!$A56&gt;1000, 'Viemäriverkoston lähtötiedot'!$A56+MALLI_saneeraus_JV1!C$2,"")</f>
        <v/>
      </c>
      <c r="D57" s="8" t="str">
        <f>IF(C57&lt;&gt;"",'Viemäriverkoston lähtötiedot'!$B56*MALLI_saneeraus_JV1!D$2,"")</f>
        <v/>
      </c>
      <c r="E57" t="str">
        <f>IF('Viemäriverkoston lähtötiedot'!$A56&gt;1000, 'Viemäriverkoston lähtötiedot'!$A56+MALLI_saneeraus_JV1!E$2,"")</f>
        <v/>
      </c>
      <c r="F57" s="8" t="str">
        <f>IF(E57&lt;&gt;"",'Viemäriverkoston lähtötiedot'!$B56*MALLI_saneeraus_JV1!F$2,"")</f>
        <v/>
      </c>
      <c r="G57" t="str">
        <f>IF('Viemäriverkoston lähtötiedot'!$A56&gt;1000, 'Viemäriverkoston lähtötiedot'!$A56+MALLI_saneeraus_JV1!G$2,"")</f>
        <v/>
      </c>
      <c r="H57" s="8" t="str">
        <f>IF(G57&lt;&gt;"",'Viemäriverkoston lähtötiedot'!$B56*MALLI_saneeraus_JV1!H$2,"")</f>
        <v/>
      </c>
      <c r="I57" t="str">
        <f>IF('Viemäriverkoston lähtötiedot'!$A56&gt;1000, 'Viemäriverkoston lähtötiedot'!$A56+MALLI_saneeraus_JV1!I$2,"")</f>
        <v/>
      </c>
      <c r="J57" s="8" t="str">
        <f>IF(I57&lt;&gt;"",'Viemäriverkoston lähtötiedot'!$B56*MALLI_saneeraus_JV1!J$2,"")</f>
        <v/>
      </c>
    </row>
    <row r="58" spans="1:10" x14ac:dyDescent="0.35">
      <c r="A58" t="str">
        <f>IF('Viemäriverkoston lähtötiedot'!$A57&gt;1000, 'Viemäriverkoston lähtötiedot'!$A57+MALLI_saneeraus_JV1!A$2,"")</f>
        <v/>
      </c>
      <c r="B58" s="8" t="str">
        <f>IF(A58&lt;&gt;"",'Viemäriverkoston lähtötiedot'!$B57*MALLI_saneeraus_JV1!B$2,"")</f>
        <v/>
      </c>
      <c r="C58" t="str">
        <f>IF('Viemäriverkoston lähtötiedot'!$A57&gt;1000, 'Viemäriverkoston lähtötiedot'!$A57+MALLI_saneeraus_JV1!C$2,"")</f>
        <v/>
      </c>
      <c r="D58" s="8" t="str">
        <f>IF(C58&lt;&gt;"",'Viemäriverkoston lähtötiedot'!$B57*MALLI_saneeraus_JV1!D$2,"")</f>
        <v/>
      </c>
      <c r="E58" t="str">
        <f>IF('Viemäriverkoston lähtötiedot'!$A57&gt;1000, 'Viemäriverkoston lähtötiedot'!$A57+MALLI_saneeraus_JV1!E$2,"")</f>
        <v/>
      </c>
      <c r="F58" s="8" t="str">
        <f>IF(E58&lt;&gt;"",'Viemäriverkoston lähtötiedot'!$B57*MALLI_saneeraus_JV1!F$2,"")</f>
        <v/>
      </c>
      <c r="G58" t="str">
        <f>IF('Viemäriverkoston lähtötiedot'!$A57&gt;1000, 'Viemäriverkoston lähtötiedot'!$A57+MALLI_saneeraus_JV1!G$2,"")</f>
        <v/>
      </c>
      <c r="H58" s="8" t="str">
        <f>IF(G58&lt;&gt;"",'Viemäriverkoston lähtötiedot'!$B57*MALLI_saneeraus_JV1!H$2,"")</f>
        <v/>
      </c>
      <c r="I58" t="str">
        <f>IF('Viemäriverkoston lähtötiedot'!$A57&gt;1000, 'Viemäriverkoston lähtötiedot'!$A57+MALLI_saneeraus_JV1!I$2,"")</f>
        <v/>
      </c>
      <c r="J58" s="8" t="str">
        <f>IF(I58&lt;&gt;"",'Viemäriverkoston lähtötiedot'!$B57*MALLI_saneeraus_JV1!J$2,"")</f>
        <v/>
      </c>
    </row>
    <row r="59" spans="1:10" x14ac:dyDescent="0.35">
      <c r="A59" t="str">
        <f>IF('Viemäriverkoston lähtötiedot'!$A58&gt;1000, 'Viemäriverkoston lähtötiedot'!$A58+MALLI_saneeraus_JV1!A$2,"")</f>
        <v/>
      </c>
      <c r="B59" s="8" t="str">
        <f>IF(A59&lt;&gt;"",'Viemäriverkoston lähtötiedot'!$B58*MALLI_saneeraus_JV1!B$2,"")</f>
        <v/>
      </c>
      <c r="C59" t="str">
        <f>IF('Viemäriverkoston lähtötiedot'!$A58&gt;1000, 'Viemäriverkoston lähtötiedot'!$A58+MALLI_saneeraus_JV1!C$2,"")</f>
        <v/>
      </c>
      <c r="D59" s="8" t="str">
        <f>IF(C59&lt;&gt;"",'Viemäriverkoston lähtötiedot'!$B58*MALLI_saneeraus_JV1!D$2,"")</f>
        <v/>
      </c>
      <c r="E59" t="str">
        <f>IF('Viemäriverkoston lähtötiedot'!$A58&gt;1000, 'Viemäriverkoston lähtötiedot'!$A58+MALLI_saneeraus_JV1!E$2,"")</f>
        <v/>
      </c>
      <c r="F59" s="8" t="str">
        <f>IF(E59&lt;&gt;"",'Viemäriverkoston lähtötiedot'!$B58*MALLI_saneeraus_JV1!F$2,"")</f>
        <v/>
      </c>
      <c r="G59" t="str">
        <f>IF('Viemäriverkoston lähtötiedot'!$A58&gt;1000, 'Viemäriverkoston lähtötiedot'!$A58+MALLI_saneeraus_JV1!G$2,"")</f>
        <v/>
      </c>
      <c r="H59" s="8" t="str">
        <f>IF(G59&lt;&gt;"",'Viemäriverkoston lähtötiedot'!$B58*MALLI_saneeraus_JV1!H$2,"")</f>
        <v/>
      </c>
      <c r="I59" t="str">
        <f>IF('Viemäriverkoston lähtötiedot'!$A58&gt;1000, 'Viemäriverkoston lähtötiedot'!$A58+MALLI_saneeraus_JV1!I$2,"")</f>
        <v/>
      </c>
      <c r="J59" s="8" t="str">
        <f>IF(I59&lt;&gt;"",'Viemäriverkoston lähtötiedot'!$B58*MALLI_saneeraus_JV1!J$2,"")</f>
        <v/>
      </c>
    </row>
    <row r="60" spans="1:10" x14ac:dyDescent="0.35">
      <c r="A60" t="str">
        <f>IF('Viemäriverkoston lähtötiedot'!$A59&gt;1000, 'Viemäriverkoston lähtötiedot'!$A59+MALLI_saneeraus_JV1!A$2,"")</f>
        <v/>
      </c>
      <c r="B60" s="8" t="str">
        <f>IF(A60&lt;&gt;"",'Viemäriverkoston lähtötiedot'!$B59*MALLI_saneeraus_JV1!B$2,"")</f>
        <v/>
      </c>
      <c r="C60" t="str">
        <f>IF('Viemäriverkoston lähtötiedot'!$A59&gt;1000, 'Viemäriverkoston lähtötiedot'!$A59+MALLI_saneeraus_JV1!C$2,"")</f>
        <v/>
      </c>
      <c r="D60" s="8" t="str">
        <f>IF(C60&lt;&gt;"",'Viemäriverkoston lähtötiedot'!$B59*MALLI_saneeraus_JV1!D$2,"")</f>
        <v/>
      </c>
      <c r="E60" t="str">
        <f>IF('Viemäriverkoston lähtötiedot'!$A59&gt;1000, 'Viemäriverkoston lähtötiedot'!$A59+MALLI_saneeraus_JV1!E$2,"")</f>
        <v/>
      </c>
      <c r="F60" s="8" t="str">
        <f>IF(E60&lt;&gt;"",'Viemäriverkoston lähtötiedot'!$B59*MALLI_saneeraus_JV1!F$2,"")</f>
        <v/>
      </c>
      <c r="G60" t="str">
        <f>IF('Viemäriverkoston lähtötiedot'!$A59&gt;1000, 'Viemäriverkoston lähtötiedot'!$A59+MALLI_saneeraus_JV1!G$2,"")</f>
        <v/>
      </c>
      <c r="H60" s="8" t="str">
        <f>IF(G60&lt;&gt;"",'Viemäriverkoston lähtötiedot'!$B59*MALLI_saneeraus_JV1!H$2,"")</f>
        <v/>
      </c>
      <c r="I60" t="str">
        <f>IF('Viemäriverkoston lähtötiedot'!$A59&gt;1000, 'Viemäriverkoston lähtötiedot'!$A59+MALLI_saneeraus_JV1!I$2,"")</f>
        <v/>
      </c>
      <c r="J60" s="8" t="str">
        <f>IF(I60&lt;&gt;"",'Viemäriverkoston lähtötiedot'!$B59*MALLI_saneeraus_JV1!J$2,"")</f>
        <v/>
      </c>
    </row>
    <row r="61" spans="1:10" x14ac:dyDescent="0.35">
      <c r="A61" t="str">
        <f>IF('Viemäriverkoston lähtötiedot'!$A60&gt;1000, 'Viemäriverkoston lähtötiedot'!$A60+MALLI_saneeraus_JV1!A$2,"")</f>
        <v/>
      </c>
      <c r="B61" s="8" t="str">
        <f>IF(A61&lt;&gt;"",'Viemäriverkoston lähtötiedot'!$B60*MALLI_saneeraus_JV1!B$2,"")</f>
        <v/>
      </c>
      <c r="C61" t="str">
        <f>IF('Viemäriverkoston lähtötiedot'!$A60&gt;1000, 'Viemäriverkoston lähtötiedot'!$A60+MALLI_saneeraus_JV1!C$2,"")</f>
        <v/>
      </c>
      <c r="D61" s="8" t="str">
        <f>IF(C61&lt;&gt;"",'Viemäriverkoston lähtötiedot'!$B60*MALLI_saneeraus_JV1!D$2,"")</f>
        <v/>
      </c>
      <c r="E61" t="str">
        <f>IF('Viemäriverkoston lähtötiedot'!$A60&gt;1000, 'Viemäriverkoston lähtötiedot'!$A60+MALLI_saneeraus_JV1!E$2,"")</f>
        <v/>
      </c>
      <c r="F61" s="8" t="str">
        <f>IF(E61&lt;&gt;"",'Viemäriverkoston lähtötiedot'!$B60*MALLI_saneeraus_JV1!F$2,"")</f>
        <v/>
      </c>
      <c r="G61" t="str">
        <f>IF('Viemäriverkoston lähtötiedot'!$A60&gt;1000, 'Viemäriverkoston lähtötiedot'!$A60+MALLI_saneeraus_JV1!G$2,"")</f>
        <v/>
      </c>
      <c r="H61" s="8" t="str">
        <f>IF(G61&lt;&gt;"",'Viemäriverkoston lähtötiedot'!$B60*MALLI_saneeraus_JV1!H$2,"")</f>
        <v/>
      </c>
      <c r="I61" t="str">
        <f>IF('Viemäriverkoston lähtötiedot'!$A60&gt;1000, 'Viemäriverkoston lähtötiedot'!$A60+MALLI_saneeraus_JV1!I$2,"")</f>
        <v/>
      </c>
      <c r="J61" s="8" t="str">
        <f>IF(I61&lt;&gt;"",'Viemäriverkoston lähtötiedot'!$B60*MALLI_saneeraus_JV1!J$2,"")</f>
        <v/>
      </c>
    </row>
    <row r="62" spans="1:10" x14ac:dyDescent="0.35">
      <c r="A62" t="str">
        <f>IF('Viemäriverkoston lähtötiedot'!$A61&gt;1000, 'Viemäriverkoston lähtötiedot'!$A61+MALLI_saneeraus_JV1!A$2,"")</f>
        <v/>
      </c>
      <c r="B62" s="8" t="str">
        <f>IF(A62&lt;&gt;"",'Viemäriverkoston lähtötiedot'!$B61*MALLI_saneeraus_JV1!B$2,"")</f>
        <v/>
      </c>
      <c r="C62" t="str">
        <f>IF('Viemäriverkoston lähtötiedot'!$A61&gt;1000, 'Viemäriverkoston lähtötiedot'!$A61+MALLI_saneeraus_JV1!C$2,"")</f>
        <v/>
      </c>
      <c r="D62" s="8" t="str">
        <f>IF(C62&lt;&gt;"",'Viemäriverkoston lähtötiedot'!$B61*MALLI_saneeraus_JV1!D$2,"")</f>
        <v/>
      </c>
      <c r="E62" t="str">
        <f>IF('Viemäriverkoston lähtötiedot'!$A61&gt;1000, 'Viemäriverkoston lähtötiedot'!$A61+MALLI_saneeraus_JV1!E$2,"")</f>
        <v/>
      </c>
      <c r="F62" s="8" t="str">
        <f>IF(E62&lt;&gt;"",'Viemäriverkoston lähtötiedot'!$B61*MALLI_saneeraus_JV1!F$2,"")</f>
        <v/>
      </c>
      <c r="G62" t="str">
        <f>IF('Viemäriverkoston lähtötiedot'!$A61&gt;1000, 'Viemäriverkoston lähtötiedot'!$A61+MALLI_saneeraus_JV1!G$2,"")</f>
        <v/>
      </c>
      <c r="H62" s="8" t="str">
        <f>IF(G62&lt;&gt;"",'Viemäriverkoston lähtötiedot'!$B61*MALLI_saneeraus_JV1!H$2,"")</f>
        <v/>
      </c>
      <c r="I62" t="str">
        <f>IF('Viemäriverkoston lähtötiedot'!$A61&gt;1000, 'Viemäriverkoston lähtötiedot'!$A61+MALLI_saneeraus_JV1!I$2,"")</f>
        <v/>
      </c>
      <c r="J62" s="8" t="str">
        <f>IF(I62&lt;&gt;"",'Viemäriverkoston lähtötiedot'!$B61*MALLI_saneeraus_JV1!J$2,"")</f>
        <v/>
      </c>
    </row>
    <row r="63" spans="1:10" x14ac:dyDescent="0.35">
      <c r="A63" t="str">
        <f>IF('Viemäriverkoston lähtötiedot'!$A62&gt;1000, 'Viemäriverkoston lähtötiedot'!$A62+MALLI_saneeraus_JV1!A$2,"")</f>
        <v/>
      </c>
      <c r="B63" s="8" t="str">
        <f>IF(A63&lt;&gt;"",'Viemäriverkoston lähtötiedot'!$B62*MALLI_saneeraus_JV1!B$2,"")</f>
        <v/>
      </c>
      <c r="C63" t="str">
        <f>IF('Viemäriverkoston lähtötiedot'!$A62&gt;1000, 'Viemäriverkoston lähtötiedot'!$A62+MALLI_saneeraus_JV1!C$2,"")</f>
        <v/>
      </c>
      <c r="D63" s="8" t="str">
        <f>IF(C63&lt;&gt;"",'Viemäriverkoston lähtötiedot'!$B62*MALLI_saneeraus_JV1!D$2,"")</f>
        <v/>
      </c>
      <c r="E63" t="str">
        <f>IF('Viemäriverkoston lähtötiedot'!$A62&gt;1000, 'Viemäriverkoston lähtötiedot'!$A62+MALLI_saneeraus_JV1!E$2,"")</f>
        <v/>
      </c>
      <c r="F63" s="8" t="str">
        <f>IF(E63&lt;&gt;"",'Viemäriverkoston lähtötiedot'!$B62*MALLI_saneeraus_JV1!F$2,"")</f>
        <v/>
      </c>
      <c r="G63" t="str">
        <f>IF('Viemäriverkoston lähtötiedot'!$A62&gt;1000, 'Viemäriverkoston lähtötiedot'!$A62+MALLI_saneeraus_JV1!G$2,"")</f>
        <v/>
      </c>
      <c r="H63" s="8" t="str">
        <f>IF(G63&lt;&gt;"",'Viemäriverkoston lähtötiedot'!$B62*MALLI_saneeraus_JV1!H$2,"")</f>
        <v/>
      </c>
      <c r="I63" t="str">
        <f>IF('Viemäriverkoston lähtötiedot'!$A62&gt;1000, 'Viemäriverkoston lähtötiedot'!$A62+MALLI_saneeraus_JV1!I$2,"")</f>
        <v/>
      </c>
      <c r="J63" s="8" t="str">
        <f>IF(I63&lt;&gt;"",'Viemäriverkoston lähtötiedot'!$B62*MALLI_saneeraus_JV1!J$2,"")</f>
        <v/>
      </c>
    </row>
    <row r="64" spans="1:10" x14ac:dyDescent="0.35">
      <c r="A64" t="str">
        <f>IF('Viemäriverkoston lähtötiedot'!$A63&gt;1000, 'Viemäriverkoston lähtötiedot'!$A63+MALLI_saneeraus_JV1!A$2,"")</f>
        <v/>
      </c>
      <c r="B64" s="8" t="str">
        <f>IF(A64&lt;&gt;"",'Viemäriverkoston lähtötiedot'!$B63*MALLI_saneeraus_JV1!B$2,"")</f>
        <v/>
      </c>
      <c r="C64" t="str">
        <f>IF('Viemäriverkoston lähtötiedot'!$A63&gt;1000, 'Viemäriverkoston lähtötiedot'!$A63+MALLI_saneeraus_JV1!C$2,"")</f>
        <v/>
      </c>
      <c r="D64" s="8" t="str">
        <f>IF(C64&lt;&gt;"",'Viemäriverkoston lähtötiedot'!$B63*MALLI_saneeraus_JV1!D$2,"")</f>
        <v/>
      </c>
      <c r="E64" t="str">
        <f>IF('Viemäriverkoston lähtötiedot'!$A63&gt;1000, 'Viemäriverkoston lähtötiedot'!$A63+MALLI_saneeraus_JV1!E$2,"")</f>
        <v/>
      </c>
      <c r="F64" s="8" t="str">
        <f>IF(E64&lt;&gt;"",'Viemäriverkoston lähtötiedot'!$B63*MALLI_saneeraus_JV1!F$2,"")</f>
        <v/>
      </c>
      <c r="G64" t="str">
        <f>IF('Viemäriverkoston lähtötiedot'!$A63&gt;1000, 'Viemäriverkoston lähtötiedot'!$A63+MALLI_saneeraus_JV1!G$2,"")</f>
        <v/>
      </c>
      <c r="H64" s="8" t="str">
        <f>IF(G64&lt;&gt;"",'Viemäriverkoston lähtötiedot'!$B63*MALLI_saneeraus_JV1!H$2,"")</f>
        <v/>
      </c>
      <c r="I64" t="str">
        <f>IF('Viemäriverkoston lähtötiedot'!$A63&gt;1000, 'Viemäriverkoston lähtötiedot'!$A63+MALLI_saneeraus_JV1!I$2,"")</f>
        <v/>
      </c>
      <c r="J64" s="8" t="str">
        <f>IF(I64&lt;&gt;"",'Viemäriverkoston lähtötiedot'!$B63*MALLI_saneeraus_JV1!J$2,"")</f>
        <v/>
      </c>
    </row>
    <row r="65" spans="1:10" x14ac:dyDescent="0.35">
      <c r="A65" t="str">
        <f>IF('Viemäriverkoston lähtötiedot'!$A64&gt;1000, 'Viemäriverkoston lähtötiedot'!$A64+MALLI_saneeraus_JV1!A$2,"")</f>
        <v/>
      </c>
      <c r="B65" s="8" t="str">
        <f>IF(A65&lt;&gt;"",'Viemäriverkoston lähtötiedot'!$B64*MALLI_saneeraus_JV1!B$2,"")</f>
        <v/>
      </c>
      <c r="C65" t="str">
        <f>IF('Viemäriverkoston lähtötiedot'!$A64&gt;1000, 'Viemäriverkoston lähtötiedot'!$A64+MALLI_saneeraus_JV1!C$2,"")</f>
        <v/>
      </c>
      <c r="D65" s="8" t="str">
        <f>IF(C65&lt;&gt;"",'Viemäriverkoston lähtötiedot'!$B64*MALLI_saneeraus_JV1!D$2,"")</f>
        <v/>
      </c>
      <c r="E65" t="str">
        <f>IF('Viemäriverkoston lähtötiedot'!$A64&gt;1000, 'Viemäriverkoston lähtötiedot'!$A64+MALLI_saneeraus_JV1!E$2,"")</f>
        <v/>
      </c>
      <c r="F65" s="8" t="str">
        <f>IF(E65&lt;&gt;"",'Viemäriverkoston lähtötiedot'!$B64*MALLI_saneeraus_JV1!F$2,"")</f>
        <v/>
      </c>
      <c r="G65" t="str">
        <f>IF('Viemäriverkoston lähtötiedot'!$A64&gt;1000, 'Viemäriverkoston lähtötiedot'!$A64+MALLI_saneeraus_JV1!G$2,"")</f>
        <v/>
      </c>
      <c r="H65" s="8" t="str">
        <f>IF(G65&lt;&gt;"",'Viemäriverkoston lähtötiedot'!$B64*MALLI_saneeraus_JV1!H$2,"")</f>
        <v/>
      </c>
      <c r="I65" t="str">
        <f>IF('Viemäriverkoston lähtötiedot'!$A64&gt;1000, 'Viemäriverkoston lähtötiedot'!$A64+MALLI_saneeraus_JV1!I$2,"")</f>
        <v/>
      </c>
      <c r="J65" s="8" t="str">
        <f>IF(I65&lt;&gt;"",'Viemäriverkoston lähtötiedot'!$B64*MALLI_saneeraus_JV1!J$2,"")</f>
        <v/>
      </c>
    </row>
    <row r="66" spans="1:10" x14ac:dyDescent="0.35">
      <c r="A66" t="str">
        <f>IF('Viemäriverkoston lähtötiedot'!$A65&gt;1000, 'Viemäriverkoston lähtötiedot'!$A65+MALLI_saneeraus_JV1!A$2,"")</f>
        <v/>
      </c>
      <c r="B66" s="8" t="str">
        <f>IF(A66&lt;&gt;"",'Viemäriverkoston lähtötiedot'!$B65*MALLI_saneeraus_JV1!B$2,"")</f>
        <v/>
      </c>
      <c r="C66" t="str">
        <f>IF('Viemäriverkoston lähtötiedot'!$A65&gt;1000, 'Viemäriverkoston lähtötiedot'!$A65+MALLI_saneeraus_JV1!C$2,"")</f>
        <v/>
      </c>
      <c r="D66" s="8" t="str">
        <f>IF(C66&lt;&gt;"",'Viemäriverkoston lähtötiedot'!$B65*MALLI_saneeraus_JV1!D$2,"")</f>
        <v/>
      </c>
      <c r="E66" t="str">
        <f>IF('Viemäriverkoston lähtötiedot'!$A65&gt;1000, 'Viemäriverkoston lähtötiedot'!$A65+MALLI_saneeraus_JV1!E$2,"")</f>
        <v/>
      </c>
      <c r="F66" s="8" t="str">
        <f>IF(E66&lt;&gt;"",'Viemäriverkoston lähtötiedot'!$B65*MALLI_saneeraus_JV1!F$2,"")</f>
        <v/>
      </c>
      <c r="G66" t="str">
        <f>IF('Viemäriverkoston lähtötiedot'!$A65&gt;1000, 'Viemäriverkoston lähtötiedot'!$A65+MALLI_saneeraus_JV1!G$2,"")</f>
        <v/>
      </c>
      <c r="H66" s="8" t="str">
        <f>IF(G66&lt;&gt;"",'Viemäriverkoston lähtötiedot'!$B65*MALLI_saneeraus_JV1!H$2,"")</f>
        <v/>
      </c>
      <c r="I66" t="str">
        <f>IF('Viemäriverkoston lähtötiedot'!$A65&gt;1000, 'Viemäriverkoston lähtötiedot'!$A65+MALLI_saneeraus_JV1!I$2,"")</f>
        <v/>
      </c>
      <c r="J66" s="8" t="str">
        <f>IF(I66&lt;&gt;"",'Viemäriverkoston lähtötiedot'!$B65*MALLI_saneeraus_JV1!J$2,"")</f>
        <v/>
      </c>
    </row>
    <row r="67" spans="1:10" x14ac:dyDescent="0.35">
      <c r="A67" t="str">
        <f>IF('Viemäriverkoston lähtötiedot'!$A66&gt;1000, 'Viemäriverkoston lähtötiedot'!$A66+MALLI_saneeraus_JV1!A$2,"")</f>
        <v/>
      </c>
      <c r="B67" s="8" t="str">
        <f>IF(A67&lt;&gt;"",'Viemäriverkoston lähtötiedot'!$B66*MALLI_saneeraus_JV1!B$2,"")</f>
        <v/>
      </c>
      <c r="C67" t="str">
        <f>IF('Viemäriverkoston lähtötiedot'!$A66&gt;1000, 'Viemäriverkoston lähtötiedot'!$A66+MALLI_saneeraus_JV1!C$2,"")</f>
        <v/>
      </c>
      <c r="D67" s="8" t="str">
        <f>IF(C67&lt;&gt;"",'Viemäriverkoston lähtötiedot'!$B66*MALLI_saneeraus_JV1!D$2,"")</f>
        <v/>
      </c>
      <c r="E67" t="str">
        <f>IF('Viemäriverkoston lähtötiedot'!$A66&gt;1000, 'Viemäriverkoston lähtötiedot'!$A66+MALLI_saneeraus_JV1!E$2,"")</f>
        <v/>
      </c>
      <c r="F67" s="8" t="str">
        <f>IF(E67&lt;&gt;"",'Viemäriverkoston lähtötiedot'!$B66*MALLI_saneeraus_JV1!F$2,"")</f>
        <v/>
      </c>
      <c r="G67" t="str">
        <f>IF('Viemäriverkoston lähtötiedot'!$A66&gt;1000, 'Viemäriverkoston lähtötiedot'!$A66+MALLI_saneeraus_JV1!G$2,"")</f>
        <v/>
      </c>
      <c r="H67" s="8" t="str">
        <f>IF(G67&lt;&gt;"",'Viemäriverkoston lähtötiedot'!$B66*MALLI_saneeraus_JV1!H$2,"")</f>
        <v/>
      </c>
      <c r="I67" t="str">
        <f>IF('Viemäriverkoston lähtötiedot'!$A66&gt;1000, 'Viemäriverkoston lähtötiedot'!$A66+MALLI_saneeraus_JV1!I$2,"")</f>
        <v/>
      </c>
      <c r="J67" s="8" t="str">
        <f>IF(I67&lt;&gt;"",'Viemäriverkoston lähtötiedot'!$B66*MALLI_saneeraus_JV1!J$2,"")</f>
        <v/>
      </c>
    </row>
    <row r="68" spans="1:10" x14ac:dyDescent="0.35">
      <c r="A68" t="str">
        <f>IF('Viemäriverkoston lähtötiedot'!$A67&gt;1000, 'Viemäriverkoston lähtötiedot'!$A67+MALLI_saneeraus_JV1!A$2,"")</f>
        <v/>
      </c>
      <c r="B68" s="8" t="str">
        <f>IF(A68&lt;&gt;"",'Viemäriverkoston lähtötiedot'!$B67*MALLI_saneeraus_JV1!B$2,"")</f>
        <v/>
      </c>
      <c r="C68" t="str">
        <f>IF('Viemäriverkoston lähtötiedot'!$A67&gt;1000, 'Viemäriverkoston lähtötiedot'!$A67+MALLI_saneeraus_JV1!C$2,"")</f>
        <v/>
      </c>
      <c r="D68" s="8" t="str">
        <f>IF(C68&lt;&gt;"",'Viemäriverkoston lähtötiedot'!$B67*MALLI_saneeraus_JV1!D$2,"")</f>
        <v/>
      </c>
      <c r="E68" t="str">
        <f>IF('Viemäriverkoston lähtötiedot'!$A67&gt;1000, 'Viemäriverkoston lähtötiedot'!$A67+MALLI_saneeraus_JV1!E$2,"")</f>
        <v/>
      </c>
      <c r="F68" s="8" t="str">
        <f>IF(E68&lt;&gt;"",'Viemäriverkoston lähtötiedot'!$B67*MALLI_saneeraus_JV1!F$2,"")</f>
        <v/>
      </c>
      <c r="G68" t="str">
        <f>IF('Viemäriverkoston lähtötiedot'!$A67&gt;1000, 'Viemäriverkoston lähtötiedot'!$A67+MALLI_saneeraus_JV1!G$2,"")</f>
        <v/>
      </c>
      <c r="H68" s="8" t="str">
        <f>IF(G68&lt;&gt;"",'Viemäriverkoston lähtötiedot'!$B67*MALLI_saneeraus_JV1!H$2,"")</f>
        <v/>
      </c>
      <c r="I68" t="str">
        <f>IF('Viemäriverkoston lähtötiedot'!$A67&gt;1000, 'Viemäriverkoston lähtötiedot'!$A67+MALLI_saneeraus_JV1!I$2,"")</f>
        <v/>
      </c>
      <c r="J68" s="8" t="str">
        <f>IF(I68&lt;&gt;"",'Viemäriverkoston lähtötiedot'!$B67*MALLI_saneeraus_JV1!J$2,"")</f>
        <v/>
      </c>
    </row>
    <row r="69" spans="1:10" x14ac:dyDescent="0.35">
      <c r="A69" t="str">
        <f>IF('Viemäriverkoston lähtötiedot'!$A68&gt;1000, 'Viemäriverkoston lähtötiedot'!$A68+MALLI_saneeraus_JV1!A$2,"")</f>
        <v/>
      </c>
      <c r="B69" s="8" t="str">
        <f>IF(A69&lt;&gt;"",'Viemäriverkoston lähtötiedot'!$B68*MALLI_saneeraus_JV1!B$2,"")</f>
        <v/>
      </c>
      <c r="C69" t="str">
        <f>IF('Viemäriverkoston lähtötiedot'!$A68&gt;1000, 'Viemäriverkoston lähtötiedot'!$A68+MALLI_saneeraus_JV1!C$2,"")</f>
        <v/>
      </c>
      <c r="D69" s="8" t="str">
        <f>IF(C69&lt;&gt;"",'Viemäriverkoston lähtötiedot'!$B68*MALLI_saneeraus_JV1!D$2,"")</f>
        <v/>
      </c>
      <c r="E69" t="str">
        <f>IF('Viemäriverkoston lähtötiedot'!$A68&gt;1000, 'Viemäriverkoston lähtötiedot'!$A68+MALLI_saneeraus_JV1!E$2,"")</f>
        <v/>
      </c>
      <c r="F69" s="8" t="str">
        <f>IF(E69&lt;&gt;"",'Viemäriverkoston lähtötiedot'!$B68*MALLI_saneeraus_JV1!F$2,"")</f>
        <v/>
      </c>
      <c r="G69" t="str">
        <f>IF('Viemäriverkoston lähtötiedot'!$A68&gt;1000, 'Viemäriverkoston lähtötiedot'!$A68+MALLI_saneeraus_JV1!G$2,"")</f>
        <v/>
      </c>
      <c r="H69" s="8" t="str">
        <f>IF(G69&lt;&gt;"",'Viemäriverkoston lähtötiedot'!$B68*MALLI_saneeraus_JV1!H$2,"")</f>
        <v/>
      </c>
      <c r="I69" t="str">
        <f>IF('Viemäriverkoston lähtötiedot'!$A68&gt;1000, 'Viemäriverkoston lähtötiedot'!$A68+MALLI_saneeraus_JV1!I$2,"")</f>
        <v/>
      </c>
      <c r="J69" s="8" t="str">
        <f>IF(I69&lt;&gt;"",'Viemäriverkoston lähtötiedot'!$B68*MALLI_saneeraus_JV1!J$2,"")</f>
        <v/>
      </c>
    </row>
    <row r="70" spans="1:10" x14ac:dyDescent="0.35">
      <c r="A70" t="str">
        <f>IF('Viemäriverkoston lähtötiedot'!$A69&gt;1000, 'Viemäriverkoston lähtötiedot'!$A69+MALLI_saneeraus_JV1!A$2,"")</f>
        <v/>
      </c>
      <c r="B70" s="8" t="str">
        <f>IF(A70&lt;&gt;"",'Viemäriverkoston lähtötiedot'!$B69*MALLI_saneeraus_JV1!B$2,"")</f>
        <v/>
      </c>
      <c r="C70" t="str">
        <f>IF('Viemäriverkoston lähtötiedot'!$A69&gt;1000, 'Viemäriverkoston lähtötiedot'!$A69+MALLI_saneeraus_JV1!C$2,"")</f>
        <v/>
      </c>
      <c r="D70" s="8" t="str">
        <f>IF(C70&lt;&gt;"",'Viemäriverkoston lähtötiedot'!$B69*MALLI_saneeraus_JV1!D$2,"")</f>
        <v/>
      </c>
      <c r="E70" t="str">
        <f>IF('Viemäriverkoston lähtötiedot'!$A69&gt;1000, 'Viemäriverkoston lähtötiedot'!$A69+MALLI_saneeraus_JV1!E$2,"")</f>
        <v/>
      </c>
      <c r="F70" s="8" t="str">
        <f>IF(E70&lt;&gt;"",'Viemäriverkoston lähtötiedot'!$B69*MALLI_saneeraus_JV1!F$2,"")</f>
        <v/>
      </c>
      <c r="G70" t="str">
        <f>IF('Viemäriverkoston lähtötiedot'!$A69&gt;1000, 'Viemäriverkoston lähtötiedot'!$A69+MALLI_saneeraus_JV1!G$2,"")</f>
        <v/>
      </c>
      <c r="H70" s="8" t="str">
        <f>IF(G70&lt;&gt;"",'Viemäriverkoston lähtötiedot'!$B69*MALLI_saneeraus_JV1!H$2,"")</f>
        <v/>
      </c>
      <c r="I70" t="str">
        <f>IF('Viemäriverkoston lähtötiedot'!$A69&gt;1000, 'Viemäriverkoston lähtötiedot'!$A69+MALLI_saneeraus_JV1!I$2,"")</f>
        <v/>
      </c>
      <c r="J70" s="8" t="str">
        <f>IF(I70&lt;&gt;"",'Viemäriverkoston lähtötiedot'!$B69*MALLI_saneeraus_JV1!J$2,"")</f>
        <v/>
      </c>
    </row>
    <row r="71" spans="1:10" x14ac:dyDescent="0.35">
      <c r="A71" t="str">
        <f>IF('Viemäriverkoston lähtötiedot'!$A70&gt;1000, 'Viemäriverkoston lähtötiedot'!$A70+MALLI_saneeraus_JV1!A$2,"")</f>
        <v/>
      </c>
      <c r="B71" s="8" t="str">
        <f>IF(A71&lt;&gt;"",'Viemäriverkoston lähtötiedot'!$B70*MALLI_saneeraus_JV1!B$2,"")</f>
        <v/>
      </c>
      <c r="C71" t="str">
        <f>IF('Viemäriverkoston lähtötiedot'!$A70&gt;1000, 'Viemäriverkoston lähtötiedot'!$A70+MALLI_saneeraus_JV1!C$2,"")</f>
        <v/>
      </c>
      <c r="D71" s="8" t="str">
        <f>IF(C71&lt;&gt;"",'Viemäriverkoston lähtötiedot'!$B70*MALLI_saneeraus_JV1!D$2,"")</f>
        <v/>
      </c>
      <c r="E71" t="str">
        <f>IF('Viemäriverkoston lähtötiedot'!$A70&gt;1000, 'Viemäriverkoston lähtötiedot'!$A70+MALLI_saneeraus_JV1!E$2,"")</f>
        <v/>
      </c>
      <c r="F71" s="8" t="str">
        <f>IF(E71&lt;&gt;"",'Viemäriverkoston lähtötiedot'!$B70*MALLI_saneeraus_JV1!F$2,"")</f>
        <v/>
      </c>
      <c r="G71" t="str">
        <f>IF('Viemäriverkoston lähtötiedot'!$A70&gt;1000, 'Viemäriverkoston lähtötiedot'!$A70+MALLI_saneeraus_JV1!G$2,"")</f>
        <v/>
      </c>
      <c r="H71" s="8" t="str">
        <f>IF(G71&lt;&gt;"",'Viemäriverkoston lähtötiedot'!$B70*MALLI_saneeraus_JV1!H$2,"")</f>
        <v/>
      </c>
      <c r="I71" t="str">
        <f>IF('Viemäriverkoston lähtötiedot'!$A70&gt;1000, 'Viemäriverkoston lähtötiedot'!$A70+MALLI_saneeraus_JV1!I$2,"")</f>
        <v/>
      </c>
      <c r="J71" s="8" t="str">
        <f>IF(I71&lt;&gt;"",'Viemäriverkoston lähtötiedot'!$B70*MALLI_saneeraus_JV1!J$2,"")</f>
        <v/>
      </c>
    </row>
    <row r="72" spans="1:10" x14ac:dyDescent="0.35">
      <c r="A72" t="str">
        <f>IF('Viemäriverkoston lähtötiedot'!$A71&gt;1000, 'Viemäriverkoston lähtötiedot'!$A71+MALLI_saneeraus_JV1!A$2,"")</f>
        <v/>
      </c>
      <c r="B72" s="8" t="str">
        <f>IF(A72&lt;&gt;"",'Viemäriverkoston lähtötiedot'!$B71*MALLI_saneeraus_JV1!B$2,"")</f>
        <v/>
      </c>
      <c r="C72" t="str">
        <f>IF('Viemäriverkoston lähtötiedot'!$A71&gt;1000, 'Viemäriverkoston lähtötiedot'!$A71+MALLI_saneeraus_JV1!C$2,"")</f>
        <v/>
      </c>
      <c r="D72" s="8" t="str">
        <f>IF(C72&lt;&gt;"",'Viemäriverkoston lähtötiedot'!$B71*MALLI_saneeraus_JV1!D$2,"")</f>
        <v/>
      </c>
      <c r="E72" t="str">
        <f>IF('Viemäriverkoston lähtötiedot'!$A71&gt;1000, 'Viemäriverkoston lähtötiedot'!$A71+MALLI_saneeraus_JV1!E$2,"")</f>
        <v/>
      </c>
      <c r="F72" s="8" t="str">
        <f>IF(E72&lt;&gt;"",'Viemäriverkoston lähtötiedot'!$B71*MALLI_saneeraus_JV1!F$2,"")</f>
        <v/>
      </c>
      <c r="G72" t="str">
        <f>IF('Viemäriverkoston lähtötiedot'!$A71&gt;1000, 'Viemäriverkoston lähtötiedot'!$A71+MALLI_saneeraus_JV1!G$2,"")</f>
        <v/>
      </c>
      <c r="H72" s="8" t="str">
        <f>IF(G72&lt;&gt;"",'Viemäriverkoston lähtötiedot'!$B71*MALLI_saneeraus_JV1!H$2,"")</f>
        <v/>
      </c>
      <c r="I72" t="str">
        <f>IF('Viemäriverkoston lähtötiedot'!$A71&gt;1000, 'Viemäriverkoston lähtötiedot'!$A71+MALLI_saneeraus_JV1!I$2,"")</f>
        <v/>
      </c>
      <c r="J72" s="8" t="str">
        <f>IF(I72&lt;&gt;"",'Viemäriverkoston lähtötiedot'!$B71*MALLI_saneeraus_JV1!J$2,"")</f>
        <v/>
      </c>
    </row>
    <row r="73" spans="1:10" x14ac:dyDescent="0.35">
      <c r="A73" t="str">
        <f>IF('Viemäriverkoston lähtötiedot'!$A72&gt;1000, 'Viemäriverkoston lähtötiedot'!$A72+MALLI_saneeraus_JV1!A$2,"")</f>
        <v/>
      </c>
      <c r="B73" s="8" t="str">
        <f>IF(A73&lt;&gt;"",'Viemäriverkoston lähtötiedot'!$B72*MALLI_saneeraus_JV1!B$2,"")</f>
        <v/>
      </c>
      <c r="C73" t="str">
        <f>IF('Viemäriverkoston lähtötiedot'!$A72&gt;1000, 'Viemäriverkoston lähtötiedot'!$A72+MALLI_saneeraus_JV1!C$2,"")</f>
        <v/>
      </c>
      <c r="D73" s="8" t="str">
        <f>IF(C73&lt;&gt;"",'Viemäriverkoston lähtötiedot'!$B72*MALLI_saneeraus_JV1!D$2,"")</f>
        <v/>
      </c>
      <c r="E73" t="str">
        <f>IF('Viemäriverkoston lähtötiedot'!$A72&gt;1000, 'Viemäriverkoston lähtötiedot'!$A72+MALLI_saneeraus_JV1!E$2,"")</f>
        <v/>
      </c>
      <c r="F73" s="8" t="str">
        <f>IF(E73&lt;&gt;"",'Viemäriverkoston lähtötiedot'!$B72*MALLI_saneeraus_JV1!F$2,"")</f>
        <v/>
      </c>
      <c r="G73" t="str">
        <f>IF('Viemäriverkoston lähtötiedot'!$A72&gt;1000, 'Viemäriverkoston lähtötiedot'!$A72+MALLI_saneeraus_JV1!G$2,"")</f>
        <v/>
      </c>
      <c r="H73" s="8" t="str">
        <f>IF(G73&lt;&gt;"",'Viemäriverkoston lähtötiedot'!$B72*MALLI_saneeraus_JV1!H$2,"")</f>
        <v/>
      </c>
      <c r="I73" t="str">
        <f>IF('Viemäriverkoston lähtötiedot'!$A72&gt;1000, 'Viemäriverkoston lähtötiedot'!$A72+MALLI_saneeraus_JV1!I$2,"")</f>
        <v/>
      </c>
      <c r="J73" s="8" t="str">
        <f>IF(I73&lt;&gt;"",'Viemäriverkoston lähtötiedot'!$B72*MALLI_saneeraus_JV1!J$2,"")</f>
        <v/>
      </c>
    </row>
    <row r="74" spans="1:10" x14ac:dyDescent="0.35">
      <c r="A74" t="str">
        <f>IF('Viemäriverkoston lähtötiedot'!$A73&gt;1000, 'Viemäriverkoston lähtötiedot'!$A73+MALLI_saneeraus_JV1!A$2,"")</f>
        <v/>
      </c>
      <c r="B74" s="8" t="str">
        <f>IF(A74&lt;&gt;"",'Viemäriverkoston lähtötiedot'!$B73*MALLI_saneeraus_JV1!B$2,"")</f>
        <v/>
      </c>
      <c r="C74" t="str">
        <f>IF('Viemäriverkoston lähtötiedot'!$A73&gt;1000, 'Viemäriverkoston lähtötiedot'!$A73+MALLI_saneeraus_JV1!C$2,"")</f>
        <v/>
      </c>
      <c r="D74" s="8" t="str">
        <f>IF(C74&lt;&gt;"",'Viemäriverkoston lähtötiedot'!$B73*MALLI_saneeraus_JV1!D$2,"")</f>
        <v/>
      </c>
      <c r="E74" t="str">
        <f>IF('Viemäriverkoston lähtötiedot'!$A73&gt;1000, 'Viemäriverkoston lähtötiedot'!$A73+MALLI_saneeraus_JV1!E$2,"")</f>
        <v/>
      </c>
      <c r="F74" s="8" t="str">
        <f>IF(E74&lt;&gt;"",'Viemäriverkoston lähtötiedot'!$B73*MALLI_saneeraus_JV1!F$2,"")</f>
        <v/>
      </c>
      <c r="G74" t="str">
        <f>IF('Viemäriverkoston lähtötiedot'!$A73&gt;1000, 'Viemäriverkoston lähtötiedot'!$A73+MALLI_saneeraus_JV1!G$2,"")</f>
        <v/>
      </c>
      <c r="H74" s="8" t="str">
        <f>IF(G74&lt;&gt;"",'Viemäriverkoston lähtötiedot'!$B73*MALLI_saneeraus_JV1!H$2,"")</f>
        <v/>
      </c>
      <c r="I74" t="str">
        <f>IF('Viemäriverkoston lähtötiedot'!$A73&gt;1000, 'Viemäriverkoston lähtötiedot'!$A73+MALLI_saneeraus_JV1!I$2,"")</f>
        <v/>
      </c>
      <c r="J74" s="8" t="str">
        <f>IF(I74&lt;&gt;"",'Viemäriverkoston lähtötiedot'!$B73*MALLI_saneeraus_JV1!J$2,"")</f>
        <v/>
      </c>
    </row>
    <row r="75" spans="1:10" x14ac:dyDescent="0.35">
      <c r="A75" t="str">
        <f>IF('Viemäriverkoston lähtötiedot'!$A74&gt;1000, 'Viemäriverkoston lähtötiedot'!$A74+MALLI_saneeraus_JV1!A$2,"")</f>
        <v/>
      </c>
      <c r="B75" s="8" t="str">
        <f>IF(A75&lt;&gt;"",'Viemäriverkoston lähtötiedot'!$B74*MALLI_saneeraus_JV1!B$2,"")</f>
        <v/>
      </c>
      <c r="C75" t="str">
        <f>IF('Viemäriverkoston lähtötiedot'!$A74&gt;1000, 'Viemäriverkoston lähtötiedot'!$A74+MALLI_saneeraus_JV1!C$2,"")</f>
        <v/>
      </c>
      <c r="D75" s="8" t="str">
        <f>IF(C75&lt;&gt;"",'Viemäriverkoston lähtötiedot'!$B74*MALLI_saneeraus_JV1!D$2,"")</f>
        <v/>
      </c>
      <c r="E75" t="str">
        <f>IF('Viemäriverkoston lähtötiedot'!$A74&gt;1000, 'Viemäriverkoston lähtötiedot'!$A74+MALLI_saneeraus_JV1!E$2,"")</f>
        <v/>
      </c>
      <c r="F75" s="8" t="str">
        <f>IF(E75&lt;&gt;"",'Viemäriverkoston lähtötiedot'!$B74*MALLI_saneeraus_JV1!F$2,"")</f>
        <v/>
      </c>
      <c r="G75" t="str">
        <f>IF('Viemäriverkoston lähtötiedot'!$A74&gt;1000, 'Viemäriverkoston lähtötiedot'!$A74+MALLI_saneeraus_JV1!G$2,"")</f>
        <v/>
      </c>
      <c r="H75" s="8" t="str">
        <f>IF(G75&lt;&gt;"",'Viemäriverkoston lähtötiedot'!$B74*MALLI_saneeraus_JV1!H$2,"")</f>
        <v/>
      </c>
      <c r="I75" t="str">
        <f>IF('Viemäriverkoston lähtötiedot'!$A74&gt;1000, 'Viemäriverkoston lähtötiedot'!$A74+MALLI_saneeraus_JV1!I$2,"")</f>
        <v/>
      </c>
      <c r="J75" s="8" t="str">
        <f>IF(I75&lt;&gt;"",'Viemäriverkoston lähtötiedot'!$B74*MALLI_saneeraus_JV1!J$2,"")</f>
        <v/>
      </c>
    </row>
    <row r="76" spans="1:10" x14ac:dyDescent="0.35">
      <c r="A76" t="str">
        <f>IF('Viemäriverkoston lähtötiedot'!$A75&gt;1000, 'Viemäriverkoston lähtötiedot'!$A75+MALLI_saneeraus_JV1!A$2,"")</f>
        <v/>
      </c>
      <c r="B76" s="8" t="str">
        <f>IF(A76&lt;&gt;"",'Viemäriverkoston lähtötiedot'!$B75*MALLI_saneeraus_JV1!B$2,"")</f>
        <v/>
      </c>
      <c r="C76" t="str">
        <f>IF('Viemäriverkoston lähtötiedot'!$A75&gt;1000, 'Viemäriverkoston lähtötiedot'!$A75+MALLI_saneeraus_JV1!C$2,"")</f>
        <v/>
      </c>
      <c r="D76" s="8" t="str">
        <f>IF(C76&lt;&gt;"",'Viemäriverkoston lähtötiedot'!$B75*MALLI_saneeraus_JV1!D$2,"")</f>
        <v/>
      </c>
      <c r="E76" t="str">
        <f>IF('Viemäriverkoston lähtötiedot'!$A75&gt;1000, 'Viemäriverkoston lähtötiedot'!$A75+MALLI_saneeraus_JV1!E$2,"")</f>
        <v/>
      </c>
      <c r="F76" s="8" t="str">
        <f>IF(E76&lt;&gt;"",'Viemäriverkoston lähtötiedot'!$B75*MALLI_saneeraus_JV1!F$2,"")</f>
        <v/>
      </c>
      <c r="G76" t="str">
        <f>IF('Viemäriverkoston lähtötiedot'!$A75&gt;1000, 'Viemäriverkoston lähtötiedot'!$A75+MALLI_saneeraus_JV1!G$2,"")</f>
        <v/>
      </c>
      <c r="H76" s="8" t="str">
        <f>IF(G76&lt;&gt;"",'Viemäriverkoston lähtötiedot'!$B75*MALLI_saneeraus_JV1!H$2,"")</f>
        <v/>
      </c>
      <c r="I76" t="str">
        <f>IF('Viemäriverkoston lähtötiedot'!$A75&gt;1000, 'Viemäriverkoston lähtötiedot'!$A75+MALLI_saneeraus_JV1!I$2,"")</f>
        <v/>
      </c>
      <c r="J76" s="8" t="str">
        <f>IF(I76&lt;&gt;"",'Viemäriverkoston lähtötiedot'!$B75*MALLI_saneeraus_JV1!J$2,"")</f>
        <v/>
      </c>
    </row>
    <row r="77" spans="1:10" x14ac:dyDescent="0.35">
      <c r="A77" t="str">
        <f>IF('Viemäriverkoston lähtötiedot'!$A76&gt;1000, 'Viemäriverkoston lähtötiedot'!$A76+MALLI_saneeraus_JV1!A$2,"")</f>
        <v/>
      </c>
      <c r="B77" s="8" t="str">
        <f>IF(A77&lt;&gt;"",'Viemäriverkoston lähtötiedot'!$B76*MALLI_saneeraus_JV1!B$2,"")</f>
        <v/>
      </c>
      <c r="C77" t="str">
        <f>IF('Viemäriverkoston lähtötiedot'!$A76&gt;1000, 'Viemäriverkoston lähtötiedot'!$A76+MALLI_saneeraus_JV1!C$2,"")</f>
        <v/>
      </c>
      <c r="D77" s="8" t="str">
        <f>IF(C77&lt;&gt;"",'Viemäriverkoston lähtötiedot'!$B76*MALLI_saneeraus_JV1!D$2,"")</f>
        <v/>
      </c>
      <c r="E77" t="str">
        <f>IF('Viemäriverkoston lähtötiedot'!$A76&gt;1000, 'Viemäriverkoston lähtötiedot'!$A76+MALLI_saneeraus_JV1!E$2,"")</f>
        <v/>
      </c>
      <c r="F77" s="8" t="str">
        <f>IF(E77&lt;&gt;"",'Viemäriverkoston lähtötiedot'!$B76*MALLI_saneeraus_JV1!F$2,"")</f>
        <v/>
      </c>
      <c r="G77" t="str">
        <f>IF('Viemäriverkoston lähtötiedot'!$A76&gt;1000, 'Viemäriverkoston lähtötiedot'!$A76+MALLI_saneeraus_JV1!G$2,"")</f>
        <v/>
      </c>
      <c r="H77" s="8" t="str">
        <f>IF(G77&lt;&gt;"",'Viemäriverkoston lähtötiedot'!$B76*MALLI_saneeraus_JV1!H$2,"")</f>
        <v/>
      </c>
      <c r="I77" t="str">
        <f>IF('Viemäriverkoston lähtötiedot'!$A76&gt;1000, 'Viemäriverkoston lähtötiedot'!$A76+MALLI_saneeraus_JV1!I$2,"")</f>
        <v/>
      </c>
      <c r="J77" s="8" t="str">
        <f>IF(I77&lt;&gt;"",'Viemäriverkoston lähtötiedot'!$B76*MALLI_saneeraus_JV1!J$2,"")</f>
        <v/>
      </c>
    </row>
    <row r="78" spans="1:10" x14ac:dyDescent="0.35">
      <c r="A78" t="str">
        <f>IF('Viemäriverkoston lähtötiedot'!$A77&gt;1000, 'Viemäriverkoston lähtötiedot'!$A77+MALLI_saneeraus_JV1!A$2,"")</f>
        <v/>
      </c>
      <c r="B78" s="8" t="str">
        <f>IF(A78&lt;&gt;"",'Viemäriverkoston lähtötiedot'!$B77*MALLI_saneeraus_JV1!B$2,"")</f>
        <v/>
      </c>
      <c r="C78" t="str">
        <f>IF('Viemäriverkoston lähtötiedot'!$A77&gt;1000, 'Viemäriverkoston lähtötiedot'!$A77+MALLI_saneeraus_JV1!C$2,"")</f>
        <v/>
      </c>
      <c r="D78" s="8" t="str">
        <f>IF(C78&lt;&gt;"",'Viemäriverkoston lähtötiedot'!$B77*MALLI_saneeraus_JV1!D$2,"")</f>
        <v/>
      </c>
      <c r="E78" t="str">
        <f>IF('Viemäriverkoston lähtötiedot'!$A77&gt;1000, 'Viemäriverkoston lähtötiedot'!$A77+MALLI_saneeraus_JV1!E$2,"")</f>
        <v/>
      </c>
      <c r="F78" s="8" t="str">
        <f>IF(E78&lt;&gt;"",'Viemäriverkoston lähtötiedot'!$B77*MALLI_saneeraus_JV1!F$2,"")</f>
        <v/>
      </c>
      <c r="G78" t="str">
        <f>IF('Viemäriverkoston lähtötiedot'!$A77&gt;1000, 'Viemäriverkoston lähtötiedot'!$A77+MALLI_saneeraus_JV1!G$2,"")</f>
        <v/>
      </c>
      <c r="H78" s="8" t="str">
        <f>IF(G78&lt;&gt;"",'Viemäriverkoston lähtötiedot'!$B77*MALLI_saneeraus_JV1!H$2,"")</f>
        <v/>
      </c>
      <c r="I78" t="str">
        <f>IF('Viemäriverkoston lähtötiedot'!$A77&gt;1000, 'Viemäriverkoston lähtötiedot'!$A77+MALLI_saneeraus_JV1!I$2,"")</f>
        <v/>
      </c>
      <c r="J78" s="8" t="str">
        <f>IF(I78&lt;&gt;"",'Viemäriverkoston lähtötiedot'!$B77*MALLI_saneeraus_JV1!J$2,"")</f>
        <v/>
      </c>
    </row>
    <row r="79" spans="1:10" x14ac:dyDescent="0.35">
      <c r="A79" t="str">
        <f>IF('Viemäriverkoston lähtötiedot'!$A78&gt;1000, 'Viemäriverkoston lähtötiedot'!$A78+MALLI_saneeraus_JV1!A$2,"")</f>
        <v/>
      </c>
      <c r="B79" s="8" t="str">
        <f>IF(A79&lt;&gt;"",'Viemäriverkoston lähtötiedot'!$B78*MALLI_saneeraus_JV1!B$2,"")</f>
        <v/>
      </c>
      <c r="C79" t="str">
        <f>IF('Viemäriverkoston lähtötiedot'!$A78&gt;1000, 'Viemäriverkoston lähtötiedot'!$A78+MALLI_saneeraus_JV1!C$2,"")</f>
        <v/>
      </c>
      <c r="D79" s="8" t="str">
        <f>IF(C79&lt;&gt;"",'Viemäriverkoston lähtötiedot'!$B78*MALLI_saneeraus_JV1!D$2,"")</f>
        <v/>
      </c>
      <c r="E79" t="str">
        <f>IF('Viemäriverkoston lähtötiedot'!$A78&gt;1000, 'Viemäriverkoston lähtötiedot'!$A78+MALLI_saneeraus_JV1!E$2,"")</f>
        <v/>
      </c>
      <c r="F79" s="8" t="str">
        <f>IF(E79&lt;&gt;"",'Viemäriverkoston lähtötiedot'!$B78*MALLI_saneeraus_JV1!F$2,"")</f>
        <v/>
      </c>
      <c r="G79" t="str">
        <f>IF('Viemäriverkoston lähtötiedot'!$A78&gt;1000, 'Viemäriverkoston lähtötiedot'!$A78+MALLI_saneeraus_JV1!G$2,"")</f>
        <v/>
      </c>
      <c r="H79" s="8" t="str">
        <f>IF(G79&lt;&gt;"",'Viemäriverkoston lähtötiedot'!$B78*MALLI_saneeraus_JV1!H$2,"")</f>
        <v/>
      </c>
      <c r="I79" t="str">
        <f>IF('Viemäriverkoston lähtötiedot'!$A78&gt;1000, 'Viemäriverkoston lähtötiedot'!$A78+MALLI_saneeraus_JV1!I$2,"")</f>
        <v/>
      </c>
      <c r="J79" s="8" t="str">
        <f>IF(I79&lt;&gt;"",'Viemäriverkoston lähtötiedot'!$B78*MALLI_saneeraus_JV1!J$2,"")</f>
        <v/>
      </c>
    </row>
    <row r="80" spans="1:10" x14ac:dyDescent="0.35">
      <c r="A80" t="str">
        <f>IF('Viemäriverkoston lähtötiedot'!$A79&gt;1000, 'Viemäriverkoston lähtötiedot'!$A79+MALLI_saneeraus_JV1!A$2,"")</f>
        <v/>
      </c>
      <c r="B80" s="8" t="str">
        <f>IF(A80&lt;&gt;"",'Viemäriverkoston lähtötiedot'!$B79*MALLI_saneeraus_JV1!B$2,"")</f>
        <v/>
      </c>
      <c r="C80" t="str">
        <f>IF('Viemäriverkoston lähtötiedot'!$A79&gt;1000, 'Viemäriverkoston lähtötiedot'!$A79+MALLI_saneeraus_JV1!C$2,"")</f>
        <v/>
      </c>
      <c r="D80" s="8" t="str">
        <f>IF(C80&lt;&gt;"",'Viemäriverkoston lähtötiedot'!$B79*MALLI_saneeraus_JV1!D$2,"")</f>
        <v/>
      </c>
      <c r="E80" t="str">
        <f>IF('Viemäriverkoston lähtötiedot'!$A79&gt;1000, 'Viemäriverkoston lähtötiedot'!$A79+MALLI_saneeraus_JV1!E$2,"")</f>
        <v/>
      </c>
      <c r="F80" s="8" t="str">
        <f>IF(E80&lt;&gt;"",'Viemäriverkoston lähtötiedot'!$B79*MALLI_saneeraus_JV1!F$2,"")</f>
        <v/>
      </c>
      <c r="G80" t="str">
        <f>IF('Viemäriverkoston lähtötiedot'!$A79&gt;1000, 'Viemäriverkoston lähtötiedot'!$A79+MALLI_saneeraus_JV1!G$2,"")</f>
        <v/>
      </c>
      <c r="H80" s="8" t="str">
        <f>IF(G80&lt;&gt;"",'Viemäriverkoston lähtötiedot'!$B79*MALLI_saneeraus_JV1!H$2,"")</f>
        <v/>
      </c>
      <c r="I80" t="str">
        <f>IF('Viemäriverkoston lähtötiedot'!$A79&gt;1000, 'Viemäriverkoston lähtötiedot'!$A79+MALLI_saneeraus_JV1!I$2,"")</f>
        <v/>
      </c>
      <c r="J80" s="8" t="str">
        <f>IF(I80&lt;&gt;"",'Viemäriverkoston lähtötiedot'!$B79*MALLI_saneeraus_JV1!J$2,"")</f>
        <v/>
      </c>
    </row>
    <row r="81" spans="1:10" x14ac:dyDescent="0.35">
      <c r="A81" t="str">
        <f>IF('Viemäriverkoston lähtötiedot'!$A80&gt;1000, 'Viemäriverkoston lähtötiedot'!$A80+MALLI_saneeraus_JV1!A$2,"")</f>
        <v/>
      </c>
      <c r="B81" s="8" t="str">
        <f>IF(A81&lt;&gt;"",'Viemäriverkoston lähtötiedot'!$B80*MALLI_saneeraus_JV1!B$2,"")</f>
        <v/>
      </c>
      <c r="C81" t="str">
        <f>IF('Viemäriverkoston lähtötiedot'!$A80&gt;1000, 'Viemäriverkoston lähtötiedot'!$A80+MALLI_saneeraus_JV1!C$2,"")</f>
        <v/>
      </c>
      <c r="D81" s="8" t="str">
        <f>IF(C81&lt;&gt;"",'Viemäriverkoston lähtötiedot'!$B80*MALLI_saneeraus_JV1!D$2,"")</f>
        <v/>
      </c>
      <c r="E81" t="str">
        <f>IF('Viemäriverkoston lähtötiedot'!$A80&gt;1000, 'Viemäriverkoston lähtötiedot'!$A80+MALLI_saneeraus_JV1!E$2,"")</f>
        <v/>
      </c>
      <c r="F81" s="8" t="str">
        <f>IF(E81&lt;&gt;"",'Viemäriverkoston lähtötiedot'!$B80*MALLI_saneeraus_JV1!F$2,"")</f>
        <v/>
      </c>
      <c r="G81" t="str">
        <f>IF('Viemäriverkoston lähtötiedot'!$A80&gt;1000, 'Viemäriverkoston lähtötiedot'!$A80+MALLI_saneeraus_JV1!G$2,"")</f>
        <v/>
      </c>
      <c r="H81" s="8" t="str">
        <f>IF(G81&lt;&gt;"",'Viemäriverkoston lähtötiedot'!$B80*MALLI_saneeraus_JV1!H$2,"")</f>
        <v/>
      </c>
      <c r="I81" t="str">
        <f>IF('Viemäriverkoston lähtötiedot'!$A80&gt;1000, 'Viemäriverkoston lähtötiedot'!$A80+MALLI_saneeraus_JV1!I$2,"")</f>
        <v/>
      </c>
      <c r="J81" s="8" t="str">
        <f>IF(I81&lt;&gt;"",'Viemäriverkoston lähtötiedot'!$B80*MALLI_saneeraus_JV1!J$2,"")</f>
        <v/>
      </c>
    </row>
    <row r="82" spans="1:10" x14ac:dyDescent="0.35">
      <c r="A82" t="str">
        <f>IF('Viemäriverkoston lähtötiedot'!$A81&gt;1000, 'Viemäriverkoston lähtötiedot'!$A81+MALLI_saneeraus_JV1!A$2,"")</f>
        <v/>
      </c>
      <c r="B82" s="8" t="str">
        <f>IF(A82&lt;&gt;"",'Viemäriverkoston lähtötiedot'!$B81*MALLI_saneeraus_JV1!B$2,"")</f>
        <v/>
      </c>
      <c r="C82" t="str">
        <f>IF('Viemäriverkoston lähtötiedot'!$A81&gt;1000, 'Viemäriverkoston lähtötiedot'!$A81+MALLI_saneeraus_JV1!C$2,"")</f>
        <v/>
      </c>
      <c r="D82" s="8" t="str">
        <f>IF(C82&lt;&gt;"",'Viemäriverkoston lähtötiedot'!$B81*MALLI_saneeraus_JV1!D$2,"")</f>
        <v/>
      </c>
      <c r="E82" t="str">
        <f>IF('Viemäriverkoston lähtötiedot'!$A81&gt;1000, 'Viemäriverkoston lähtötiedot'!$A81+MALLI_saneeraus_JV1!E$2,"")</f>
        <v/>
      </c>
      <c r="F82" s="8" t="str">
        <f>IF(E82&lt;&gt;"",'Viemäriverkoston lähtötiedot'!$B81*MALLI_saneeraus_JV1!F$2,"")</f>
        <v/>
      </c>
      <c r="G82" t="str">
        <f>IF('Viemäriverkoston lähtötiedot'!$A81&gt;1000, 'Viemäriverkoston lähtötiedot'!$A81+MALLI_saneeraus_JV1!G$2,"")</f>
        <v/>
      </c>
      <c r="H82" s="8" t="str">
        <f>IF(G82&lt;&gt;"",'Viemäriverkoston lähtötiedot'!$B81*MALLI_saneeraus_JV1!H$2,"")</f>
        <v/>
      </c>
      <c r="I82" t="str">
        <f>IF('Viemäriverkoston lähtötiedot'!$A81&gt;1000, 'Viemäriverkoston lähtötiedot'!$A81+MALLI_saneeraus_JV1!I$2,"")</f>
        <v/>
      </c>
      <c r="J82" s="8" t="str">
        <f>IF(I82&lt;&gt;"",'Viemäriverkoston lähtötiedot'!$B81*MALLI_saneeraus_JV1!J$2,"")</f>
        <v/>
      </c>
    </row>
    <row r="83" spans="1:10" x14ac:dyDescent="0.35">
      <c r="A83" t="str">
        <f>IF('Viemäriverkoston lähtötiedot'!$A82&gt;1000, 'Viemäriverkoston lähtötiedot'!$A82+MALLI_saneeraus_JV1!A$2,"")</f>
        <v/>
      </c>
      <c r="B83" s="8" t="str">
        <f>IF(A83&lt;&gt;"",'Viemäriverkoston lähtötiedot'!$B82*MALLI_saneeraus_JV1!B$2,"")</f>
        <v/>
      </c>
      <c r="C83" t="str">
        <f>IF('Viemäriverkoston lähtötiedot'!$A82&gt;1000, 'Viemäriverkoston lähtötiedot'!$A82+MALLI_saneeraus_JV1!C$2,"")</f>
        <v/>
      </c>
      <c r="D83" s="8" t="str">
        <f>IF(C83&lt;&gt;"",'Viemäriverkoston lähtötiedot'!$B82*MALLI_saneeraus_JV1!D$2,"")</f>
        <v/>
      </c>
      <c r="E83" t="str">
        <f>IF('Viemäriverkoston lähtötiedot'!$A82&gt;1000, 'Viemäriverkoston lähtötiedot'!$A82+MALLI_saneeraus_JV1!E$2,"")</f>
        <v/>
      </c>
      <c r="F83" s="8" t="str">
        <f>IF(E83&lt;&gt;"",'Viemäriverkoston lähtötiedot'!$B82*MALLI_saneeraus_JV1!F$2,"")</f>
        <v/>
      </c>
      <c r="G83" t="str">
        <f>IF('Viemäriverkoston lähtötiedot'!$A82&gt;1000, 'Viemäriverkoston lähtötiedot'!$A82+MALLI_saneeraus_JV1!G$2,"")</f>
        <v/>
      </c>
      <c r="H83" s="8" t="str">
        <f>IF(G83&lt;&gt;"",'Viemäriverkoston lähtötiedot'!$B82*MALLI_saneeraus_JV1!H$2,"")</f>
        <v/>
      </c>
      <c r="I83" t="str">
        <f>IF('Viemäriverkoston lähtötiedot'!$A82&gt;1000, 'Viemäriverkoston lähtötiedot'!$A82+MALLI_saneeraus_JV1!I$2,"")</f>
        <v/>
      </c>
      <c r="J83" s="8" t="str">
        <f>IF(I83&lt;&gt;"",'Viemäriverkoston lähtötiedot'!$B82*MALLI_saneeraus_JV1!J$2,"")</f>
        <v/>
      </c>
    </row>
    <row r="84" spans="1:10" x14ac:dyDescent="0.35">
      <c r="A84" t="str">
        <f>IF('Viemäriverkoston lähtötiedot'!$A83&gt;1000, 'Viemäriverkoston lähtötiedot'!$A83+MALLI_saneeraus_JV1!A$2,"")</f>
        <v/>
      </c>
      <c r="B84" s="8" t="str">
        <f>IF(A84&lt;&gt;"",'Viemäriverkoston lähtötiedot'!$B83*MALLI_saneeraus_JV1!B$2,"")</f>
        <v/>
      </c>
      <c r="C84" t="str">
        <f>IF('Viemäriverkoston lähtötiedot'!$A83&gt;1000, 'Viemäriverkoston lähtötiedot'!$A83+MALLI_saneeraus_JV1!C$2,"")</f>
        <v/>
      </c>
      <c r="D84" s="8" t="str">
        <f>IF(C84&lt;&gt;"",'Viemäriverkoston lähtötiedot'!$B83*MALLI_saneeraus_JV1!D$2,"")</f>
        <v/>
      </c>
      <c r="E84" t="str">
        <f>IF('Viemäriverkoston lähtötiedot'!$A83&gt;1000, 'Viemäriverkoston lähtötiedot'!$A83+MALLI_saneeraus_JV1!E$2,"")</f>
        <v/>
      </c>
      <c r="F84" s="8" t="str">
        <f>IF(E84&lt;&gt;"",'Viemäriverkoston lähtötiedot'!$B83*MALLI_saneeraus_JV1!F$2,"")</f>
        <v/>
      </c>
      <c r="G84" t="str">
        <f>IF('Viemäriverkoston lähtötiedot'!$A83&gt;1000, 'Viemäriverkoston lähtötiedot'!$A83+MALLI_saneeraus_JV1!G$2,"")</f>
        <v/>
      </c>
      <c r="H84" s="8" t="str">
        <f>IF(G84&lt;&gt;"",'Viemäriverkoston lähtötiedot'!$B83*MALLI_saneeraus_JV1!H$2,"")</f>
        <v/>
      </c>
      <c r="I84" t="str">
        <f>IF('Viemäriverkoston lähtötiedot'!$A83&gt;1000, 'Viemäriverkoston lähtötiedot'!$A83+MALLI_saneeraus_JV1!I$2,"")</f>
        <v/>
      </c>
      <c r="J84" s="8" t="str">
        <f>IF(I84&lt;&gt;"",'Viemäriverkoston lähtötiedot'!$B83*MALLI_saneeraus_JV1!J$2,"")</f>
        <v/>
      </c>
    </row>
    <row r="85" spans="1:10" x14ac:dyDescent="0.35">
      <c r="A85" t="str">
        <f>IF('Viemäriverkoston lähtötiedot'!$A84&gt;1000, 'Viemäriverkoston lähtötiedot'!$A84+MALLI_saneeraus_JV1!A$2,"")</f>
        <v/>
      </c>
      <c r="B85" s="8" t="str">
        <f>IF(A85&lt;&gt;"",'Viemäriverkoston lähtötiedot'!$B84*MALLI_saneeraus_JV1!B$2,"")</f>
        <v/>
      </c>
      <c r="C85" t="str">
        <f>IF('Viemäriverkoston lähtötiedot'!$A84&gt;1000, 'Viemäriverkoston lähtötiedot'!$A84+MALLI_saneeraus_JV1!C$2,"")</f>
        <v/>
      </c>
      <c r="D85" s="8" t="str">
        <f>IF(C85&lt;&gt;"",'Viemäriverkoston lähtötiedot'!$B84*MALLI_saneeraus_JV1!D$2,"")</f>
        <v/>
      </c>
      <c r="E85" t="str">
        <f>IF('Viemäriverkoston lähtötiedot'!$A84&gt;1000, 'Viemäriverkoston lähtötiedot'!$A84+MALLI_saneeraus_JV1!E$2,"")</f>
        <v/>
      </c>
      <c r="F85" s="8" t="str">
        <f>IF(E85&lt;&gt;"",'Viemäriverkoston lähtötiedot'!$B84*MALLI_saneeraus_JV1!F$2,"")</f>
        <v/>
      </c>
      <c r="G85" t="str">
        <f>IF('Viemäriverkoston lähtötiedot'!$A84&gt;1000, 'Viemäriverkoston lähtötiedot'!$A84+MALLI_saneeraus_JV1!G$2,"")</f>
        <v/>
      </c>
      <c r="H85" s="8" t="str">
        <f>IF(G85&lt;&gt;"",'Viemäriverkoston lähtötiedot'!$B84*MALLI_saneeraus_JV1!H$2,"")</f>
        <v/>
      </c>
      <c r="I85" t="str">
        <f>IF('Viemäriverkoston lähtötiedot'!$A84&gt;1000, 'Viemäriverkoston lähtötiedot'!$A84+MALLI_saneeraus_JV1!I$2,"")</f>
        <v/>
      </c>
      <c r="J85" s="8" t="str">
        <f>IF(I85&lt;&gt;"",'Viemäriverkoston lähtötiedot'!$B84*MALLI_saneeraus_JV1!J$2,"")</f>
        <v/>
      </c>
    </row>
    <row r="86" spans="1:10" x14ac:dyDescent="0.35">
      <c r="A86" t="str">
        <f>IF('Viemäriverkoston lähtötiedot'!$A85&gt;1000, 'Viemäriverkoston lähtötiedot'!$A85+MALLI_saneeraus_JV1!A$2,"")</f>
        <v/>
      </c>
      <c r="B86" s="8" t="str">
        <f>IF(A86&lt;&gt;"",'Viemäriverkoston lähtötiedot'!$B85*MALLI_saneeraus_JV1!B$2,"")</f>
        <v/>
      </c>
      <c r="C86" t="str">
        <f>IF('Viemäriverkoston lähtötiedot'!$A85&gt;1000, 'Viemäriverkoston lähtötiedot'!$A85+MALLI_saneeraus_JV1!C$2,"")</f>
        <v/>
      </c>
      <c r="D86" s="8" t="str">
        <f>IF(C86&lt;&gt;"",'Viemäriverkoston lähtötiedot'!$B85*MALLI_saneeraus_JV1!D$2,"")</f>
        <v/>
      </c>
      <c r="E86" t="str">
        <f>IF('Viemäriverkoston lähtötiedot'!$A85&gt;1000, 'Viemäriverkoston lähtötiedot'!$A85+MALLI_saneeraus_JV1!E$2,"")</f>
        <v/>
      </c>
      <c r="F86" s="8" t="str">
        <f>IF(E86&lt;&gt;"",'Viemäriverkoston lähtötiedot'!$B85*MALLI_saneeraus_JV1!F$2,"")</f>
        <v/>
      </c>
      <c r="G86" t="str">
        <f>IF('Viemäriverkoston lähtötiedot'!$A85&gt;1000, 'Viemäriverkoston lähtötiedot'!$A85+MALLI_saneeraus_JV1!G$2,"")</f>
        <v/>
      </c>
      <c r="H86" s="8" t="str">
        <f>IF(G86&lt;&gt;"",'Viemäriverkoston lähtötiedot'!$B85*MALLI_saneeraus_JV1!H$2,"")</f>
        <v/>
      </c>
      <c r="I86" t="str">
        <f>IF('Viemäriverkoston lähtötiedot'!$A85&gt;1000, 'Viemäriverkoston lähtötiedot'!$A85+MALLI_saneeraus_JV1!I$2,"")</f>
        <v/>
      </c>
      <c r="J86" s="8" t="str">
        <f>IF(I86&lt;&gt;"",'Viemäriverkoston lähtötiedot'!$B85*MALLI_saneeraus_JV1!J$2,"")</f>
        <v/>
      </c>
    </row>
    <row r="87" spans="1:10" x14ac:dyDescent="0.35">
      <c r="A87" t="str">
        <f>IF('Viemäriverkoston lähtötiedot'!$A86&gt;1000, 'Viemäriverkoston lähtötiedot'!$A86+MALLI_saneeraus_JV1!A$2,"")</f>
        <v/>
      </c>
      <c r="B87" s="8" t="str">
        <f>IF(A87&lt;&gt;"",'Viemäriverkoston lähtötiedot'!$B86*MALLI_saneeraus_JV1!B$2,"")</f>
        <v/>
      </c>
      <c r="C87" t="str">
        <f>IF('Viemäriverkoston lähtötiedot'!$A86&gt;1000, 'Viemäriverkoston lähtötiedot'!$A86+MALLI_saneeraus_JV1!C$2,"")</f>
        <v/>
      </c>
      <c r="D87" s="8" t="str">
        <f>IF(C87&lt;&gt;"",'Viemäriverkoston lähtötiedot'!$B86*MALLI_saneeraus_JV1!D$2,"")</f>
        <v/>
      </c>
      <c r="E87" t="str">
        <f>IF('Viemäriverkoston lähtötiedot'!$A86&gt;1000, 'Viemäriverkoston lähtötiedot'!$A86+MALLI_saneeraus_JV1!E$2,"")</f>
        <v/>
      </c>
      <c r="F87" s="8" t="str">
        <f>IF(E87&lt;&gt;"",'Viemäriverkoston lähtötiedot'!$B86*MALLI_saneeraus_JV1!F$2,"")</f>
        <v/>
      </c>
      <c r="G87" t="str">
        <f>IF('Viemäriverkoston lähtötiedot'!$A86&gt;1000, 'Viemäriverkoston lähtötiedot'!$A86+MALLI_saneeraus_JV1!G$2,"")</f>
        <v/>
      </c>
      <c r="H87" s="8" t="str">
        <f>IF(G87&lt;&gt;"",'Viemäriverkoston lähtötiedot'!$B86*MALLI_saneeraus_JV1!H$2,"")</f>
        <v/>
      </c>
      <c r="I87" t="str">
        <f>IF('Viemäriverkoston lähtötiedot'!$A86&gt;1000, 'Viemäriverkoston lähtötiedot'!$A86+MALLI_saneeraus_JV1!I$2,"")</f>
        <v/>
      </c>
      <c r="J87" s="8" t="str">
        <f>IF(I87&lt;&gt;"",'Viemäriverkoston lähtötiedot'!$B86*MALLI_saneeraus_JV1!J$2,"")</f>
        <v/>
      </c>
    </row>
    <row r="88" spans="1:10" x14ac:dyDescent="0.35">
      <c r="A88" t="str">
        <f>IF('Viemäriverkoston lähtötiedot'!$A87&gt;1000, 'Viemäriverkoston lähtötiedot'!$A87+MALLI_saneeraus_JV1!A$2,"")</f>
        <v/>
      </c>
      <c r="B88" s="8" t="str">
        <f>IF(A88&lt;&gt;"",'Viemäriverkoston lähtötiedot'!$B87*MALLI_saneeraus_JV1!B$2,"")</f>
        <v/>
      </c>
      <c r="C88" t="str">
        <f>IF('Viemäriverkoston lähtötiedot'!$A87&gt;1000, 'Viemäriverkoston lähtötiedot'!$A87+MALLI_saneeraus_JV1!C$2,"")</f>
        <v/>
      </c>
      <c r="D88" s="8" t="str">
        <f>IF(C88&lt;&gt;"",'Viemäriverkoston lähtötiedot'!$B87*MALLI_saneeraus_JV1!D$2,"")</f>
        <v/>
      </c>
      <c r="E88" t="str">
        <f>IF('Viemäriverkoston lähtötiedot'!$A87&gt;1000, 'Viemäriverkoston lähtötiedot'!$A87+MALLI_saneeraus_JV1!E$2,"")</f>
        <v/>
      </c>
      <c r="F88" s="8" t="str">
        <f>IF(E88&lt;&gt;"",'Viemäriverkoston lähtötiedot'!$B87*MALLI_saneeraus_JV1!F$2,"")</f>
        <v/>
      </c>
      <c r="G88" t="str">
        <f>IF('Viemäriverkoston lähtötiedot'!$A87&gt;1000, 'Viemäriverkoston lähtötiedot'!$A87+MALLI_saneeraus_JV1!G$2,"")</f>
        <v/>
      </c>
      <c r="H88" s="8" t="str">
        <f>IF(G88&lt;&gt;"",'Viemäriverkoston lähtötiedot'!$B87*MALLI_saneeraus_JV1!H$2,"")</f>
        <v/>
      </c>
      <c r="I88" t="str">
        <f>IF('Viemäriverkoston lähtötiedot'!$A87&gt;1000, 'Viemäriverkoston lähtötiedot'!$A87+MALLI_saneeraus_JV1!I$2,"")</f>
        <v/>
      </c>
      <c r="J88" s="8" t="str">
        <f>IF(I88&lt;&gt;"",'Viemäriverkoston lähtötiedot'!$B87*MALLI_saneeraus_JV1!J$2,"")</f>
        <v/>
      </c>
    </row>
    <row r="89" spans="1:10" x14ac:dyDescent="0.35">
      <c r="A89" t="str">
        <f>IF('Viemäriverkoston lähtötiedot'!$A88&gt;1000, 'Viemäriverkoston lähtötiedot'!$A88+MALLI_saneeraus_JV1!A$2,"")</f>
        <v/>
      </c>
      <c r="B89" s="8" t="str">
        <f>IF(A89&lt;&gt;"",'Viemäriverkoston lähtötiedot'!$B88*MALLI_saneeraus_JV1!B$2,"")</f>
        <v/>
      </c>
      <c r="C89" t="str">
        <f>IF('Viemäriverkoston lähtötiedot'!$A88&gt;1000, 'Viemäriverkoston lähtötiedot'!$A88+MALLI_saneeraus_JV1!C$2,"")</f>
        <v/>
      </c>
      <c r="D89" s="8" t="str">
        <f>IF(C89&lt;&gt;"",'Viemäriverkoston lähtötiedot'!$B88*MALLI_saneeraus_JV1!D$2,"")</f>
        <v/>
      </c>
      <c r="E89" t="str">
        <f>IF('Viemäriverkoston lähtötiedot'!$A88&gt;1000, 'Viemäriverkoston lähtötiedot'!$A88+MALLI_saneeraus_JV1!E$2,"")</f>
        <v/>
      </c>
      <c r="F89" s="8" t="str">
        <f>IF(E89&lt;&gt;"",'Viemäriverkoston lähtötiedot'!$B88*MALLI_saneeraus_JV1!F$2,"")</f>
        <v/>
      </c>
      <c r="G89" t="str">
        <f>IF('Viemäriverkoston lähtötiedot'!$A88&gt;1000, 'Viemäriverkoston lähtötiedot'!$A88+MALLI_saneeraus_JV1!G$2,"")</f>
        <v/>
      </c>
      <c r="H89" s="8" t="str">
        <f>IF(G89&lt;&gt;"",'Viemäriverkoston lähtötiedot'!$B88*MALLI_saneeraus_JV1!H$2,"")</f>
        <v/>
      </c>
      <c r="I89" t="str">
        <f>IF('Viemäriverkoston lähtötiedot'!$A88&gt;1000, 'Viemäriverkoston lähtötiedot'!$A88+MALLI_saneeraus_JV1!I$2,"")</f>
        <v/>
      </c>
      <c r="J89" s="8" t="str">
        <f>IF(I89&lt;&gt;"",'Viemäriverkoston lähtötiedot'!$B88*MALLI_saneeraus_JV1!J$2,"")</f>
        <v/>
      </c>
    </row>
    <row r="90" spans="1:10" x14ac:dyDescent="0.35">
      <c r="A90" t="str">
        <f>IF('Viemäriverkoston lähtötiedot'!$A89&gt;1000, 'Viemäriverkoston lähtötiedot'!$A89+MALLI_saneeraus_JV1!A$2,"")</f>
        <v/>
      </c>
      <c r="B90" s="8" t="str">
        <f>IF(A90&lt;&gt;"",'Viemäriverkoston lähtötiedot'!$B89*MALLI_saneeraus_JV1!B$2,"")</f>
        <v/>
      </c>
      <c r="C90" t="str">
        <f>IF('Viemäriverkoston lähtötiedot'!$A89&gt;1000, 'Viemäriverkoston lähtötiedot'!$A89+MALLI_saneeraus_JV1!C$2,"")</f>
        <v/>
      </c>
      <c r="D90" s="8" t="str">
        <f>IF(C90&lt;&gt;"",'Viemäriverkoston lähtötiedot'!$B89*MALLI_saneeraus_JV1!D$2,"")</f>
        <v/>
      </c>
      <c r="E90" t="str">
        <f>IF('Viemäriverkoston lähtötiedot'!$A89&gt;1000, 'Viemäriverkoston lähtötiedot'!$A89+MALLI_saneeraus_JV1!E$2,"")</f>
        <v/>
      </c>
      <c r="F90" s="8" t="str">
        <f>IF(E90&lt;&gt;"",'Viemäriverkoston lähtötiedot'!$B89*MALLI_saneeraus_JV1!F$2,"")</f>
        <v/>
      </c>
      <c r="G90" t="str">
        <f>IF('Viemäriverkoston lähtötiedot'!$A89&gt;1000, 'Viemäriverkoston lähtötiedot'!$A89+MALLI_saneeraus_JV1!G$2,"")</f>
        <v/>
      </c>
      <c r="H90" s="8" t="str">
        <f>IF(G90&lt;&gt;"",'Viemäriverkoston lähtötiedot'!$B89*MALLI_saneeraus_JV1!H$2,"")</f>
        <v/>
      </c>
      <c r="I90" t="str">
        <f>IF('Viemäriverkoston lähtötiedot'!$A89&gt;1000, 'Viemäriverkoston lähtötiedot'!$A89+MALLI_saneeraus_JV1!I$2,"")</f>
        <v/>
      </c>
      <c r="J90" s="8" t="str">
        <f>IF(I90&lt;&gt;"",'Viemäriverkoston lähtötiedot'!$B89*MALLI_saneeraus_JV1!J$2,"")</f>
        <v/>
      </c>
    </row>
    <row r="91" spans="1:10" x14ac:dyDescent="0.35">
      <c r="A91" t="str">
        <f>IF('Viemäriverkoston lähtötiedot'!$A90&gt;1000, 'Viemäriverkoston lähtötiedot'!$A90+MALLI_saneeraus_JV1!A$2,"")</f>
        <v/>
      </c>
      <c r="B91" s="8" t="str">
        <f>IF(A91&lt;&gt;"",'Viemäriverkoston lähtötiedot'!$B90*MALLI_saneeraus_JV1!B$2,"")</f>
        <v/>
      </c>
      <c r="C91" t="str">
        <f>IF('Viemäriverkoston lähtötiedot'!$A90&gt;1000, 'Viemäriverkoston lähtötiedot'!$A90+MALLI_saneeraus_JV1!C$2,"")</f>
        <v/>
      </c>
      <c r="D91" s="8" t="str">
        <f>IF(C91&lt;&gt;"",'Viemäriverkoston lähtötiedot'!$B90*MALLI_saneeraus_JV1!D$2,"")</f>
        <v/>
      </c>
      <c r="E91" t="str">
        <f>IF('Viemäriverkoston lähtötiedot'!$A90&gt;1000, 'Viemäriverkoston lähtötiedot'!$A90+MALLI_saneeraus_JV1!E$2,"")</f>
        <v/>
      </c>
      <c r="F91" s="8" t="str">
        <f>IF(E91&lt;&gt;"",'Viemäriverkoston lähtötiedot'!$B90*MALLI_saneeraus_JV1!F$2,"")</f>
        <v/>
      </c>
      <c r="G91" t="str">
        <f>IF('Viemäriverkoston lähtötiedot'!$A90&gt;1000, 'Viemäriverkoston lähtötiedot'!$A90+MALLI_saneeraus_JV1!G$2,"")</f>
        <v/>
      </c>
      <c r="H91" s="8" t="str">
        <f>IF(G91&lt;&gt;"",'Viemäriverkoston lähtötiedot'!$B90*MALLI_saneeraus_JV1!H$2,"")</f>
        <v/>
      </c>
      <c r="I91" t="str">
        <f>IF('Viemäriverkoston lähtötiedot'!$A90&gt;1000, 'Viemäriverkoston lähtötiedot'!$A90+MALLI_saneeraus_JV1!I$2,"")</f>
        <v/>
      </c>
      <c r="J91" s="8" t="str">
        <f>IF(I91&lt;&gt;"",'Viemäriverkoston lähtötiedot'!$B90*MALLI_saneeraus_JV1!J$2,"")</f>
        <v/>
      </c>
    </row>
    <row r="92" spans="1:10" x14ac:dyDescent="0.35">
      <c r="A92" t="str">
        <f>IF('Viemäriverkoston lähtötiedot'!$A91&gt;1000, 'Viemäriverkoston lähtötiedot'!$A91+MALLI_saneeraus_JV1!A$2,"")</f>
        <v/>
      </c>
      <c r="B92" s="8" t="str">
        <f>IF(A92&lt;&gt;"",'Viemäriverkoston lähtötiedot'!$B91*MALLI_saneeraus_JV1!B$2,"")</f>
        <v/>
      </c>
      <c r="C92" t="str">
        <f>IF('Viemäriverkoston lähtötiedot'!$A91&gt;1000, 'Viemäriverkoston lähtötiedot'!$A91+MALLI_saneeraus_JV1!C$2,"")</f>
        <v/>
      </c>
      <c r="D92" s="8" t="str">
        <f>IF(C92&lt;&gt;"",'Viemäriverkoston lähtötiedot'!$B91*MALLI_saneeraus_JV1!D$2,"")</f>
        <v/>
      </c>
      <c r="E92" t="str">
        <f>IF('Viemäriverkoston lähtötiedot'!$A91&gt;1000, 'Viemäriverkoston lähtötiedot'!$A91+MALLI_saneeraus_JV1!E$2,"")</f>
        <v/>
      </c>
      <c r="F92" s="8" t="str">
        <f>IF(E92&lt;&gt;"",'Viemäriverkoston lähtötiedot'!$B91*MALLI_saneeraus_JV1!F$2,"")</f>
        <v/>
      </c>
      <c r="G92" t="str">
        <f>IF('Viemäriverkoston lähtötiedot'!$A91&gt;1000, 'Viemäriverkoston lähtötiedot'!$A91+MALLI_saneeraus_JV1!G$2,"")</f>
        <v/>
      </c>
      <c r="H92" s="8" t="str">
        <f>IF(G92&lt;&gt;"",'Viemäriverkoston lähtötiedot'!$B91*MALLI_saneeraus_JV1!H$2,"")</f>
        <v/>
      </c>
      <c r="I92" t="str">
        <f>IF('Viemäriverkoston lähtötiedot'!$A91&gt;1000, 'Viemäriverkoston lähtötiedot'!$A91+MALLI_saneeraus_JV1!I$2,"")</f>
        <v/>
      </c>
      <c r="J92" s="8" t="str">
        <f>IF(I92&lt;&gt;"",'Viemäriverkoston lähtötiedot'!$B91*MALLI_saneeraus_JV1!J$2,"")</f>
        <v/>
      </c>
    </row>
    <row r="93" spans="1:10" x14ac:dyDescent="0.35">
      <c r="A93" t="str">
        <f>IF('Viemäriverkoston lähtötiedot'!$A92&gt;1000, 'Viemäriverkoston lähtötiedot'!$A92+MALLI_saneeraus_JV1!A$2,"")</f>
        <v/>
      </c>
      <c r="B93" s="8" t="str">
        <f>IF(A93&lt;&gt;"",'Viemäriverkoston lähtötiedot'!$B92*MALLI_saneeraus_JV1!B$2,"")</f>
        <v/>
      </c>
      <c r="C93" t="str">
        <f>IF('Viemäriverkoston lähtötiedot'!$A92&gt;1000, 'Viemäriverkoston lähtötiedot'!$A92+MALLI_saneeraus_JV1!C$2,"")</f>
        <v/>
      </c>
      <c r="D93" s="8" t="str">
        <f>IF(C93&lt;&gt;"",'Viemäriverkoston lähtötiedot'!$B92*MALLI_saneeraus_JV1!D$2,"")</f>
        <v/>
      </c>
      <c r="E93" t="str">
        <f>IF('Viemäriverkoston lähtötiedot'!$A92&gt;1000, 'Viemäriverkoston lähtötiedot'!$A92+MALLI_saneeraus_JV1!E$2,"")</f>
        <v/>
      </c>
      <c r="F93" s="8" t="str">
        <f>IF(E93&lt;&gt;"",'Viemäriverkoston lähtötiedot'!$B92*MALLI_saneeraus_JV1!F$2,"")</f>
        <v/>
      </c>
      <c r="G93" t="str">
        <f>IF('Viemäriverkoston lähtötiedot'!$A92&gt;1000, 'Viemäriverkoston lähtötiedot'!$A92+MALLI_saneeraus_JV1!G$2,"")</f>
        <v/>
      </c>
      <c r="H93" s="8" t="str">
        <f>IF(G93&lt;&gt;"",'Viemäriverkoston lähtötiedot'!$B92*MALLI_saneeraus_JV1!H$2,"")</f>
        <v/>
      </c>
      <c r="I93" t="str">
        <f>IF('Viemäriverkoston lähtötiedot'!$A92&gt;1000, 'Viemäriverkoston lähtötiedot'!$A92+MALLI_saneeraus_JV1!I$2,"")</f>
        <v/>
      </c>
      <c r="J93" s="8" t="str">
        <f>IF(I93&lt;&gt;"",'Viemäriverkoston lähtötiedot'!$B92*MALLI_saneeraus_JV1!J$2,"")</f>
        <v/>
      </c>
    </row>
    <row r="94" spans="1:10" x14ac:dyDescent="0.35">
      <c r="A94" t="str">
        <f>IF('Viemäriverkoston lähtötiedot'!$A93&gt;1000, 'Viemäriverkoston lähtötiedot'!$A93+MALLI_saneeraus_JV1!A$2,"")</f>
        <v/>
      </c>
      <c r="B94" s="8" t="str">
        <f>IF(A94&lt;&gt;"",'Viemäriverkoston lähtötiedot'!$B93*MALLI_saneeraus_JV1!B$2,"")</f>
        <v/>
      </c>
      <c r="C94" t="str">
        <f>IF('Viemäriverkoston lähtötiedot'!$A93&gt;1000, 'Viemäriverkoston lähtötiedot'!$A93+MALLI_saneeraus_JV1!C$2,"")</f>
        <v/>
      </c>
      <c r="D94" s="8" t="str">
        <f>IF(C94&lt;&gt;"",'Viemäriverkoston lähtötiedot'!$B93*MALLI_saneeraus_JV1!D$2,"")</f>
        <v/>
      </c>
      <c r="E94" t="str">
        <f>IF('Viemäriverkoston lähtötiedot'!$A93&gt;1000, 'Viemäriverkoston lähtötiedot'!$A93+MALLI_saneeraus_JV1!E$2,"")</f>
        <v/>
      </c>
      <c r="F94" s="8" t="str">
        <f>IF(E94&lt;&gt;"",'Viemäriverkoston lähtötiedot'!$B93*MALLI_saneeraus_JV1!F$2,"")</f>
        <v/>
      </c>
      <c r="G94" t="str">
        <f>IF('Viemäriverkoston lähtötiedot'!$A93&gt;1000, 'Viemäriverkoston lähtötiedot'!$A93+MALLI_saneeraus_JV1!G$2,"")</f>
        <v/>
      </c>
      <c r="H94" s="8" t="str">
        <f>IF(G94&lt;&gt;"",'Viemäriverkoston lähtötiedot'!$B93*MALLI_saneeraus_JV1!H$2,"")</f>
        <v/>
      </c>
      <c r="I94" t="str">
        <f>IF('Viemäriverkoston lähtötiedot'!$A93&gt;1000, 'Viemäriverkoston lähtötiedot'!$A93+MALLI_saneeraus_JV1!I$2,"")</f>
        <v/>
      </c>
      <c r="J94" s="8" t="str">
        <f>IF(I94&lt;&gt;"",'Viemäriverkoston lähtötiedot'!$B93*MALLI_saneeraus_JV1!J$2,"")</f>
        <v/>
      </c>
    </row>
    <row r="95" spans="1:10" x14ac:dyDescent="0.35">
      <c r="A95" t="str">
        <f>IF('Viemäriverkoston lähtötiedot'!$A94&gt;1000, 'Viemäriverkoston lähtötiedot'!$A94+MALLI_saneeraus_JV1!A$2,"")</f>
        <v/>
      </c>
      <c r="B95" s="8" t="str">
        <f>IF(A95&lt;&gt;"",'Viemäriverkoston lähtötiedot'!$B94*MALLI_saneeraus_JV1!B$2,"")</f>
        <v/>
      </c>
      <c r="C95" t="str">
        <f>IF('Viemäriverkoston lähtötiedot'!$A94&gt;1000, 'Viemäriverkoston lähtötiedot'!$A94+MALLI_saneeraus_JV1!C$2,"")</f>
        <v/>
      </c>
      <c r="D95" s="8" t="str">
        <f>IF(C95&lt;&gt;"",'Viemäriverkoston lähtötiedot'!$B94*MALLI_saneeraus_JV1!D$2,"")</f>
        <v/>
      </c>
      <c r="E95" t="str">
        <f>IF('Viemäriverkoston lähtötiedot'!$A94&gt;1000, 'Viemäriverkoston lähtötiedot'!$A94+MALLI_saneeraus_JV1!E$2,"")</f>
        <v/>
      </c>
      <c r="F95" s="8" t="str">
        <f>IF(E95&lt;&gt;"",'Viemäriverkoston lähtötiedot'!$B94*MALLI_saneeraus_JV1!F$2,"")</f>
        <v/>
      </c>
      <c r="G95" t="str">
        <f>IF('Viemäriverkoston lähtötiedot'!$A94&gt;1000, 'Viemäriverkoston lähtötiedot'!$A94+MALLI_saneeraus_JV1!G$2,"")</f>
        <v/>
      </c>
      <c r="H95" s="8" t="str">
        <f>IF(G95&lt;&gt;"",'Viemäriverkoston lähtötiedot'!$B94*MALLI_saneeraus_JV1!H$2,"")</f>
        <v/>
      </c>
      <c r="I95" t="str">
        <f>IF('Viemäriverkoston lähtötiedot'!$A94&gt;1000, 'Viemäriverkoston lähtötiedot'!$A94+MALLI_saneeraus_JV1!I$2,"")</f>
        <v/>
      </c>
      <c r="J95" s="8" t="str">
        <f>IF(I95&lt;&gt;"",'Viemäriverkoston lähtötiedot'!$B94*MALLI_saneeraus_JV1!J$2,"")</f>
        <v/>
      </c>
    </row>
    <row r="96" spans="1:10" x14ac:dyDescent="0.35">
      <c r="A96" t="str">
        <f>IF('Viemäriverkoston lähtötiedot'!$A95&gt;1000, 'Viemäriverkoston lähtötiedot'!$A95+MALLI_saneeraus_JV1!A$2,"")</f>
        <v/>
      </c>
      <c r="B96" s="8" t="str">
        <f>IF(A96&lt;&gt;"",'Viemäriverkoston lähtötiedot'!$B95*MALLI_saneeraus_JV1!B$2,"")</f>
        <v/>
      </c>
      <c r="C96" t="str">
        <f>IF('Viemäriverkoston lähtötiedot'!$A95&gt;1000, 'Viemäriverkoston lähtötiedot'!$A95+MALLI_saneeraus_JV1!C$2,"")</f>
        <v/>
      </c>
      <c r="D96" s="8" t="str">
        <f>IF(C96&lt;&gt;"",'Viemäriverkoston lähtötiedot'!$B95*MALLI_saneeraus_JV1!D$2,"")</f>
        <v/>
      </c>
      <c r="E96" t="str">
        <f>IF('Viemäriverkoston lähtötiedot'!$A95&gt;1000, 'Viemäriverkoston lähtötiedot'!$A95+MALLI_saneeraus_JV1!E$2,"")</f>
        <v/>
      </c>
      <c r="F96" s="8" t="str">
        <f>IF(E96&lt;&gt;"",'Viemäriverkoston lähtötiedot'!$B95*MALLI_saneeraus_JV1!F$2,"")</f>
        <v/>
      </c>
      <c r="G96" t="str">
        <f>IF('Viemäriverkoston lähtötiedot'!$A95&gt;1000, 'Viemäriverkoston lähtötiedot'!$A95+MALLI_saneeraus_JV1!G$2,"")</f>
        <v/>
      </c>
      <c r="H96" s="8" t="str">
        <f>IF(G96&lt;&gt;"",'Viemäriverkoston lähtötiedot'!$B95*MALLI_saneeraus_JV1!H$2,"")</f>
        <v/>
      </c>
      <c r="I96" t="str">
        <f>IF('Viemäriverkoston lähtötiedot'!$A95&gt;1000, 'Viemäriverkoston lähtötiedot'!$A95+MALLI_saneeraus_JV1!I$2,"")</f>
        <v/>
      </c>
      <c r="J96" s="8" t="str">
        <f>IF(I96&lt;&gt;"",'Viemäriverkoston lähtötiedot'!$B95*MALLI_saneeraus_JV1!J$2,"")</f>
        <v/>
      </c>
    </row>
    <row r="97" spans="1:10" x14ac:dyDescent="0.35">
      <c r="A97" t="str">
        <f>IF('Viemäriverkoston lähtötiedot'!$A96&gt;1000, 'Viemäriverkoston lähtötiedot'!$A96+MALLI_saneeraus_JV1!A$2,"")</f>
        <v/>
      </c>
      <c r="B97" s="8" t="str">
        <f>IF(A97&lt;&gt;"",'Viemäriverkoston lähtötiedot'!$B96*MALLI_saneeraus_JV1!B$2,"")</f>
        <v/>
      </c>
      <c r="C97" t="str">
        <f>IF('Viemäriverkoston lähtötiedot'!$A96&gt;1000, 'Viemäriverkoston lähtötiedot'!$A96+MALLI_saneeraus_JV1!C$2,"")</f>
        <v/>
      </c>
      <c r="D97" s="8" t="str">
        <f>IF(C97&lt;&gt;"",'Viemäriverkoston lähtötiedot'!$B96*MALLI_saneeraus_JV1!D$2,"")</f>
        <v/>
      </c>
      <c r="E97" t="str">
        <f>IF('Viemäriverkoston lähtötiedot'!$A96&gt;1000, 'Viemäriverkoston lähtötiedot'!$A96+MALLI_saneeraus_JV1!E$2,"")</f>
        <v/>
      </c>
      <c r="F97" s="8" t="str">
        <f>IF(E97&lt;&gt;"",'Viemäriverkoston lähtötiedot'!$B96*MALLI_saneeraus_JV1!F$2,"")</f>
        <v/>
      </c>
      <c r="G97" t="str">
        <f>IF('Viemäriverkoston lähtötiedot'!$A96&gt;1000, 'Viemäriverkoston lähtötiedot'!$A96+MALLI_saneeraus_JV1!G$2,"")</f>
        <v/>
      </c>
      <c r="H97" s="8" t="str">
        <f>IF(G97&lt;&gt;"",'Viemäriverkoston lähtötiedot'!$B96*MALLI_saneeraus_JV1!H$2,"")</f>
        <v/>
      </c>
      <c r="I97" t="str">
        <f>IF('Viemäriverkoston lähtötiedot'!$A96&gt;1000, 'Viemäriverkoston lähtötiedot'!$A96+MALLI_saneeraus_JV1!I$2,"")</f>
        <v/>
      </c>
      <c r="J97" s="8" t="str">
        <f>IF(I97&lt;&gt;"",'Viemäriverkoston lähtötiedot'!$B96*MALLI_saneeraus_JV1!J$2,"")</f>
        <v/>
      </c>
    </row>
    <row r="98" spans="1:10" x14ac:dyDescent="0.35">
      <c r="A98" t="str">
        <f>IF('Viemäriverkoston lähtötiedot'!$A97&gt;1000, 'Viemäriverkoston lähtötiedot'!$A97+MALLI_saneeraus_JV1!A$2,"")</f>
        <v/>
      </c>
      <c r="B98" s="8" t="str">
        <f>IF(A98&lt;&gt;"",'Viemäriverkoston lähtötiedot'!$B97*MALLI_saneeraus_JV1!B$2,"")</f>
        <v/>
      </c>
      <c r="C98" t="str">
        <f>IF('Viemäriverkoston lähtötiedot'!$A97&gt;1000, 'Viemäriverkoston lähtötiedot'!$A97+MALLI_saneeraus_JV1!C$2,"")</f>
        <v/>
      </c>
      <c r="D98" s="8" t="str">
        <f>IF(C98&lt;&gt;"",'Viemäriverkoston lähtötiedot'!$B97*MALLI_saneeraus_JV1!D$2,"")</f>
        <v/>
      </c>
      <c r="E98" t="str">
        <f>IF('Viemäriverkoston lähtötiedot'!$A97&gt;1000, 'Viemäriverkoston lähtötiedot'!$A97+MALLI_saneeraus_JV1!E$2,"")</f>
        <v/>
      </c>
      <c r="F98" s="8" t="str">
        <f>IF(E98&lt;&gt;"",'Viemäriverkoston lähtötiedot'!$B97*MALLI_saneeraus_JV1!F$2,"")</f>
        <v/>
      </c>
      <c r="G98" t="str">
        <f>IF('Viemäriverkoston lähtötiedot'!$A97&gt;1000, 'Viemäriverkoston lähtötiedot'!$A97+MALLI_saneeraus_JV1!G$2,"")</f>
        <v/>
      </c>
      <c r="H98" s="8" t="str">
        <f>IF(G98&lt;&gt;"",'Viemäriverkoston lähtötiedot'!$B97*MALLI_saneeraus_JV1!H$2,"")</f>
        <v/>
      </c>
      <c r="I98" t="str">
        <f>IF('Viemäriverkoston lähtötiedot'!$A97&gt;1000, 'Viemäriverkoston lähtötiedot'!$A97+MALLI_saneeraus_JV1!I$2,"")</f>
        <v/>
      </c>
      <c r="J98" s="8" t="str">
        <f>IF(I98&lt;&gt;"",'Viemäriverkoston lähtötiedot'!$B97*MALLI_saneeraus_JV1!J$2,"")</f>
        <v/>
      </c>
    </row>
    <row r="99" spans="1:10" x14ac:dyDescent="0.35">
      <c r="A99" t="str">
        <f>IF('Viemäriverkoston lähtötiedot'!$A98&gt;1000, 'Viemäriverkoston lähtötiedot'!$A98+MALLI_saneeraus_JV1!A$2,"")</f>
        <v/>
      </c>
      <c r="B99" s="8" t="str">
        <f>IF(A99&lt;&gt;"",'Viemäriverkoston lähtötiedot'!$B98*MALLI_saneeraus_JV1!B$2,"")</f>
        <v/>
      </c>
      <c r="C99" t="str">
        <f>IF('Viemäriverkoston lähtötiedot'!$A98&gt;1000, 'Viemäriverkoston lähtötiedot'!$A98+MALLI_saneeraus_JV1!C$2,"")</f>
        <v/>
      </c>
      <c r="D99" s="8" t="str">
        <f>IF(C99&lt;&gt;"",'Viemäriverkoston lähtötiedot'!$B98*MALLI_saneeraus_JV1!D$2,"")</f>
        <v/>
      </c>
      <c r="E99" t="str">
        <f>IF('Viemäriverkoston lähtötiedot'!$A98&gt;1000, 'Viemäriverkoston lähtötiedot'!$A98+MALLI_saneeraus_JV1!E$2,"")</f>
        <v/>
      </c>
      <c r="F99" s="8" t="str">
        <f>IF(E99&lt;&gt;"",'Viemäriverkoston lähtötiedot'!$B98*MALLI_saneeraus_JV1!F$2,"")</f>
        <v/>
      </c>
      <c r="G99" t="str">
        <f>IF('Viemäriverkoston lähtötiedot'!$A98&gt;1000, 'Viemäriverkoston lähtötiedot'!$A98+MALLI_saneeraus_JV1!G$2,"")</f>
        <v/>
      </c>
      <c r="H99" s="8" t="str">
        <f>IF(G99&lt;&gt;"",'Viemäriverkoston lähtötiedot'!$B98*MALLI_saneeraus_JV1!H$2,"")</f>
        <v/>
      </c>
      <c r="I99" t="str">
        <f>IF('Viemäriverkoston lähtötiedot'!$A98&gt;1000, 'Viemäriverkoston lähtötiedot'!$A98+MALLI_saneeraus_JV1!I$2,"")</f>
        <v/>
      </c>
      <c r="J99" s="8" t="str">
        <f>IF(I99&lt;&gt;"",'Viemäriverkoston lähtötiedot'!$B98*MALLI_saneeraus_JV1!J$2,"")</f>
        <v/>
      </c>
    </row>
    <row r="100" spans="1:10" x14ac:dyDescent="0.35">
      <c r="A100" t="str">
        <f>IF('Viemäriverkoston lähtötiedot'!$A99&gt;1000, 'Viemäriverkoston lähtötiedot'!$A99+MALLI_saneeraus_JV1!A$2,"")</f>
        <v/>
      </c>
      <c r="B100" s="8" t="str">
        <f>IF(A100&lt;&gt;"",'Viemäriverkoston lähtötiedot'!$B99*MALLI_saneeraus_JV1!B$2,"")</f>
        <v/>
      </c>
      <c r="C100" t="str">
        <f>IF('Viemäriverkoston lähtötiedot'!$A99&gt;1000, 'Viemäriverkoston lähtötiedot'!$A99+MALLI_saneeraus_JV1!C$2,"")</f>
        <v/>
      </c>
      <c r="D100" s="8" t="str">
        <f>IF(C100&lt;&gt;"",'Viemäriverkoston lähtötiedot'!$B99*MALLI_saneeraus_JV1!D$2,"")</f>
        <v/>
      </c>
      <c r="E100" t="str">
        <f>IF('Viemäriverkoston lähtötiedot'!$A99&gt;1000, 'Viemäriverkoston lähtötiedot'!$A99+MALLI_saneeraus_JV1!E$2,"")</f>
        <v/>
      </c>
      <c r="F100" s="8" t="str">
        <f>IF(E100&lt;&gt;"",'Viemäriverkoston lähtötiedot'!$B99*MALLI_saneeraus_JV1!F$2,"")</f>
        <v/>
      </c>
      <c r="G100" t="str">
        <f>IF('Viemäriverkoston lähtötiedot'!$A99&gt;1000, 'Viemäriverkoston lähtötiedot'!$A99+MALLI_saneeraus_JV1!G$2,"")</f>
        <v/>
      </c>
      <c r="H100" s="8" t="str">
        <f>IF(G100&lt;&gt;"",'Viemäriverkoston lähtötiedot'!$B99*MALLI_saneeraus_JV1!H$2,"")</f>
        <v/>
      </c>
      <c r="I100" t="str">
        <f>IF('Viemäriverkoston lähtötiedot'!$A99&gt;1000, 'Viemäriverkoston lähtötiedot'!$A99+MALLI_saneeraus_JV1!I$2,"")</f>
        <v/>
      </c>
      <c r="J100" s="8" t="str">
        <f>IF(I100&lt;&gt;"",'Viemäriverkoston lähtötiedot'!$B99*MALLI_saneeraus_JV1!J$2,"")</f>
        <v/>
      </c>
    </row>
    <row r="101" spans="1:10" x14ac:dyDescent="0.35">
      <c r="A101" t="str">
        <f>IF('Viemäriverkoston lähtötiedot'!$A100&gt;1000, 'Viemäriverkoston lähtötiedot'!$A100+MALLI_saneeraus_JV1!A$2,"")</f>
        <v/>
      </c>
      <c r="B101" s="8" t="str">
        <f>IF(A101&lt;&gt;"",'Viemäriverkoston lähtötiedot'!$B100*MALLI_saneeraus_JV1!B$2,"")</f>
        <v/>
      </c>
      <c r="C101" t="str">
        <f>IF('Viemäriverkoston lähtötiedot'!$A100&gt;1000, 'Viemäriverkoston lähtötiedot'!$A100+MALLI_saneeraus_JV1!C$2,"")</f>
        <v/>
      </c>
      <c r="D101" s="8" t="str">
        <f>IF(C101&lt;&gt;"",'Viemäriverkoston lähtötiedot'!$B100*MALLI_saneeraus_JV1!D$2,"")</f>
        <v/>
      </c>
      <c r="E101" t="str">
        <f>IF('Viemäriverkoston lähtötiedot'!$A100&gt;1000, 'Viemäriverkoston lähtötiedot'!$A100+MALLI_saneeraus_JV1!E$2,"")</f>
        <v/>
      </c>
      <c r="F101" s="8" t="str">
        <f>IF(E101&lt;&gt;"",'Viemäriverkoston lähtötiedot'!$B100*MALLI_saneeraus_JV1!F$2,"")</f>
        <v/>
      </c>
      <c r="G101" t="str">
        <f>IF('Viemäriverkoston lähtötiedot'!$A100&gt;1000, 'Viemäriverkoston lähtötiedot'!$A100+MALLI_saneeraus_JV1!G$2,"")</f>
        <v/>
      </c>
      <c r="H101" s="8" t="str">
        <f>IF(G101&lt;&gt;"",'Viemäriverkoston lähtötiedot'!$B100*MALLI_saneeraus_JV1!H$2,"")</f>
        <v/>
      </c>
      <c r="I101" t="str">
        <f>IF('Viemäriverkoston lähtötiedot'!$A100&gt;1000, 'Viemäriverkoston lähtötiedot'!$A100+MALLI_saneeraus_JV1!I$2,"")</f>
        <v/>
      </c>
      <c r="J101" s="8" t="str">
        <f>IF(I101&lt;&gt;"",'Viemäriverkoston lähtötiedot'!$B100*MALLI_saneeraus_JV1!J$2,"")</f>
        <v/>
      </c>
    </row>
    <row r="102" spans="1:10" x14ac:dyDescent="0.35">
      <c r="A102" t="str">
        <f>IF('Viemäriverkoston lähtötiedot'!$A101&gt;1000, 'Viemäriverkoston lähtötiedot'!$A101+MALLI_saneeraus_JV1!A$2,"")</f>
        <v/>
      </c>
      <c r="B102" s="8" t="str">
        <f>IF(A102&lt;&gt;"",'Viemäriverkoston lähtötiedot'!$B101*MALLI_saneeraus_JV1!B$2,"")</f>
        <v/>
      </c>
      <c r="C102" t="str">
        <f>IF('Viemäriverkoston lähtötiedot'!$A101&gt;1000, 'Viemäriverkoston lähtötiedot'!$A101+MALLI_saneeraus_JV1!C$2,"")</f>
        <v/>
      </c>
      <c r="D102" s="8" t="str">
        <f>IF(C102&lt;&gt;"",'Viemäriverkoston lähtötiedot'!$B101*MALLI_saneeraus_JV1!D$2,"")</f>
        <v/>
      </c>
      <c r="E102" t="str">
        <f>IF('Viemäriverkoston lähtötiedot'!$A101&gt;1000, 'Viemäriverkoston lähtötiedot'!$A101+MALLI_saneeraus_JV1!E$2,"")</f>
        <v/>
      </c>
      <c r="F102" s="8" t="str">
        <f>IF(E102&lt;&gt;"",'Viemäriverkoston lähtötiedot'!$B101*MALLI_saneeraus_JV1!F$2,"")</f>
        <v/>
      </c>
      <c r="G102" t="str">
        <f>IF('Viemäriverkoston lähtötiedot'!$A101&gt;1000, 'Viemäriverkoston lähtötiedot'!$A101+MALLI_saneeraus_JV1!G$2,"")</f>
        <v/>
      </c>
      <c r="H102" s="8" t="str">
        <f>IF(G102&lt;&gt;"",'Viemäriverkoston lähtötiedot'!$B101*MALLI_saneeraus_JV1!H$2,"")</f>
        <v/>
      </c>
      <c r="I102" t="str">
        <f>IF('Viemäriverkoston lähtötiedot'!$A101&gt;1000, 'Viemäriverkoston lähtötiedot'!$A101+MALLI_saneeraus_JV1!I$2,"")</f>
        <v/>
      </c>
      <c r="J102" s="8" t="str">
        <f>IF(I102&lt;&gt;"",'Viemäriverkoston lähtötiedot'!$B101*MALLI_saneeraus_JV1!J$2,"")</f>
        <v/>
      </c>
    </row>
    <row r="103" spans="1:10" x14ac:dyDescent="0.35">
      <c r="A103" t="str">
        <f>IF('Viemäriverkoston lähtötiedot'!$A102&gt;1000, 'Viemäriverkoston lähtötiedot'!$A102+MALLI_saneeraus_JV1!A$2,"")</f>
        <v/>
      </c>
      <c r="B103" s="8" t="str">
        <f>IF(A103&lt;&gt;"",'Viemäriverkoston lähtötiedot'!$B102*MALLI_saneeraus_JV1!B$2,"")</f>
        <v/>
      </c>
      <c r="C103" t="str">
        <f>IF('Viemäriverkoston lähtötiedot'!$A102&gt;1000, 'Viemäriverkoston lähtötiedot'!$A102+MALLI_saneeraus_JV1!C$2,"")</f>
        <v/>
      </c>
      <c r="D103" s="8" t="str">
        <f>IF(C103&lt;&gt;"",'Viemäriverkoston lähtötiedot'!$B102*MALLI_saneeraus_JV1!D$2,"")</f>
        <v/>
      </c>
      <c r="E103" t="str">
        <f>IF('Viemäriverkoston lähtötiedot'!$A102&gt;1000, 'Viemäriverkoston lähtötiedot'!$A102+MALLI_saneeraus_JV1!E$2,"")</f>
        <v/>
      </c>
      <c r="F103" s="8" t="str">
        <f>IF(E103&lt;&gt;"",'Viemäriverkoston lähtötiedot'!$B102*MALLI_saneeraus_JV1!F$2,"")</f>
        <v/>
      </c>
      <c r="G103" t="str">
        <f>IF('Viemäriverkoston lähtötiedot'!$A102&gt;1000, 'Viemäriverkoston lähtötiedot'!$A102+MALLI_saneeraus_JV1!G$2,"")</f>
        <v/>
      </c>
      <c r="H103" s="8" t="str">
        <f>IF(G103&lt;&gt;"",'Viemäriverkoston lähtötiedot'!$B102*MALLI_saneeraus_JV1!H$2,"")</f>
        <v/>
      </c>
      <c r="I103" t="str">
        <f>IF('Viemäriverkoston lähtötiedot'!$A102&gt;1000, 'Viemäriverkoston lähtötiedot'!$A102+MALLI_saneeraus_JV1!I$2,"")</f>
        <v/>
      </c>
      <c r="J103" s="8" t="str">
        <f>IF(I103&lt;&gt;"",'Viemäriverkoston lähtötiedot'!$B102*MALLI_saneeraus_JV1!J$2,"")</f>
        <v/>
      </c>
    </row>
    <row r="104" spans="1:10" x14ac:dyDescent="0.35">
      <c r="A104" t="str">
        <f>IF('Viemäriverkoston lähtötiedot'!$A103&gt;1000, 'Viemäriverkoston lähtötiedot'!$A103+MALLI_saneeraus_JV1!A$2,"")</f>
        <v/>
      </c>
      <c r="B104" s="8" t="str">
        <f>IF(A104&lt;&gt;"",'Viemäriverkoston lähtötiedot'!$B103*MALLI_saneeraus_JV1!B$2,"")</f>
        <v/>
      </c>
      <c r="C104" t="str">
        <f>IF('Viemäriverkoston lähtötiedot'!$A103&gt;1000, 'Viemäriverkoston lähtötiedot'!$A103+MALLI_saneeraus_JV1!C$2,"")</f>
        <v/>
      </c>
      <c r="D104" s="8" t="str">
        <f>IF(C104&lt;&gt;"",'Viemäriverkoston lähtötiedot'!$B103*MALLI_saneeraus_JV1!D$2,"")</f>
        <v/>
      </c>
      <c r="E104" t="str">
        <f>IF('Viemäriverkoston lähtötiedot'!$A103&gt;1000, 'Viemäriverkoston lähtötiedot'!$A103+MALLI_saneeraus_JV1!E$2,"")</f>
        <v/>
      </c>
      <c r="F104" s="8" t="str">
        <f>IF(E104&lt;&gt;"",'Viemäriverkoston lähtötiedot'!$B103*MALLI_saneeraus_JV1!F$2,"")</f>
        <v/>
      </c>
      <c r="G104" t="str">
        <f>IF('Viemäriverkoston lähtötiedot'!$A103&gt;1000, 'Viemäriverkoston lähtötiedot'!$A103+MALLI_saneeraus_JV1!G$2,"")</f>
        <v/>
      </c>
      <c r="H104" s="8" t="str">
        <f>IF(G104&lt;&gt;"",'Viemäriverkoston lähtötiedot'!$B103*MALLI_saneeraus_JV1!H$2,"")</f>
        <v/>
      </c>
      <c r="I104" t="str">
        <f>IF('Viemäriverkoston lähtötiedot'!$A103&gt;1000, 'Viemäriverkoston lähtötiedot'!$A103+MALLI_saneeraus_JV1!I$2,"")</f>
        <v/>
      </c>
      <c r="J104" s="8" t="str">
        <f>IF(I104&lt;&gt;"",'Viemäriverkoston lähtötiedot'!$B103*MALLI_saneeraus_JV1!J$2,"")</f>
        <v/>
      </c>
    </row>
    <row r="105" spans="1:10" x14ac:dyDescent="0.35">
      <c r="A105" t="str">
        <f>IF('Viemäriverkoston lähtötiedot'!$A104&gt;1000, 'Viemäriverkoston lähtötiedot'!$A104+MALLI_saneeraus_JV1!A$2,"")</f>
        <v/>
      </c>
      <c r="B105" s="8" t="str">
        <f>IF(A105&lt;&gt;"",'Viemäriverkoston lähtötiedot'!$B104*MALLI_saneeraus_JV1!B$2,"")</f>
        <v/>
      </c>
      <c r="C105" t="str">
        <f>IF('Viemäriverkoston lähtötiedot'!$A104&gt;1000, 'Viemäriverkoston lähtötiedot'!$A104+MALLI_saneeraus_JV1!C$2,"")</f>
        <v/>
      </c>
      <c r="D105" s="8" t="str">
        <f>IF(C105&lt;&gt;"",'Viemäriverkoston lähtötiedot'!$B104*MALLI_saneeraus_JV1!D$2,"")</f>
        <v/>
      </c>
      <c r="E105" t="str">
        <f>IF('Viemäriverkoston lähtötiedot'!$A104&gt;1000, 'Viemäriverkoston lähtötiedot'!$A104+MALLI_saneeraus_JV1!E$2,"")</f>
        <v/>
      </c>
      <c r="F105" s="8" t="str">
        <f>IF(E105&lt;&gt;"",'Viemäriverkoston lähtötiedot'!$B104*MALLI_saneeraus_JV1!F$2,"")</f>
        <v/>
      </c>
      <c r="G105" t="str">
        <f>IF('Viemäriverkoston lähtötiedot'!$A104&gt;1000, 'Viemäriverkoston lähtötiedot'!$A104+MALLI_saneeraus_JV1!G$2,"")</f>
        <v/>
      </c>
      <c r="H105" s="8" t="str">
        <f>IF(G105&lt;&gt;"",'Viemäriverkoston lähtötiedot'!$B104*MALLI_saneeraus_JV1!H$2,"")</f>
        <v/>
      </c>
      <c r="I105" t="str">
        <f>IF('Viemäriverkoston lähtötiedot'!$A104&gt;1000, 'Viemäriverkoston lähtötiedot'!$A104+MALLI_saneeraus_JV1!I$2,"")</f>
        <v/>
      </c>
      <c r="J105" s="8" t="str">
        <f>IF(I105&lt;&gt;"",'Viemäriverkoston lähtötiedot'!$B104*MALLI_saneeraus_JV1!J$2,"")</f>
        <v/>
      </c>
    </row>
    <row r="106" spans="1:10" x14ac:dyDescent="0.35">
      <c r="A106" t="str">
        <f>IF('Viemäriverkoston lähtötiedot'!$A105&gt;1000, 'Viemäriverkoston lähtötiedot'!$A105+MALLI_saneeraus_JV1!A$2,"")</f>
        <v/>
      </c>
      <c r="B106" s="8" t="str">
        <f>IF(A106&lt;&gt;"",'Viemäriverkoston lähtötiedot'!$B105*MALLI_saneeraus_JV1!B$2,"")</f>
        <v/>
      </c>
      <c r="C106" t="str">
        <f>IF('Viemäriverkoston lähtötiedot'!$A105&gt;1000, 'Viemäriverkoston lähtötiedot'!$A105+MALLI_saneeraus_JV1!C$2,"")</f>
        <v/>
      </c>
      <c r="D106" s="8" t="str">
        <f>IF(C106&lt;&gt;"",'Viemäriverkoston lähtötiedot'!$B105*MALLI_saneeraus_JV1!D$2,"")</f>
        <v/>
      </c>
      <c r="E106" t="str">
        <f>IF('Viemäriverkoston lähtötiedot'!$A105&gt;1000, 'Viemäriverkoston lähtötiedot'!$A105+MALLI_saneeraus_JV1!E$2,"")</f>
        <v/>
      </c>
      <c r="F106" s="8" t="str">
        <f>IF(E106&lt;&gt;"",'Viemäriverkoston lähtötiedot'!$B105*MALLI_saneeraus_JV1!F$2,"")</f>
        <v/>
      </c>
      <c r="G106" t="str">
        <f>IF('Viemäriverkoston lähtötiedot'!$A105&gt;1000, 'Viemäriverkoston lähtötiedot'!$A105+MALLI_saneeraus_JV1!G$2,"")</f>
        <v/>
      </c>
      <c r="H106" s="8" t="str">
        <f>IF(G106&lt;&gt;"",'Viemäriverkoston lähtötiedot'!$B105*MALLI_saneeraus_JV1!H$2,"")</f>
        <v/>
      </c>
      <c r="I106" t="str">
        <f>IF('Viemäriverkoston lähtötiedot'!$A105&gt;1000, 'Viemäriverkoston lähtötiedot'!$A105+MALLI_saneeraus_JV1!I$2,"")</f>
        <v/>
      </c>
      <c r="J106" s="8" t="str">
        <f>IF(I106&lt;&gt;"",'Viemäriverkoston lähtötiedot'!$B105*MALLI_saneeraus_JV1!J$2,"")</f>
        <v/>
      </c>
    </row>
    <row r="107" spans="1:10" x14ac:dyDescent="0.35">
      <c r="A107" t="str">
        <f>IF('Viemäriverkoston lähtötiedot'!$A106&gt;1000, 'Viemäriverkoston lähtötiedot'!$A106+MALLI_saneeraus_JV1!A$2,"")</f>
        <v/>
      </c>
      <c r="B107" s="8" t="str">
        <f>IF(A107&lt;&gt;"",'Viemäriverkoston lähtötiedot'!$B106*MALLI_saneeraus_JV1!B$2,"")</f>
        <v/>
      </c>
      <c r="C107" t="str">
        <f>IF('Viemäriverkoston lähtötiedot'!$A106&gt;1000, 'Viemäriverkoston lähtötiedot'!$A106+MALLI_saneeraus_JV1!C$2,"")</f>
        <v/>
      </c>
      <c r="D107" s="8" t="str">
        <f>IF(C107&lt;&gt;"",'Viemäriverkoston lähtötiedot'!$B106*MALLI_saneeraus_JV1!D$2,"")</f>
        <v/>
      </c>
      <c r="E107" t="str">
        <f>IF('Viemäriverkoston lähtötiedot'!$A106&gt;1000, 'Viemäriverkoston lähtötiedot'!$A106+MALLI_saneeraus_JV1!E$2,"")</f>
        <v/>
      </c>
      <c r="F107" s="8" t="str">
        <f>IF(E107&lt;&gt;"",'Viemäriverkoston lähtötiedot'!$B106*MALLI_saneeraus_JV1!F$2,"")</f>
        <v/>
      </c>
      <c r="G107" t="str">
        <f>IF('Viemäriverkoston lähtötiedot'!$A106&gt;1000, 'Viemäriverkoston lähtötiedot'!$A106+MALLI_saneeraus_JV1!G$2,"")</f>
        <v/>
      </c>
      <c r="H107" s="8" t="str">
        <f>IF(G107&lt;&gt;"",'Viemäriverkoston lähtötiedot'!$B106*MALLI_saneeraus_JV1!H$2,"")</f>
        <v/>
      </c>
      <c r="I107" t="str">
        <f>IF('Viemäriverkoston lähtötiedot'!$A106&gt;1000, 'Viemäriverkoston lähtötiedot'!$A106+MALLI_saneeraus_JV1!I$2,"")</f>
        <v/>
      </c>
      <c r="J107" s="8" t="str">
        <f>IF(I107&lt;&gt;"",'Viemäriverkoston lähtötiedot'!$B106*MALLI_saneeraus_JV1!J$2,"")</f>
        <v/>
      </c>
    </row>
    <row r="108" spans="1:10" x14ac:dyDescent="0.35">
      <c r="A108" t="str">
        <f>IF('Viemäriverkoston lähtötiedot'!$A107&gt;1000, 'Viemäriverkoston lähtötiedot'!$A107+MALLI_saneeraus_JV1!A$2,"")</f>
        <v/>
      </c>
      <c r="B108" s="8" t="str">
        <f>IF(A108&lt;&gt;"",'Viemäriverkoston lähtötiedot'!$B107*MALLI_saneeraus_JV1!B$2,"")</f>
        <v/>
      </c>
      <c r="C108" t="str">
        <f>IF('Viemäriverkoston lähtötiedot'!$A107&gt;1000, 'Viemäriverkoston lähtötiedot'!$A107+MALLI_saneeraus_JV1!C$2,"")</f>
        <v/>
      </c>
      <c r="D108" s="8" t="str">
        <f>IF(C108&lt;&gt;"",'Viemäriverkoston lähtötiedot'!$B107*MALLI_saneeraus_JV1!D$2,"")</f>
        <v/>
      </c>
      <c r="E108" t="str">
        <f>IF('Viemäriverkoston lähtötiedot'!$A107&gt;1000, 'Viemäriverkoston lähtötiedot'!$A107+MALLI_saneeraus_JV1!E$2,"")</f>
        <v/>
      </c>
      <c r="F108" s="8" t="str">
        <f>IF(E108&lt;&gt;"",'Viemäriverkoston lähtötiedot'!$B107*MALLI_saneeraus_JV1!F$2,"")</f>
        <v/>
      </c>
      <c r="G108" t="str">
        <f>IF('Viemäriverkoston lähtötiedot'!$A107&gt;1000, 'Viemäriverkoston lähtötiedot'!$A107+MALLI_saneeraus_JV1!G$2,"")</f>
        <v/>
      </c>
      <c r="H108" s="8" t="str">
        <f>IF(G108&lt;&gt;"",'Viemäriverkoston lähtötiedot'!$B107*MALLI_saneeraus_JV1!H$2,"")</f>
        <v/>
      </c>
      <c r="I108" t="str">
        <f>IF('Viemäriverkoston lähtötiedot'!$A107&gt;1000, 'Viemäriverkoston lähtötiedot'!$A107+MALLI_saneeraus_JV1!I$2,"")</f>
        <v/>
      </c>
      <c r="J108" s="8" t="str">
        <f>IF(I108&lt;&gt;"",'Viemäriverkoston lähtötiedot'!$B107*MALLI_saneeraus_JV1!J$2,"")</f>
        <v/>
      </c>
    </row>
    <row r="109" spans="1:10" x14ac:dyDescent="0.35">
      <c r="A109" t="str">
        <f>IF('Viemäriverkoston lähtötiedot'!$A108&gt;1000, 'Viemäriverkoston lähtötiedot'!$A108+MALLI_saneeraus_JV1!A$2,"")</f>
        <v/>
      </c>
      <c r="B109" s="8" t="str">
        <f>IF(A109&lt;&gt;"",'Viemäriverkoston lähtötiedot'!$B108*MALLI_saneeraus_JV1!B$2,"")</f>
        <v/>
      </c>
      <c r="C109" t="str">
        <f>IF('Viemäriverkoston lähtötiedot'!$A108&gt;1000, 'Viemäriverkoston lähtötiedot'!$A108+MALLI_saneeraus_JV1!C$2,"")</f>
        <v/>
      </c>
      <c r="D109" s="8" t="str">
        <f>IF(C109&lt;&gt;"",'Viemäriverkoston lähtötiedot'!$B108*MALLI_saneeraus_JV1!D$2,"")</f>
        <v/>
      </c>
      <c r="E109" t="str">
        <f>IF('Viemäriverkoston lähtötiedot'!$A108&gt;1000, 'Viemäriverkoston lähtötiedot'!$A108+MALLI_saneeraus_JV1!E$2,"")</f>
        <v/>
      </c>
      <c r="F109" s="8" t="str">
        <f>IF(E109&lt;&gt;"",'Viemäriverkoston lähtötiedot'!$B108*MALLI_saneeraus_JV1!F$2,"")</f>
        <v/>
      </c>
      <c r="G109" t="str">
        <f>IF('Viemäriverkoston lähtötiedot'!$A108&gt;1000, 'Viemäriverkoston lähtötiedot'!$A108+MALLI_saneeraus_JV1!G$2,"")</f>
        <v/>
      </c>
      <c r="H109" s="8" t="str">
        <f>IF(G109&lt;&gt;"",'Viemäriverkoston lähtötiedot'!$B108*MALLI_saneeraus_JV1!H$2,"")</f>
        <v/>
      </c>
      <c r="I109" t="str">
        <f>IF('Viemäriverkoston lähtötiedot'!$A108&gt;1000, 'Viemäriverkoston lähtötiedot'!$A108+MALLI_saneeraus_JV1!I$2,"")</f>
        <v/>
      </c>
      <c r="J109" s="8" t="str">
        <f>IF(I109&lt;&gt;"",'Viemäriverkoston lähtötiedot'!$B108*MALLI_saneeraus_JV1!J$2,"")</f>
        <v/>
      </c>
    </row>
    <row r="110" spans="1:10" x14ac:dyDescent="0.35">
      <c r="A110" t="str">
        <f>IF('Viemäriverkoston lähtötiedot'!$A109&gt;1000, 'Viemäriverkoston lähtötiedot'!$A109+MALLI_saneeraus_JV1!A$2,"")</f>
        <v/>
      </c>
      <c r="B110" s="8" t="str">
        <f>IF(A110&lt;&gt;"",'Viemäriverkoston lähtötiedot'!$B109*MALLI_saneeraus_JV1!B$2,"")</f>
        <v/>
      </c>
      <c r="C110" t="str">
        <f>IF('Viemäriverkoston lähtötiedot'!$A109&gt;1000, 'Viemäriverkoston lähtötiedot'!$A109+MALLI_saneeraus_JV1!C$2,"")</f>
        <v/>
      </c>
      <c r="D110" s="8" t="str">
        <f>IF(C110&lt;&gt;"",'Viemäriverkoston lähtötiedot'!$B109*MALLI_saneeraus_JV1!D$2,"")</f>
        <v/>
      </c>
      <c r="E110" t="str">
        <f>IF('Viemäriverkoston lähtötiedot'!$A109&gt;1000, 'Viemäriverkoston lähtötiedot'!$A109+MALLI_saneeraus_JV1!E$2,"")</f>
        <v/>
      </c>
      <c r="F110" s="8" t="str">
        <f>IF(E110&lt;&gt;"",'Viemäriverkoston lähtötiedot'!$B109*MALLI_saneeraus_JV1!F$2,"")</f>
        <v/>
      </c>
      <c r="G110" t="str">
        <f>IF('Viemäriverkoston lähtötiedot'!$A109&gt;1000, 'Viemäriverkoston lähtötiedot'!$A109+MALLI_saneeraus_JV1!G$2,"")</f>
        <v/>
      </c>
      <c r="H110" s="8" t="str">
        <f>IF(G110&lt;&gt;"",'Viemäriverkoston lähtötiedot'!$B109*MALLI_saneeraus_JV1!H$2,"")</f>
        <v/>
      </c>
      <c r="I110" t="str">
        <f>IF('Viemäriverkoston lähtötiedot'!$A109&gt;1000, 'Viemäriverkoston lähtötiedot'!$A109+MALLI_saneeraus_JV1!I$2,"")</f>
        <v/>
      </c>
      <c r="J110" s="8" t="str">
        <f>IF(I110&lt;&gt;"",'Viemäriverkoston lähtötiedot'!$B109*MALLI_saneeraus_JV1!J$2,"")</f>
        <v/>
      </c>
    </row>
    <row r="111" spans="1:10" x14ac:dyDescent="0.35">
      <c r="A111" t="str">
        <f>IF('Viemäriverkoston lähtötiedot'!$A110&gt;1000, 'Viemäriverkoston lähtötiedot'!$A110+MALLI_saneeraus_JV1!A$2,"")</f>
        <v/>
      </c>
      <c r="B111" s="8" t="str">
        <f>IF(A111&lt;&gt;"",'Viemäriverkoston lähtötiedot'!$B110*MALLI_saneeraus_JV1!B$2,"")</f>
        <v/>
      </c>
      <c r="C111" t="str">
        <f>IF('Viemäriverkoston lähtötiedot'!$A110&gt;1000, 'Viemäriverkoston lähtötiedot'!$A110+MALLI_saneeraus_JV1!C$2,"")</f>
        <v/>
      </c>
      <c r="D111" s="8" t="str">
        <f>IF(C111&lt;&gt;"",'Viemäriverkoston lähtötiedot'!$B110*MALLI_saneeraus_JV1!D$2,"")</f>
        <v/>
      </c>
      <c r="E111" t="str">
        <f>IF('Viemäriverkoston lähtötiedot'!$A110&gt;1000, 'Viemäriverkoston lähtötiedot'!$A110+MALLI_saneeraus_JV1!E$2,"")</f>
        <v/>
      </c>
      <c r="F111" s="8" t="str">
        <f>IF(E111&lt;&gt;"",'Viemäriverkoston lähtötiedot'!$B110*MALLI_saneeraus_JV1!F$2,"")</f>
        <v/>
      </c>
      <c r="G111" t="str">
        <f>IF('Viemäriverkoston lähtötiedot'!$A110&gt;1000, 'Viemäriverkoston lähtötiedot'!$A110+MALLI_saneeraus_JV1!G$2,"")</f>
        <v/>
      </c>
      <c r="H111" s="8" t="str">
        <f>IF(G111&lt;&gt;"",'Viemäriverkoston lähtötiedot'!$B110*MALLI_saneeraus_JV1!H$2,"")</f>
        <v/>
      </c>
      <c r="I111" t="str">
        <f>IF('Viemäriverkoston lähtötiedot'!$A110&gt;1000, 'Viemäriverkoston lähtötiedot'!$A110+MALLI_saneeraus_JV1!I$2,"")</f>
        <v/>
      </c>
      <c r="J111" s="8" t="str">
        <f>IF(I111&lt;&gt;"",'Viemäriverkoston lähtötiedot'!$B110*MALLI_saneeraus_JV1!J$2,"")</f>
        <v/>
      </c>
    </row>
    <row r="112" spans="1:10" x14ac:dyDescent="0.35">
      <c r="A112" t="str">
        <f>IF('Viemäriverkoston lähtötiedot'!$A111&gt;1000, 'Viemäriverkoston lähtötiedot'!$A111+MALLI_saneeraus_JV1!A$2,"")</f>
        <v/>
      </c>
      <c r="B112" s="8" t="str">
        <f>IF(A112&lt;&gt;"",'Viemäriverkoston lähtötiedot'!$B111*MALLI_saneeraus_JV1!B$2,"")</f>
        <v/>
      </c>
      <c r="C112" t="str">
        <f>IF('Viemäriverkoston lähtötiedot'!$A111&gt;1000, 'Viemäriverkoston lähtötiedot'!$A111+MALLI_saneeraus_JV1!C$2,"")</f>
        <v/>
      </c>
      <c r="D112" s="8" t="str">
        <f>IF(C112&lt;&gt;"",'Viemäriverkoston lähtötiedot'!$B111*MALLI_saneeraus_JV1!D$2,"")</f>
        <v/>
      </c>
      <c r="E112" t="str">
        <f>IF('Viemäriverkoston lähtötiedot'!$A111&gt;1000, 'Viemäriverkoston lähtötiedot'!$A111+MALLI_saneeraus_JV1!E$2,"")</f>
        <v/>
      </c>
      <c r="F112" s="8" t="str">
        <f>IF(E112&lt;&gt;"",'Viemäriverkoston lähtötiedot'!$B111*MALLI_saneeraus_JV1!F$2,"")</f>
        <v/>
      </c>
      <c r="G112" t="str">
        <f>IF('Viemäriverkoston lähtötiedot'!$A111&gt;1000, 'Viemäriverkoston lähtötiedot'!$A111+MALLI_saneeraus_JV1!G$2,"")</f>
        <v/>
      </c>
      <c r="H112" s="8" t="str">
        <f>IF(G112&lt;&gt;"",'Viemäriverkoston lähtötiedot'!$B111*MALLI_saneeraus_JV1!H$2,"")</f>
        <v/>
      </c>
      <c r="I112" t="str">
        <f>IF('Viemäriverkoston lähtötiedot'!$A111&gt;1000, 'Viemäriverkoston lähtötiedot'!$A111+MALLI_saneeraus_JV1!I$2,"")</f>
        <v/>
      </c>
      <c r="J112" s="8" t="str">
        <f>IF(I112&lt;&gt;"",'Viemäriverkoston lähtötiedot'!$B111*MALLI_saneeraus_JV1!J$2,"")</f>
        <v/>
      </c>
    </row>
    <row r="113" spans="1:10" x14ac:dyDescent="0.35">
      <c r="A113" t="str">
        <f>IF('Viemäriverkoston lähtötiedot'!$A112&gt;1000, 'Viemäriverkoston lähtötiedot'!$A112+MALLI_saneeraus_JV1!A$2,"")</f>
        <v/>
      </c>
      <c r="B113" s="8" t="str">
        <f>IF(A113&lt;&gt;"",'Viemäriverkoston lähtötiedot'!$B112*MALLI_saneeraus_JV1!B$2,"")</f>
        <v/>
      </c>
      <c r="C113" t="str">
        <f>IF('Viemäriverkoston lähtötiedot'!$A112&gt;1000, 'Viemäriverkoston lähtötiedot'!$A112+MALLI_saneeraus_JV1!C$2,"")</f>
        <v/>
      </c>
      <c r="D113" s="8" t="str">
        <f>IF(C113&lt;&gt;"",'Viemäriverkoston lähtötiedot'!$B112*MALLI_saneeraus_JV1!D$2,"")</f>
        <v/>
      </c>
      <c r="E113" t="str">
        <f>IF('Viemäriverkoston lähtötiedot'!$A112&gt;1000, 'Viemäriverkoston lähtötiedot'!$A112+MALLI_saneeraus_JV1!E$2,"")</f>
        <v/>
      </c>
      <c r="F113" s="8" t="str">
        <f>IF(E113&lt;&gt;"",'Viemäriverkoston lähtötiedot'!$B112*MALLI_saneeraus_JV1!F$2,"")</f>
        <v/>
      </c>
      <c r="G113" t="str">
        <f>IF('Viemäriverkoston lähtötiedot'!$A112&gt;1000, 'Viemäriverkoston lähtötiedot'!$A112+MALLI_saneeraus_JV1!G$2,"")</f>
        <v/>
      </c>
      <c r="H113" s="8" t="str">
        <f>IF(G113&lt;&gt;"",'Viemäriverkoston lähtötiedot'!$B112*MALLI_saneeraus_JV1!H$2,"")</f>
        <v/>
      </c>
      <c r="I113" t="str">
        <f>IF('Viemäriverkoston lähtötiedot'!$A112&gt;1000, 'Viemäriverkoston lähtötiedot'!$A112+MALLI_saneeraus_JV1!I$2,"")</f>
        <v/>
      </c>
      <c r="J113" s="8" t="str">
        <f>IF(I113&lt;&gt;"",'Viemäriverkoston lähtötiedot'!$B112*MALLI_saneeraus_JV1!J$2,"")</f>
        <v/>
      </c>
    </row>
    <row r="114" spans="1:10" x14ac:dyDescent="0.35">
      <c r="A114" t="str">
        <f>IF('Viemäriverkoston lähtötiedot'!$A113&gt;1000, 'Viemäriverkoston lähtötiedot'!$A113+MALLI_saneeraus_JV1!A$2,"")</f>
        <v/>
      </c>
      <c r="B114" s="8" t="str">
        <f>IF(A114&lt;&gt;"",'Viemäriverkoston lähtötiedot'!$B113*MALLI_saneeraus_JV1!B$2,"")</f>
        <v/>
      </c>
      <c r="C114" t="str">
        <f>IF('Viemäriverkoston lähtötiedot'!$A113&gt;1000, 'Viemäriverkoston lähtötiedot'!$A113+MALLI_saneeraus_JV1!C$2,"")</f>
        <v/>
      </c>
      <c r="D114" s="8" t="str">
        <f>IF(C114&lt;&gt;"",'Viemäriverkoston lähtötiedot'!$B113*MALLI_saneeraus_JV1!D$2,"")</f>
        <v/>
      </c>
      <c r="E114" t="str">
        <f>IF('Viemäriverkoston lähtötiedot'!$A113&gt;1000, 'Viemäriverkoston lähtötiedot'!$A113+MALLI_saneeraus_JV1!E$2,"")</f>
        <v/>
      </c>
      <c r="F114" s="8" t="str">
        <f>IF(E114&lt;&gt;"",'Viemäriverkoston lähtötiedot'!$B113*MALLI_saneeraus_JV1!F$2,"")</f>
        <v/>
      </c>
      <c r="G114" t="str">
        <f>IF('Viemäriverkoston lähtötiedot'!$A113&gt;1000, 'Viemäriverkoston lähtötiedot'!$A113+MALLI_saneeraus_JV1!G$2,"")</f>
        <v/>
      </c>
      <c r="H114" s="8" t="str">
        <f>IF(G114&lt;&gt;"",'Viemäriverkoston lähtötiedot'!$B113*MALLI_saneeraus_JV1!H$2,"")</f>
        <v/>
      </c>
      <c r="I114" t="str">
        <f>IF('Viemäriverkoston lähtötiedot'!$A113&gt;1000, 'Viemäriverkoston lähtötiedot'!$A113+MALLI_saneeraus_JV1!I$2,"")</f>
        <v/>
      </c>
      <c r="J114" s="8" t="str">
        <f>IF(I114&lt;&gt;"",'Viemäriverkoston lähtötiedot'!$B113*MALLI_saneeraus_JV1!J$2,"")</f>
        <v/>
      </c>
    </row>
    <row r="115" spans="1:10" x14ac:dyDescent="0.35">
      <c r="A115" t="str">
        <f>IF('Viemäriverkoston lähtötiedot'!$A114&gt;1000, 'Viemäriverkoston lähtötiedot'!$A114+MALLI_saneeraus_JV1!A$2,"")</f>
        <v/>
      </c>
      <c r="B115" s="8" t="str">
        <f>IF(A115&lt;&gt;"",'Viemäriverkoston lähtötiedot'!$B114*MALLI_saneeraus_JV1!B$2,"")</f>
        <v/>
      </c>
      <c r="C115" t="str">
        <f>IF('Viemäriverkoston lähtötiedot'!$A114&gt;1000, 'Viemäriverkoston lähtötiedot'!$A114+MALLI_saneeraus_JV1!C$2,"")</f>
        <v/>
      </c>
      <c r="D115" s="8" t="str">
        <f>IF(C115&lt;&gt;"",'Viemäriverkoston lähtötiedot'!$B114*MALLI_saneeraus_JV1!D$2,"")</f>
        <v/>
      </c>
      <c r="E115" t="str">
        <f>IF('Viemäriverkoston lähtötiedot'!$A114&gt;1000, 'Viemäriverkoston lähtötiedot'!$A114+MALLI_saneeraus_JV1!E$2,"")</f>
        <v/>
      </c>
      <c r="F115" s="8" t="str">
        <f>IF(E115&lt;&gt;"",'Viemäriverkoston lähtötiedot'!$B114*MALLI_saneeraus_JV1!F$2,"")</f>
        <v/>
      </c>
      <c r="G115" t="str">
        <f>IF('Viemäriverkoston lähtötiedot'!$A114&gt;1000, 'Viemäriverkoston lähtötiedot'!$A114+MALLI_saneeraus_JV1!G$2,"")</f>
        <v/>
      </c>
      <c r="H115" s="8" t="str">
        <f>IF(G115&lt;&gt;"",'Viemäriverkoston lähtötiedot'!$B114*MALLI_saneeraus_JV1!H$2,"")</f>
        <v/>
      </c>
      <c r="I115" t="str">
        <f>IF('Viemäriverkoston lähtötiedot'!$A114&gt;1000, 'Viemäriverkoston lähtötiedot'!$A114+MALLI_saneeraus_JV1!I$2,"")</f>
        <v/>
      </c>
      <c r="J115" s="8" t="str">
        <f>IF(I115&lt;&gt;"",'Viemäriverkoston lähtötiedot'!$B114*MALLI_saneeraus_JV1!J$2,"")</f>
        <v/>
      </c>
    </row>
    <row r="116" spans="1:10" x14ac:dyDescent="0.35">
      <c r="A116" t="str">
        <f>IF('Viemäriverkoston lähtötiedot'!$A115&gt;1000, 'Viemäriverkoston lähtötiedot'!$A115+MALLI_saneeraus_JV1!A$2,"")</f>
        <v/>
      </c>
      <c r="B116" s="8" t="str">
        <f>IF(A116&lt;&gt;"",'Viemäriverkoston lähtötiedot'!$B115*MALLI_saneeraus_JV1!B$2,"")</f>
        <v/>
      </c>
      <c r="C116" t="str">
        <f>IF('Viemäriverkoston lähtötiedot'!$A115&gt;1000, 'Viemäriverkoston lähtötiedot'!$A115+MALLI_saneeraus_JV1!C$2,"")</f>
        <v/>
      </c>
      <c r="D116" s="8" t="str">
        <f>IF(C116&lt;&gt;"",'Viemäriverkoston lähtötiedot'!$B115*MALLI_saneeraus_JV1!D$2,"")</f>
        <v/>
      </c>
      <c r="E116" t="str">
        <f>IF('Viemäriverkoston lähtötiedot'!$A115&gt;1000, 'Viemäriverkoston lähtötiedot'!$A115+MALLI_saneeraus_JV1!E$2,"")</f>
        <v/>
      </c>
      <c r="F116" s="8" t="str">
        <f>IF(E116&lt;&gt;"",'Viemäriverkoston lähtötiedot'!$B115*MALLI_saneeraus_JV1!F$2,"")</f>
        <v/>
      </c>
      <c r="G116" t="str">
        <f>IF('Viemäriverkoston lähtötiedot'!$A115&gt;1000, 'Viemäriverkoston lähtötiedot'!$A115+MALLI_saneeraus_JV1!G$2,"")</f>
        <v/>
      </c>
      <c r="H116" s="8" t="str">
        <f>IF(G116&lt;&gt;"",'Viemäriverkoston lähtötiedot'!$B115*MALLI_saneeraus_JV1!H$2,"")</f>
        <v/>
      </c>
      <c r="I116" t="str">
        <f>IF('Viemäriverkoston lähtötiedot'!$A115&gt;1000, 'Viemäriverkoston lähtötiedot'!$A115+MALLI_saneeraus_JV1!I$2,"")</f>
        <v/>
      </c>
      <c r="J116" s="8" t="str">
        <f>IF(I116&lt;&gt;"",'Viemäriverkoston lähtötiedot'!$B115*MALLI_saneeraus_JV1!J$2,"")</f>
        <v/>
      </c>
    </row>
    <row r="117" spans="1:10" x14ac:dyDescent="0.35">
      <c r="A117" t="str">
        <f>IF('Viemäriverkoston lähtötiedot'!$A116&gt;1000, 'Viemäriverkoston lähtötiedot'!$A116+MALLI_saneeraus_JV1!A$2,"")</f>
        <v/>
      </c>
      <c r="B117" s="8" t="str">
        <f>IF(A117&lt;&gt;"",'Viemäriverkoston lähtötiedot'!$B116*MALLI_saneeraus_JV1!B$2,"")</f>
        <v/>
      </c>
      <c r="C117" t="str">
        <f>IF('Viemäriverkoston lähtötiedot'!$A116&gt;1000, 'Viemäriverkoston lähtötiedot'!$A116+MALLI_saneeraus_JV1!C$2,"")</f>
        <v/>
      </c>
      <c r="D117" s="8" t="str">
        <f>IF(C117&lt;&gt;"",'Viemäriverkoston lähtötiedot'!$B116*MALLI_saneeraus_JV1!D$2,"")</f>
        <v/>
      </c>
      <c r="E117" t="str">
        <f>IF('Viemäriverkoston lähtötiedot'!$A116&gt;1000, 'Viemäriverkoston lähtötiedot'!$A116+MALLI_saneeraus_JV1!E$2,"")</f>
        <v/>
      </c>
      <c r="F117" s="8" t="str">
        <f>IF(E117&lt;&gt;"",'Viemäriverkoston lähtötiedot'!$B116*MALLI_saneeraus_JV1!F$2,"")</f>
        <v/>
      </c>
      <c r="G117" t="str">
        <f>IF('Viemäriverkoston lähtötiedot'!$A116&gt;1000, 'Viemäriverkoston lähtötiedot'!$A116+MALLI_saneeraus_JV1!G$2,"")</f>
        <v/>
      </c>
      <c r="H117" s="8" t="str">
        <f>IF(G117&lt;&gt;"",'Viemäriverkoston lähtötiedot'!$B116*MALLI_saneeraus_JV1!H$2,"")</f>
        <v/>
      </c>
      <c r="I117" t="str">
        <f>IF('Viemäriverkoston lähtötiedot'!$A116&gt;1000, 'Viemäriverkoston lähtötiedot'!$A116+MALLI_saneeraus_JV1!I$2,"")</f>
        <v/>
      </c>
      <c r="J117" s="8" t="str">
        <f>IF(I117&lt;&gt;"",'Viemäriverkoston lähtötiedot'!$B116*MALLI_saneeraus_JV1!J$2,"")</f>
        <v/>
      </c>
    </row>
    <row r="118" spans="1:10" x14ac:dyDescent="0.35">
      <c r="A118" t="str">
        <f>IF('Viemäriverkoston lähtötiedot'!$A117&gt;1000, 'Viemäriverkoston lähtötiedot'!$A117+MALLI_saneeraus_JV1!A$2,"")</f>
        <v/>
      </c>
      <c r="B118" s="8" t="str">
        <f>IF(A118&lt;&gt;"",'Viemäriverkoston lähtötiedot'!$B117*MALLI_saneeraus_JV1!B$2,"")</f>
        <v/>
      </c>
      <c r="C118" t="str">
        <f>IF('Viemäriverkoston lähtötiedot'!$A117&gt;1000, 'Viemäriverkoston lähtötiedot'!$A117+MALLI_saneeraus_JV1!C$2,"")</f>
        <v/>
      </c>
      <c r="D118" s="8" t="str">
        <f>IF(C118&lt;&gt;"",'Viemäriverkoston lähtötiedot'!$B117*MALLI_saneeraus_JV1!D$2,"")</f>
        <v/>
      </c>
      <c r="E118" t="str">
        <f>IF('Viemäriverkoston lähtötiedot'!$A117&gt;1000, 'Viemäriverkoston lähtötiedot'!$A117+MALLI_saneeraus_JV1!E$2,"")</f>
        <v/>
      </c>
      <c r="F118" s="8" t="str">
        <f>IF(E118&lt;&gt;"",'Viemäriverkoston lähtötiedot'!$B117*MALLI_saneeraus_JV1!F$2,"")</f>
        <v/>
      </c>
      <c r="G118" t="str">
        <f>IF('Viemäriverkoston lähtötiedot'!$A117&gt;1000, 'Viemäriverkoston lähtötiedot'!$A117+MALLI_saneeraus_JV1!G$2,"")</f>
        <v/>
      </c>
      <c r="H118" s="8" t="str">
        <f>IF(G118&lt;&gt;"",'Viemäriverkoston lähtötiedot'!$B117*MALLI_saneeraus_JV1!H$2,"")</f>
        <v/>
      </c>
      <c r="I118" t="str">
        <f>IF('Viemäriverkoston lähtötiedot'!$A117&gt;1000, 'Viemäriverkoston lähtötiedot'!$A117+MALLI_saneeraus_JV1!I$2,"")</f>
        <v/>
      </c>
      <c r="J118" s="8" t="str">
        <f>IF(I118&lt;&gt;"",'Viemäriverkoston lähtötiedot'!$B117*MALLI_saneeraus_JV1!J$2,"")</f>
        <v/>
      </c>
    </row>
    <row r="119" spans="1:10" x14ac:dyDescent="0.35">
      <c r="A119" t="str">
        <f>IF('Viemäriverkoston lähtötiedot'!$A118&gt;1000, 'Viemäriverkoston lähtötiedot'!$A118+MALLI_saneeraus_JV1!A$2,"")</f>
        <v/>
      </c>
      <c r="B119" s="8" t="str">
        <f>IF(A119&lt;&gt;"",'Viemäriverkoston lähtötiedot'!$B118*MALLI_saneeraus_JV1!B$2,"")</f>
        <v/>
      </c>
      <c r="C119" t="str">
        <f>IF('Viemäriverkoston lähtötiedot'!$A118&gt;1000, 'Viemäriverkoston lähtötiedot'!$A118+MALLI_saneeraus_JV1!C$2,"")</f>
        <v/>
      </c>
      <c r="D119" s="8" t="str">
        <f>IF(C119&lt;&gt;"",'Viemäriverkoston lähtötiedot'!$B118*MALLI_saneeraus_JV1!D$2,"")</f>
        <v/>
      </c>
      <c r="E119" t="str">
        <f>IF('Viemäriverkoston lähtötiedot'!$A118&gt;1000, 'Viemäriverkoston lähtötiedot'!$A118+MALLI_saneeraus_JV1!E$2,"")</f>
        <v/>
      </c>
      <c r="F119" s="8" t="str">
        <f>IF(E119&lt;&gt;"",'Viemäriverkoston lähtötiedot'!$B118*MALLI_saneeraus_JV1!F$2,"")</f>
        <v/>
      </c>
      <c r="G119" t="str">
        <f>IF('Viemäriverkoston lähtötiedot'!$A118&gt;1000, 'Viemäriverkoston lähtötiedot'!$A118+MALLI_saneeraus_JV1!G$2,"")</f>
        <v/>
      </c>
      <c r="H119" s="8" t="str">
        <f>IF(G119&lt;&gt;"",'Viemäriverkoston lähtötiedot'!$B118*MALLI_saneeraus_JV1!H$2,"")</f>
        <v/>
      </c>
      <c r="I119" t="str">
        <f>IF('Viemäriverkoston lähtötiedot'!$A118&gt;1000, 'Viemäriverkoston lähtötiedot'!$A118+MALLI_saneeraus_JV1!I$2,"")</f>
        <v/>
      </c>
      <c r="J119" s="8" t="str">
        <f>IF(I119&lt;&gt;"",'Viemäriverkoston lähtötiedot'!$B118*MALLI_saneeraus_JV1!J$2,"")</f>
        <v/>
      </c>
    </row>
    <row r="120" spans="1:10" x14ac:dyDescent="0.35">
      <c r="A120" t="str">
        <f>IF('Viemäriverkoston lähtötiedot'!$A119&gt;1000, 'Viemäriverkoston lähtötiedot'!$A119+MALLI_saneeraus_JV1!A$2,"")</f>
        <v/>
      </c>
      <c r="B120" s="8" t="str">
        <f>IF(A120&lt;&gt;"",'Viemäriverkoston lähtötiedot'!$B119*MALLI_saneeraus_JV1!B$2,"")</f>
        <v/>
      </c>
      <c r="C120" t="str">
        <f>IF('Viemäriverkoston lähtötiedot'!$A119&gt;1000, 'Viemäriverkoston lähtötiedot'!$A119+MALLI_saneeraus_JV1!C$2,"")</f>
        <v/>
      </c>
      <c r="D120" s="8" t="str">
        <f>IF(C120&lt;&gt;"",'Viemäriverkoston lähtötiedot'!$B119*MALLI_saneeraus_JV1!D$2,"")</f>
        <v/>
      </c>
      <c r="E120" t="str">
        <f>IF('Viemäriverkoston lähtötiedot'!$A119&gt;1000, 'Viemäriverkoston lähtötiedot'!$A119+MALLI_saneeraus_JV1!E$2,"")</f>
        <v/>
      </c>
      <c r="F120" s="8" t="str">
        <f>IF(E120&lt;&gt;"",'Viemäriverkoston lähtötiedot'!$B119*MALLI_saneeraus_JV1!F$2,"")</f>
        <v/>
      </c>
      <c r="G120" t="str">
        <f>IF('Viemäriverkoston lähtötiedot'!$A119&gt;1000, 'Viemäriverkoston lähtötiedot'!$A119+MALLI_saneeraus_JV1!G$2,"")</f>
        <v/>
      </c>
      <c r="H120" s="8" t="str">
        <f>IF(G120&lt;&gt;"",'Viemäriverkoston lähtötiedot'!$B119*MALLI_saneeraus_JV1!H$2,"")</f>
        <v/>
      </c>
      <c r="I120" t="str">
        <f>IF('Viemäriverkoston lähtötiedot'!$A119&gt;1000, 'Viemäriverkoston lähtötiedot'!$A119+MALLI_saneeraus_JV1!I$2,"")</f>
        <v/>
      </c>
      <c r="J120" s="8" t="str">
        <f>IF(I120&lt;&gt;"",'Viemäriverkoston lähtötiedot'!$B119*MALLI_saneeraus_JV1!J$2,"")</f>
        <v/>
      </c>
    </row>
    <row r="121" spans="1:10" x14ac:dyDescent="0.35">
      <c r="A121" t="str">
        <f>IF('Viemäriverkoston lähtötiedot'!$A120&gt;1000, 'Viemäriverkoston lähtötiedot'!$A120+MALLI_saneeraus_JV1!A$2,"")</f>
        <v/>
      </c>
      <c r="B121" s="8" t="str">
        <f>IF(A121&lt;&gt;"",'Viemäriverkoston lähtötiedot'!$B120*MALLI_saneeraus_JV1!B$2,"")</f>
        <v/>
      </c>
      <c r="C121" t="str">
        <f>IF('Viemäriverkoston lähtötiedot'!$A120&gt;1000, 'Viemäriverkoston lähtötiedot'!$A120+MALLI_saneeraus_JV1!C$2,"")</f>
        <v/>
      </c>
      <c r="D121" s="8" t="str">
        <f>IF(C121&lt;&gt;"",'Viemäriverkoston lähtötiedot'!$B120*MALLI_saneeraus_JV1!D$2,"")</f>
        <v/>
      </c>
      <c r="E121" t="str">
        <f>IF('Viemäriverkoston lähtötiedot'!$A120&gt;1000, 'Viemäriverkoston lähtötiedot'!$A120+MALLI_saneeraus_JV1!E$2,"")</f>
        <v/>
      </c>
      <c r="F121" s="8" t="str">
        <f>IF(E121&lt;&gt;"",'Viemäriverkoston lähtötiedot'!$B120*MALLI_saneeraus_JV1!F$2,"")</f>
        <v/>
      </c>
      <c r="G121" t="str">
        <f>IF('Viemäriverkoston lähtötiedot'!$A120&gt;1000, 'Viemäriverkoston lähtötiedot'!$A120+MALLI_saneeraus_JV1!G$2,"")</f>
        <v/>
      </c>
      <c r="H121" s="8" t="str">
        <f>IF(G121&lt;&gt;"",'Viemäriverkoston lähtötiedot'!$B120*MALLI_saneeraus_JV1!H$2,"")</f>
        <v/>
      </c>
      <c r="I121" t="str">
        <f>IF('Viemäriverkoston lähtötiedot'!$A120&gt;1000, 'Viemäriverkoston lähtötiedot'!$A120+MALLI_saneeraus_JV1!I$2,"")</f>
        <v/>
      </c>
      <c r="J121" s="8" t="str">
        <f>IF(I121&lt;&gt;"",'Viemäriverkoston lähtötiedot'!$B120*MALLI_saneeraus_JV1!J$2,"")</f>
        <v/>
      </c>
    </row>
    <row r="122" spans="1:10" x14ac:dyDescent="0.35">
      <c r="A122" t="str">
        <f>IF('Viemäriverkoston lähtötiedot'!$A121&gt;1000, 'Viemäriverkoston lähtötiedot'!$A121+MALLI_saneeraus_JV1!A$2,"")</f>
        <v/>
      </c>
      <c r="B122" s="8" t="str">
        <f>IF(A122&lt;&gt;"",'Viemäriverkoston lähtötiedot'!$B121*MALLI_saneeraus_JV1!B$2,"")</f>
        <v/>
      </c>
      <c r="C122" t="str">
        <f>IF('Viemäriverkoston lähtötiedot'!$A121&gt;1000, 'Viemäriverkoston lähtötiedot'!$A121+MALLI_saneeraus_JV1!C$2,"")</f>
        <v/>
      </c>
      <c r="D122" s="8" t="str">
        <f>IF(C122&lt;&gt;"",'Viemäriverkoston lähtötiedot'!$B121*MALLI_saneeraus_JV1!D$2,"")</f>
        <v/>
      </c>
      <c r="E122" t="str">
        <f>IF('Viemäriverkoston lähtötiedot'!$A121&gt;1000, 'Viemäriverkoston lähtötiedot'!$A121+MALLI_saneeraus_JV1!E$2,"")</f>
        <v/>
      </c>
      <c r="F122" s="8" t="str">
        <f>IF(E122&lt;&gt;"",'Viemäriverkoston lähtötiedot'!$B121*MALLI_saneeraus_JV1!F$2,"")</f>
        <v/>
      </c>
      <c r="G122" t="str">
        <f>IF('Viemäriverkoston lähtötiedot'!$A121&gt;1000, 'Viemäriverkoston lähtötiedot'!$A121+MALLI_saneeraus_JV1!G$2,"")</f>
        <v/>
      </c>
      <c r="H122" s="8" t="str">
        <f>IF(G122&lt;&gt;"",'Viemäriverkoston lähtötiedot'!$B121*MALLI_saneeraus_JV1!H$2,"")</f>
        <v/>
      </c>
      <c r="I122" t="str">
        <f>IF('Viemäriverkoston lähtötiedot'!$A121&gt;1000, 'Viemäriverkoston lähtötiedot'!$A121+MALLI_saneeraus_JV1!I$2,"")</f>
        <v/>
      </c>
      <c r="J122" s="8" t="str">
        <f>IF(I122&lt;&gt;"",'Viemäriverkoston lähtötiedot'!$B121*MALLI_saneeraus_JV1!J$2,"")</f>
        <v/>
      </c>
    </row>
    <row r="123" spans="1:10" x14ac:dyDescent="0.35">
      <c r="A123" t="str">
        <f>IF('Viemäriverkoston lähtötiedot'!$A122&gt;1000, 'Viemäriverkoston lähtötiedot'!$A122+MALLI_saneeraus_JV1!A$2,"")</f>
        <v/>
      </c>
      <c r="B123" s="8" t="str">
        <f>IF(A123&lt;&gt;"",'Viemäriverkoston lähtötiedot'!$B122*MALLI_saneeraus_JV1!B$2,"")</f>
        <v/>
      </c>
      <c r="C123" t="str">
        <f>IF('Viemäriverkoston lähtötiedot'!$A122&gt;1000, 'Viemäriverkoston lähtötiedot'!$A122+MALLI_saneeraus_JV1!C$2,"")</f>
        <v/>
      </c>
      <c r="D123" s="8" t="str">
        <f>IF(C123&lt;&gt;"",'Viemäriverkoston lähtötiedot'!$B122*MALLI_saneeraus_JV1!D$2,"")</f>
        <v/>
      </c>
      <c r="E123" t="str">
        <f>IF('Viemäriverkoston lähtötiedot'!$A122&gt;1000, 'Viemäriverkoston lähtötiedot'!$A122+MALLI_saneeraus_JV1!E$2,"")</f>
        <v/>
      </c>
      <c r="F123" s="8" t="str">
        <f>IF(E123&lt;&gt;"",'Viemäriverkoston lähtötiedot'!$B122*MALLI_saneeraus_JV1!F$2,"")</f>
        <v/>
      </c>
      <c r="G123" t="str">
        <f>IF('Viemäriverkoston lähtötiedot'!$A122&gt;1000, 'Viemäriverkoston lähtötiedot'!$A122+MALLI_saneeraus_JV1!G$2,"")</f>
        <v/>
      </c>
      <c r="H123" s="8" t="str">
        <f>IF(G123&lt;&gt;"",'Viemäriverkoston lähtötiedot'!$B122*MALLI_saneeraus_JV1!H$2,"")</f>
        <v/>
      </c>
      <c r="I123" t="str">
        <f>IF('Viemäriverkoston lähtötiedot'!$A122&gt;1000, 'Viemäriverkoston lähtötiedot'!$A122+MALLI_saneeraus_JV1!I$2,"")</f>
        <v/>
      </c>
      <c r="J123" s="8" t="str">
        <f>IF(I123&lt;&gt;"",'Viemäriverkoston lähtötiedot'!$B122*MALLI_saneeraus_JV1!J$2,"")</f>
        <v/>
      </c>
    </row>
    <row r="124" spans="1:10" x14ac:dyDescent="0.35">
      <c r="A124" t="str">
        <f>IF('Viemäriverkoston lähtötiedot'!$A123&gt;1000, 'Viemäriverkoston lähtötiedot'!$A123+MALLI_saneeraus_JV1!A$2,"")</f>
        <v/>
      </c>
      <c r="B124" s="8" t="str">
        <f>IF(A124&lt;&gt;"",'Viemäriverkoston lähtötiedot'!$B123*MALLI_saneeraus_JV1!B$2,"")</f>
        <v/>
      </c>
      <c r="C124" t="str">
        <f>IF('Viemäriverkoston lähtötiedot'!$A123&gt;1000, 'Viemäriverkoston lähtötiedot'!$A123+MALLI_saneeraus_JV1!C$2,"")</f>
        <v/>
      </c>
      <c r="D124" s="8" t="str">
        <f>IF(C124&lt;&gt;"",'Viemäriverkoston lähtötiedot'!$B123*MALLI_saneeraus_JV1!D$2,"")</f>
        <v/>
      </c>
      <c r="E124" t="str">
        <f>IF('Viemäriverkoston lähtötiedot'!$A123&gt;1000, 'Viemäriverkoston lähtötiedot'!$A123+MALLI_saneeraus_JV1!E$2,"")</f>
        <v/>
      </c>
      <c r="F124" s="8" t="str">
        <f>IF(E124&lt;&gt;"",'Viemäriverkoston lähtötiedot'!$B123*MALLI_saneeraus_JV1!F$2,"")</f>
        <v/>
      </c>
      <c r="G124" t="str">
        <f>IF('Viemäriverkoston lähtötiedot'!$A123&gt;1000, 'Viemäriverkoston lähtötiedot'!$A123+MALLI_saneeraus_JV1!G$2,"")</f>
        <v/>
      </c>
      <c r="H124" s="8" t="str">
        <f>IF(G124&lt;&gt;"",'Viemäriverkoston lähtötiedot'!$B123*MALLI_saneeraus_JV1!H$2,"")</f>
        <v/>
      </c>
      <c r="I124" t="str">
        <f>IF('Viemäriverkoston lähtötiedot'!$A123&gt;1000, 'Viemäriverkoston lähtötiedot'!$A123+MALLI_saneeraus_JV1!I$2,"")</f>
        <v/>
      </c>
      <c r="J124" s="8" t="str">
        <f>IF(I124&lt;&gt;"",'Viemäriverkoston lähtötiedot'!$B123*MALLI_saneeraus_JV1!J$2,"")</f>
        <v/>
      </c>
    </row>
    <row r="125" spans="1:10" x14ac:dyDescent="0.35">
      <c r="A125" t="str">
        <f>IF('Viemäriverkoston lähtötiedot'!$A124&gt;1000, 'Viemäriverkoston lähtötiedot'!$A124+MALLI_saneeraus_JV1!A$2,"")</f>
        <v/>
      </c>
      <c r="B125" s="8" t="str">
        <f>IF(A125&lt;&gt;"",'Viemäriverkoston lähtötiedot'!$B124*MALLI_saneeraus_JV1!B$2,"")</f>
        <v/>
      </c>
      <c r="C125" t="str">
        <f>IF('Viemäriverkoston lähtötiedot'!$A124&gt;1000, 'Viemäriverkoston lähtötiedot'!$A124+MALLI_saneeraus_JV1!C$2,"")</f>
        <v/>
      </c>
      <c r="D125" s="8" t="str">
        <f>IF(C125&lt;&gt;"",'Viemäriverkoston lähtötiedot'!$B124*MALLI_saneeraus_JV1!D$2,"")</f>
        <v/>
      </c>
      <c r="E125" t="str">
        <f>IF('Viemäriverkoston lähtötiedot'!$A124&gt;1000, 'Viemäriverkoston lähtötiedot'!$A124+MALLI_saneeraus_JV1!E$2,"")</f>
        <v/>
      </c>
      <c r="F125" s="8" t="str">
        <f>IF(E125&lt;&gt;"",'Viemäriverkoston lähtötiedot'!$B124*MALLI_saneeraus_JV1!F$2,"")</f>
        <v/>
      </c>
      <c r="G125" t="str">
        <f>IF('Viemäriverkoston lähtötiedot'!$A124&gt;1000, 'Viemäriverkoston lähtötiedot'!$A124+MALLI_saneeraus_JV1!G$2,"")</f>
        <v/>
      </c>
      <c r="H125" s="8" t="str">
        <f>IF(G125&lt;&gt;"",'Viemäriverkoston lähtötiedot'!$B124*MALLI_saneeraus_JV1!H$2,"")</f>
        <v/>
      </c>
      <c r="I125" t="str">
        <f>IF('Viemäriverkoston lähtötiedot'!$A124&gt;1000, 'Viemäriverkoston lähtötiedot'!$A124+MALLI_saneeraus_JV1!I$2,"")</f>
        <v/>
      </c>
      <c r="J125" s="8" t="str">
        <f>IF(I125&lt;&gt;"",'Viemäriverkoston lähtötiedot'!$B124*MALLI_saneeraus_JV1!J$2,"")</f>
        <v/>
      </c>
    </row>
    <row r="126" spans="1:10" x14ac:dyDescent="0.35">
      <c r="A126" t="str">
        <f>IF('Viemäriverkoston lähtötiedot'!$A125&gt;1000, 'Viemäriverkoston lähtötiedot'!$A125+MALLI_saneeraus_JV1!A$2,"")</f>
        <v/>
      </c>
      <c r="B126" s="8" t="str">
        <f>IF(A126&lt;&gt;"",'Viemäriverkoston lähtötiedot'!$B125*MALLI_saneeraus_JV1!B$2,"")</f>
        <v/>
      </c>
      <c r="C126" t="str">
        <f>IF('Viemäriverkoston lähtötiedot'!$A125&gt;1000, 'Viemäriverkoston lähtötiedot'!$A125+MALLI_saneeraus_JV1!C$2,"")</f>
        <v/>
      </c>
      <c r="D126" s="8" t="str">
        <f>IF(C126&lt;&gt;"",'Viemäriverkoston lähtötiedot'!$B125*MALLI_saneeraus_JV1!D$2,"")</f>
        <v/>
      </c>
      <c r="E126" t="str">
        <f>IF('Viemäriverkoston lähtötiedot'!$A125&gt;1000, 'Viemäriverkoston lähtötiedot'!$A125+MALLI_saneeraus_JV1!E$2,"")</f>
        <v/>
      </c>
      <c r="F126" s="8" t="str">
        <f>IF(E126&lt;&gt;"",'Viemäriverkoston lähtötiedot'!$B125*MALLI_saneeraus_JV1!F$2,"")</f>
        <v/>
      </c>
      <c r="G126" t="str">
        <f>IF('Viemäriverkoston lähtötiedot'!$A125&gt;1000, 'Viemäriverkoston lähtötiedot'!$A125+MALLI_saneeraus_JV1!G$2,"")</f>
        <v/>
      </c>
      <c r="H126" s="8" t="str">
        <f>IF(G126&lt;&gt;"",'Viemäriverkoston lähtötiedot'!$B125*MALLI_saneeraus_JV1!H$2,"")</f>
        <v/>
      </c>
      <c r="I126" t="str">
        <f>IF('Viemäriverkoston lähtötiedot'!$A125&gt;1000, 'Viemäriverkoston lähtötiedot'!$A125+MALLI_saneeraus_JV1!I$2,"")</f>
        <v/>
      </c>
      <c r="J126" s="8" t="str">
        <f>IF(I126&lt;&gt;"",'Viemäriverkoston lähtötiedot'!$B125*MALLI_saneeraus_JV1!J$2,"")</f>
        <v/>
      </c>
    </row>
    <row r="127" spans="1:10" x14ac:dyDescent="0.35">
      <c r="A127" t="str">
        <f>IF('Viemäriverkoston lähtötiedot'!$A126&gt;1000, 'Viemäriverkoston lähtötiedot'!$A126+MALLI_saneeraus_JV1!A$2,"")</f>
        <v/>
      </c>
      <c r="B127" s="8" t="str">
        <f>IF(A127&lt;&gt;"",'Viemäriverkoston lähtötiedot'!$B126*MALLI_saneeraus_JV1!B$2,"")</f>
        <v/>
      </c>
      <c r="C127" t="str">
        <f>IF('Viemäriverkoston lähtötiedot'!$A126&gt;1000, 'Viemäriverkoston lähtötiedot'!$A126+MALLI_saneeraus_JV1!C$2,"")</f>
        <v/>
      </c>
      <c r="D127" s="8" t="str">
        <f>IF(C127&lt;&gt;"",'Viemäriverkoston lähtötiedot'!$B126*MALLI_saneeraus_JV1!D$2,"")</f>
        <v/>
      </c>
      <c r="E127" t="str">
        <f>IF('Viemäriverkoston lähtötiedot'!$A126&gt;1000, 'Viemäriverkoston lähtötiedot'!$A126+MALLI_saneeraus_JV1!E$2,"")</f>
        <v/>
      </c>
      <c r="F127" s="8" t="str">
        <f>IF(E127&lt;&gt;"",'Viemäriverkoston lähtötiedot'!$B126*MALLI_saneeraus_JV1!F$2,"")</f>
        <v/>
      </c>
      <c r="G127" t="str">
        <f>IF('Viemäriverkoston lähtötiedot'!$A126&gt;1000, 'Viemäriverkoston lähtötiedot'!$A126+MALLI_saneeraus_JV1!G$2,"")</f>
        <v/>
      </c>
      <c r="H127" s="8" t="str">
        <f>IF(G127&lt;&gt;"",'Viemäriverkoston lähtötiedot'!$B126*MALLI_saneeraus_JV1!H$2,"")</f>
        <v/>
      </c>
      <c r="I127" t="str">
        <f>IF('Viemäriverkoston lähtötiedot'!$A126&gt;1000, 'Viemäriverkoston lähtötiedot'!$A126+MALLI_saneeraus_JV1!I$2,"")</f>
        <v/>
      </c>
      <c r="J127" s="8" t="str">
        <f>IF(I127&lt;&gt;"",'Viemäriverkoston lähtötiedot'!$B126*MALLI_saneeraus_JV1!J$2,"")</f>
        <v/>
      </c>
    </row>
    <row r="128" spans="1:10" x14ac:dyDescent="0.35">
      <c r="A128" t="str">
        <f>IF('Viemäriverkoston lähtötiedot'!$A127&gt;1000, 'Viemäriverkoston lähtötiedot'!$A127+MALLI_saneeraus_JV1!A$2,"")</f>
        <v/>
      </c>
      <c r="B128" s="8" t="str">
        <f>IF(A128&lt;&gt;"",'Viemäriverkoston lähtötiedot'!$B127*MALLI_saneeraus_JV1!B$2,"")</f>
        <v/>
      </c>
      <c r="C128" t="str">
        <f>IF('Viemäriverkoston lähtötiedot'!$A127&gt;1000, 'Viemäriverkoston lähtötiedot'!$A127+MALLI_saneeraus_JV1!C$2,"")</f>
        <v/>
      </c>
      <c r="D128" s="8" t="str">
        <f>IF(C128&lt;&gt;"",'Viemäriverkoston lähtötiedot'!$B127*MALLI_saneeraus_JV1!D$2,"")</f>
        <v/>
      </c>
      <c r="E128" t="str">
        <f>IF('Viemäriverkoston lähtötiedot'!$A127&gt;1000, 'Viemäriverkoston lähtötiedot'!$A127+MALLI_saneeraus_JV1!E$2,"")</f>
        <v/>
      </c>
      <c r="F128" s="8" t="str">
        <f>IF(E128&lt;&gt;"",'Viemäriverkoston lähtötiedot'!$B127*MALLI_saneeraus_JV1!F$2,"")</f>
        <v/>
      </c>
      <c r="G128" t="str">
        <f>IF('Viemäriverkoston lähtötiedot'!$A127&gt;1000, 'Viemäriverkoston lähtötiedot'!$A127+MALLI_saneeraus_JV1!G$2,"")</f>
        <v/>
      </c>
      <c r="H128" s="8" t="str">
        <f>IF(G128&lt;&gt;"",'Viemäriverkoston lähtötiedot'!$B127*MALLI_saneeraus_JV1!H$2,"")</f>
        <v/>
      </c>
      <c r="I128" t="str">
        <f>IF('Viemäriverkoston lähtötiedot'!$A127&gt;1000, 'Viemäriverkoston lähtötiedot'!$A127+MALLI_saneeraus_JV1!I$2,"")</f>
        <v/>
      </c>
      <c r="J128" s="8" t="str">
        <f>IF(I128&lt;&gt;"",'Viemäriverkoston lähtötiedot'!$B127*MALLI_saneeraus_JV1!J$2,"")</f>
        <v/>
      </c>
    </row>
    <row r="129" spans="1:10" x14ac:dyDescent="0.35">
      <c r="A129" t="str">
        <f>IF('Viemäriverkoston lähtötiedot'!$A128&gt;1000, 'Viemäriverkoston lähtötiedot'!$A128+MALLI_saneeraus_JV1!A$2,"")</f>
        <v/>
      </c>
      <c r="B129" s="8" t="str">
        <f>IF(A129&lt;&gt;"",'Viemäriverkoston lähtötiedot'!$B128*MALLI_saneeraus_JV1!B$2,"")</f>
        <v/>
      </c>
      <c r="C129" t="str">
        <f>IF('Viemäriverkoston lähtötiedot'!$A128&gt;1000, 'Viemäriverkoston lähtötiedot'!$A128+MALLI_saneeraus_JV1!C$2,"")</f>
        <v/>
      </c>
      <c r="D129" s="8" t="str">
        <f>IF(C129&lt;&gt;"",'Viemäriverkoston lähtötiedot'!$B128*MALLI_saneeraus_JV1!D$2,"")</f>
        <v/>
      </c>
      <c r="E129" t="str">
        <f>IF('Viemäriverkoston lähtötiedot'!$A128&gt;1000, 'Viemäriverkoston lähtötiedot'!$A128+MALLI_saneeraus_JV1!E$2,"")</f>
        <v/>
      </c>
      <c r="F129" s="8" t="str">
        <f>IF(E129&lt;&gt;"",'Viemäriverkoston lähtötiedot'!$B128*MALLI_saneeraus_JV1!F$2,"")</f>
        <v/>
      </c>
      <c r="G129" t="str">
        <f>IF('Viemäriverkoston lähtötiedot'!$A128&gt;1000, 'Viemäriverkoston lähtötiedot'!$A128+MALLI_saneeraus_JV1!G$2,"")</f>
        <v/>
      </c>
      <c r="H129" s="8" t="str">
        <f>IF(G129&lt;&gt;"",'Viemäriverkoston lähtötiedot'!$B128*MALLI_saneeraus_JV1!H$2,"")</f>
        <v/>
      </c>
      <c r="I129" t="str">
        <f>IF('Viemäriverkoston lähtötiedot'!$A128&gt;1000, 'Viemäriverkoston lähtötiedot'!$A128+MALLI_saneeraus_JV1!I$2,"")</f>
        <v/>
      </c>
      <c r="J129" s="8" t="str">
        <f>IF(I129&lt;&gt;"",'Viemäriverkoston lähtötiedot'!$B128*MALLI_saneeraus_JV1!J$2,"")</f>
        <v/>
      </c>
    </row>
    <row r="130" spans="1:10" x14ac:dyDescent="0.35">
      <c r="A130" t="str">
        <f>IF('Viemäriverkoston lähtötiedot'!$A129&gt;1000, 'Viemäriverkoston lähtötiedot'!$A129+MALLI_saneeraus_JV1!A$2,"")</f>
        <v/>
      </c>
      <c r="B130" s="8" t="str">
        <f>IF(A130&lt;&gt;"",'Viemäriverkoston lähtötiedot'!$B129*MALLI_saneeraus_JV1!B$2,"")</f>
        <v/>
      </c>
      <c r="C130" t="str">
        <f>IF('Viemäriverkoston lähtötiedot'!$A129&gt;1000, 'Viemäriverkoston lähtötiedot'!$A129+MALLI_saneeraus_JV1!C$2,"")</f>
        <v/>
      </c>
      <c r="D130" s="8" t="str">
        <f>IF(C130&lt;&gt;"",'Viemäriverkoston lähtötiedot'!$B129*MALLI_saneeraus_JV1!D$2,"")</f>
        <v/>
      </c>
      <c r="E130" t="str">
        <f>IF('Viemäriverkoston lähtötiedot'!$A129&gt;1000, 'Viemäriverkoston lähtötiedot'!$A129+MALLI_saneeraus_JV1!E$2,"")</f>
        <v/>
      </c>
      <c r="F130" s="8" t="str">
        <f>IF(E130&lt;&gt;"",'Viemäriverkoston lähtötiedot'!$B129*MALLI_saneeraus_JV1!F$2,"")</f>
        <v/>
      </c>
      <c r="G130" t="str">
        <f>IF('Viemäriverkoston lähtötiedot'!$A129&gt;1000, 'Viemäriverkoston lähtötiedot'!$A129+MALLI_saneeraus_JV1!G$2,"")</f>
        <v/>
      </c>
      <c r="H130" s="8" t="str">
        <f>IF(G130&lt;&gt;"",'Viemäriverkoston lähtötiedot'!$B129*MALLI_saneeraus_JV1!H$2,"")</f>
        <v/>
      </c>
      <c r="I130" t="str">
        <f>IF('Viemäriverkoston lähtötiedot'!$A129&gt;1000, 'Viemäriverkoston lähtötiedot'!$A129+MALLI_saneeraus_JV1!I$2,"")</f>
        <v/>
      </c>
      <c r="J130" s="8" t="str">
        <f>IF(I130&lt;&gt;"",'Viemäriverkoston lähtötiedot'!$B129*MALLI_saneeraus_JV1!J$2,"")</f>
        <v/>
      </c>
    </row>
    <row r="131" spans="1:10" x14ac:dyDescent="0.35">
      <c r="A131" t="str">
        <f>IF('Viemäriverkoston lähtötiedot'!$A130&gt;1000, 'Viemäriverkoston lähtötiedot'!$A130+MALLI_saneeraus_JV1!A$2,"")</f>
        <v/>
      </c>
      <c r="B131" s="8" t="str">
        <f>IF(A131&lt;&gt;"",'Viemäriverkoston lähtötiedot'!$B130*MALLI_saneeraus_JV1!B$2,"")</f>
        <v/>
      </c>
      <c r="C131" t="str">
        <f>IF('Viemäriverkoston lähtötiedot'!$A130&gt;1000, 'Viemäriverkoston lähtötiedot'!$A130+MALLI_saneeraus_JV1!C$2,"")</f>
        <v/>
      </c>
      <c r="D131" s="8" t="str">
        <f>IF(C131&lt;&gt;"",'Viemäriverkoston lähtötiedot'!$B130*MALLI_saneeraus_JV1!D$2,"")</f>
        <v/>
      </c>
      <c r="E131" t="str">
        <f>IF('Viemäriverkoston lähtötiedot'!$A130&gt;1000, 'Viemäriverkoston lähtötiedot'!$A130+MALLI_saneeraus_JV1!E$2,"")</f>
        <v/>
      </c>
      <c r="F131" s="8" t="str">
        <f>IF(E131&lt;&gt;"",'Viemäriverkoston lähtötiedot'!$B130*MALLI_saneeraus_JV1!F$2,"")</f>
        <v/>
      </c>
      <c r="G131" t="str">
        <f>IF('Viemäriverkoston lähtötiedot'!$A130&gt;1000, 'Viemäriverkoston lähtötiedot'!$A130+MALLI_saneeraus_JV1!G$2,"")</f>
        <v/>
      </c>
      <c r="H131" s="8" t="str">
        <f>IF(G131&lt;&gt;"",'Viemäriverkoston lähtötiedot'!$B130*MALLI_saneeraus_JV1!H$2,"")</f>
        <v/>
      </c>
      <c r="I131" t="str">
        <f>IF('Viemäriverkoston lähtötiedot'!$A130&gt;1000, 'Viemäriverkoston lähtötiedot'!$A130+MALLI_saneeraus_JV1!I$2,"")</f>
        <v/>
      </c>
      <c r="J131" s="8" t="str">
        <f>IF(I131&lt;&gt;"",'Viemäriverkoston lähtötiedot'!$B130*MALLI_saneeraus_JV1!J$2,"")</f>
        <v/>
      </c>
    </row>
    <row r="132" spans="1:10" x14ac:dyDescent="0.35">
      <c r="A132" t="str">
        <f>IF('Viemäriverkoston lähtötiedot'!$A131&gt;1000, 'Viemäriverkoston lähtötiedot'!$A131+MALLI_saneeraus_JV1!A$2,"")</f>
        <v/>
      </c>
      <c r="B132" s="8" t="str">
        <f>IF(A132&lt;&gt;"",'Viemäriverkoston lähtötiedot'!$B131*MALLI_saneeraus_JV1!B$2,"")</f>
        <v/>
      </c>
      <c r="C132" t="str">
        <f>IF('Viemäriverkoston lähtötiedot'!$A131&gt;1000, 'Viemäriverkoston lähtötiedot'!$A131+MALLI_saneeraus_JV1!C$2,"")</f>
        <v/>
      </c>
      <c r="D132" s="8" t="str">
        <f>IF(C132&lt;&gt;"",'Viemäriverkoston lähtötiedot'!$B131*MALLI_saneeraus_JV1!D$2,"")</f>
        <v/>
      </c>
      <c r="E132" t="str">
        <f>IF('Viemäriverkoston lähtötiedot'!$A131&gt;1000, 'Viemäriverkoston lähtötiedot'!$A131+MALLI_saneeraus_JV1!E$2,"")</f>
        <v/>
      </c>
      <c r="F132" s="8" t="str">
        <f>IF(E132&lt;&gt;"",'Viemäriverkoston lähtötiedot'!$B131*MALLI_saneeraus_JV1!F$2,"")</f>
        <v/>
      </c>
      <c r="G132" t="str">
        <f>IF('Viemäriverkoston lähtötiedot'!$A131&gt;1000, 'Viemäriverkoston lähtötiedot'!$A131+MALLI_saneeraus_JV1!G$2,"")</f>
        <v/>
      </c>
      <c r="H132" s="8" t="str">
        <f>IF(G132&lt;&gt;"",'Viemäriverkoston lähtötiedot'!$B131*MALLI_saneeraus_JV1!H$2,"")</f>
        <v/>
      </c>
      <c r="I132" t="str">
        <f>IF('Viemäriverkoston lähtötiedot'!$A131&gt;1000, 'Viemäriverkoston lähtötiedot'!$A131+MALLI_saneeraus_JV1!I$2,"")</f>
        <v/>
      </c>
      <c r="J132" s="8" t="str">
        <f>IF(I132&lt;&gt;"",'Viemäriverkoston lähtötiedot'!$B131*MALLI_saneeraus_JV1!J$2,"")</f>
        <v/>
      </c>
    </row>
    <row r="133" spans="1:10" x14ac:dyDescent="0.35">
      <c r="A133" t="str">
        <f>IF('Viemäriverkoston lähtötiedot'!$A132&gt;1000, 'Viemäriverkoston lähtötiedot'!$A132+MALLI_saneeraus_JV1!A$2,"")</f>
        <v/>
      </c>
      <c r="B133" s="8" t="str">
        <f>IF(A133&lt;&gt;"",'Viemäriverkoston lähtötiedot'!$B132*MALLI_saneeraus_JV1!B$2,"")</f>
        <v/>
      </c>
      <c r="C133" t="str">
        <f>IF('Viemäriverkoston lähtötiedot'!$A132&gt;1000, 'Viemäriverkoston lähtötiedot'!$A132+MALLI_saneeraus_JV1!C$2,"")</f>
        <v/>
      </c>
      <c r="D133" s="8" t="str">
        <f>IF(C133&lt;&gt;"",'Viemäriverkoston lähtötiedot'!$B132*MALLI_saneeraus_JV1!D$2,"")</f>
        <v/>
      </c>
      <c r="E133" t="str">
        <f>IF('Viemäriverkoston lähtötiedot'!$A132&gt;1000, 'Viemäriverkoston lähtötiedot'!$A132+MALLI_saneeraus_JV1!E$2,"")</f>
        <v/>
      </c>
      <c r="F133" s="8" t="str">
        <f>IF(E133&lt;&gt;"",'Viemäriverkoston lähtötiedot'!$B132*MALLI_saneeraus_JV1!F$2,"")</f>
        <v/>
      </c>
      <c r="G133" t="str">
        <f>IF('Viemäriverkoston lähtötiedot'!$A132&gt;1000, 'Viemäriverkoston lähtötiedot'!$A132+MALLI_saneeraus_JV1!G$2,"")</f>
        <v/>
      </c>
      <c r="H133" s="8" t="str">
        <f>IF(G133&lt;&gt;"",'Viemäriverkoston lähtötiedot'!$B132*MALLI_saneeraus_JV1!H$2,"")</f>
        <v/>
      </c>
      <c r="I133" t="str">
        <f>IF('Viemäriverkoston lähtötiedot'!$A132&gt;1000, 'Viemäriverkoston lähtötiedot'!$A132+MALLI_saneeraus_JV1!I$2,"")</f>
        <v/>
      </c>
      <c r="J133" s="8" t="str">
        <f>IF(I133&lt;&gt;"",'Viemäriverkoston lähtötiedot'!$B132*MALLI_saneeraus_JV1!J$2,"")</f>
        <v/>
      </c>
    </row>
    <row r="134" spans="1:10" x14ac:dyDescent="0.35">
      <c r="A134" t="str">
        <f>IF('Viemäriverkoston lähtötiedot'!$A133&gt;1000, 'Viemäriverkoston lähtötiedot'!$A133+MALLI_saneeraus_JV1!A$2,"")</f>
        <v/>
      </c>
      <c r="B134" s="8" t="str">
        <f>IF(A134&lt;&gt;"",'Viemäriverkoston lähtötiedot'!$B133*MALLI_saneeraus_JV1!B$2,"")</f>
        <v/>
      </c>
      <c r="C134" t="str">
        <f>IF('Viemäriverkoston lähtötiedot'!$A133&gt;1000, 'Viemäriverkoston lähtötiedot'!$A133+MALLI_saneeraus_JV1!C$2,"")</f>
        <v/>
      </c>
      <c r="D134" s="8" t="str">
        <f>IF(C134&lt;&gt;"",'Viemäriverkoston lähtötiedot'!$B133*MALLI_saneeraus_JV1!D$2,"")</f>
        <v/>
      </c>
      <c r="E134" t="str">
        <f>IF('Viemäriverkoston lähtötiedot'!$A133&gt;1000, 'Viemäriverkoston lähtötiedot'!$A133+MALLI_saneeraus_JV1!E$2,"")</f>
        <v/>
      </c>
      <c r="F134" s="8" t="str">
        <f>IF(E134&lt;&gt;"",'Viemäriverkoston lähtötiedot'!$B133*MALLI_saneeraus_JV1!F$2,"")</f>
        <v/>
      </c>
      <c r="G134" t="str">
        <f>IF('Viemäriverkoston lähtötiedot'!$A133&gt;1000, 'Viemäriverkoston lähtötiedot'!$A133+MALLI_saneeraus_JV1!G$2,"")</f>
        <v/>
      </c>
      <c r="H134" s="8" t="str">
        <f>IF(G134&lt;&gt;"",'Viemäriverkoston lähtötiedot'!$B133*MALLI_saneeraus_JV1!H$2,"")</f>
        <v/>
      </c>
      <c r="I134" t="str">
        <f>IF('Viemäriverkoston lähtötiedot'!$A133&gt;1000, 'Viemäriverkoston lähtötiedot'!$A133+MALLI_saneeraus_JV1!I$2,"")</f>
        <v/>
      </c>
      <c r="J134" s="8" t="str">
        <f>IF(I134&lt;&gt;"",'Viemäriverkoston lähtötiedot'!$B133*MALLI_saneeraus_JV1!J$2,"")</f>
        <v/>
      </c>
    </row>
    <row r="135" spans="1:10" x14ac:dyDescent="0.35">
      <c r="A135" t="str">
        <f>IF('Viemäriverkoston lähtötiedot'!$A134&gt;1000, 'Viemäriverkoston lähtötiedot'!$A134+MALLI_saneeraus_JV1!A$2,"")</f>
        <v/>
      </c>
      <c r="B135" s="8" t="str">
        <f>IF(A135&lt;&gt;"",'Viemäriverkoston lähtötiedot'!$B134*MALLI_saneeraus_JV1!B$2,"")</f>
        <v/>
      </c>
      <c r="C135" t="str">
        <f>IF('Viemäriverkoston lähtötiedot'!$A134&gt;1000, 'Viemäriverkoston lähtötiedot'!$A134+MALLI_saneeraus_JV1!C$2,"")</f>
        <v/>
      </c>
      <c r="D135" s="8" t="str">
        <f>IF(C135&lt;&gt;"",'Viemäriverkoston lähtötiedot'!$B134*MALLI_saneeraus_JV1!D$2,"")</f>
        <v/>
      </c>
      <c r="E135" t="str">
        <f>IF('Viemäriverkoston lähtötiedot'!$A134&gt;1000, 'Viemäriverkoston lähtötiedot'!$A134+MALLI_saneeraus_JV1!E$2,"")</f>
        <v/>
      </c>
      <c r="F135" s="8" t="str">
        <f>IF(E135&lt;&gt;"",'Viemäriverkoston lähtötiedot'!$B134*MALLI_saneeraus_JV1!F$2,"")</f>
        <v/>
      </c>
      <c r="G135" t="str">
        <f>IF('Viemäriverkoston lähtötiedot'!$A134&gt;1000, 'Viemäriverkoston lähtötiedot'!$A134+MALLI_saneeraus_JV1!G$2,"")</f>
        <v/>
      </c>
      <c r="H135" s="8" t="str">
        <f>IF(G135&lt;&gt;"",'Viemäriverkoston lähtötiedot'!$B134*MALLI_saneeraus_JV1!H$2,"")</f>
        <v/>
      </c>
      <c r="I135" t="str">
        <f>IF('Viemäriverkoston lähtötiedot'!$A134&gt;1000, 'Viemäriverkoston lähtötiedot'!$A134+MALLI_saneeraus_JV1!I$2,"")</f>
        <v/>
      </c>
      <c r="J135" s="8" t="str">
        <f>IF(I135&lt;&gt;"",'Viemäriverkoston lähtötiedot'!$B134*MALLI_saneeraus_JV1!J$2,"")</f>
        <v/>
      </c>
    </row>
    <row r="136" spans="1:10" x14ac:dyDescent="0.35">
      <c r="A136" t="str">
        <f>IF('Viemäriverkoston lähtötiedot'!$A135&gt;1000, 'Viemäriverkoston lähtötiedot'!$A135+MALLI_saneeraus_JV1!A$2,"")</f>
        <v/>
      </c>
      <c r="B136" s="8" t="str">
        <f>IF(A136&lt;&gt;"",'Viemäriverkoston lähtötiedot'!$B135*MALLI_saneeraus_JV1!B$2,"")</f>
        <v/>
      </c>
      <c r="C136" t="str">
        <f>IF('Viemäriverkoston lähtötiedot'!$A135&gt;1000, 'Viemäriverkoston lähtötiedot'!$A135+MALLI_saneeraus_JV1!C$2,"")</f>
        <v/>
      </c>
      <c r="D136" s="8" t="str">
        <f>IF(C136&lt;&gt;"",'Viemäriverkoston lähtötiedot'!$B135*MALLI_saneeraus_JV1!D$2,"")</f>
        <v/>
      </c>
      <c r="E136" t="str">
        <f>IF('Viemäriverkoston lähtötiedot'!$A135&gt;1000, 'Viemäriverkoston lähtötiedot'!$A135+MALLI_saneeraus_JV1!E$2,"")</f>
        <v/>
      </c>
      <c r="F136" s="8" t="str">
        <f>IF(E136&lt;&gt;"",'Viemäriverkoston lähtötiedot'!$B135*MALLI_saneeraus_JV1!F$2,"")</f>
        <v/>
      </c>
      <c r="G136" t="str">
        <f>IF('Viemäriverkoston lähtötiedot'!$A135&gt;1000, 'Viemäriverkoston lähtötiedot'!$A135+MALLI_saneeraus_JV1!G$2,"")</f>
        <v/>
      </c>
      <c r="H136" s="8" t="str">
        <f>IF(G136&lt;&gt;"",'Viemäriverkoston lähtötiedot'!$B135*MALLI_saneeraus_JV1!H$2,"")</f>
        <v/>
      </c>
      <c r="I136" t="str">
        <f>IF('Viemäriverkoston lähtötiedot'!$A135&gt;1000, 'Viemäriverkoston lähtötiedot'!$A135+MALLI_saneeraus_JV1!I$2,"")</f>
        <v/>
      </c>
      <c r="J136" s="8" t="str">
        <f>IF(I136&lt;&gt;"",'Viemäriverkoston lähtötiedot'!$B135*MALLI_saneeraus_JV1!J$2,"")</f>
        <v/>
      </c>
    </row>
    <row r="137" spans="1:10" x14ac:dyDescent="0.35">
      <c r="A137" t="str">
        <f>IF('Viemäriverkoston lähtötiedot'!$A136&gt;1000, 'Viemäriverkoston lähtötiedot'!$A136+MALLI_saneeraus_JV1!A$2,"")</f>
        <v/>
      </c>
      <c r="B137" s="8" t="str">
        <f>IF(A137&lt;&gt;"",'Viemäriverkoston lähtötiedot'!$B136*MALLI_saneeraus_JV1!B$2,"")</f>
        <v/>
      </c>
      <c r="C137" t="str">
        <f>IF('Viemäriverkoston lähtötiedot'!$A136&gt;1000, 'Viemäriverkoston lähtötiedot'!$A136+MALLI_saneeraus_JV1!C$2,"")</f>
        <v/>
      </c>
      <c r="D137" s="8" t="str">
        <f>IF(C137&lt;&gt;"",'Viemäriverkoston lähtötiedot'!$B136*MALLI_saneeraus_JV1!D$2,"")</f>
        <v/>
      </c>
      <c r="E137" t="str">
        <f>IF('Viemäriverkoston lähtötiedot'!$A136&gt;1000, 'Viemäriverkoston lähtötiedot'!$A136+MALLI_saneeraus_JV1!E$2,"")</f>
        <v/>
      </c>
      <c r="F137" s="8" t="str">
        <f>IF(E137&lt;&gt;"",'Viemäriverkoston lähtötiedot'!$B136*MALLI_saneeraus_JV1!F$2,"")</f>
        <v/>
      </c>
      <c r="G137" t="str">
        <f>IF('Viemäriverkoston lähtötiedot'!$A136&gt;1000, 'Viemäriverkoston lähtötiedot'!$A136+MALLI_saneeraus_JV1!G$2,"")</f>
        <v/>
      </c>
      <c r="H137" s="8" t="str">
        <f>IF(G137&lt;&gt;"",'Viemäriverkoston lähtötiedot'!$B136*MALLI_saneeraus_JV1!H$2,"")</f>
        <v/>
      </c>
      <c r="I137" t="str">
        <f>IF('Viemäriverkoston lähtötiedot'!$A136&gt;1000, 'Viemäriverkoston lähtötiedot'!$A136+MALLI_saneeraus_JV1!I$2,"")</f>
        <v/>
      </c>
      <c r="J137" s="8" t="str">
        <f>IF(I137&lt;&gt;"",'Viemäriverkoston lähtötiedot'!$B136*MALLI_saneeraus_JV1!J$2,"")</f>
        <v/>
      </c>
    </row>
    <row r="138" spans="1:10" x14ac:dyDescent="0.35">
      <c r="A138" t="str">
        <f>IF('Viemäriverkoston lähtötiedot'!$A137&gt;1000, 'Viemäriverkoston lähtötiedot'!$A137+MALLI_saneeraus_JV1!A$2,"")</f>
        <v/>
      </c>
      <c r="B138" s="8" t="str">
        <f>IF(A138&lt;&gt;"",'Viemäriverkoston lähtötiedot'!$B137*MALLI_saneeraus_JV1!B$2,"")</f>
        <v/>
      </c>
      <c r="C138" t="str">
        <f>IF('Viemäriverkoston lähtötiedot'!$A137&gt;1000, 'Viemäriverkoston lähtötiedot'!$A137+MALLI_saneeraus_JV1!C$2,"")</f>
        <v/>
      </c>
      <c r="D138" s="8" t="str">
        <f>IF(C138&lt;&gt;"",'Viemäriverkoston lähtötiedot'!$B137*MALLI_saneeraus_JV1!D$2,"")</f>
        <v/>
      </c>
      <c r="E138" t="str">
        <f>IF('Viemäriverkoston lähtötiedot'!$A137&gt;1000, 'Viemäriverkoston lähtötiedot'!$A137+MALLI_saneeraus_JV1!E$2,"")</f>
        <v/>
      </c>
      <c r="F138" s="8" t="str">
        <f>IF(E138&lt;&gt;"",'Viemäriverkoston lähtötiedot'!$B137*MALLI_saneeraus_JV1!F$2,"")</f>
        <v/>
      </c>
      <c r="G138" t="str">
        <f>IF('Viemäriverkoston lähtötiedot'!$A137&gt;1000, 'Viemäriverkoston lähtötiedot'!$A137+MALLI_saneeraus_JV1!G$2,"")</f>
        <v/>
      </c>
      <c r="H138" s="8" t="str">
        <f>IF(G138&lt;&gt;"",'Viemäriverkoston lähtötiedot'!$B137*MALLI_saneeraus_JV1!H$2,"")</f>
        <v/>
      </c>
      <c r="I138" t="str">
        <f>IF('Viemäriverkoston lähtötiedot'!$A137&gt;1000, 'Viemäriverkoston lähtötiedot'!$A137+MALLI_saneeraus_JV1!I$2,"")</f>
        <v/>
      </c>
      <c r="J138" s="8" t="str">
        <f>IF(I138&lt;&gt;"",'Viemäriverkoston lähtötiedot'!$B137*MALLI_saneeraus_JV1!J$2,"")</f>
        <v/>
      </c>
    </row>
    <row r="139" spans="1:10" x14ac:dyDescent="0.35">
      <c r="A139" t="str">
        <f>IF('Viemäriverkoston lähtötiedot'!$A138&gt;1000, 'Viemäriverkoston lähtötiedot'!$A138+MALLI_saneeraus_JV1!A$2,"")</f>
        <v/>
      </c>
      <c r="B139" s="8" t="str">
        <f>IF(A139&lt;&gt;"",'Viemäriverkoston lähtötiedot'!$B138*MALLI_saneeraus_JV1!B$2,"")</f>
        <v/>
      </c>
      <c r="C139" t="str">
        <f>IF('Viemäriverkoston lähtötiedot'!$A138&gt;1000, 'Viemäriverkoston lähtötiedot'!$A138+MALLI_saneeraus_JV1!C$2,"")</f>
        <v/>
      </c>
      <c r="D139" s="8" t="str">
        <f>IF(C139&lt;&gt;"",'Viemäriverkoston lähtötiedot'!$B138*MALLI_saneeraus_JV1!D$2,"")</f>
        <v/>
      </c>
      <c r="E139" t="str">
        <f>IF('Viemäriverkoston lähtötiedot'!$A138&gt;1000, 'Viemäriverkoston lähtötiedot'!$A138+MALLI_saneeraus_JV1!E$2,"")</f>
        <v/>
      </c>
      <c r="F139" s="8" t="str">
        <f>IF(E139&lt;&gt;"",'Viemäriverkoston lähtötiedot'!$B138*MALLI_saneeraus_JV1!F$2,"")</f>
        <v/>
      </c>
      <c r="G139" t="str">
        <f>IF('Viemäriverkoston lähtötiedot'!$A138&gt;1000, 'Viemäriverkoston lähtötiedot'!$A138+MALLI_saneeraus_JV1!G$2,"")</f>
        <v/>
      </c>
      <c r="H139" s="8" t="str">
        <f>IF(G139&lt;&gt;"",'Viemäriverkoston lähtötiedot'!$B138*MALLI_saneeraus_JV1!H$2,"")</f>
        <v/>
      </c>
      <c r="I139" t="str">
        <f>IF('Viemäriverkoston lähtötiedot'!$A138&gt;1000, 'Viemäriverkoston lähtötiedot'!$A138+MALLI_saneeraus_JV1!I$2,"")</f>
        <v/>
      </c>
      <c r="J139" s="8" t="str">
        <f>IF(I139&lt;&gt;"",'Viemäriverkoston lähtötiedot'!$B138*MALLI_saneeraus_JV1!J$2,"")</f>
        <v/>
      </c>
    </row>
    <row r="140" spans="1:10" x14ac:dyDescent="0.35">
      <c r="A140" t="str">
        <f>IF('Viemäriverkoston lähtötiedot'!$A139&gt;1000, 'Viemäriverkoston lähtötiedot'!$A139+MALLI_saneeraus_JV1!A$2,"")</f>
        <v/>
      </c>
      <c r="B140" s="8" t="str">
        <f>IF(A140&lt;&gt;"",'Viemäriverkoston lähtötiedot'!$B139*MALLI_saneeraus_JV1!B$2,"")</f>
        <v/>
      </c>
      <c r="C140" t="str">
        <f>IF('Viemäriverkoston lähtötiedot'!$A139&gt;1000, 'Viemäriverkoston lähtötiedot'!$A139+MALLI_saneeraus_JV1!C$2,"")</f>
        <v/>
      </c>
      <c r="D140" s="8" t="str">
        <f>IF(C140&lt;&gt;"",'Viemäriverkoston lähtötiedot'!$B139*MALLI_saneeraus_JV1!D$2,"")</f>
        <v/>
      </c>
      <c r="E140" t="str">
        <f>IF('Viemäriverkoston lähtötiedot'!$A139&gt;1000, 'Viemäriverkoston lähtötiedot'!$A139+MALLI_saneeraus_JV1!E$2,"")</f>
        <v/>
      </c>
      <c r="F140" s="8" t="str">
        <f>IF(E140&lt;&gt;"",'Viemäriverkoston lähtötiedot'!$B139*MALLI_saneeraus_JV1!F$2,"")</f>
        <v/>
      </c>
      <c r="G140" t="str">
        <f>IF('Viemäriverkoston lähtötiedot'!$A139&gt;1000, 'Viemäriverkoston lähtötiedot'!$A139+MALLI_saneeraus_JV1!G$2,"")</f>
        <v/>
      </c>
      <c r="H140" s="8" t="str">
        <f>IF(G140&lt;&gt;"",'Viemäriverkoston lähtötiedot'!$B139*MALLI_saneeraus_JV1!H$2,"")</f>
        <v/>
      </c>
      <c r="I140" t="str">
        <f>IF('Viemäriverkoston lähtötiedot'!$A139&gt;1000, 'Viemäriverkoston lähtötiedot'!$A139+MALLI_saneeraus_JV1!I$2,"")</f>
        <v/>
      </c>
      <c r="J140" s="8" t="str">
        <f>IF(I140&lt;&gt;"",'Viemäriverkoston lähtötiedot'!$B139*MALLI_saneeraus_JV1!J$2,"")</f>
        <v/>
      </c>
    </row>
    <row r="141" spans="1:10" x14ac:dyDescent="0.35">
      <c r="A141" t="str">
        <f>IF('Viemäriverkoston lähtötiedot'!$A140&gt;1000, 'Viemäriverkoston lähtötiedot'!$A140+MALLI_saneeraus_JV1!A$2,"")</f>
        <v/>
      </c>
      <c r="B141" s="8" t="str">
        <f>IF(A141&lt;&gt;"",'Viemäriverkoston lähtötiedot'!$B140*MALLI_saneeraus_JV1!B$2,"")</f>
        <v/>
      </c>
      <c r="C141" t="str">
        <f>IF('Viemäriverkoston lähtötiedot'!$A140&gt;1000, 'Viemäriverkoston lähtötiedot'!$A140+MALLI_saneeraus_JV1!C$2,"")</f>
        <v/>
      </c>
      <c r="D141" s="8" t="str">
        <f>IF(C141&lt;&gt;"",'Viemäriverkoston lähtötiedot'!$B140*MALLI_saneeraus_JV1!D$2,"")</f>
        <v/>
      </c>
      <c r="E141" t="str">
        <f>IF('Viemäriverkoston lähtötiedot'!$A140&gt;1000, 'Viemäriverkoston lähtötiedot'!$A140+MALLI_saneeraus_JV1!E$2,"")</f>
        <v/>
      </c>
      <c r="F141" s="8" t="str">
        <f>IF(E141&lt;&gt;"",'Viemäriverkoston lähtötiedot'!$B140*MALLI_saneeraus_JV1!F$2,"")</f>
        <v/>
      </c>
      <c r="G141" t="str">
        <f>IF('Viemäriverkoston lähtötiedot'!$A140&gt;1000, 'Viemäriverkoston lähtötiedot'!$A140+MALLI_saneeraus_JV1!G$2,"")</f>
        <v/>
      </c>
      <c r="H141" s="8" t="str">
        <f>IF(G141&lt;&gt;"",'Viemäriverkoston lähtötiedot'!$B140*MALLI_saneeraus_JV1!H$2,"")</f>
        <v/>
      </c>
      <c r="I141" t="str">
        <f>IF('Viemäriverkoston lähtötiedot'!$A140&gt;1000, 'Viemäriverkoston lähtötiedot'!$A140+MALLI_saneeraus_JV1!I$2,"")</f>
        <v/>
      </c>
      <c r="J141" s="8" t="str">
        <f>IF(I141&lt;&gt;"",'Viemäriverkoston lähtötiedot'!$B140*MALLI_saneeraus_JV1!J$2,"")</f>
        <v/>
      </c>
    </row>
    <row r="142" spans="1:10" x14ac:dyDescent="0.35">
      <c r="A142" t="str">
        <f>IF('Viemäriverkoston lähtötiedot'!$A141&gt;1000, 'Viemäriverkoston lähtötiedot'!$A141+MALLI_saneeraus_JV1!A$2,"")</f>
        <v/>
      </c>
      <c r="B142" s="8" t="str">
        <f>IF(A142&lt;&gt;"",'Viemäriverkoston lähtötiedot'!$B141*MALLI_saneeraus_JV1!B$2,"")</f>
        <v/>
      </c>
      <c r="C142" t="str">
        <f>IF('Viemäriverkoston lähtötiedot'!$A141&gt;1000, 'Viemäriverkoston lähtötiedot'!$A141+MALLI_saneeraus_JV1!C$2,"")</f>
        <v/>
      </c>
      <c r="D142" s="8" t="str">
        <f>IF(C142&lt;&gt;"",'Viemäriverkoston lähtötiedot'!$B141*MALLI_saneeraus_JV1!D$2,"")</f>
        <v/>
      </c>
      <c r="E142" t="str">
        <f>IF('Viemäriverkoston lähtötiedot'!$A141&gt;1000, 'Viemäriverkoston lähtötiedot'!$A141+MALLI_saneeraus_JV1!E$2,"")</f>
        <v/>
      </c>
      <c r="F142" s="8" t="str">
        <f>IF(E142&lt;&gt;"",'Viemäriverkoston lähtötiedot'!$B141*MALLI_saneeraus_JV1!F$2,"")</f>
        <v/>
      </c>
      <c r="G142" t="str">
        <f>IF('Viemäriverkoston lähtötiedot'!$A141&gt;1000, 'Viemäriverkoston lähtötiedot'!$A141+MALLI_saneeraus_JV1!G$2,"")</f>
        <v/>
      </c>
      <c r="H142" s="8" t="str">
        <f>IF(G142&lt;&gt;"",'Viemäriverkoston lähtötiedot'!$B141*MALLI_saneeraus_JV1!H$2,"")</f>
        <v/>
      </c>
      <c r="I142" t="str">
        <f>IF('Viemäriverkoston lähtötiedot'!$A141&gt;1000, 'Viemäriverkoston lähtötiedot'!$A141+MALLI_saneeraus_JV1!I$2,"")</f>
        <v/>
      </c>
      <c r="J142" s="8" t="str">
        <f>IF(I142&lt;&gt;"",'Viemäriverkoston lähtötiedot'!$B141*MALLI_saneeraus_JV1!J$2,"")</f>
        <v/>
      </c>
    </row>
    <row r="143" spans="1:10" x14ac:dyDescent="0.35">
      <c r="A143" t="str">
        <f>IF('Viemäriverkoston lähtötiedot'!$A142&gt;1000, 'Viemäriverkoston lähtötiedot'!$A142+MALLI_saneeraus_JV1!A$2,"")</f>
        <v/>
      </c>
      <c r="B143" s="8" t="str">
        <f>IF(A143&lt;&gt;"",'Viemäriverkoston lähtötiedot'!$B142*MALLI_saneeraus_JV1!B$2,"")</f>
        <v/>
      </c>
      <c r="C143" t="str">
        <f>IF('Viemäriverkoston lähtötiedot'!$A142&gt;1000, 'Viemäriverkoston lähtötiedot'!$A142+MALLI_saneeraus_JV1!C$2,"")</f>
        <v/>
      </c>
      <c r="D143" s="8" t="str">
        <f>IF(C143&lt;&gt;"",'Viemäriverkoston lähtötiedot'!$B142*MALLI_saneeraus_JV1!D$2,"")</f>
        <v/>
      </c>
      <c r="E143" t="str">
        <f>IF('Viemäriverkoston lähtötiedot'!$A142&gt;1000, 'Viemäriverkoston lähtötiedot'!$A142+MALLI_saneeraus_JV1!E$2,"")</f>
        <v/>
      </c>
      <c r="F143" s="8" t="str">
        <f>IF(E143&lt;&gt;"",'Viemäriverkoston lähtötiedot'!$B142*MALLI_saneeraus_JV1!F$2,"")</f>
        <v/>
      </c>
      <c r="G143" t="str">
        <f>IF('Viemäriverkoston lähtötiedot'!$A142&gt;1000, 'Viemäriverkoston lähtötiedot'!$A142+MALLI_saneeraus_JV1!G$2,"")</f>
        <v/>
      </c>
      <c r="H143" s="8" t="str">
        <f>IF(G143&lt;&gt;"",'Viemäriverkoston lähtötiedot'!$B142*MALLI_saneeraus_JV1!H$2,"")</f>
        <v/>
      </c>
      <c r="I143" t="str">
        <f>IF('Viemäriverkoston lähtötiedot'!$A142&gt;1000, 'Viemäriverkoston lähtötiedot'!$A142+MALLI_saneeraus_JV1!I$2,"")</f>
        <v/>
      </c>
      <c r="J143" s="8" t="str">
        <f>IF(I143&lt;&gt;"",'Viemäriverkoston lähtötiedot'!$B142*MALLI_saneeraus_JV1!J$2,"")</f>
        <v/>
      </c>
    </row>
    <row r="144" spans="1:10" x14ac:dyDescent="0.35">
      <c r="A144" t="str">
        <f>IF('Viemäriverkoston lähtötiedot'!$A143&gt;1000, 'Viemäriverkoston lähtötiedot'!$A143+MALLI_saneeraus_JV1!A$2,"")</f>
        <v/>
      </c>
      <c r="B144" s="8" t="str">
        <f>IF(A144&lt;&gt;"",'Viemäriverkoston lähtötiedot'!$B143*MALLI_saneeraus_JV1!B$2,"")</f>
        <v/>
      </c>
      <c r="C144" t="str">
        <f>IF('Viemäriverkoston lähtötiedot'!$A143&gt;1000, 'Viemäriverkoston lähtötiedot'!$A143+MALLI_saneeraus_JV1!C$2,"")</f>
        <v/>
      </c>
      <c r="D144" s="8" t="str">
        <f>IF(C144&lt;&gt;"",'Viemäriverkoston lähtötiedot'!$B143*MALLI_saneeraus_JV1!D$2,"")</f>
        <v/>
      </c>
      <c r="E144" t="str">
        <f>IF('Viemäriverkoston lähtötiedot'!$A143&gt;1000, 'Viemäriverkoston lähtötiedot'!$A143+MALLI_saneeraus_JV1!E$2,"")</f>
        <v/>
      </c>
      <c r="F144" s="8" t="str">
        <f>IF(E144&lt;&gt;"",'Viemäriverkoston lähtötiedot'!$B143*MALLI_saneeraus_JV1!F$2,"")</f>
        <v/>
      </c>
      <c r="G144" t="str">
        <f>IF('Viemäriverkoston lähtötiedot'!$A143&gt;1000, 'Viemäriverkoston lähtötiedot'!$A143+MALLI_saneeraus_JV1!G$2,"")</f>
        <v/>
      </c>
      <c r="H144" s="8" t="str">
        <f>IF(G144&lt;&gt;"",'Viemäriverkoston lähtötiedot'!$B143*MALLI_saneeraus_JV1!H$2,"")</f>
        <v/>
      </c>
      <c r="I144" t="str">
        <f>IF('Viemäriverkoston lähtötiedot'!$A143&gt;1000, 'Viemäriverkoston lähtötiedot'!$A143+MALLI_saneeraus_JV1!I$2,"")</f>
        <v/>
      </c>
      <c r="J144" s="8" t="str">
        <f>IF(I144&lt;&gt;"",'Viemäriverkoston lähtötiedot'!$B143*MALLI_saneeraus_JV1!J$2,"")</f>
        <v/>
      </c>
    </row>
    <row r="145" spans="1:10" x14ac:dyDescent="0.35">
      <c r="A145" t="str">
        <f>IF('Viemäriverkoston lähtötiedot'!$A144&gt;1000, 'Viemäriverkoston lähtötiedot'!$A144+MALLI_saneeraus_JV1!A$2,"")</f>
        <v/>
      </c>
      <c r="B145" s="8" t="str">
        <f>IF(A145&lt;&gt;"",'Viemäriverkoston lähtötiedot'!$B144*MALLI_saneeraus_JV1!B$2,"")</f>
        <v/>
      </c>
      <c r="C145" t="str">
        <f>IF('Viemäriverkoston lähtötiedot'!$A144&gt;1000, 'Viemäriverkoston lähtötiedot'!$A144+MALLI_saneeraus_JV1!C$2,"")</f>
        <v/>
      </c>
      <c r="D145" s="8" t="str">
        <f>IF(C145&lt;&gt;"",'Viemäriverkoston lähtötiedot'!$B144*MALLI_saneeraus_JV1!D$2,"")</f>
        <v/>
      </c>
      <c r="E145" t="str">
        <f>IF('Viemäriverkoston lähtötiedot'!$A144&gt;1000, 'Viemäriverkoston lähtötiedot'!$A144+MALLI_saneeraus_JV1!E$2,"")</f>
        <v/>
      </c>
      <c r="F145" s="8" t="str">
        <f>IF(E145&lt;&gt;"",'Viemäriverkoston lähtötiedot'!$B144*MALLI_saneeraus_JV1!F$2,"")</f>
        <v/>
      </c>
      <c r="G145" t="str">
        <f>IF('Viemäriverkoston lähtötiedot'!$A144&gt;1000, 'Viemäriverkoston lähtötiedot'!$A144+MALLI_saneeraus_JV1!G$2,"")</f>
        <v/>
      </c>
      <c r="H145" s="8" t="str">
        <f>IF(G145&lt;&gt;"",'Viemäriverkoston lähtötiedot'!$B144*MALLI_saneeraus_JV1!H$2,"")</f>
        <v/>
      </c>
      <c r="I145" t="str">
        <f>IF('Viemäriverkoston lähtötiedot'!$A144&gt;1000, 'Viemäriverkoston lähtötiedot'!$A144+MALLI_saneeraus_JV1!I$2,"")</f>
        <v/>
      </c>
      <c r="J145" s="8" t="str">
        <f>IF(I145&lt;&gt;"",'Viemäriverkoston lähtötiedot'!$B144*MALLI_saneeraus_JV1!J$2,"")</f>
        <v/>
      </c>
    </row>
    <row r="146" spans="1:10" x14ac:dyDescent="0.35">
      <c r="A146" t="str">
        <f>IF('Viemäriverkoston lähtötiedot'!$A145&gt;1000, 'Viemäriverkoston lähtötiedot'!$A145+MALLI_saneeraus_JV1!A$2,"")</f>
        <v/>
      </c>
      <c r="B146" s="8" t="str">
        <f>IF(A146&lt;&gt;"",'Viemäriverkoston lähtötiedot'!$B145*MALLI_saneeraus_JV1!B$2,"")</f>
        <v/>
      </c>
      <c r="C146" t="str">
        <f>IF('Viemäriverkoston lähtötiedot'!$A145&gt;1000, 'Viemäriverkoston lähtötiedot'!$A145+MALLI_saneeraus_JV1!C$2,"")</f>
        <v/>
      </c>
      <c r="D146" s="8" t="str">
        <f>IF(C146&lt;&gt;"",'Viemäriverkoston lähtötiedot'!$B145*MALLI_saneeraus_JV1!D$2,"")</f>
        <v/>
      </c>
      <c r="E146" t="str">
        <f>IF('Viemäriverkoston lähtötiedot'!$A145&gt;1000, 'Viemäriverkoston lähtötiedot'!$A145+MALLI_saneeraus_JV1!E$2,"")</f>
        <v/>
      </c>
      <c r="F146" s="8" t="str">
        <f>IF(E146&lt;&gt;"",'Viemäriverkoston lähtötiedot'!$B145*MALLI_saneeraus_JV1!F$2,"")</f>
        <v/>
      </c>
      <c r="G146" t="str">
        <f>IF('Viemäriverkoston lähtötiedot'!$A145&gt;1000, 'Viemäriverkoston lähtötiedot'!$A145+MALLI_saneeraus_JV1!G$2,"")</f>
        <v/>
      </c>
      <c r="H146" s="8" t="str">
        <f>IF(G146&lt;&gt;"",'Viemäriverkoston lähtötiedot'!$B145*MALLI_saneeraus_JV1!H$2,"")</f>
        <v/>
      </c>
      <c r="I146" t="str">
        <f>IF('Viemäriverkoston lähtötiedot'!$A145&gt;1000, 'Viemäriverkoston lähtötiedot'!$A145+MALLI_saneeraus_JV1!I$2,"")</f>
        <v/>
      </c>
      <c r="J146" s="8" t="str">
        <f>IF(I146&lt;&gt;"",'Viemäriverkoston lähtötiedot'!$B145*MALLI_saneeraus_JV1!J$2,"")</f>
        <v/>
      </c>
    </row>
    <row r="147" spans="1:10" x14ac:dyDescent="0.35">
      <c r="A147" t="str">
        <f>IF('Viemäriverkoston lähtötiedot'!$A146&gt;1000, 'Viemäriverkoston lähtötiedot'!$A146+MALLI_saneeraus_JV1!A$2,"")</f>
        <v/>
      </c>
      <c r="B147" s="8" t="str">
        <f>IF(A147&lt;&gt;"",'Viemäriverkoston lähtötiedot'!$B146*MALLI_saneeraus_JV1!B$2,"")</f>
        <v/>
      </c>
      <c r="C147" t="str">
        <f>IF('Viemäriverkoston lähtötiedot'!$A146&gt;1000, 'Viemäriverkoston lähtötiedot'!$A146+MALLI_saneeraus_JV1!C$2,"")</f>
        <v/>
      </c>
      <c r="D147" s="8" t="str">
        <f>IF(C147&lt;&gt;"",'Viemäriverkoston lähtötiedot'!$B146*MALLI_saneeraus_JV1!D$2,"")</f>
        <v/>
      </c>
      <c r="E147" t="str">
        <f>IF('Viemäriverkoston lähtötiedot'!$A146&gt;1000, 'Viemäriverkoston lähtötiedot'!$A146+MALLI_saneeraus_JV1!E$2,"")</f>
        <v/>
      </c>
      <c r="F147" s="8" t="str">
        <f>IF(E147&lt;&gt;"",'Viemäriverkoston lähtötiedot'!$B146*MALLI_saneeraus_JV1!F$2,"")</f>
        <v/>
      </c>
      <c r="G147" t="str">
        <f>IF('Viemäriverkoston lähtötiedot'!$A146&gt;1000, 'Viemäriverkoston lähtötiedot'!$A146+MALLI_saneeraus_JV1!G$2,"")</f>
        <v/>
      </c>
      <c r="H147" s="8" t="str">
        <f>IF(G147&lt;&gt;"",'Viemäriverkoston lähtötiedot'!$B146*MALLI_saneeraus_JV1!H$2,"")</f>
        <v/>
      </c>
      <c r="I147" t="str">
        <f>IF('Viemäriverkoston lähtötiedot'!$A146&gt;1000, 'Viemäriverkoston lähtötiedot'!$A146+MALLI_saneeraus_JV1!I$2,"")</f>
        <v/>
      </c>
      <c r="J147" s="8" t="str">
        <f>IF(I147&lt;&gt;"",'Viemäriverkoston lähtötiedot'!$B146*MALLI_saneeraus_JV1!J$2,"")</f>
        <v/>
      </c>
    </row>
    <row r="148" spans="1:10" x14ac:dyDescent="0.35">
      <c r="A148" t="str">
        <f>IF('Viemäriverkoston lähtötiedot'!$A147&gt;1000, 'Viemäriverkoston lähtötiedot'!$A147+MALLI_saneeraus_JV1!A$2,"")</f>
        <v/>
      </c>
      <c r="B148" s="8" t="str">
        <f>IF(A148&lt;&gt;"",'Viemäriverkoston lähtötiedot'!$B147*MALLI_saneeraus_JV1!B$2,"")</f>
        <v/>
      </c>
      <c r="C148" t="str">
        <f>IF('Viemäriverkoston lähtötiedot'!$A147&gt;1000, 'Viemäriverkoston lähtötiedot'!$A147+MALLI_saneeraus_JV1!C$2,"")</f>
        <v/>
      </c>
      <c r="D148" s="8" t="str">
        <f>IF(C148&lt;&gt;"",'Viemäriverkoston lähtötiedot'!$B147*MALLI_saneeraus_JV1!D$2,"")</f>
        <v/>
      </c>
      <c r="E148" t="str">
        <f>IF('Viemäriverkoston lähtötiedot'!$A147&gt;1000, 'Viemäriverkoston lähtötiedot'!$A147+MALLI_saneeraus_JV1!E$2,"")</f>
        <v/>
      </c>
      <c r="F148" s="8" t="str">
        <f>IF(E148&lt;&gt;"",'Viemäriverkoston lähtötiedot'!$B147*MALLI_saneeraus_JV1!F$2,"")</f>
        <v/>
      </c>
      <c r="G148" t="str">
        <f>IF('Viemäriverkoston lähtötiedot'!$A147&gt;1000, 'Viemäriverkoston lähtötiedot'!$A147+MALLI_saneeraus_JV1!G$2,"")</f>
        <v/>
      </c>
      <c r="H148" s="8" t="str">
        <f>IF(G148&lt;&gt;"",'Viemäriverkoston lähtötiedot'!$B147*MALLI_saneeraus_JV1!H$2,"")</f>
        <v/>
      </c>
      <c r="I148" t="str">
        <f>IF('Viemäriverkoston lähtötiedot'!$A147&gt;1000, 'Viemäriverkoston lähtötiedot'!$A147+MALLI_saneeraus_JV1!I$2,"")</f>
        <v/>
      </c>
      <c r="J148" s="8" t="str">
        <f>IF(I148&lt;&gt;"",'Viemäriverkoston lähtötiedot'!$B147*MALLI_saneeraus_JV1!J$2,"")</f>
        <v/>
      </c>
    </row>
    <row r="149" spans="1:10" x14ac:dyDescent="0.35">
      <c r="A149" t="str">
        <f>IF('Viemäriverkoston lähtötiedot'!$A148&gt;1000, 'Viemäriverkoston lähtötiedot'!$A148+MALLI_saneeraus_JV1!A$2,"")</f>
        <v/>
      </c>
      <c r="B149" s="8" t="str">
        <f>IF(A149&lt;&gt;"",'Viemäriverkoston lähtötiedot'!$B148*MALLI_saneeraus_JV1!B$2,"")</f>
        <v/>
      </c>
      <c r="C149" t="str">
        <f>IF('Viemäriverkoston lähtötiedot'!$A148&gt;1000, 'Viemäriverkoston lähtötiedot'!$A148+MALLI_saneeraus_JV1!C$2,"")</f>
        <v/>
      </c>
      <c r="D149" s="8" t="str">
        <f>IF(C149&lt;&gt;"",'Viemäriverkoston lähtötiedot'!$B148*MALLI_saneeraus_JV1!D$2,"")</f>
        <v/>
      </c>
      <c r="E149" t="str">
        <f>IF('Viemäriverkoston lähtötiedot'!$A148&gt;1000, 'Viemäriverkoston lähtötiedot'!$A148+MALLI_saneeraus_JV1!E$2,"")</f>
        <v/>
      </c>
      <c r="F149" s="8" t="str">
        <f>IF(E149&lt;&gt;"",'Viemäriverkoston lähtötiedot'!$B148*MALLI_saneeraus_JV1!F$2,"")</f>
        <v/>
      </c>
      <c r="G149" t="str">
        <f>IF('Viemäriverkoston lähtötiedot'!$A148&gt;1000, 'Viemäriverkoston lähtötiedot'!$A148+MALLI_saneeraus_JV1!G$2,"")</f>
        <v/>
      </c>
      <c r="H149" s="8" t="str">
        <f>IF(G149&lt;&gt;"",'Viemäriverkoston lähtötiedot'!$B148*MALLI_saneeraus_JV1!H$2,"")</f>
        <v/>
      </c>
      <c r="I149" t="str">
        <f>IF('Viemäriverkoston lähtötiedot'!$A148&gt;1000, 'Viemäriverkoston lähtötiedot'!$A148+MALLI_saneeraus_JV1!I$2,"")</f>
        <v/>
      </c>
      <c r="J149" s="8" t="str">
        <f>IF(I149&lt;&gt;"",'Viemäriverkoston lähtötiedot'!$B148*MALLI_saneeraus_JV1!J$2,"")</f>
        <v/>
      </c>
    </row>
    <row r="150" spans="1:10" x14ac:dyDescent="0.35">
      <c r="A150" t="str">
        <f>IF('Viemäriverkoston lähtötiedot'!$A149&gt;1000, 'Viemäriverkoston lähtötiedot'!$A149+MALLI_saneeraus_JV1!A$2,"")</f>
        <v/>
      </c>
      <c r="B150" s="8" t="str">
        <f>IF(A150&lt;&gt;"",'Viemäriverkoston lähtötiedot'!$B149*MALLI_saneeraus_JV1!B$2,"")</f>
        <v/>
      </c>
      <c r="C150" t="str">
        <f>IF('Viemäriverkoston lähtötiedot'!$A149&gt;1000, 'Viemäriverkoston lähtötiedot'!$A149+MALLI_saneeraus_JV1!C$2,"")</f>
        <v/>
      </c>
      <c r="D150" s="8" t="str">
        <f>IF(C150&lt;&gt;"",'Viemäriverkoston lähtötiedot'!$B149*MALLI_saneeraus_JV1!D$2,"")</f>
        <v/>
      </c>
      <c r="E150" t="str">
        <f>IF('Viemäriverkoston lähtötiedot'!$A149&gt;1000, 'Viemäriverkoston lähtötiedot'!$A149+MALLI_saneeraus_JV1!E$2,"")</f>
        <v/>
      </c>
      <c r="F150" s="8" t="str">
        <f>IF(E150&lt;&gt;"",'Viemäriverkoston lähtötiedot'!$B149*MALLI_saneeraus_JV1!F$2,"")</f>
        <v/>
      </c>
      <c r="G150" t="str">
        <f>IF('Viemäriverkoston lähtötiedot'!$A149&gt;1000, 'Viemäriverkoston lähtötiedot'!$A149+MALLI_saneeraus_JV1!G$2,"")</f>
        <v/>
      </c>
      <c r="H150" s="8" t="str">
        <f>IF(G150&lt;&gt;"",'Viemäriverkoston lähtötiedot'!$B149*MALLI_saneeraus_JV1!H$2,"")</f>
        <v/>
      </c>
      <c r="I150" t="str">
        <f>IF('Viemäriverkoston lähtötiedot'!$A149&gt;1000, 'Viemäriverkoston lähtötiedot'!$A149+MALLI_saneeraus_JV1!I$2,"")</f>
        <v/>
      </c>
      <c r="J150" s="8" t="str">
        <f>IF(I150&lt;&gt;"",'Viemäriverkoston lähtötiedot'!$B149*MALLI_saneeraus_JV1!J$2,"")</f>
        <v/>
      </c>
    </row>
    <row r="151" spans="1:10" x14ac:dyDescent="0.35">
      <c r="A151" t="str">
        <f>IF('Viemäriverkoston lähtötiedot'!$A150&gt;1000, 'Viemäriverkoston lähtötiedot'!$A150+MALLI_saneeraus_JV1!A$2,"")</f>
        <v/>
      </c>
      <c r="B151" s="8" t="str">
        <f>IF(A151&lt;&gt;"",'Viemäriverkoston lähtötiedot'!$B150*MALLI_saneeraus_JV1!B$2,"")</f>
        <v/>
      </c>
      <c r="C151" t="str">
        <f>IF('Viemäriverkoston lähtötiedot'!$A150&gt;1000, 'Viemäriverkoston lähtötiedot'!$A150+MALLI_saneeraus_JV1!C$2,"")</f>
        <v/>
      </c>
      <c r="D151" s="8" t="str">
        <f>IF(C151&lt;&gt;"",'Viemäriverkoston lähtötiedot'!$B150*MALLI_saneeraus_JV1!D$2,"")</f>
        <v/>
      </c>
      <c r="E151" t="str">
        <f>IF('Viemäriverkoston lähtötiedot'!$A150&gt;1000, 'Viemäriverkoston lähtötiedot'!$A150+MALLI_saneeraus_JV1!E$2,"")</f>
        <v/>
      </c>
      <c r="F151" s="8" t="str">
        <f>IF(E151&lt;&gt;"",'Viemäriverkoston lähtötiedot'!$B150*MALLI_saneeraus_JV1!F$2,"")</f>
        <v/>
      </c>
      <c r="G151" t="str">
        <f>IF('Viemäriverkoston lähtötiedot'!$A150&gt;1000, 'Viemäriverkoston lähtötiedot'!$A150+MALLI_saneeraus_JV1!G$2,"")</f>
        <v/>
      </c>
      <c r="H151" s="8" t="str">
        <f>IF(G151&lt;&gt;"",'Viemäriverkoston lähtötiedot'!$B150*MALLI_saneeraus_JV1!H$2,"")</f>
        <v/>
      </c>
      <c r="I151" t="str">
        <f>IF('Viemäriverkoston lähtötiedot'!$A150&gt;1000, 'Viemäriverkoston lähtötiedot'!$A150+MALLI_saneeraus_JV1!I$2,"")</f>
        <v/>
      </c>
      <c r="J151" s="8" t="str">
        <f>IF(I151&lt;&gt;"",'Viemäriverkoston lähtötiedot'!$B150*MALLI_saneeraus_JV1!J$2,"")</f>
        <v/>
      </c>
    </row>
    <row r="152" spans="1:10" x14ac:dyDescent="0.35">
      <c r="A152" t="str">
        <f>IF('Viemäriverkoston lähtötiedot'!$A151&gt;1000, 'Viemäriverkoston lähtötiedot'!$A151+MALLI_saneeraus_JV1!A$2,"")</f>
        <v/>
      </c>
      <c r="B152" s="8" t="str">
        <f>IF(A152&lt;&gt;"",'Viemäriverkoston lähtötiedot'!$B151*MALLI_saneeraus_JV1!B$2,"")</f>
        <v/>
      </c>
      <c r="C152" t="str">
        <f>IF('Viemäriverkoston lähtötiedot'!$A151&gt;1000, 'Viemäriverkoston lähtötiedot'!$A151+MALLI_saneeraus_JV1!C$2,"")</f>
        <v/>
      </c>
      <c r="D152" s="8" t="str">
        <f>IF(C152&lt;&gt;"",'Viemäriverkoston lähtötiedot'!$B151*MALLI_saneeraus_JV1!D$2,"")</f>
        <v/>
      </c>
      <c r="E152" t="str">
        <f>IF('Viemäriverkoston lähtötiedot'!$A151&gt;1000, 'Viemäriverkoston lähtötiedot'!$A151+MALLI_saneeraus_JV1!E$2,"")</f>
        <v/>
      </c>
      <c r="F152" s="8" t="str">
        <f>IF(E152&lt;&gt;"",'Viemäriverkoston lähtötiedot'!$B151*MALLI_saneeraus_JV1!F$2,"")</f>
        <v/>
      </c>
      <c r="G152" t="str">
        <f>IF('Viemäriverkoston lähtötiedot'!$A151&gt;1000, 'Viemäriverkoston lähtötiedot'!$A151+MALLI_saneeraus_JV1!G$2,"")</f>
        <v/>
      </c>
      <c r="H152" s="8" t="str">
        <f>IF(G152&lt;&gt;"",'Viemäriverkoston lähtötiedot'!$B151*MALLI_saneeraus_JV1!H$2,"")</f>
        <v/>
      </c>
      <c r="I152" t="str">
        <f>IF('Viemäriverkoston lähtötiedot'!$A151&gt;1000, 'Viemäriverkoston lähtötiedot'!$A151+MALLI_saneeraus_JV1!I$2,"")</f>
        <v/>
      </c>
      <c r="J152" s="8" t="str">
        <f>IF(I152&lt;&gt;"",'Viemäriverkoston lähtötiedot'!$B151*MALLI_saneeraus_JV1!J$2,"")</f>
        <v/>
      </c>
    </row>
    <row r="153" spans="1:10" x14ac:dyDescent="0.35">
      <c r="A153" t="str">
        <f>IF('Viemäriverkoston lähtötiedot'!$A152&gt;1000, 'Viemäriverkoston lähtötiedot'!$A152+MALLI_saneeraus_JV1!A$2,"")</f>
        <v/>
      </c>
      <c r="B153" s="8" t="str">
        <f>IF(A153&lt;&gt;"",'Viemäriverkoston lähtötiedot'!$B152*MALLI_saneeraus_JV1!B$2,"")</f>
        <v/>
      </c>
      <c r="C153" t="str">
        <f>IF('Viemäriverkoston lähtötiedot'!$A152&gt;1000, 'Viemäriverkoston lähtötiedot'!$A152+MALLI_saneeraus_JV1!C$2,"")</f>
        <v/>
      </c>
      <c r="D153" s="8" t="str">
        <f>IF(C153&lt;&gt;"",'Viemäriverkoston lähtötiedot'!$B152*MALLI_saneeraus_JV1!D$2,"")</f>
        <v/>
      </c>
      <c r="E153" t="str">
        <f>IF('Viemäriverkoston lähtötiedot'!$A152&gt;1000, 'Viemäriverkoston lähtötiedot'!$A152+MALLI_saneeraus_JV1!E$2,"")</f>
        <v/>
      </c>
      <c r="F153" s="8" t="str">
        <f>IF(E153&lt;&gt;"",'Viemäriverkoston lähtötiedot'!$B152*MALLI_saneeraus_JV1!F$2,"")</f>
        <v/>
      </c>
      <c r="G153" t="str">
        <f>IF('Viemäriverkoston lähtötiedot'!$A152&gt;1000, 'Viemäriverkoston lähtötiedot'!$A152+MALLI_saneeraus_JV1!G$2,"")</f>
        <v/>
      </c>
      <c r="H153" s="8" t="str">
        <f>IF(G153&lt;&gt;"",'Viemäriverkoston lähtötiedot'!$B152*MALLI_saneeraus_JV1!H$2,"")</f>
        <v/>
      </c>
      <c r="I153" t="str">
        <f>IF('Viemäriverkoston lähtötiedot'!$A152&gt;1000, 'Viemäriverkoston lähtötiedot'!$A152+MALLI_saneeraus_JV1!I$2,"")</f>
        <v/>
      </c>
      <c r="J153" s="8" t="str">
        <f>IF(I153&lt;&gt;"",'Viemäriverkoston lähtötiedot'!$B152*MALLI_saneeraus_JV1!J$2,"")</f>
        <v/>
      </c>
    </row>
    <row r="154" spans="1:10" x14ac:dyDescent="0.35">
      <c r="A154" t="str">
        <f>IF('Viemäriverkoston lähtötiedot'!$A153&gt;1000, 'Viemäriverkoston lähtötiedot'!$A153+MALLI_saneeraus_JV1!A$2,"")</f>
        <v/>
      </c>
      <c r="B154" s="8" t="str">
        <f>IF(A154&lt;&gt;"",'Viemäriverkoston lähtötiedot'!$B153*MALLI_saneeraus_JV1!B$2,"")</f>
        <v/>
      </c>
      <c r="C154" t="str">
        <f>IF('Viemäriverkoston lähtötiedot'!$A153&gt;1000, 'Viemäriverkoston lähtötiedot'!$A153+MALLI_saneeraus_JV1!C$2,"")</f>
        <v/>
      </c>
      <c r="D154" s="8" t="str">
        <f>IF(C154&lt;&gt;"",'Viemäriverkoston lähtötiedot'!$B153*MALLI_saneeraus_JV1!D$2,"")</f>
        <v/>
      </c>
      <c r="E154" t="str">
        <f>IF('Viemäriverkoston lähtötiedot'!$A153&gt;1000, 'Viemäriverkoston lähtötiedot'!$A153+MALLI_saneeraus_JV1!E$2,"")</f>
        <v/>
      </c>
      <c r="F154" s="8" t="str">
        <f>IF(E154&lt;&gt;"",'Viemäriverkoston lähtötiedot'!$B153*MALLI_saneeraus_JV1!F$2,"")</f>
        <v/>
      </c>
      <c r="G154" t="str">
        <f>IF('Viemäriverkoston lähtötiedot'!$A153&gt;1000, 'Viemäriverkoston lähtötiedot'!$A153+MALLI_saneeraus_JV1!G$2,"")</f>
        <v/>
      </c>
      <c r="H154" s="8" t="str">
        <f>IF(G154&lt;&gt;"",'Viemäriverkoston lähtötiedot'!$B153*MALLI_saneeraus_JV1!H$2,"")</f>
        <v/>
      </c>
      <c r="I154" t="str">
        <f>IF('Viemäriverkoston lähtötiedot'!$A153&gt;1000, 'Viemäriverkoston lähtötiedot'!$A153+MALLI_saneeraus_JV1!I$2,"")</f>
        <v/>
      </c>
      <c r="J154" s="8" t="str">
        <f>IF(I154&lt;&gt;"",'Viemäriverkoston lähtötiedot'!$B153*MALLI_saneeraus_JV1!J$2,"")</f>
        <v/>
      </c>
    </row>
    <row r="155" spans="1:10" x14ac:dyDescent="0.35">
      <c r="A155" t="str">
        <f>IF('Viemäriverkoston lähtötiedot'!$A154&gt;1000, 'Viemäriverkoston lähtötiedot'!$A154+MALLI_saneeraus_JV1!A$2,"")</f>
        <v/>
      </c>
      <c r="B155" s="8" t="str">
        <f>IF(A155&lt;&gt;"",'Viemäriverkoston lähtötiedot'!$B154*MALLI_saneeraus_JV1!B$2,"")</f>
        <v/>
      </c>
      <c r="C155" t="str">
        <f>IF('Viemäriverkoston lähtötiedot'!$A154&gt;1000, 'Viemäriverkoston lähtötiedot'!$A154+MALLI_saneeraus_JV1!C$2,"")</f>
        <v/>
      </c>
      <c r="D155" s="8" t="str">
        <f>IF(C155&lt;&gt;"",'Viemäriverkoston lähtötiedot'!$B154*MALLI_saneeraus_JV1!D$2,"")</f>
        <v/>
      </c>
      <c r="E155" t="str">
        <f>IF('Viemäriverkoston lähtötiedot'!$A154&gt;1000, 'Viemäriverkoston lähtötiedot'!$A154+MALLI_saneeraus_JV1!E$2,"")</f>
        <v/>
      </c>
      <c r="F155" s="8" t="str">
        <f>IF(E155&lt;&gt;"",'Viemäriverkoston lähtötiedot'!$B154*MALLI_saneeraus_JV1!F$2,"")</f>
        <v/>
      </c>
      <c r="G155" t="str">
        <f>IF('Viemäriverkoston lähtötiedot'!$A154&gt;1000, 'Viemäriverkoston lähtötiedot'!$A154+MALLI_saneeraus_JV1!G$2,"")</f>
        <v/>
      </c>
      <c r="H155" s="8" t="str">
        <f>IF(G155&lt;&gt;"",'Viemäriverkoston lähtötiedot'!$B154*MALLI_saneeraus_JV1!H$2,"")</f>
        <v/>
      </c>
      <c r="I155" t="str">
        <f>IF('Viemäriverkoston lähtötiedot'!$A154&gt;1000, 'Viemäriverkoston lähtötiedot'!$A154+MALLI_saneeraus_JV1!I$2,"")</f>
        <v/>
      </c>
      <c r="J155" s="8" t="str">
        <f>IF(I155&lt;&gt;"",'Viemäriverkoston lähtötiedot'!$B154*MALLI_saneeraus_JV1!J$2,"")</f>
        <v/>
      </c>
    </row>
    <row r="156" spans="1:10" x14ac:dyDescent="0.35">
      <c r="A156" t="str">
        <f>IF('Viemäriverkoston lähtötiedot'!$A155&gt;1000, 'Viemäriverkoston lähtötiedot'!$A155+MALLI_saneeraus_JV1!A$2,"")</f>
        <v/>
      </c>
      <c r="B156" s="8" t="str">
        <f>IF(A156&lt;&gt;"",'Viemäriverkoston lähtötiedot'!$B155*MALLI_saneeraus_JV1!B$2,"")</f>
        <v/>
      </c>
      <c r="C156" t="str">
        <f>IF('Viemäriverkoston lähtötiedot'!$A155&gt;1000, 'Viemäriverkoston lähtötiedot'!$A155+MALLI_saneeraus_JV1!C$2,"")</f>
        <v/>
      </c>
      <c r="D156" s="8" t="str">
        <f>IF(C156&lt;&gt;"",'Viemäriverkoston lähtötiedot'!$B155*MALLI_saneeraus_JV1!D$2,"")</f>
        <v/>
      </c>
      <c r="E156" t="str">
        <f>IF('Viemäriverkoston lähtötiedot'!$A155&gt;1000, 'Viemäriverkoston lähtötiedot'!$A155+MALLI_saneeraus_JV1!E$2,"")</f>
        <v/>
      </c>
      <c r="F156" s="8" t="str">
        <f>IF(E156&lt;&gt;"",'Viemäriverkoston lähtötiedot'!$B155*MALLI_saneeraus_JV1!F$2,"")</f>
        <v/>
      </c>
      <c r="G156" t="str">
        <f>IF('Viemäriverkoston lähtötiedot'!$A155&gt;1000, 'Viemäriverkoston lähtötiedot'!$A155+MALLI_saneeraus_JV1!G$2,"")</f>
        <v/>
      </c>
      <c r="H156" s="8" t="str">
        <f>IF(G156&lt;&gt;"",'Viemäriverkoston lähtötiedot'!$B155*MALLI_saneeraus_JV1!H$2,"")</f>
        <v/>
      </c>
      <c r="I156" t="str">
        <f>IF('Viemäriverkoston lähtötiedot'!$A155&gt;1000, 'Viemäriverkoston lähtötiedot'!$A155+MALLI_saneeraus_JV1!I$2,"")</f>
        <v/>
      </c>
      <c r="J156" s="8" t="str">
        <f>IF(I156&lt;&gt;"",'Viemäriverkoston lähtötiedot'!$B155*MALLI_saneeraus_JV1!J$2,"")</f>
        <v/>
      </c>
    </row>
    <row r="157" spans="1:10" x14ac:dyDescent="0.35">
      <c r="A157" t="str">
        <f>IF('Viemäriverkoston lähtötiedot'!$A156&gt;1000, 'Viemäriverkoston lähtötiedot'!$A156+MALLI_saneeraus_JV1!A$2,"")</f>
        <v/>
      </c>
      <c r="B157" s="8" t="str">
        <f>IF(A157&lt;&gt;"",'Viemäriverkoston lähtötiedot'!$B156*MALLI_saneeraus_JV1!B$2,"")</f>
        <v/>
      </c>
      <c r="C157" t="str">
        <f>IF('Viemäriverkoston lähtötiedot'!$A156&gt;1000, 'Viemäriverkoston lähtötiedot'!$A156+MALLI_saneeraus_JV1!C$2,"")</f>
        <v/>
      </c>
      <c r="D157" s="8" t="str">
        <f>IF(C157&lt;&gt;"",'Viemäriverkoston lähtötiedot'!$B156*MALLI_saneeraus_JV1!D$2,"")</f>
        <v/>
      </c>
      <c r="E157" t="str">
        <f>IF('Viemäriverkoston lähtötiedot'!$A156&gt;1000, 'Viemäriverkoston lähtötiedot'!$A156+MALLI_saneeraus_JV1!E$2,"")</f>
        <v/>
      </c>
      <c r="F157" s="8" t="str">
        <f>IF(E157&lt;&gt;"",'Viemäriverkoston lähtötiedot'!$B156*MALLI_saneeraus_JV1!F$2,"")</f>
        <v/>
      </c>
      <c r="G157" t="str">
        <f>IF('Viemäriverkoston lähtötiedot'!$A156&gt;1000, 'Viemäriverkoston lähtötiedot'!$A156+MALLI_saneeraus_JV1!G$2,"")</f>
        <v/>
      </c>
      <c r="H157" s="8" t="str">
        <f>IF(G157&lt;&gt;"",'Viemäriverkoston lähtötiedot'!$B156*MALLI_saneeraus_JV1!H$2,"")</f>
        <v/>
      </c>
      <c r="I157" t="str">
        <f>IF('Viemäriverkoston lähtötiedot'!$A156&gt;1000, 'Viemäriverkoston lähtötiedot'!$A156+MALLI_saneeraus_JV1!I$2,"")</f>
        <v/>
      </c>
      <c r="J157" s="8" t="str">
        <f>IF(I157&lt;&gt;"",'Viemäriverkoston lähtötiedot'!$B156*MALLI_saneeraus_JV1!J$2,"")</f>
        <v/>
      </c>
    </row>
    <row r="158" spans="1:10" x14ac:dyDescent="0.35">
      <c r="A158" t="str">
        <f>IF('Viemäriverkoston lähtötiedot'!$A157&gt;1000, 'Viemäriverkoston lähtötiedot'!$A157+MALLI_saneeraus_JV1!A$2,"")</f>
        <v/>
      </c>
      <c r="B158" s="8" t="str">
        <f>IF(A158&lt;&gt;"",'Viemäriverkoston lähtötiedot'!$B157*MALLI_saneeraus_JV1!B$2,"")</f>
        <v/>
      </c>
      <c r="C158" t="str">
        <f>IF('Viemäriverkoston lähtötiedot'!$A157&gt;1000, 'Viemäriverkoston lähtötiedot'!$A157+MALLI_saneeraus_JV1!C$2,"")</f>
        <v/>
      </c>
      <c r="D158" s="8" t="str">
        <f>IF(C158&lt;&gt;"",'Viemäriverkoston lähtötiedot'!$B157*MALLI_saneeraus_JV1!D$2,"")</f>
        <v/>
      </c>
      <c r="E158" t="str">
        <f>IF('Viemäriverkoston lähtötiedot'!$A157&gt;1000, 'Viemäriverkoston lähtötiedot'!$A157+MALLI_saneeraus_JV1!E$2,"")</f>
        <v/>
      </c>
      <c r="F158" s="8" t="str">
        <f>IF(E158&lt;&gt;"",'Viemäriverkoston lähtötiedot'!$B157*MALLI_saneeraus_JV1!F$2,"")</f>
        <v/>
      </c>
      <c r="G158" t="str">
        <f>IF('Viemäriverkoston lähtötiedot'!$A157&gt;1000, 'Viemäriverkoston lähtötiedot'!$A157+MALLI_saneeraus_JV1!G$2,"")</f>
        <v/>
      </c>
      <c r="H158" s="8" t="str">
        <f>IF(G158&lt;&gt;"",'Viemäriverkoston lähtötiedot'!$B157*MALLI_saneeraus_JV1!H$2,"")</f>
        <v/>
      </c>
      <c r="I158" t="str">
        <f>IF('Viemäriverkoston lähtötiedot'!$A157&gt;1000, 'Viemäriverkoston lähtötiedot'!$A157+MALLI_saneeraus_JV1!I$2,"")</f>
        <v/>
      </c>
      <c r="J158" s="8" t="str">
        <f>IF(I158&lt;&gt;"",'Viemäriverkoston lähtötiedot'!$B157*MALLI_saneeraus_JV1!J$2,"")</f>
        <v/>
      </c>
    </row>
    <row r="159" spans="1:10" x14ac:dyDescent="0.35">
      <c r="A159" t="str">
        <f>IF('Viemäriverkoston lähtötiedot'!$A158&gt;1000, 'Viemäriverkoston lähtötiedot'!$A158+MALLI_saneeraus_JV1!A$2,"")</f>
        <v/>
      </c>
      <c r="B159" s="8" t="str">
        <f>IF(A159&lt;&gt;"",'Viemäriverkoston lähtötiedot'!$B158*MALLI_saneeraus_JV1!B$2,"")</f>
        <v/>
      </c>
      <c r="C159" t="str">
        <f>IF('Viemäriverkoston lähtötiedot'!$A158&gt;1000, 'Viemäriverkoston lähtötiedot'!$A158+MALLI_saneeraus_JV1!C$2,"")</f>
        <v/>
      </c>
      <c r="D159" s="8" t="str">
        <f>IF(C159&lt;&gt;"",'Viemäriverkoston lähtötiedot'!$B158*MALLI_saneeraus_JV1!D$2,"")</f>
        <v/>
      </c>
      <c r="E159" t="str">
        <f>IF('Viemäriverkoston lähtötiedot'!$A158&gt;1000, 'Viemäriverkoston lähtötiedot'!$A158+MALLI_saneeraus_JV1!E$2,"")</f>
        <v/>
      </c>
      <c r="F159" s="8" t="str">
        <f>IF(E159&lt;&gt;"",'Viemäriverkoston lähtötiedot'!$B158*MALLI_saneeraus_JV1!F$2,"")</f>
        <v/>
      </c>
      <c r="G159" t="str">
        <f>IF('Viemäriverkoston lähtötiedot'!$A158&gt;1000, 'Viemäriverkoston lähtötiedot'!$A158+MALLI_saneeraus_JV1!G$2,"")</f>
        <v/>
      </c>
      <c r="H159" s="8" t="str">
        <f>IF(G159&lt;&gt;"",'Viemäriverkoston lähtötiedot'!$B158*MALLI_saneeraus_JV1!H$2,"")</f>
        <v/>
      </c>
      <c r="I159" t="str">
        <f>IF('Viemäriverkoston lähtötiedot'!$A158&gt;1000, 'Viemäriverkoston lähtötiedot'!$A158+MALLI_saneeraus_JV1!I$2,"")</f>
        <v/>
      </c>
      <c r="J159" s="8" t="str">
        <f>IF(I159&lt;&gt;"",'Viemäriverkoston lähtötiedot'!$B158*MALLI_saneeraus_JV1!J$2,"")</f>
        <v/>
      </c>
    </row>
    <row r="160" spans="1:10" x14ac:dyDescent="0.35">
      <c r="A160" t="str">
        <f>IF('Viemäriverkoston lähtötiedot'!$A159&gt;1000, 'Viemäriverkoston lähtötiedot'!$A159+MALLI_saneeraus_JV1!A$2,"")</f>
        <v/>
      </c>
      <c r="B160" s="8" t="str">
        <f>IF(A160&lt;&gt;"",'Viemäriverkoston lähtötiedot'!$B159*MALLI_saneeraus_JV1!B$2,"")</f>
        <v/>
      </c>
      <c r="C160" t="str">
        <f>IF('Viemäriverkoston lähtötiedot'!$A159&gt;1000, 'Viemäriverkoston lähtötiedot'!$A159+MALLI_saneeraus_JV1!C$2,"")</f>
        <v/>
      </c>
      <c r="D160" s="8" t="str">
        <f>IF(C160&lt;&gt;"",'Viemäriverkoston lähtötiedot'!$B159*MALLI_saneeraus_JV1!D$2,"")</f>
        <v/>
      </c>
      <c r="E160" t="str">
        <f>IF('Viemäriverkoston lähtötiedot'!$A159&gt;1000, 'Viemäriverkoston lähtötiedot'!$A159+MALLI_saneeraus_JV1!E$2,"")</f>
        <v/>
      </c>
      <c r="F160" s="8" t="str">
        <f>IF(E160&lt;&gt;"",'Viemäriverkoston lähtötiedot'!$B159*MALLI_saneeraus_JV1!F$2,"")</f>
        <v/>
      </c>
      <c r="G160" t="str">
        <f>IF('Viemäriverkoston lähtötiedot'!$A159&gt;1000, 'Viemäriverkoston lähtötiedot'!$A159+MALLI_saneeraus_JV1!G$2,"")</f>
        <v/>
      </c>
      <c r="H160" s="8" t="str">
        <f>IF(G160&lt;&gt;"",'Viemäriverkoston lähtötiedot'!$B159*MALLI_saneeraus_JV1!H$2,"")</f>
        <v/>
      </c>
      <c r="I160" t="str">
        <f>IF('Viemäriverkoston lähtötiedot'!$A159&gt;1000, 'Viemäriverkoston lähtötiedot'!$A159+MALLI_saneeraus_JV1!I$2,"")</f>
        <v/>
      </c>
      <c r="J160" s="8" t="str">
        <f>IF(I160&lt;&gt;"",'Viemäriverkoston lähtötiedot'!$B159*MALLI_saneeraus_JV1!J$2,"")</f>
        <v/>
      </c>
    </row>
    <row r="161" spans="1:10" x14ac:dyDescent="0.35">
      <c r="A161" t="str">
        <f>IF('Viemäriverkoston lähtötiedot'!$A160&gt;1000, 'Viemäriverkoston lähtötiedot'!$A160+MALLI_saneeraus_JV1!A$2,"")</f>
        <v/>
      </c>
      <c r="B161" s="8" t="str">
        <f>IF(A161&lt;&gt;"",'Viemäriverkoston lähtötiedot'!$B160*MALLI_saneeraus_JV1!B$2,"")</f>
        <v/>
      </c>
      <c r="C161" t="str">
        <f>IF('Viemäriverkoston lähtötiedot'!$A160&gt;1000, 'Viemäriverkoston lähtötiedot'!$A160+MALLI_saneeraus_JV1!C$2,"")</f>
        <v/>
      </c>
      <c r="D161" s="8" t="str">
        <f>IF(C161&lt;&gt;"",'Viemäriverkoston lähtötiedot'!$B160*MALLI_saneeraus_JV1!D$2,"")</f>
        <v/>
      </c>
      <c r="E161" t="str">
        <f>IF('Viemäriverkoston lähtötiedot'!$A160&gt;1000, 'Viemäriverkoston lähtötiedot'!$A160+MALLI_saneeraus_JV1!E$2,"")</f>
        <v/>
      </c>
      <c r="F161" s="8" t="str">
        <f>IF(E161&lt;&gt;"",'Viemäriverkoston lähtötiedot'!$B160*MALLI_saneeraus_JV1!F$2,"")</f>
        <v/>
      </c>
      <c r="G161" t="str">
        <f>IF('Viemäriverkoston lähtötiedot'!$A160&gt;1000, 'Viemäriverkoston lähtötiedot'!$A160+MALLI_saneeraus_JV1!G$2,"")</f>
        <v/>
      </c>
      <c r="H161" s="8" t="str">
        <f>IF(G161&lt;&gt;"",'Viemäriverkoston lähtötiedot'!$B160*MALLI_saneeraus_JV1!H$2,"")</f>
        <v/>
      </c>
      <c r="I161" t="str">
        <f>IF('Viemäriverkoston lähtötiedot'!$A160&gt;1000, 'Viemäriverkoston lähtötiedot'!$A160+MALLI_saneeraus_JV1!I$2,"")</f>
        <v/>
      </c>
      <c r="J161" s="8" t="str">
        <f>IF(I161&lt;&gt;"",'Viemäriverkoston lähtötiedot'!$B160*MALLI_saneeraus_JV1!J$2,"")</f>
        <v/>
      </c>
    </row>
    <row r="162" spans="1:10" x14ac:dyDescent="0.35">
      <c r="A162" t="str">
        <f>IF('Viemäriverkoston lähtötiedot'!$A161&gt;1000, 'Viemäriverkoston lähtötiedot'!$A161+MALLI_saneeraus_JV1!A$2,"")</f>
        <v/>
      </c>
      <c r="B162" s="8" t="str">
        <f>IF(A162&lt;&gt;"",'Viemäriverkoston lähtötiedot'!$B161*MALLI_saneeraus_JV1!B$2,"")</f>
        <v/>
      </c>
      <c r="C162" t="str">
        <f>IF('Viemäriverkoston lähtötiedot'!$A161&gt;1000, 'Viemäriverkoston lähtötiedot'!$A161+MALLI_saneeraus_JV1!C$2,"")</f>
        <v/>
      </c>
      <c r="D162" s="8" t="str">
        <f>IF(C162&lt;&gt;"",'Viemäriverkoston lähtötiedot'!$B161*MALLI_saneeraus_JV1!D$2,"")</f>
        <v/>
      </c>
      <c r="E162" t="str">
        <f>IF('Viemäriverkoston lähtötiedot'!$A161&gt;1000, 'Viemäriverkoston lähtötiedot'!$A161+MALLI_saneeraus_JV1!E$2,"")</f>
        <v/>
      </c>
      <c r="F162" s="8" t="str">
        <f>IF(E162&lt;&gt;"",'Viemäriverkoston lähtötiedot'!$B161*MALLI_saneeraus_JV1!F$2,"")</f>
        <v/>
      </c>
      <c r="G162" t="str">
        <f>IF('Viemäriverkoston lähtötiedot'!$A161&gt;1000, 'Viemäriverkoston lähtötiedot'!$A161+MALLI_saneeraus_JV1!G$2,"")</f>
        <v/>
      </c>
      <c r="H162" s="8" t="str">
        <f>IF(G162&lt;&gt;"",'Viemäriverkoston lähtötiedot'!$B161*MALLI_saneeraus_JV1!H$2,"")</f>
        <v/>
      </c>
      <c r="I162" t="str">
        <f>IF('Viemäriverkoston lähtötiedot'!$A161&gt;1000, 'Viemäriverkoston lähtötiedot'!$A161+MALLI_saneeraus_JV1!I$2,"")</f>
        <v/>
      </c>
      <c r="J162" s="8" t="str">
        <f>IF(I162&lt;&gt;"",'Viemäriverkoston lähtötiedot'!$B161*MALLI_saneeraus_JV1!J$2,"")</f>
        <v/>
      </c>
    </row>
    <row r="163" spans="1:10" x14ac:dyDescent="0.35">
      <c r="A163" t="str">
        <f>IF('Viemäriverkoston lähtötiedot'!$A162&gt;1000, 'Viemäriverkoston lähtötiedot'!$A162+MALLI_saneeraus_JV1!A$2,"")</f>
        <v/>
      </c>
      <c r="B163" s="8" t="str">
        <f>IF(A163&lt;&gt;"",'Viemäriverkoston lähtötiedot'!$B162*MALLI_saneeraus_JV1!B$2,"")</f>
        <v/>
      </c>
      <c r="C163" t="str">
        <f>IF('Viemäriverkoston lähtötiedot'!$A162&gt;1000, 'Viemäriverkoston lähtötiedot'!$A162+MALLI_saneeraus_JV1!C$2,"")</f>
        <v/>
      </c>
      <c r="D163" s="8" t="str">
        <f>IF(C163&lt;&gt;"",'Viemäriverkoston lähtötiedot'!$B162*MALLI_saneeraus_JV1!D$2,"")</f>
        <v/>
      </c>
      <c r="E163" t="str">
        <f>IF('Viemäriverkoston lähtötiedot'!$A162&gt;1000, 'Viemäriverkoston lähtötiedot'!$A162+MALLI_saneeraus_JV1!E$2,"")</f>
        <v/>
      </c>
      <c r="F163" s="8" t="str">
        <f>IF(E163&lt;&gt;"",'Viemäriverkoston lähtötiedot'!$B162*MALLI_saneeraus_JV1!F$2,"")</f>
        <v/>
      </c>
      <c r="G163" t="str">
        <f>IF('Viemäriverkoston lähtötiedot'!$A162&gt;1000, 'Viemäriverkoston lähtötiedot'!$A162+MALLI_saneeraus_JV1!G$2,"")</f>
        <v/>
      </c>
      <c r="H163" s="8" t="str">
        <f>IF(G163&lt;&gt;"",'Viemäriverkoston lähtötiedot'!$B162*MALLI_saneeraus_JV1!H$2,"")</f>
        <v/>
      </c>
      <c r="I163" t="str">
        <f>IF('Viemäriverkoston lähtötiedot'!$A162&gt;1000, 'Viemäriverkoston lähtötiedot'!$A162+MALLI_saneeraus_JV1!I$2,"")</f>
        <v/>
      </c>
      <c r="J163" s="8" t="str">
        <f>IF(I163&lt;&gt;"",'Viemäriverkoston lähtötiedot'!$B162*MALLI_saneeraus_JV1!J$2,"")</f>
        <v/>
      </c>
    </row>
    <row r="164" spans="1:10" x14ac:dyDescent="0.35">
      <c r="A164" t="str">
        <f>IF('Viemäriverkoston lähtötiedot'!$A163&gt;1000, 'Viemäriverkoston lähtötiedot'!$A163+MALLI_saneeraus_JV1!A$2,"")</f>
        <v/>
      </c>
      <c r="B164" s="8" t="str">
        <f>IF(A164&lt;&gt;"",'Viemäriverkoston lähtötiedot'!$B163*MALLI_saneeraus_JV1!B$2,"")</f>
        <v/>
      </c>
      <c r="C164" t="str">
        <f>IF('Viemäriverkoston lähtötiedot'!$A163&gt;1000, 'Viemäriverkoston lähtötiedot'!$A163+MALLI_saneeraus_JV1!C$2,"")</f>
        <v/>
      </c>
      <c r="D164" s="8" t="str">
        <f>IF(C164&lt;&gt;"",'Viemäriverkoston lähtötiedot'!$B163*MALLI_saneeraus_JV1!D$2,"")</f>
        <v/>
      </c>
      <c r="E164" t="str">
        <f>IF('Viemäriverkoston lähtötiedot'!$A163&gt;1000, 'Viemäriverkoston lähtötiedot'!$A163+MALLI_saneeraus_JV1!E$2,"")</f>
        <v/>
      </c>
      <c r="F164" s="8" t="str">
        <f>IF(E164&lt;&gt;"",'Viemäriverkoston lähtötiedot'!$B163*MALLI_saneeraus_JV1!F$2,"")</f>
        <v/>
      </c>
      <c r="G164" t="str">
        <f>IF('Viemäriverkoston lähtötiedot'!$A163&gt;1000, 'Viemäriverkoston lähtötiedot'!$A163+MALLI_saneeraus_JV1!G$2,"")</f>
        <v/>
      </c>
      <c r="H164" s="8" t="str">
        <f>IF(G164&lt;&gt;"",'Viemäriverkoston lähtötiedot'!$B163*MALLI_saneeraus_JV1!H$2,"")</f>
        <v/>
      </c>
      <c r="I164" t="str">
        <f>IF('Viemäriverkoston lähtötiedot'!$A163&gt;1000, 'Viemäriverkoston lähtötiedot'!$A163+MALLI_saneeraus_JV1!I$2,"")</f>
        <v/>
      </c>
      <c r="J164" s="8" t="str">
        <f>IF(I164&lt;&gt;"",'Viemäriverkoston lähtötiedot'!$B163*MALLI_saneeraus_JV1!J$2,"")</f>
        <v/>
      </c>
    </row>
    <row r="165" spans="1:10" x14ac:dyDescent="0.35">
      <c r="A165" t="str">
        <f>IF('Viemäriverkoston lähtötiedot'!$A164&gt;1000, 'Viemäriverkoston lähtötiedot'!$A164+MALLI_saneeraus_JV1!A$2,"")</f>
        <v/>
      </c>
      <c r="B165" s="8" t="str">
        <f>IF(A165&lt;&gt;"",'Viemäriverkoston lähtötiedot'!$B164*MALLI_saneeraus_JV1!B$2,"")</f>
        <v/>
      </c>
      <c r="C165" t="str">
        <f>IF('Viemäriverkoston lähtötiedot'!$A164&gt;1000, 'Viemäriverkoston lähtötiedot'!$A164+MALLI_saneeraus_JV1!C$2,"")</f>
        <v/>
      </c>
      <c r="D165" s="8" t="str">
        <f>IF(C165&lt;&gt;"",'Viemäriverkoston lähtötiedot'!$B164*MALLI_saneeraus_JV1!D$2,"")</f>
        <v/>
      </c>
      <c r="E165" t="str">
        <f>IF('Viemäriverkoston lähtötiedot'!$A164&gt;1000, 'Viemäriverkoston lähtötiedot'!$A164+MALLI_saneeraus_JV1!E$2,"")</f>
        <v/>
      </c>
      <c r="F165" s="8" t="str">
        <f>IF(E165&lt;&gt;"",'Viemäriverkoston lähtötiedot'!$B164*MALLI_saneeraus_JV1!F$2,"")</f>
        <v/>
      </c>
      <c r="G165" t="str">
        <f>IF('Viemäriverkoston lähtötiedot'!$A164&gt;1000, 'Viemäriverkoston lähtötiedot'!$A164+MALLI_saneeraus_JV1!G$2,"")</f>
        <v/>
      </c>
      <c r="H165" s="8" t="str">
        <f>IF(G165&lt;&gt;"",'Viemäriverkoston lähtötiedot'!$B164*MALLI_saneeraus_JV1!H$2,"")</f>
        <v/>
      </c>
      <c r="I165" t="str">
        <f>IF('Viemäriverkoston lähtötiedot'!$A164&gt;1000, 'Viemäriverkoston lähtötiedot'!$A164+MALLI_saneeraus_JV1!I$2,"")</f>
        <v/>
      </c>
      <c r="J165" s="8" t="str">
        <f>IF(I165&lt;&gt;"",'Viemäriverkoston lähtötiedot'!$B164*MALLI_saneeraus_JV1!J$2,"")</f>
        <v/>
      </c>
    </row>
    <row r="166" spans="1:10" x14ac:dyDescent="0.35">
      <c r="A166" t="str">
        <f>IF('Viemäriverkoston lähtötiedot'!$A165&gt;1000, 'Viemäriverkoston lähtötiedot'!$A165+MALLI_saneeraus_JV1!A$2,"")</f>
        <v/>
      </c>
      <c r="B166" s="8" t="str">
        <f>IF(A166&lt;&gt;"",'Viemäriverkoston lähtötiedot'!$B165*MALLI_saneeraus_JV1!B$2,"")</f>
        <v/>
      </c>
      <c r="C166" t="str">
        <f>IF('Viemäriverkoston lähtötiedot'!$A165&gt;1000, 'Viemäriverkoston lähtötiedot'!$A165+MALLI_saneeraus_JV1!C$2,"")</f>
        <v/>
      </c>
      <c r="D166" s="8" t="str">
        <f>IF(C166&lt;&gt;"",'Viemäriverkoston lähtötiedot'!$B165*MALLI_saneeraus_JV1!D$2,"")</f>
        <v/>
      </c>
      <c r="E166" t="str">
        <f>IF('Viemäriverkoston lähtötiedot'!$A165&gt;1000, 'Viemäriverkoston lähtötiedot'!$A165+MALLI_saneeraus_JV1!E$2,"")</f>
        <v/>
      </c>
      <c r="F166" s="8" t="str">
        <f>IF(E166&lt;&gt;"",'Viemäriverkoston lähtötiedot'!$B165*MALLI_saneeraus_JV1!F$2,"")</f>
        <v/>
      </c>
      <c r="G166" t="str">
        <f>IF('Viemäriverkoston lähtötiedot'!$A165&gt;1000, 'Viemäriverkoston lähtötiedot'!$A165+MALLI_saneeraus_JV1!G$2,"")</f>
        <v/>
      </c>
      <c r="H166" s="8" t="str">
        <f>IF(G166&lt;&gt;"",'Viemäriverkoston lähtötiedot'!$B165*MALLI_saneeraus_JV1!H$2,"")</f>
        <v/>
      </c>
      <c r="I166" t="str">
        <f>IF('Viemäriverkoston lähtötiedot'!$A165&gt;1000, 'Viemäriverkoston lähtötiedot'!$A165+MALLI_saneeraus_JV1!I$2,"")</f>
        <v/>
      </c>
      <c r="J166" s="8" t="str">
        <f>IF(I166&lt;&gt;"",'Viemäriverkoston lähtötiedot'!$B165*MALLI_saneeraus_JV1!J$2,"")</f>
        <v/>
      </c>
    </row>
    <row r="167" spans="1:10" x14ac:dyDescent="0.35">
      <c r="A167" t="str">
        <f>IF('Viemäriverkoston lähtötiedot'!$A166&gt;1000, 'Viemäriverkoston lähtötiedot'!$A166+MALLI_saneeraus_JV1!A$2,"")</f>
        <v/>
      </c>
      <c r="B167" s="8" t="str">
        <f>IF(A167&lt;&gt;"",'Viemäriverkoston lähtötiedot'!$B166*MALLI_saneeraus_JV1!B$2,"")</f>
        <v/>
      </c>
      <c r="C167" t="str">
        <f>IF('Viemäriverkoston lähtötiedot'!$A166&gt;1000, 'Viemäriverkoston lähtötiedot'!$A166+MALLI_saneeraus_JV1!C$2,"")</f>
        <v/>
      </c>
      <c r="D167" s="8" t="str">
        <f>IF(C167&lt;&gt;"",'Viemäriverkoston lähtötiedot'!$B166*MALLI_saneeraus_JV1!D$2,"")</f>
        <v/>
      </c>
      <c r="E167" t="str">
        <f>IF('Viemäriverkoston lähtötiedot'!$A166&gt;1000, 'Viemäriverkoston lähtötiedot'!$A166+MALLI_saneeraus_JV1!E$2,"")</f>
        <v/>
      </c>
      <c r="F167" s="8" t="str">
        <f>IF(E167&lt;&gt;"",'Viemäriverkoston lähtötiedot'!$B166*MALLI_saneeraus_JV1!F$2,"")</f>
        <v/>
      </c>
      <c r="G167" t="str">
        <f>IF('Viemäriverkoston lähtötiedot'!$A166&gt;1000, 'Viemäriverkoston lähtötiedot'!$A166+MALLI_saneeraus_JV1!G$2,"")</f>
        <v/>
      </c>
      <c r="H167" s="8" t="str">
        <f>IF(G167&lt;&gt;"",'Viemäriverkoston lähtötiedot'!$B166*MALLI_saneeraus_JV1!H$2,"")</f>
        <v/>
      </c>
      <c r="I167" t="str">
        <f>IF('Viemäriverkoston lähtötiedot'!$A166&gt;1000, 'Viemäriverkoston lähtötiedot'!$A166+MALLI_saneeraus_JV1!I$2,"")</f>
        <v/>
      </c>
      <c r="J167" s="8" t="str">
        <f>IF(I167&lt;&gt;"",'Viemäriverkoston lähtötiedot'!$B166*MALLI_saneeraus_JV1!J$2,"")</f>
        <v/>
      </c>
    </row>
    <row r="168" spans="1:10" x14ac:dyDescent="0.35">
      <c r="A168" t="str">
        <f>IF('Viemäriverkoston lähtötiedot'!$A167&gt;1000, 'Viemäriverkoston lähtötiedot'!$A167+MALLI_saneeraus_JV1!A$2,"")</f>
        <v/>
      </c>
      <c r="B168" s="8" t="str">
        <f>IF(A168&lt;&gt;"",'Viemäriverkoston lähtötiedot'!$B167*MALLI_saneeraus_JV1!B$2,"")</f>
        <v/>
      </c>
      <c r="C168" t="str">
        <f>IF('Viemäriverkoston lähtötiedot'!$A167&gt;1000, 'Viemäriverkoston lähtötiedot'!$A167+MALLI_saneeraus_JV1!C$2,"")</f>
        <v/>
      </c>
      <c r="D168" s="8" t="str">
        <f>IF(C168&lt;&gt;"",'Viemäriverkoston lähtötiedot'!$B167*MALLI_saneeraus_JV1!D$2,"")</f>
        <v/>
      </c>
      <c r="E168" t="str">
        <f>IF('Viemäriverkoston lähtötiedot'!$A167&gt;1000, 'Viemäriverkoston lähtötiedot'!$A167+MALLI_saneeraus_JV1!E$2,"")</f>
        <v/>
      </c>
      <c r="F168" s="8" t="str">
        <f>IF(E168&lt;&gt;"",'Viemäriverkoston lähtötiedot'!$B167*MALLI_saneeraus_JV1!F$2,"")</f>
        <v/>
      </c>
      <c r="G168" t="str">
        <f>IF('Viemäriverkoston lähtötiedot'!$A167&gt;1000, 'Viemäriverkoston lähtötiedot'!$A167+MALLI_saneeraus_JV1!G$2,"")</f>
        <v/>
      </c>
      <c r="H168" s="8" t="str">
        <f>IF(G168&lt;&gt;"",'Viemäriverkoston lähtötiedot'!$B167*MALLI_saneeraus_JV1!H$2,"")</f>
        <v/>
      </c>
      <c r="I168" t="str">
        <f>IF('Viemäriverkoston lähtötiedot'!$A167&gt;1000, 'Viemäriverkoston lähtötiedot'!$A167+MALLI_saneeraus_JV1!I$2,"")</f>
        <v/>
      </c>
      <c r="J168" s="8" t="str">
        <f>IF(I168&lt;&gt;"",'Viemäriverkoston lähtötiedot'!$B167*MALLI_saneeraus_JV1!J$2,"")</f>
        <v/>
      </c>
    </row>
    <row r="169" spans="1:10" x14ac:dyDescent="0.35">
      <c r="A169" t="str">
        <f>IF('Viemäriverkoston lähtötiedot'!$A168&gt;1000, 'Viemäriverkoston lähtötiedot'!$A168+MALLI_saneeraus_JV1!A$2,"")</f>
        <v/>
      </c>
      <c r="B169" s="8" t="str">
        <f>IF(A169&lt;&gt;"",'Viemäriverkoston lähtötiedot'!$B168*MALLI_saneeraus_JV1!B$2,"")</f>
        <v/>
      </c>
      <c r="C169" t="str">
        <f>IF('Viemäriverkoston lähtötiedot'!$A168&gt;1000, 'Viemäriverkoston lähtötiedot'!$A168+MALLI_saneeraus_JV1!C$2,"")</f>
        <v/>
      </c>
      <c r="D169" s="8" t="str">
        <f>IF(C169&lt;&gt;"",'Viemäriverkoston lähtötiedot'!$B168*MALLI_saneeraus_JV1!D$2,"")</f>
        <v/>
      </c>
      <c r="E169" t="str">
        <f>IF('Viemäriverkoston lähtötiedot'!$A168&gt;1000, 'Viemäriverkoston lähtötiedot'!$A168+MALLI_saneeraus_JV1!E$2,"")</f>
        <v/>
      </c>
      <c r="F169" s="8" t="str">
        <f>IF(E169&lt;&gt;"",'Viemäriverkoston lähtötiedot'!$B168*MALLI_saneeraus_JV1!F$2,"")</f>
        <v/>
      </c>
      <c r="G169" t="str">
        <f>IF('Viemäriverkoston lähtötiedot'!$A168&gt;1000, 'Viemäriverkoston lähtötiedot'!$A168+MALLI_saneeraus_JV1!G$2,"")</f>
        <v/>
      </c>
      <c r="H169" s="8" t="str">
        <f>IF(G169&lt;&gt;"",'Viemäriverkoston lähtötiedot'!$B168*MALLI_saneeraus_JV1!H$2,"")</f>
        <v/>
      </c>
      <c r="I169" t="str">
        <f>IF('Viemäriverkoston lähtötiedot'!$A168&gt;1000, 'Viemäriverkoston lähtötiedot'!$A168+MALLI_saneeraus_JV1!I$2,"")</f>
        <v/>
      </c>
      <c r="J169" s="8" t="str">
        <f>IF(I169&lt;&gt;"",'Viemäriverkoston lähtötiedot'!$B168*MALLI_saneeraus_JV1!J$2,"")</f>
        <v/>
      </c>
    </row>
    <row r="170" spans="1:10" x14ac:dyDescent="0.35">
      <c r="A170" t="str">
        <f>IF('Viemäriverkoston lähtötiedot'!$A169&gt;1000, 'Viemäriverkoston lähtötiedot'!$A169+MALLI_saneeraus_JV1!A$2,"")</f>
        <v/>
      </c>
      <c r="B170" s="8" t="str">
        <f>IF(A170&lt;&gt;"",'Viemäriverkoston lähtötiedot'!$B169*MALLI_saneeraus_JV1!B$2,"")</f>
        <v/>
      </c>
      <c r="C170" t="str">
        <f>IF('Viemäriverkoston lähtötiedot'!$A169&gt;1000, 'Viemäriverkoston lähtötiedot'!$A169+MALLI_saneeraus_JV1!C$2,"")</f>
        <v/>
      </c>
      <c r="D170" s="8" t="str">
        <f>IF(C170&lt;&gt;"",'Viemäriverkoston lähtötiedot'!$B169*MALLI_saneeraus_JV1!D$2,"")</f>
        <v/>
      </c>
      <c r="E170" t="str">
        <f>IF('Viemäriverkoston lähtötiedot'!$A169&gt;1000, 'Viemäriverkoston lähtötiedot'!$A169+MALLI_saneeraus_JV1!E$2,"")</f>
        <v/>
      </c>
      <c r="F170" s="8" t="str">
        <f>IF(E170&lt;&gt;"",'Viemäriverkoston lähtötiedot'!$B169*MALLI_saneeraus_JV1!F$2,"")</f>
        <v/>
      </c>
      <c r="G170" t="str">
        <f>IF('Viemäriverkoston lähtötiedot'!$A169&gt;1000, 'Viemäriverkoston lähtötiedot'!$A169+MALLI_saneeraus_JV1!G$2,"")</f>
        <v/>
      </c>
      <c r="H170" s="8" t="str">
        <f>IF(G170&lt;&gt;"",'Viemäriverkoston lähtötiedot'!$B169*MALLI_saneeraus_JV1!H$2,"")</f>
        <v/>
      </c>
      <c r="I170" t="str">
        <f>IF('Viemäriverkoston lähtötiedot'!$A169&gt;1000, 'Viemäriverkoston lähtötiedot'!$A169+MALLI_saneeraus_JV1!I$2,"")</f>
        <v/>
      </c>
      <c r="J170" s="8" t="str">
        <f>IF(I170&lt;&gt;"",'Viemäriverkoston lähtötiedot'!$B169*MALLI_saneeraus_JV1!J$2,"")</f>
        <v/>
      </c>
    </row>
    <row r="171" spans="1:10" x14ac:dyDescent="0.35">
      <c r="A171" t="str">
        <f>IF('Viemäriverkoston lähtötiedot'!$A170&gt;1000, 'Viemäriverkoston lähtötiedot'!$A170+MALLI_saneeraus_JV1!A$2,"")</f>
        <v/>
      </c>
      <c r="B171" s="8" t="str">
        <f>IF(A171&lt;&gt;"",'Viemäriverkoston lähtötiedot'!$B170*MALLI_saneeraus_JV1!B$2,"")</f>
        <v/>
      </c>
      <c r="C171" t="str">
        <f>IF('Viemäriverkoston lähtötiedot'!$A170&gt;1000, 'Viemäriverkoston lähtötiedot'!$A170+MALLI_saneeraus_JV1!C$2,"")</f>
        <v/>
      </c>
      <c r="D171" s="8" t="str">
        <f>IF(C171&lt;&gt;"",'Viemäriverkoston lähtötiedot'!$B170*MALLI_saneeraus_JV1!D$2,"")</f>
        <v/>
      </c>
      <c r="E171" t="str">
        <f>IF('Viemäriverkoston lähtötiedot'!$A170&gt;1000, 'Viemäriverkoston lähtötiedot'!$A170+MALLI_saneeraus_JV1!E$2,"")</f>
        <v/>
      </c>
      <c r="F171" s="8" t="str">
        <f>IF(E171&lt;&gt;"",'Viemäriverkoston lähtötiedot'!$B170*MALLI_saneeraus_JV1!F$2,"")</f>
        <v/>
      </c>
      <c r="G171" t="str">
        <f>IF('Viemäriverkoston lähtötiedot'!$A170&gt;1000, 'Viemäriverkoston lähtötiedot'!$A170+MALLI_saneeraus_JV1!G$2,"")</f>
        <v/>
      </c>
      <c r="H171" s="8" t="str">
        <f>IF(G171&lt;&gt;"",'Viemäriverkoston lähtötiedot'!$B170*MALLI_saneeraus_JV1!H$2,"")</f>
        <v/>
      </c>
      <c r="I171" t="str">
        <f>IF('Viemäriverkoston lähtötiedot'!$A170&gt;1000, 'Viemäriverkoston lähtötiedot'!$A170+MALLI_saneeraus_JV1!I$2,"")</f>
        <v/>
      </c>
      <c r="J171" s="8" t="str">
        <f>IF(I171&lt;&gt;"",'Viemäriverkoston lähtötiedot'!$B170*MALLI_saneeraus_JV1!J$2,"")</f>
        <v/>
      </c>
    </row>
    <row r="172" spans="1:10" x14ac:dyDescent="0.35">
      <c r="A172" t="str">
        <f>IF('Viemäriverkoston lähtötiedot'!$A171&gt;1000, 'Viemäriverkoston lähtötiedot'!$A171+MALLI_saneeraus_JV1!A$2,"")</f>
        <v/>
      </c>
      <c r="B172" s="8" t="str">
        <f>IF(A172&lt;&gt;"",'Viemäriverkoston lähtötiedot'!$B171*MALLI_saneeraus_JV1!B$2,"")</f>
        <v/>
      </c>
      <c r="C172" t="str">
        <f>IF('Viemäriverkoston lähtötiedot'!$A171&gt;1000, 'Viemäriverkoston lähtötiedot'!$A171+MALLI_saneeraus_JV1!C$2,"")</f>
        <v/>
      </c>
      <c r="D172" s="8" t="str">
        <f>IF(C172&lt;&gt;"",'Viemäriverkoston lähtötiedot'!$B171*MALLI_saneeraus_JV1!D$2,"")</f>
        <v/>
      </c>
      <c r="E172" t="str">
        <f>IF('Viemäriverkoston lähtötiedot'!$A171&gt;1000, 'Viemäriverkoston lähtötiedot'!$A171+MALLI_saneeraus_JV1!E$2,"")</f>
        <v/>
      </c>
      <c r="F172" s="8" t="str">
        <f>IF(E172&lt;&gt;"",'Viemäriverkoston lähtötiedot'!$B171*MALLI_saneeraus_JV1!F$2,"")</f>
        <v/>
      </c>
      <c r="G172" t="str">
        <f>IF('Viemäriverkoston lähtötiedot'!$A171&gt;1000, 'Viemäriverkoston lähtötiedot'!$A171+MALLI_saneeraus_JV1!G$2,"")</f>
        <v/>
      </c>
      <c r="H172" s="8" t="str">
        <f>IF(G172&lt;&gt;"",'Viemäriverkoston lähtötiedot'!$B171*MALLI_saneeraus_JV1!H$2,"")</f>
        <v/>
      </c>
      <c r="I172" t="str">
        <f>IF('Viemäriverkoston lähtötiedot'!$A171&gt;1000, 'Viemäriverkoston lähtötiedot'!$A171+MALLI_saneeraus_JV1!I$2,"")</f>
        <v/>
      </c>
      <c r="J172" s="8" t="str">
        <f>IF(I172&lt;&gt;"",'Viemäriverkoston lähtötiedot'!$B171*MALLI_saneeraus_JV1!J$2,"")</f>
        <v/>
      </c>
    </row>
    <row r="173" spans="1:10" x14ac:dyDescent="0.35">
      <c r="A173" t="str">
        <f>IF('Viemäriverkoston lähtötiedot'!$A172&gt;1000, 'Viemäriverkoston lähtötiedot'!$A172+MALLI_saneeraus_JV1!A$2,"")</f>
        <v/>
      </c>
      <c r="B173" s="8" t="str">
        <f>IF(A173&lt;&gt;"",'Viemäriverkoston lähtötiedot'!$B172*MALLI_saneeraus_JV1!B$2,"")</f>
        <v/>
      </c>
      <c r="C173" t="str">
        <f>IF('Viemäriverkoston lähtötiedot'!$A172&gt;1000, 'Viemäriverkoston lähtötiedot'!$A172+MALLI_saneeraus_JV1!C$2,"")</f>
        <v/>
      </c>
      <c r="D173" s="8" t="str">
        <f>IF(C173&lt;&gt;"",'Viemäriverkoston lähtötiedot'!$B172*MALLI_saneeraus_JV1!D$2,"")</f>
        <v/>
      </c>
      <c r="E173" t="str">
        <f>IF('Viemäriverkoston lähtötiedot'!$A172&gt;1000, 'Viemäriverkoston lähtötiedot'!$A172+MALLI_saneeraus_JV1!E$2,"")</f>
        <v/>
      </c>
      <c r="F173" s="8" t="str">
        <f>IF(E173&lt;&gt;"",'Viemäriverkoston lähtötiedot'!$B172*MALLI_saneeraus_JV1!F$2,"")</f>
        <v/>
      </c>
      <c r="G173" t="str">
        <f>IF('Viemäriverkoston lähtötiedot'!$A172&gt;1000, 'Viemäriverkoston lähtötiedot'!$A172+MALLI_saneeraus_JV1!G$2,"")</f>
        <v/>
      </c>
      <c r="H173" s="8" t="str">
        <f>IF(G173&lt;&gt;"",'Viemäriverkoston lähtötiedot'!$B172*MALLI_saneeraus_JV1!H$2,"")</f>
        <v/>
      </c>
      <c r="I173" t="str">
        <f>IF('Viemäriverkoston lähtötiedot'!$A172&gt;1000, 'Viemäriverkoston lähtötiedot'!$A172+MALLI_saneeraus_JV1!I$2,"")</f>
        <v/>
      </c>
      <c r="J173" s="8" t="str">
        <f>IF(I173&lt;&gt;"",'Viemäriverkoston lähtötiedot'!$B172*MALLI_saneeraus_JV1!J$2,"")</f>
        <v/>
      </c>
    </row>
    <row r="174" spans="1:10" x14ac:dyDescent="0.35">
      <c r="A174" t="str">
        <f>IF('Viemäriverkoston lähtötiedot'!$A173&gt;1000, 'Viemäriverkoston lähtötiedot'!$A173+MALLI_saneeraus_JV1!A$2,"")</f>
        <v/>
      </c>
      <c r="B174" s="8" t="str">
        <f>IF(A174&lt;&gt;"",'Viemäriverkoston lähtötiedot'!$B173*MALLI_saneeraus_JV1!B$2,"")</f>
        <v/>
      </c>
      <c r="C174" t="str">
        <f>IF('Viemäriverkoston lähtötiedot'!$A173&gt;1000, 'Viemäriverkoston lähtötiedot'!$A173+MALLI_saneeraus_JV1!C$2,"")</f>
        <v/>
      </c>
      <c r="D174" s="8" t="str">
        <f>IF(C174&lt;&gt;"",'Viemäriverkoston lähtötiedot'!$B173*MALLI_saneeraus_JV1!D$2,"")</f>
        <v/>
      </c>
      <c r="E174" t="str">
        <f>IF('Viemäriverkoston lähtötiedot'!$A173&gt;1000, 'Viemäriverkoston lähtötiedot'!$A173+MALLI_saneeraus_JV1!E$2,"")</f>
        <v/>
      </c>
      <c r="F174" s="8" t="str">
        <f>IF(E174&lt;&gt;"",'Viemäriverkoston lähtötiedot'!$B173*MALLI_saneeraus_JV1!F$2,"")</f>
        <v/>
      </c>
      <c r="G174" t="str">
        <f>IF('Viemäriverkoston lähtötiedot'!$A173&gt;1000, 'Viemäriverkoston lähtötiedot'!$A173+MALLI_saneeraus_JV1!G$2,"")</f>
        <v/>
      </c>
      <c r="H174" s="8" t="str">
        <f>IF(G174&lt;&gt;"",'Viemäriverkoston lähtötiedot'!$B173*MALLI_saneeraus_JV1!H$2,"")</f>
        <v/>
      </c>
      <c r="I174" t="str">
        <f>IF('Viemäriverkoston lähtötiedot'!$A173&gt;1000, 'Viemäriverkoston lähtötiedot'!$A173+MALLI_saneeraus_JV1!I$2,"")</f>
        <v/>
      </c>
      <c r="J174" s="8" t="str">
        <f>IF(I174&lt;&gt;"",'Viemäriverkoston lähtötiedot'!$B173*MALLI_saneeraus_JV1!J$2,"")</f>
        <v/>
      </c>
    </row>
    <row r="175" spans="1:10" x14ac:dyDescent="0.35">
      <c r="A175" t="str">
        <f>IF('Viemäriverkoston lähtötiedot'!$A174&gt;1000, 'Viemäriverkoston lähtötiedot'!$A174+MALLI_saneeraus_JV1!A$2,"")</f>
        <v/>
      </c>
      <c r="B175" s="8" t="str">
        <f>IF(A175&lt;&gt;"",'Viemäriverkoston lähtötiedot'!$B174*MALLI_saneeraus_JV1!B$2,"")</f>
        <v/>
      </c>
      <c r="C175" t="str">
        <f>IF('Viemäriverkoston lähtötiedot'!$A174&gt;1000, 'Viemäriverkoston lähtötiedot'!$A174+MALLI_saneeraus_JV1!C$2,"")</f>
        <v/>
      </c>
      <c r="D175" s="8" t="str">
        <f>IF(C175&lt;&gt;"",'Viemäriverkoston lähtötiedot'!$B174*MALLI_saneeraus_JV1!D$2,"")</f>
        <v/>
      </c>
      <c r="E175" t="str">
        <f>IF('Viemäriverkoston lähtötiedot'!$A174&gt;1000, 'Viemäriverkoston lähtötiedot'!$A174+MALLI_saneeraus_JV1!E$2,"")</f>
        <v/>
      </c>
      <c r="F175" s="8" t="str">
        <f>IF(E175&lt;&gt;"",'Viemäriverkoston lähtötiedot'!$B174*MALLI_saneeraus_JV1!F$2,"")</f>
        <v/>
      </c>
      <c r="G175" t="str">
        <f>IF('Viemäriverkoston lähtötiedot'!$A174&gt;1000, 'Viemäriverkoston lähtötiedot'!$A174+MALLI_saneeraus_JV1!G$2,"")</f>
        <v/>
      </c>
      <c r="H175" s="8" t="str">
        <f>IF(G175&lt;&gt;"",'Viemäriverkoston lähtötiedot'!$B174*MALLI_saneeraus_JV1!H$2,"")</f>
        <v/>
      </c>
      <c r="I175" t="str">
        <f>IF('Viemäriverkoston lähtötiedot'!$A174&gt;1000, 'Viemäriverkoston lähtötiedot'!$A174+MALLI_saneeraus_JV1!I$2,"")</f>
        <v/>
      </c>
      <c r="J175" s="8" t="str">
        <f>IF(I175&lt;&gt;"",'Viemäriverkoston lähtötiedot'!$B174*MALLI_saneeraus_JV1!J$2,"")</f>
        <v/>
      </c>
    </row>
    <row r="176" spans="1:10" x14ac:dyDescent="0.35">
      <c r="A176" t="str">
        <f>IF('Viemäriverkoston lähtötiedot'!$A175&gt;1000, 'Viemäriverkoston lähtötiedot'!$A175+MALLI_saneeraus_JV1!A$2,"")</f>
        <v/>
      </c>
      <c r="B176" s="8" t="str">
        <f>IF(A176&lt;&gt;"",'Viemäriverkoston lähtötiedot'!$B175*MALLI_saneeraus_JV1!B$2,"")</f>
        <v/>
      </c>
      <c r="C176" t="str">
        <f>IF('Viemäriverkoston lähtötiedot'!$A175&gt;1000, 'Viemäriverkoston lähtötiedot'!$A175+MALLI_saneeraus_JV1!C$2,"")</f>
        <v/>
      </c>
      <c r="D176" s="8" t="str">
        <f>IF(C176&lt;&gt;"",'Viemäriverkoston lähtötiedot'!$B175*MALLI_saneeraus_JV1!D$2,"")</f>
        <v/>
      </c>
      <c r="E176" t="str">
        <f>IF('Viemäriverkoston lähtötiedot'!$A175&gt;1000, 'Viemäriverkoston lähtötiedot'!$A175+MALLI_saneeraus_JV1!E$2,"")</f>
        <v/>
      </c>
      <c r="F176" s="8" t="str">
        <f>IF(E176&lt;&gt;"",'Viemäriverkoston lähtötiedot'!$B175*MALLI_saneeraus_JV1!F$2,"")</f>
        <v/>
      </c>
      <c r="G176" t="str">
        <f>IF('Viemäriverkoston lähtötiedot'!$A175&gt;1000, 'Viemäriverkoston lähtötiedot'!$A175+MALLI_saneeraus_JV1!G$2,"")</f>
        <v/>
      </c>
      <c r="H176" s="8" t="str">
        <f>IF(G176&lt;&gt;"",'Viemäriverkoston lähtötiedot'!$B175*MALLI_saneeraus_JV1!H$2,"")</f>
        <v/>
      </c>
      <c r="I176" t="str">
        <f>IF('Viemäriverkoston lähtötiedot'!$A175&gt;1000, 'Viemäriverkoston lähtötiedot'!$A175+MALLI_saneeraus_JV1!I$2,"")</f>
        <v/>
      </c>
      <c r="J176" s="8" t="str">
        <f>IF(I176&lt;&gt;"",'Viemäriverkoston lähtötiedot'!$B175*MALLI_saneeraus_JV1!J$2,"")</f>
        <v/>
      </c>
    </row>
    <row r="177" spans="1:10" x14ac:dyDescent="0.35">
      <c r="A177" t="str">
        <f>IF('Viemäriverkoston lähtötiedot'!$A176&gt;1000, 'Viemäriverkoston lähtötiedot'!$A176+MALLI_saneeraus_JV1!A$2,"")</f>
        <v/>
      </c>
      <c r="B177" s="8" t="str">
        <f>IF(A177&lt;&gt;"",'Viemäriverkoston lähtötiedot'!$B176*MALLI_saneeraus_JV1!B$2,"")</f>
        <v/>
      </c>
      <c r="C177" t="str">
        <f>IF('Viemäriverkoston lähtötiedot'!$A176&gt;1000, 'Viemäriverkoston lähtötiedot'!$A176+MALLI_saneeraus_JV1!C$2,"")</f>
        <v/>
      </c>
      <c r="D177" s="8" t="str">
        <f>IF(C177&lt;&gt;"",'Viemäriverkoston lähtötiedot'!$B176*MALLI_saneeraus_JV1!D$2,"")</f>
        <v/>
      </c>
      <c r="E177" t="str">
        <f>IF('Viemäriverkoston lähtötiedot'!$A176&gt;1000, 'Viemäriverkoston lähtötiedot'!$A176+MALLI_saneeraus_JV1!E$2,"")</f>
        <v/>
      </c>
      <c r="F177" s="8" t="str">
        <f>IF(E177&lt;&gt;"",'Viemäriverkoston lähtötiedot'!$B176*MALLI_saneeraus_JV1!F$2,"")</f>
        <v/>
      </c>
      <c r="G177" t="str">
        <f>IF('Viemäriverkoston lähtötiedot'!$A176&gt;1000, 'Viemäriverkoston lähtötiedot'!$A176+MALLI_saneeraus_JV1!G$2,"")</f>
        <v/>
      </c>
      <c r="H177" s="8" t="str">
        <f>IF(G177&lt;&gt;"",'Viemäriverkoston lähtötiedot'!$B176*MALLI_saneeraus_JV1!H$2,"")</f>
        <v/>
      </c>
      <c r="I177" t="str">
        <f>IF('Viemäriverkoston lähtötiedot'!$A176&gt;1000, 'Viemäriverkoston lähtötiedot'!$A176+MALLI_saneeraus_JV1!I$2,"")</f>
        <v/>
      </c>
      <c r="J177" s="8" t="str">
        <f>IF(I177&lt;&gt;"",'Viemäriverkoston lähtötiedot'!$B176*MALLI_saneeraus_JV1!J$2,"")</f>
        <v/>
      </c>
    </row>
    <row r="178" spans="1:10" x14ac:dyDescent="0.35">
      <c r="A178" t="str">
        <f>IF('Viemäriverkoston lähtötiedot'!$A177&gt;1000, 'Viemäriverkoston lähtötiedot'!$A177+MALLI_saneeraus_JV1!A$2,"")</f>
        <v/>
      </c>
      <c r="B178" s="8" t="str">
        <f>IF(A178&lt;&gt;"",'Viemäriverkoston lähtötiedot'!$B177*MALLI_saneeraus_JV1!B$2,"")</f>
        <v/>
      </c>
      <c r="C178" t="str">
        <f>IF('Viemäriverkoston lähtötiedot'!$A177&gt;1000, 'Viemäriverkoston lähtötiedot'!$A177+MALLI_saneeraus_JV1!C$2,"")</f>
        <v/>
      </c>
      <c r="D178" s="8" t="str">
        <f>IF(C178&lt;&gt;"",'Viemäriverkoston lähtötiedot'!$B177*MALLI_saneeraus_JV1!D$2,"")</f>
        <v/>
      </c>
      <c r="E178" t="str">
        <f>IF('Viemäriverkoston lähtötiedot'!$A177&gt;1000, 'Viemäriverkoston lähtötiedot'!$A177+MALLI_saneeraus_JV1!E$2,"")</f>
        <v/>
      </c>
      <c r="F178" s="8" t="str">
        <f>IF(E178&lt;&gt;"",'Viemäriverkoston lähtötiedot'!$B177*MALLI_saneeraus_JV1!F$2,"")</f>
        <v/>
      </c>
      <c r="G178" t="str">
        <f>IF('Viemäriverkoston lähtötiedot'!$A177&gt;1000, 'Viemäriverkoston lähtötiedot'!$A177+MALLI_saneeraus_JV1!G$2,"")</f>
        <v/>
      </c>
      <c r="H178" s="8" t="str">
        <f>IF(G178&lt;&gt;"",'Viemäriverkoston lähtötiedot'!$B177*MALLI_saneeraus_JV1!H$2,"")</f>
        <v/>
      </c>
      <c r="I178" t="str">
        <f>IF('Viemäriverkoston lähtötiedot'!$A177&gt;1000, 'Viemäriverkoston lähtötiedot'!$A177+MALLI_saneeraus_JV1!I$2,"")</f>
        <v/>
      </c>
      <c r="J178" s="8" t="str">
        <f>IF(I178&lt;&gt;"",'Viemäriverkoston lähtötiedot'!$B177*MALLI_saneeraus_JV1!J$2,"")</f>
        <v/>
      </c>
    </row>
    <row r="179" spans="1:10" x14ac:dyDescent="0.35">
      <c r="A179" t="str">
        <f>IF('Viemäriverkoston lähtötiedot'!$A178&gt;1000, 'Viemäriverkoston lähtötiedot'!$A178+MALLI_saneeraus_JV1!A$2,"")</f>
        <v/>
      </c>
      <c r="B179" s="8" t="str">
        <f>IF(A179&lt;&gt;"",'Viemäriverkoston lähtötiedot'!$B178*MALLI_saneeraus_JV1!B$2,"")</f>
        <v/>
      </c>
      <c r="C179" t="str">
        <f>IF('Viemäriverkoston lähtötiedot'!$A178&gt;1000, 'Viemäriverkoston lähtötiedot'!$A178+MALLI_saneeraus_JV1!C$2,"")</f>
        <v/>
      </c>
      <c r="D179" s="8" t="str">
        <f>IF(C179&lt;&gt;"",'Viemäriverkoston lähtötiedot'!$B178*MALLI_saneeraus_JV1!D$2,"")</f>
        <v/>
      </c>
      <c r="E179" t="str">
        <f>IF('Viemäriverkoston lähtötiedot'!$A178&gt;1000, 'Viemäriverkoston lähtötiedot'!$A178+MALLI_saneeraus_JV1!E$2,"")</f>
        <v/>
      </c>
      <c r="F179" s="8" t="str">
        <f>IF(E179&lt;&gt;"",'Viemäriverkoston lähtötiedot'!$B178*MALLI_saneeraus_JV1!F$2,"")</f>
        <v/>
      </c>
      <c r="G179" t="str">
        <f>IF('Viemäriverkoston lähtötiedot'!$A178&gt;1000, 'Viemäriverkoston lähtötiedot'!$A178+MALLI_saneeraus_JV1!G$2,"")</f>
        <v/>
      </c>
      <c r="H179" s="8" t="str">
        <f>IF(G179&lt;&gt;"",'Viemäriverkoston lähtötiedot'!$B178*MALLI_saneeraus_JV1!H$2,"")</f>
        <v/>
      </c>
      <c r="I179" t="str">
        <f>IF('Viemäriverkoston lähtötiedot'!$A178&gt;1000, 'Viemäriverkoston lähtötiedot'!$A178+MALLI_saneeraus_JV1!I$2,"")</f>
        <v/>
      </c>
      <c r="J179" s="8" t="str">
        <f>IF(I179&lt;&gt;"",'Viemäriverkoston lähtötiedot'!$B178*MALLI_saneeraus_JV1!J$2,"")</f>
        <v/>
      </c>
    </row>
    <row r="180" spans="1:10" x14ac:dyDescent="0.35">
      <c r="A180" t="str">
        <f>IF('Viemäriverkoston lähtötiedot'!$A179&gt;1000, 'Viemäriverkoston lähtötiedot'!$A179+MALLI_saneeraus_JV1!A$2,"")</f>
        <v/>
      </c>
      <c r="B180" s="8" t="str">
        <f>IF(A180&lt;&gt;"",'Viemäriverkoston lähtötiedot'!$B179*MALLI_saneeraus_JV1!B$2,"")</f>
        <v/>
      </c>
      <c r="C180" t="str">
        <f>IF('Viemäriverkoston lähtötiedot'!$A179&gt;1000, 'Viemäriverkoston lähtötiedot'!$A179+MALLI_saneeraus_JV1!C$2,"")</f>
        <v/>
      </c>
      <c r="D180" s="8" t="str">
        <f>IF(C180&lt;&gt;"",'Viemäriverkoston lähtötiedot'!$B179*MALLI_saneeraus_JV1!D$2,"")</f>
        <v/>
      </c>
      <c r="E180" t="str">
        <f>IF('Viemäriverkoston lähtötiedot'!$A179&gt;1000, 'Viemäriverkoston lähtötiedot'!$A179+MALLI_saneeraus_JV1!E$2,"")</f>
        <v/>
      </c>
      <c r="F180" s="8" t="str">
        <f>IF(E180&lt;&gt;"",'Viemäriverkoston lähtötiedot'!$B179*MALLI_saneeraus_JV1!F$2,"")</f>
        <v/>
      </c>
      <c r="G180" t="str">
        <f>IF('Viemäriverkoston lähtötiedot'!$A179&gt;1000, 'Viemäriverkoston lähtötiedot'!$A179+MALLI_saneeraus_JV1!G$2,"")</f>
        <v/>
      </c>
      <c r="H180" s="8" t="str">
        <f>IF(G180&lt;&gt;"",'Viemäriverkoston lähtötiedot'!$B179*MALLI_saneeraus_JV1!H$2,"")</f>
        <v/>
      </c>
      <c r="I180" t="str">
        <f>IF('Viemäriverkoston lähtötiedot'!$A179&gt;1000, 'Viemäriverkoston lähtötiedot'!$A179+MALLI_saneeraus_JV1!I$2,"")</f>
        <v/>
      </c>
      <c r="J180" s="8" t="str">
        <f>IF(I180&lt;&gt;"",'Viemäriverkoston lähtötiedot'!$B179*MALLI_saneeraus_JV1!J$2,"")</f>
        <v/>
      </c>
    </row>
    <row r="181" spans="1:10" x14ac:dyDescent="0.35">
      <c r="A181" t="str">
        <f>IF('Viemäriverkoston lähtötiedot'!$A180&gt;1000, 'Viemäriverkoston lähtötiedot'!$A180+MALLI_saneeraus_JV1!A$2,"")</f>
        <v/>
      </c>
      <c r="B181" s="8" t="str">
        <f>IF(A181&lt;&gt;"",'Viemäriverkoston lähtötiedot'!$B180*MALLI_saneeraus_JV1!B$2,"")</f>
        <v/>
      </c>
      <c r="C181" t="str">
        <f>IF('Viemäriverkoston lähtötiedot'!$A180&gt;1000, 'Viemäriverkoston lähtötiedot'!$A180+MALLI_saneeraus_JV1!C$2,"")</f>
        <v/>
      </c>
      <c r="D181" s="8" t="str">
        <f>IF(C181&lt;&gt;"",'Viemäriverkoston lähtötiedot'!$B180*MALLI_saneeraus_JV1!D$2,"")</f>
        <v/>
      </c>
      <c r="E181" t="str">
        <f>IF('Viemäriverkoston lähtötiedot'!$A180&gt;1000, 'Viemäriverkoston lähtötiedot'!$A180+MALLI_saneeraus_JV1!E$2,"")</f>
        <v/>
      </c>
      <c r="F181" s="8" t="str">
        <f>IF(E181&lt;&gt;"",'Viemäriverkoston lähtötiedot'!$B180*MALLI_saneeraus_JV1!F$2,"")</f>
        <v/>
      </c>
      <c r="G181" t="str">
        <f>IF('Viemäriverkoston lähtötiedot'!$A180&gt;1000, 'Viemäriverkoston lähtötiedot'!$A180+MALLI_saneeraus_JV1!G$2,"")</f>
        <v/>
      </c>
      <c r="H181" s="8" t="str">
        <f>IF(G181&lt;&gt;"",'Viemäriverkoston lähtötiedot'!$B180*MALLI_saneeraus_JV1!H$2,"")</f>
        <v/>
      </c>
      <c r="I181" t="str">
        <f>IF('Viemäriverkoston lähtötiedot'!$A180&gt;1000, 'Viemäriverkoston lähtötiedot'!$A180+MALLI_saneeraus_JV1!I$2,"")</f>
        <v/>
      </c>
      <c r="J181" s="8" t="str">
        <f>IF(I181&lt;&gt;"",'Viemäriverkoston lähtötiedot'!$B180*MALLI_saneeraus_JV1!J$2,"")</f>
        <v/>
      </c>
    </row>
    <row r="182" spans="1:10" x14ac:dyDescent="0.35">
      <c r="A182" t="str">
        <f>IF('Viemäriverkoston lähtötiedot'!$A181&gt;1000, 'Viemäriverkoston lähtötiedot'!$A181+MALLI_saneeraus_JV1!A$2,"")</f>
        <v/>
      </c>
      <c r="B182" s="8" t="str">
        <f>IF(A182&lt;&gt;"",'Viemäriverkoston lähtötiedot'!$B181*MALLI_saneeraus_JV1!B$2,"")</f>
        <v/>
      </c>
      <c r="C182" t="str">
        <f>IF('Viemäriverkoston lähtötiedot'!$A181&gt;1000, 'Viemäriverkoston lähtötiedot'!$A181+MALLI_saneeraus_JV1!C$2,"")</f>
        <v/>
      </c>
      <c r="D182" s="8" t="str">
        <f>IF(C182&lt;&gt;"",'Viemäriverkoston lähtötiedot'!$B181*MALLI_saneeraus_JV1!D$2,"")</f>
        <v/>
      </c>
      <c r="E182" t="str">
        <f>IF('Viemäriverkoston lähtötiedot'!$A181&gt;1000, 'Viemäriverkoston lähtötiedot'!$A181+MALLI_saneeraus_JV1!E$2,"")</f>
        <v/>
      </c>
      <c r="F182" s="8" t="str">
        <f>IF(E182&lt;&gt;"",'Viemäriverkoston lähtötiedot'!$B181*MALLI_saneeraus_JV1!F$2,"")</f>
        <v/>
      </c>
      <c r="G182" t="str">
        <f>IF('Viemäriverkoston lähtötiedot'!$A181&gt;1000, 'Viemäriverkoston lähtötiedot'!$A181+MALLI_saneeraus_JV1!G$2,"")</f>
        <v/>
      </c>
      <c r="H182" s="8" t="str">
        <f>IF(G182&lt;&gt;"",'Viemäriverkoston lähtötiedot'!$B181*MALLI_saneeraus_JV1!H$2,"")</f>
        <v/>
      </c>
      <c r="I182" t="str">
        <f>IF('Viemäriverkoston lähtötiedot'!$A181&gt;1000, 'Viemäriverkoston lähtötiedot'!$A181+MALLI_saneeraus_JV1!I$2,"")</f>
        <v/>
      </c>
      <c r="J182" s="8" t="str">
        <f>IF(I182&lt;&gt;"",'Viemäriverkoston lähtötiedot'!$B181*MALLI_saneeraus_JV1!J$2,"")</f>
        <v/>
      </c>
    </row>
    <row r="183" spans="1:10" x14ac:dyDescent="0.35">
      <c r="A183" t="str">
        <f>IF('Viemäriverkoston lähtötiedot'!$A182&gt;1000, 'Viemäriverkoston lähtötiedot'!$A182+MALLI_saneeraus_JV1!A$2,"")</f>
        <v/>
      </c>
      <c r="B183" s="8" t="str">
        <f>IF(A183&lt;&gt;"",'Viemäriverkoston lähtötiedot'!$B182*MALLI_saneeraus_JV1!B$2,"")</f>
        <v/>
      </c>
      <c r="C183" t="str">
        <f>IF('Viemäriverkoston lähtötiedot'!$A182&gt;1000, 'Viemäriverkoston lähtötiedot'!$A182+MALLI_saneeraus_JV1!C$2,"")</f>
        <v/>
      </c>
      <c r="D183" s="8" t="str">
        <f>IF(C183&lt;&gt;"",'Viemäriverkoston lähtötiedot'!$B182*MALLI_saneeraus_JV1!D$2,"")</f>
        <v/>
      </c>
      <c r="E183" t="str">
        <f>IF('Viemäriverkoston lähtötiedot'!$A182&gt;1000, 'Viemäriverkoston lähtötiedot'!$A182+MALLI_saneeraus_JV1!E$2,"")</f>
        <v/>
      </c>
      <c r="F183" s="8" t="str">
        <f>IF(E183&lt;&gt;"",'Viemäriverkoston lähtötiedot'!$B182*MALLI_saneeraus_JV1!F$2,"")</f>
        <v/>
      </c>
      <c r="G183" t="str">
        <f>IF('Viemäriverkoston lähtötiedot'!$A182&gt;1000, 'Viemäriverkoston lähtötiedot'!$A182+MALLI_saneeraus_JV1!G$2,"")</f>
        <v/>
      </c>
      <c r="H183" s="8" t="str">
        <f>IF(G183&lt;&gt;"",'Viemäriverkoston lähtötiedot'!$B182*MALLI_saneeraus_JV1!H$2,"")</f>
        <v/>
      </c>
      <c r="I183" t="str">
        <f>IF('Viemäriverkoston lähtötiedot'!$A182&gt;1000, 'Viemäriverkoston lähtötiedot'!$A182+MALLI_saneeraus_JV1!I$2,"")</f>
        <v/>
      </c>
      <c r="J183" s="8" t="str">
        <f>IF(I183&lt;&gt;"",'Viemäriverkoston lähtötiedot'!$B182*MALLI_saneeraus_JV1!J$2,"")</f>
        <v/>
      </c>
    </row>
    <row r="184" spans="1:10" x14ac:dyDescent="0.35">
      <c r="A184" t="str">
        <f>IF('Viemäriverkoston lähtötiedot'!$A183&gt;1000, 'Viemäriverkoston lähtötiedot'!$A183+MALLI_saneeraus_JV1!A$2,"")</f>
        <v/>
      </c>
      <c r="B184" s="8" t="str">
        <f>IF(A184&lt;&gt;"",'Viemäriverkoston lähtötiedot'!$B183*MALLI_saneeraus_JV1!B$2,"")</f>
        <v/>
      </c>
      <c r="C184" t="str">
        <f>IF('Viemäriverkoston lähtötiedot'!$A183&gt;1000, 'Viemäriverkoston lähtötiedot'!$A183+MALLI_saneeraus_JV1!C$2,"")</f>
        <v/>
      </c>
      <c r="D184" s="8" t="str">
        <f>IF(C184&lt;&gt;"",'Viemäriverkoston lähtötiedot'!$B183*MALLI_saneeraus_JV1!D$2,"")</f>
        <v/>
      </c>
      <c r="E184" t="str">
        <f>IF('Viemäriverkoston lähtötiedot'!$A183&gt;1000, 'Viemäriverkoston lähtötiedot'!$A183+MALLI_saneeraus_JV1!E$2,"")</f>
        <v/>
      </c>
      <c r="F184" s="8" t="str">
        <f>IF(E184&lt;&gt;"",'Viemäriverkoston lähtötiedot'!$B183*MALLI_saneeraus_JV1!F$2,"")</f>
        <v/>
      </c>
      <c r="G184" t="str">
        <f>IF('Viemäriverkoston lähtötiedot'!$A183&gt;1000, 'Viemäriverkoston lähtötiedot'!$A183+MALLI_saneeraus_JV1!G$2,"")</f>
        <v/>
      </c>
      <c r="H184" s="8" t="str">
        <f>IF(G184&lt;&gt;"",'Viemäriverkoston lähtötiedot'!$B183*MALLI_saneeraus_JV1!H$2,"")</f>
        <v/>
      </c>
      <c r="I184" t="str">
        <f>IF('Viemäriverkoston lähtötiedot'!$A183&gt;1000, 'Viemäriverkoston lähtötiedot'!$A183+MALLI_saneeraus_JV1!I$2,"")</f>
        <v/>
      </c>
      <c r="J184" s="8" t="str">
        <f>IF(I184&lt;&gt;"",'Viemäriverkoston lähtötiedot'!$B183*MALLI_saneeraus_JV1!J$2,"")</f>
        <v/>
      </c>
    </row>
    <row r="185" spans="1:10" x14ac:dyDescent="0.35">
      <c r="A185" t="str">
        <f>IF('Viemäriverkoston lähtötiedot'!$A184&gt;1000, 'Viemäriverkoston lähtötiedot'!$A184+MALLI_saneeraus_JV1!A$2,"")</f>
        <v/>
      </c>
      <c r="B185" s="8" t="str">
        <f>IF(A185&lt;&gt;"",'Viemäriverkoston lähtötiedot'!$B184*MALLI_saneeraus_JV1!B$2,"")</f>
        <v/>
      </c>
      <c r="C185" t="str">
        <f>IF('Viemäriverkoston lähtötiedot'!$A184&gt;1000, 'Viemäriverkoston lähtötiedot'!$A184+MALLI_saneeraus_JV1!C$2,"")</f>
        <v/>
      </c>
      <c r="D185" s="8" t="str">
        <f>IF(C185&lt;&gt;"",'Viemäriverkoston lähtötiedot'!$B184*MALLI_saneeraus_JV1!D$2,"")</f>
        <v/>
      </c>
      <c r="E185" t="str">
        <f>IF('Viemäriverkoston lähtötiedot'!$A184&gt;1000, 'Viemäriverkoston lähtötiedot'!$A184+MALLI_saneeraus_JV1!E$2,"")</f>
        <v/>
      </c>
      <c r="F185" s="8" t="str">
        <f>IF(E185&lt;&gt;"",'Viemäriverkoston lähtötiedot'!$B184*MALLI_saneeraus_JV1!F$2,"")</f>
        <v/>
      </c>
      <c r="G185" t="str">
        <f>IF('Viemäriverkoston lähtötiedot'!$A184&gt;1000, 'Viemäriverkoston lähtötiedot'!$A184+MALLI_saneeraus_JV1!G$2,"")</f>
        <v/>
      </c>
      <c r="H185" s="8" t="str">
        <f>IF(G185&lt;&gt;"",'Viemäriverkoston lähtötiedot'!$B184*MALLI_saneeraus_JV1!H$2,"")</f>
        <v/>
      </c>
      <c r="I185" t="str">
        <f>IF('Viemäriverkoston lähtötiedot'!$A184&gt;1000, 'Viemäriverkoston lähtötiedot'!$A184+MALLI_saneeraus_JV1!I$2,"")</f>
        <v/>
      </c>
      <c r="J185" s="8" t="str">
        <f>IF(I185&lt;&gt;"",'Viemäriverkoston lähtötiedot'!$B184*MALLI_saneeraus_JV1!J$2,"")</f>
        <v/>
      </c>
    </row>
    <row r="186" spans="1:10" x14ac:dyDescent="0.35">
      <c r="A186" t="str">
        <f>IF('Viemäriverkoston lähtötiedot'!$A185&gt;1000, 'Viemäriverkoston lähtötiedot'!$A185+MALLI_saneeraus_JV1!A$2,"")</f>
        <v/>
      </c>
      <c r="B186" s="8" t="str">
        <f>IF(A186&lt;&gt;"",'Viemäriverkoston lähtötiedot'!$B185*MALLI_saneeraus_JV1!B$2,"")</f>
        <v/>
      </c>
      <c r="C186" t="str">
        <f>IF('Viemäriverkoston lähtötiedot'!$A185&gt;1000, 'Viemäriverkoston lähtötiedot'!$A185+MALLI_saneeraus_JV1!C$2,"")</f>
        <v/>
      </c>
      <c r="D186" s="8" t="str">
        <f>IF(C186&lt;&gt;"",'Viemäriverkoston lähtötiedot'!$B185*MALLI_saneeraus_JV1!D$2,"")</f>
        <v/>
      </c>
      <c r="E186" t="str">
        <f>IF('Viemäriverkoston lähtötiedot'!$A185&gt;1000, 'Viemäriverkoston lähtötiedot'!$A185+MALLI_saneeraus_JV1!E$2,"")</f>
        <v/>
      </c>
      <c r="F186" s="8" t="str">
        <f>IF(E186&lt;&gt;"",'Viemäriverkoston lähtötiedot'!$B185*MALLI_saneeraus_JV1!F$2,"")</f>
        <v/>
      </c>
      <c r="G186" t="str">
        <f>IF('Viemäriverkoston lähtötiedot'!$A185&gt;1000, 'Viemäriverkoston lähtötiedot'!$A185+MALLI_saneeraus_JV1!G$2,"")</f>
        <v/>
      </c>
      <c r="H186" s="8" t="str">
        <f>IF(G186&lt;&gt;"",'Viemäriverkoston lähtötiedot'!$B185*MALLI_saneeraus_JV1!H$2,"")</f>
        <v/>
      </c>
      <c r="I186" t="str">
        <f>IF('Viemäriverkoston lähtötiedot'!$A185&gt;1000, 'Viemäriverkoston lähtötiedot'!$A185+MALLI_saneeraus_JV1!I$2,"")</f>
        <v/>
      </c>
      <c r="J186" s="8" t="str">
        <f>IF(I186&lt;&gt;"",'Viemäriverkoston lähtötiedot'!$B185*MALLI_saneeraus_JV1!J$2,"")</f>
        <v/>
      </c>
    </row>
    <row r="187" spans="1:10" x14ac:dyDescent="0.35">
      <c r="A187" t="str">
        <f>IF('Viemäriverkoston lähtötiedot'!$A186&gt;1000, 'Viemäriverkoston lähtötiedot'!$A186+MALLI_saneeraus_JV1!A$2,"")</f>
        <v/>
      </c>
      <c r="B187" s="8" t="str">
        <f>IF(A187&lt;&gt;"",'Viemäriverkoston lähtötiedot'!$B186*MALLI_saneeraus_JV1!B$2,"")</f>
        <v/>
      </c>
      <c r="C187" t="str">
        <f>IF('Viemäriverkoston lähtötiedot'!$A186&gt;1000, 'Viemäriverkoston lähtötiedot'!$A186+MALLI_saneeraus_JV1!C$2,"")</f>
        <v/>
      </c>
      <c r="D187" s="8" t="str">
        <f>IF(C187&lt;&gt;"",'Viemäriverkoston lähtötiedot'!$B186*MALLI_saneeraus_JV1!D$2,"")</f>
        <v/>
      </c>
      <c r="E187" t="str">
        <f>IF('Viemäriverkoston lähtötiedot'!$A186&gt;1000, 'Viemäriverkoston lähtötiedot'!$A186+MALLI_saneeraus_JV1!E$2,"")</f>
        <v/>
      </c>
      <c r="F187" s="8" t="str">
        <f>IF(E187&lt;&gt;"",'Viemäriverkoston lähtötiedot'!$B186*MALLI_saneeraus_JV1!F$2,"")</f>
        <v/>
      </c>
      <c r="G187" t="str">
        <f>IF('Viemäriverkoston lähtötiedot'!$A186&gt;1000, 'Viemäriverkoston lähtötiedot'!$A186+MALLI_saneeraus_JV1!G$2,"")</f>
        <v/>
      </c>
      <c r="H187" s="8" t="str">
        <f>IF(G187&lt;&gt;"",'Viemäriverkoston lähtötiedot'!$B186*MALLI_saneeraus_JV1!H$2,"")</f>
        <v/>
      </c>
      <c r="I187" t="str">
        <f>IF('Viemäriverkoston lähtötiedot'!$A186&gt;1000, 'Viemäriverkoston lähtötiedot'!$A186+MALLI_saneeraus_JV1!I$2,"")</f>
        <v/>
      </c>
      <c r="J187" s="8" t="str">
        <f>IF(I187&lt;&gt;"",'Viemäriverkoston lähtötiedot'!$B186*MALLI_saneeraus_JV1!J$2,"")</f>
        <v/>
      </c>
    </row>
    <row r="188" spans="1:10" x14ac:dyDescent="0.35">
      <c r="A188" t="str">
        <f>IF('Viemäriverkoston lähtötiedot'!$A187&gt;1000, 'Viemäriverkoston lähtötiedot'!$A187+MALLI_saneeraus_JV1!A$2,"")</f>
        <v/>
      </c>
      <c r="B188" s="8" t="str">
        <f>IF(A188&lt;&gt;"",'Viemäriverkoston lähtötiedot'!$B187*MALLI_saneeraus_JV1!B$2,"")</f>
        <v/>
      </c>
      <c r="C188" t="str">
        <f>IF('Viemäriverkoston lähtötiedot'!$A187&gt;1000, 'Viemäriverkoston lähtötiedot'!$A187+MALLI_saneeraus_JV1!C$2,"")</f>
        <v/>
      </c>
      <c r="D188" s="8" t="str">
        <f>IF(C188&lt;&gt;"",'Viemäriverkoston lähtötiedot'!$B187*MALLI_saneeraus_JV1!D$2,"")</f>
        <v/>
      </c>
      <c r="E188" t="str">
        <f>IF('Viemäriverkoston lähtötiedot'!$A187&gt;1000, 'Viemäriverkoston lähtötiedot'!$A187+MALLI_saneeraus_JV1!E$2,"")</f>
        <v/>
      </c>
      <c r="F188" s="8" t="str">
        <f>IF(E188&lt;&gt;"",'Viemäriverkoston lähtötiedot'!$B187*MALLI_saneeraus_JV1!F$2,"")</f>
        <v/>
      </c>
      <c r="G188" t="str">
        <f>IF('Viemäriverkoston lähtötiedot'!$A187&gt;1000, 'Viemäriverkoston lähtötiedot'!$A187+MALLI_saneeraus_JV1!G$2,"")</f>
        <v/>
      </c>
      <c r="H188" s="8" t="str">
        <f>IF(G188&lt;&gt;"",'Viemäriverkoston lähtötiedot'!$B187*MALLI_saneeraus_JV1!H$2,"")</f>
        <v/>
      </c>
      <c r="I188" t="str">
        <f>IF('Viemäriverkoston lähtötiedot'!$A187&gt;1000, 'Viemäriverkoston lähtötiedot'!$A187+MALLI_saneeraus_JV1!I$2,"")</f>
        <v/>
      </c>
      <c r="J188" s="8" t="str">
        <f>IF(I188&lt;&gt;"",'Viemäriverkoston lähtötiedot'!$B187*MALLI_saneeraus_JV1!J$2,"")</f>
        <v/>
      </c>
    </row>
    <row r="189" spans="1:10" x14ac:dyDescent="0.35">
      <c r="A189" t="str">
        <f>IF('Viemäriverkoston lähtötiedot'!$A188&gt;1000, 'Viemäriverkoston lähtötiedot'!$A188+MALLI_saneeraus_JV1!A$2,"")</f>
        <v/>
      </c>
      <c r="B189" s="8" t="str">
        <f>IF(A189&lt;&gt;"",'Viemäriverkoston lähtötiedot'!$B188*MALLI_saneeraus_JV1!B$2,"")</f>
        <v/>
      </c>
      <c r="C189" t="str">
        <f>IF('Viemäriverkoston lähtötiedot'!$A188&gt;1000, 'Viemäriverkoston lähtötiedot'!$A188+MALLI_saneeraus_JV1!C$2,"")</f>
        <v/>
      </c>
      <c r="D189" s="8" t="str">
        <f>IF(C189&lt;&gt;"",'Viemäriverkoston lähtötiedot'!$B188*MALLI_saneeraus_JV1!D$2,"")</f>
        <v/>
      </c>
      <c r="E189" t="str">
        <f>IF('Viemäriverkoston lähtötiedot'!$A188&gt;1000, 'Viemäriverkoston lähtötiedot'!$A188+MALLI_saneeraus_JV1!E$2,"")</f>
        <v/>
      </c>
      <c r="F189" s="8" t="str">
        <f>IF(E189&lt;&gt;"",'Viemäriverkoston lähtötiedot'!$B188*MALLI_saneeraus_JV1!F$2,"")</f>
        <v/>
      </c>
      <c r="G189" t="str">
        <f>IF('Viemäriverkoston lähtötiedot'!$A188&gt;1000, 'Viemäriverkoston lähtötiedot'!$A188+MALLI_saneeraus_JV1!G$2,"")</f>
        <v/>
      </c>
      <c r="H189" s="8" t="str">
        <f>IF(G189&lt;&gt;"",'Viemäriverkoston lähtötiedot'!$B188*MALLI_saneeraus_JV1!H$2,"")</f>
        <v/>
      </c>
      <c r="I189" t="str">
        <f>IF('Viemäriverkoston lähtötiedot'!$A188&gt;1000, 'Viemäriverkoston lähtötiedot'!$A188+MALLI_saneeraus_JV1!I$2,"")</f>
        <v/>
      </c>
      <c r="J189" s="8" t="str">
        <f>IF(I189&lt;&gt;"",'Viemäriverkoston lähtötiedot'!$B188*MALLI_saneeraus_JV1!J$2,"")</f>
        <v/>
      </c>
    </row>
    <row r="190" spans="1:10" x14ac:dyDescent="0.35">
      <c r="A190" t="str">
        <f>IF('Viemäriverkoston lähtötiedot'!$A189&gt;1000, 'Viemäriverkoston lähtötiedot'!$A189+MALLI_saneeraus_JV1!A$2,"")</f>
        <v/>
      </c>
      <c r="B190" s="8" t="str">
        <f>IF(A190&lt;&gt;"",'Viemäriverkoston lähtötiedot'!$B189*MALLI_saneeraus_JV1!B$2,"")</f>
        <v/>
      </c>
      <c r="C190" t="str">
        <f>IF('Viemäriverkoston lähtötiedot'!$A189&gt;1000, 'Viemäriverkoston lähtötiedot'!$A189+MALLI_saneeraus_JV1!C$2,"")</f>
        <v/>
      </c>
      <c r="D190" s="8" t="str">
        <f>IF(C190&lt;&gt;"",'Viemäriverkoston lähtötiedot'!$B189*MALLI_saneeraus_JV1!D$2,"")</f>
        <v/>
      </c>
      <c r="E190" t="str">
        <f>IF('Viemäriverkoston lähtötiedot'!$A189&gt;1000, 'Viemäriverkoston lähtötiedot'!$A189+MALLI_saneeraus_JV1!E$2,"")</f>
        <v/>
      </c>
      <c r="F190" s="8" t="str">
        <f>IF(E190&lt;&gt;"",'Viemäriverkoston lähtötiedot'!$B189*MALLI_saneeraus_JV1!F$2,"")</f>
        <v/>
      </c>
      <c r="G190" t="str">
        <f>IF('Viemäriverkoston lähtötiedot'!$A189&gt;1000, 'Viemäriverkoston lähtötiedot'!$A189+MALLI_saneeraus_JV1!G$2,"")</f>
        <v/>
      </c>
      <c r="H190" s="8" t="str">
        <f>IF(G190&lt;&gt;"",'Viemäriverkoston lähtötiedot'!$B189*MALLI_saneeraus_JV1!H$2,"")</f>
        <v/>
      </c>
      <c r="I190" t="str">
        <f>IF('Viemäriverkoston lähtötiedot'!$A189&gt;1000, 'Viemäriverkoston lähtötiedot'!$A189+MALLI_saneeraus_JV1!I$2,"")</f>
        <v/>
      </c>
      <c r="J190" s="8" t="str">
        <f>IF(I190&lt;&gt;"",'Viemäriverkoston lähtötiedot'!$B189*MALLI_saneeraus_JV1!J$2,"")</f>
        <v/>
      </c>
    </row>
    <row r="191" spans="1:10" x14ac:dyDescent="0.35">
      <c r="A191" t="str">
        <f>IF('Viemäriverkoston lähtötiedot'!$A190&gt;1000, 'Viemäriverkoston lähtötiedot'!$A190+MALLI_saneeraus_JV1!A$2,"")</f>
        <v/>
      </c>
      <c r="B191" s="8" t="str">
        <f>IF(A191&lt;&gt;"",'Viemäriverkoston lähtötiedot'!$B190*MALLI_saneeraus_JV1!B$2,"")</f>
        <v/>
      </c>
      <c r="C191" t="str">
        <f>IF('Viemäriverkoston lähtötiedot'!$A190&gt;1000, 'Viemäriverkoston lähtötiedot'!$A190+MALLI_saneeraus_JV1!C$2,"")</f>
        <v/>
      </c>
      <c r="D191" s="8" t="str">
        <f>IF(C191&lt;&gt;"",'Viemäriverkoston lähtötiedot'!$B190*MALLI_saneeraus_JV1!D$2,"")</f>
        <v/>
      </c>
      <c r="E191" t="str">
        <f>IF('Viemäriverkoston lähtötiedot'!$A190&gt;1000, 'Viemäriverkoston lähtötiedot'!$A190+MALLI_saneeraus_JV1!E$2,"")</f>
        <v/>
      </c>
      <c r="F191" s="8" t="str">
        <f>IF(E191&lt;&gt;"",'Viemäriverkoston lähtötiedot'!$B190*MALLI_saneeraus_JV1!F$2,"")</f>
        <v/>
      </c>
      <c r="G191" t="str">
        <f>IF('Viemäriverkoston lähtötiedot'!$A190&gt;1000, 'Viemäriverkoston lähtötiedot'!$A190+MALLI_saneeraus_JV1!G$2,"")</f>
        <v/>
      </c>
      <c r="H191" s="8" t="str">
        <f>IF(G191&lt;&gt;"",'Viemäriverkoston lähtötiedot'!$B190*MALLI_saneeraus_JV1!H$2,"")</f>
        <v/>
      </c>
      <c r="I191" t="str">
        <f>IF('Viemäriverkoston lähtötiedot'!$A190&gt;1000, 'Viemäriverkoston lähtötiedot'!$A190+MALLI_saneeraus_JV1!I$2,"")</f>
        <v/>
      </c>
      <c r="J191" s="8" t="str">
        <f>IF(I191&lt;&gt;"",'Viemäriverkoston lähtötiedot'!$B190*MALLI_saneeraus_JV1!J$2,"")</f>
        <v/>
      </c>
    </row>
    <row r="192" spans="1:10" x14ac:dyDescent="0.35">
      <c r="A192" t="str">
        <f>IF('Viemäriverkoston lähtötiedot'!$A191&gt;1000, 'Viemäriverkoston lähtötiedot'!$A191+MALLI_saneeraus_JV1!A$2,"")</f>
        <v/>
      </c>
      <c r="B192" s="8" t="str">
        <f>IF(A192&lt;&gt;"",'Viemäriverkoston lähtötiedot'!$B191*MALLI_saneeraus_JV1!B$2,"")</f>
        <v/>
      </c>
      <c r="C192" t="str">
        <f>IF('Viemäriverkoston lähtötiedot'!$A191&gt;1000, 'Viemäriverkoston lähtötiedot'!$A191+MALLI_saneeraus_JV1!C$2,"")</f>
        <v/>
      </c>
      <c r="D192" s="8" t="str">
        <f>IF(C192&lt;&gt;"",'Viemäriverkoston lähtötiedot'!$B191*MALLI_saneeraus_JV1!D$2,"")</f>
        <v/>
      </c>
      <c r="E192" t="str">
        <f>IF('Viemäriverkoston lähtötiedot'!$A191&gt;1000, 'Viemäriverkoston lähtötiedot'!$A191+MALLI_saneeraus_JV1!E$2,"")</f>
        <v/>
      </c>
      <c r="F192" s="8" t="str">
        <f>IF(E192&lt;&gt;"",'Viemäriverkoston lähtötiedot'!$B191*MALLI_saneeraus_JV1!F$2,"")</f>
        <v/>
      </c>
      <c r="G192" t="str">
        <f>IF('Viemäriverkoston lähtötiedot'!$A191&gt;1000, 'Viemäriverkoston lähtötiedot'!$A191+MALLI_saneeraus_JV1!G$2,"")</f>
        <v/>
      </c>
      <c r="H192" s="8" t="str">
        <f>IF(G192&lt;&gt;"",'Viemäriverkoston lähtötiedot'!$B191*MALLI_saneeraus_JV1!H$2,"")</f>
        <v/>
      </c>
      <c r="I192" t="str">
        <f>IF('Viemäriverkoston lähtötiedot'!$A191&gt;1000, 'Viemäriverkoston lähtötiedot'!$A191+MALLI_saneeraus_JV1!I$2,"")</f>
        <v/>
      </c>
      <c r="J192" s="8" t="str">
        <f>IF(I192&lt;&gt;"",'Viemäriverkoston lähtötiedot'!$B191*MALLI_saneeraus_JV1!J$2,"")</f>
        <v/>
      </c>
    </row>
    <row r="193" spans="1:10" x14ac:dyDescent="0.35">
      <c r="A193" t="str">
        <f>IF('Viemäriverkoston lähtötiedot'!$A192&gt;1000, 'Viemäriverkoston lähtötiedot'!$A192+MALLI_saneeraus_JV1!A$2,"")</f>
        <v/>
      </c>
      <c r="B193" s="8" t="str">
        <f>IF(A193&lt;&gt;"",'Viemäriverkoston lähtötiedot'!$B192*MALLI_saneeraus_JV1!B$2,"")</f>
        <v/>
      </c>
      <c r="C193" t="str">
        <f>IF('Viemäriverkoston lähtötiedot'!$A192&gt;1000, 'Viemäriverkoston lähtötiedot'!$A192+MALLI_saneeraus_JV1!C$2,"")</f>
        <v/>
      </c>
      <c r="D193" s="8" t="str">
        <f>IF(C193&lt;&gt;"",'Viemäriverkoston lähtötiedot'!$B192*MALLI_saneeraus_JV1!D$2,"")</f>
        <v/>
      </c>
      <c r="E193" t="str">
        <f>IF('Viemäriverkoston lähtötiedot'!$A192&gt;1000, 'Viemäriverkoston lähtötiedot'!$A192+MALLI_saneeraus_JV1!E$2,"")</f>
        <v/>
      </c>
      <c r="F193" s="8" t="str">
        <f>IF(E193&lt;&gt;"",'Viemäriverkoston lähtötiedot'!$B192*MALLI_saneeraus_JV1!F$2,"")</f>
        <v/>
      </c>
      <c r="G193" t="str">
        <f>IF('Viemäriverkoston lähtötiedot'!$A192&gt;1000, 'Viemäriverkoston lähtötiedot'!$A192+MALLI_saneeraus_JV1!G$2,"")</f>
        <v/>
      </c>
      <c r="H193" s="8" t="str">
        <f>IF(G193&lt;&gt;"",'Viemäriverkoston lähtötiedot'!$B192*MALLI_saneeraus_JV1!H$2,"")</f>
        <v/>
      </c>
      <c r="I193" t="str">
        <f>IF('Viemäriverkoston lähtötiedot'!$A192&gt;1000, 'Viemäriverkoston lähtötiedot'!$A192+MALLI_saneeraus_JV1!I$2,"")</f>
        <v/>
      </c>
      <c r="J193" s="8" t="str">
        <f>IF(I193&lt;&gt;"",'Viemäriverkoston lähtötiedot'!$B192*MALLI_saneeraus_JV1!J$2,"")</f>
        <v/>
      </c>
    </row>
    <row r="194" spans="1:10" x14ac:dyDescent="0.35">
      <c r="A194" t="str">
        <f>IF('Viemäriverkoston lähtötiedot'!$A193&gt;1000, 'Viemäriverkoston lähtötiedot'!$A193+MALLI_saneeraus_JV1!A$2,"")</f>
        <v/>
      </c>
      <c r="B194" s="8" t="str">
        <f>IF(A194&lt;&gt;"",'Viemäriverkoston lähtötiedot'!$B193*MALLI_saneeraus_JV1!B$2,"")</f>
        <v/>
      </c>
      <c r="C194" t="str">
        <f>IF('Viemäriverkoston lähtötiedot'!$A193&gt;1000, 'Viemäriverkoston lähtötiedot'!$A193+MALLI_saneeraus_JV1!C$2,"")</f>
        <v/>
      </c>
      <c r="D194" s="8" t="str">
        <f>IF(C194&lt;&gt;"",'Viemäriverkoston lähtötiedot'!$B193*MALLI_saneeraus_JV1!D$2,"")</f>
        <v/>
      </c>
      <c r="E194" t="str">
        <f>IF('Viemäriverkoston lähtötiedot'!$A193&gt;1000, 'Viemäriverkoston lähtötiedot'!$A193+MALLI_saneeraus_JV1!E$2,"")</f>
        <v/>
      </c>
      <c r="F194" s="8" t="str">
        <f>IF(E194&lt;&gt;"",'Viemäriverkoston lähtötiedot'!$B193*MALLI_saneeraus_JV1!F$2,"")</f>
        <v/>
      </c>
      <c r="G194" t="str">
        <f>IF('Viemäriverkoston lähtötiedot'!$A193&gt;1000, 'Viemäriverkoston lähtötiedot'!$A193+MALLI_saneeraus_JV1!G$2,"")</f>
        <v/>
      </c>
      <c r="H194" s="8" t="str">
        <f>IF(G194&lt;&gt;"",'Viemäriverkoston lähtötiedot'!$B193*MALLI_saneeraus_JV1!H$2,"")</f>
        <v/>
      </c>
      <c r="I194" t="str">
        <f>IF('Viemäriverkoston lähtötiedot'!$A193&gt;1000, 'Viemäriverkoston lähtötiedot'!$A193+MALLI_saneeraus_JV1!I$2,"")</f>
        <v/>
      </c>
      <c r="J194" s="8" t="str">
        <f>IF(I194&lt;&gt;"",'Viemäriverkoston lähtötiedot'!$B193*MALLI_saneeraus_JV1!J$2,"")</f>
        <v/>
      </c>
    </row>
    <row r="195" spans="1:10" x14ac:dyDescent="0.35">
      <c r="A195" t="str">
        <f>IF('Viemäriverkoston lähtötiedot'!$A194&gt;1000, 'Viemäriverkoston lähtötiedot'!$A194+MALLI_saneeraus_JV1!A$2,"")</f>
        <v/>
      </c>
      <c r="B195" s="8" t="str">
        <f>IF(A195&lt;&gt;"",'Viemäriverkoston lähtötiedot'!$B194*MALLI_saneeraus_JV1!B$2,"")</f>
        <v/>
      </c>
      <c r="C195" t="str">
        <f>IF('Viemäriverkoston lähtötiedot'!$A194&gt;1000, 'Viemäriverkoston lähtötiedot'!$A194+MALLI_saneeraus_JV1!C$2,"")</f>
        <v/>
      </c>
      <c r="D195" s="8" t="str">
        <f>IF(C195&lt;&gt;"",'Viemäriverkoston lähtötiedot'!$B194*MALLI_saneeraus_JV1!D$2,"")</f>
        <v/>
      </c>
      <c r="E195" t="str">
        <f>IF('Viemäriverkoston lähtötiedot'!$A194&gt;1000, 'Viemäriverkoston lähtötiedot'!$A194+MALLI_saneeraus_JV1!E$2,"")</f>
        <v/>
      </c>
      <c r="F195" s="8" t="str">
        <f>IF(E195&lt;&gt;"",'Viemäriverkoston lähtötiedot'!$B194*MALLI_saneeraus_JV1!F$2,"")</f>
        <v/>
      </c>
      <c r="G195" t="str">
        <f>IF('Viemäriverkoston lähtötiedot'!$A194&gt;1000, 'Viemäriverkoston lähtötiedot'!$A194+MALLI_saneeraus_JV1!G$2,"")</f>
        <v/>
      </c>
      <c r="H195" s="8" t="str">
        <f>IF(G195&lt;&gt;"",'Viemäriverkoston lähtötiedot'!$B194*MALLI_saneeraus_JV1!H$2,"")</f>
        <v/>
      </c>
      <c r="I195" t="str">
        <f>IF('Viemäriverkoston lähtötiedot'!$A194&gt;1000, 'Viemäriverkoston lähtötiedot'!$A194+MALLI_saneeraus_JV1!I$2,"")</f>
        <v/>
      </c>
      <c r="J195" s="8" t="str">
        <f>IF(I195&lt;&gt;"",'Viemäriverkoston lähtötiedot'!$B194*MALLI_saneeraus_JV1!J$2,"")</f>
        <v/>
      </c>
    </row>
    <row r="196" spans="1:10" x14ac:dyDescent="0.35">
      <c r="A196" t="str">
        <f>IF('Viemäriverkoston lähtötiedot'!$A195&gt;1000, 'Viemäriverkoston lähtötiedot'!$A195+MALLI_saneeraus_JV1!A$2,"")</f>
        <v/>
      </c>
      <c r="B196" s="8" t="str">
        <f>IF(A196&lt;&gt;"",'Viemäriverkoston lähtötiedot'!$B195*MALLI_saneeraus_JV1!B$2,"")</f>
        <v/>
      </c>
      <c r="C196" t="str">
        <f>IF('Viemäriverkoston lähtötiedot'!$A195&gt;1000, 'Viemäriverkoston lähtötiedot'!$A195+MALLI_saneeraus_JV1!C$2,"")</f>
        <v/>
      </c>
      <c r="D196" s="8" t="str">
        <f>IF(C196&lt;&gt;"",'Viemäriverkoston lähtötiedot'!$B195*MALLI_saneeraus_JV1!D$2,"")</f>
        <v/>
      </c>
      <c r="E196" t="str">
        <f>IF('Viemäriverkoston lähtötiedot'!$A195&gt;1000, 'Viemäriverkoston lähtötiedot'!$A195+MALLI_saneeraus_JV1!E$2,"")</f>
        <v/>
      </c>
      <c r="F196" s="8" t="str">
        <f>IF(E196&lt;&gt;"",'Viemäriverkoston lähtötiedot'!$B195*MALLI_saneeraus_JV1!F$2,"")</f>
        <v/>
      </c>
      <c r="G196" t="str">
        <f>IF('Viemäriverkoston lähtötiedot'!$A195&gt;1000, 'Viemäriverkoston lähtötiedot'!$A195+MALLI_saneeraus_JV1!G$2,"")</f>
        <v/>
      </c>
      <c r="H196" s="8" t="str">
        <f>IF(G196&lt;&gt;"",'Viemäriverkoston lähtötiedot'!$B195*MALLI_saneeraus_JV1!H$2,"")</f>
        <v/>
      </c>
      <c r="I196" t="str">
        <f>IF('Viemäriverkoston lähtötiedot'!$A195&gt;1000, 'Viemäriverkoston lähtötiedot'!$A195+MALLI_saneeraus_JV1!I$2,"")</f>
        <v/>
      </c>
      <c r="J196" s="8" t="str">
        <f>IF(I196&lt;&gt;"",'Viemäriverkoston lähtötiedot'!$B195*MALLI_saneeraus_JV1!J$2,"")</f>
        <v/>
      </c>
    </row>
    <row r="197" spans="1:10" x14ac:dyDescent="0.35">
      <c r="A197" t="str">
        <f>IF('Viemäriverkoston lähtötiedot'!$A196&gt;1000, 'Viemäriverkoston lähtötiedot'!$A196+MALLI_saneeraus_JV1!A$2,"")</f>
        <v/>
      </c>
      <c r="B197" s="8" t="str">
        <f>IF(A197&lt;&gt;"",'Viemäriverkoston lähtötiedot'!$B196*MALLI_saneeraus_JV1!B$2,"")</f>
        <v/>
      </c>
      <c r="C197" t="str">
        <f>IF('Viemäriverkoston lähtötiedot'!$A196&gt;1000, 'Viemäriverkoston lähtötiedot'!$A196+MALLI_saneeraus_JV1!C$2,"")</f>
        <v/>
      </c>
      <c r="D197" s="8" t="str">
        <f>IF(C197&lt;&gt;"",'Viemäriverkoston lähtötiedot'!$B196*MALLI_saneeraus_JV1!D$2,"")</f>
        <v/>
      </c>
      <c r="E197" t="str">
        <f>IF('Viemäriverkoston lähtötiedot'!$A196&gt;1000, 'Viemäriverkoston lähtötiedot'!$A196+MALLI_saneeraus_JV1!E$2,"")</f>
        <v/>
      </c>
      <c r="F197" s="8" t="str">
        <f>IF(E197&lt;&gt;"",'Viemäriverkoston lähtötiedot'!$B196*MALLI_saneeraus_JV1!F$2,"")</f>
        <v/>
      </c>
      <c r="G197" t="str">
        <f>IF('Viemäriverkoston lähtötiedot'!$A196&gt;1000, 'Viemäriverkoston lähtötiedot'!$A196+MALLI_saneeraus_JV1!G$2,"")</f>
        <v/>
      </c>
      <c r="H197" s="8" t="str">
        <f>IF(G197&lt;&gt;"",'Viemäriverkoston lähtötiedot'!$B196*MALLI_saneeraus_JV1!H$2,"")</f>
        <v/>
      </c>
      <c r="I197" t="str">
        <f>IF('Viemäriverkoston lähtötiedot'!$A196&gt;1000, 'Viemäriverkoston lähtötiedot'!$A196+MALLI_saneeraus_JV1!I$2,"")</f>
        <v/>
      </c>
      <c r="J197" s="8" t="str">
        <f>IF(I197&lt;&gt;"",'Viemäriverkoston lähtötiedot'!$B196*MALLI_saneeraus_JV1!J$2,"")</f>
        <v/>
      </c>
    </row>
    <row r="198" spans="1:10" x14ac:dyDescent="0.35">
      <c r="A198" t="str">
        <f>IF('Viemäriverkoston lähtötiedot'!$A197&gt;1000, 'Viemäriverkoston lähtötiedot'!$A197+MALLI_saneeraus_JV1!A$2,"")</f>
        <v/>
      </c>
      <c r="B198" s="8" t="str">
        <f>IF(A198&lt;&gt;"",'Viemäriverkoston lähtötiedot'!$B197*MALLI_saneeraus_JV1!B$2,"")</f>
        <v/>
      </c>
      <c r="C198" t="str">
        <f>IF('Viemäriverkoston lähtötiedot'!$A197&gt;1000, 'Viemäriverkoston lähtötiedot'!$A197+MALLI_saneeraus_JV1!C$2,"")</f>
        <v/>
      </c>
      <c r="D198" s="8" t="str">
        <f>IF(C198&lt;&gt;"",'Viemäriverkoston lähtötiedot'!$B197*MALLI_saneeraus_JV1!D$2,"")</f>
        <v/>
      </c>
      <c r="E198" t="str">
        <f>IF('Viemäriverkoston lähtötiedot'!$A197&gt;1000, 'Viemäriverkoston lähtötiedot'!$A197+MALLI_saneeraus_JV1!E$2,"")</f>
        <v/>
      </c>
      <c r="F198" s="8" t="str">
        <f>IF(E198&lt;&gt;"",'Viemäriverkoston lähtötiedot'!$B197*MALLI_saneeraus_JV1!F$2,"")</f>
        <v/>
      </c>
      <c r="G198" t="str">
        <f>IF('Viemäriverkoston lähtötiedot'!$A197&gt;1000, 'Viemäriverkoston lähtötiedot'!$A197+MALLI_saneeraus_JV1!G$2,"")</f>
        <v/>
      </c>
      <c r="H198" s="8" t="str">
        <f>IF(G198&lt;&gt;"",'Viemäriverkoston lähtötiedot'!$B197*MALLI_saneeraus_JV1!H$2,"")</f>
        <v/>
      </c>
      <c r="I198" t="str">
        <f>IF('Viemäriverkoston lähtötiedot'!$A197&gt;1000, 'Viemäriverkoston lähtötiedot'!$A197+MALLI_saneeraus_JV1!I$2,"")</f>
        <v/>
      </c>
      <c r="J198" s="8" t="str">
        <f>IF(I198&lt;&gt;"",'Viemäriverkoston lähtötiedot'!$B197*MALLI_saneeraus_JV1!J$2,"")</f>
        <v/>
      </c>
    </row>
    <row r="199" spans="1:10" x14ac:dyDescent="0.35">
      <c r="A199" t="str">
        <f>IF('Viemäriverkoston lähtötiedot'!$A198&gt;1000, 'Viemäriverkoston lähtötiedot'!$A198+MALLI_saneeraus_JV1!A$2,"")</f>
        <v/>
      </c>
      <c r="B199" s="8" t="str">
        <f>IF(A199&lt;&gt;"",'Viemäriverkoston lähtötiedot'!$B198*MALLI_saneeraus_JV1!B$2,"")</f>
        <v/>
      </c>
      <c r="C199" t="str">
        <f>IF('Viemäriverkoston lähtötiedot'!$A198&gt;1000, 'Viemäriverkoston lähtötiedot'!$A198+MALLI_saneeraus_JV1!C$2,"")</f>
        <v/>
      </c>
      <c r="D199" s="8" t="str">
        <f>IF(C199&lt;&gt;"",'Viemäriverkoston lähtötiedot'!$B198*MALLI_saneeraus_JV1!D$2,"")</f>
        <v/>
      </c>
      <c r="E199" t="str">
        <f>IF('Viemäriverkoston lähtötiedot'!$A198&gt;1000, 'Viemäriverkoston lähtötiedot'!$A198+MALLI_saneeraus_JV1!E$2,"")</f>
        <v/>
      </c>
      <c r="F199" s="8" t="str">
        <f>IF(E199&lt;&gt;"",'Viemäriverkoston lähtötiedot'!$B198*MALLI_saneeraus_JV1!F$2,"")</f>
        <v/>
      </c>
      <c r="G199" t="str">
        <f>IF('Viemäriverkoston lähtötiedot'!$A198&gt;1000, 'Viemäriverkoston lähtötiedot'!$A198+MALLI_saneeraus_JV1!G$2,"")</f>
        <v/>
      </c>
      <c r="H199" s="8" t="str">
        <f>IF(G199&lt;&gt;"",'Viemäriverkoston lähtötiedot'!$B198*MALLI_saneeraus_JV1!H$2,"")</f>
        <v/>
      </c>
      <c r="I199" t="str">
        <f>IF('Viemäriverkoston lähtötiedot'!$A198&gt;1000, 'Viemäriverkoston lähtötiedot'!$A198+MALLI_saneeraus_JV1!I$2,"")</f>
        <v/>
      </c>
      <c r="J199" s="8" t="str">
        <f>IF(I199&lt;&gt;"",'Viemäriverkoston lähtötiedot'!$B198*MALLI_saneeraus_JV1!J$2,"")</f>
        <v/>
      </c>
    </row>
    <row r="200" spans="1:10" x14ac:dyDescent="0.35">
      <c r="A200" t="str">
        <f>IF('Viemäriverkoston lähtötiedot'!$A199&gt;1000, 'Viemäriverkoston lähtötiedot'!$A199+MALLI_saneeraus_JV1!A$2,"")</f>
        <v/>
      </c>
      <c r="B200" s="8" t="str">
        <f>IF(A200&lt;&gt;"",'Viemäriverkoston lähtötiedot'!$B199*MALLI_saneeraus_JV1!B$2,"")</f>
        <v/>
      </c>
      <c r="C200" t="str">
        <f>IF('Viemäriverkoston lähtötiedot'!$A199&gt;1000, 'Viemäriverkoston lähtötiedot'!$A199+MALLI_saneeraus_JV1!C$2,"")</f>
        <v/>
      </c>
      <c r="D200" s="8" t="str">
        <f>IF(C200&lt;&gt;"",'Viemäriverkoston lähtötiedot'!$B199*MALLI_saneeraus_JV1!D$2,"")</f>
        <v/>
      </c>
      <c r="E200" t="str">
        <f>IF('Viemäriverkoston lähtötiedot'!$A199&gt;1000, 'Viemäriverkoston lähtötiedot'!$A199+MALLI_saneeraus_JV1!E$2,"")</f>
        <v/>
      </c>
      <c r="F200" s="8" t="str">
        <f>IF(E200&lt;&gt;"",'Viemäriverkoston lähtötiedot'!$B199*MALLI_saneeraus_JV1!F$2,"")</f>
        <v/>
      </c>
      <c r="G200" t="str">
        <f>IF('Viemäriverkoston lähtötiedot'!$A199&gt;1000, 'Viemäriverkoston lähtötiedot'!$A199+MALLI_saneeraus_JV1!G$2,"")</f>
        <v/>
      </c>
      <c r="H200" s="8" t="str">
        <f>IF(G200&lt;&gt;"",'Viemäriverkoston lähtötiedot'!$B199*MALLI_saneeraus_JV1!H$2,"")</f>
        <v/>
      </c>
      <c r="I200" t="str">
        <f>IF('Viemäriverkoston lähtötiedot'!$A199&gt;1000, 'Viemäriverkoston lähtötiedot'!$A199+MALLI_saneeraus_JV1!I$2,"")</f>
        <v/>
      </c>
      <c r="J200" s="8" t="str">
        <f>IF(I200&lt;&gt;"",'Viemäriverkoston lähtötiedot'!$B199*MALLI_saneeraus_JV1!J$2,"")</f>
        <v/>
      </c>
    </row>
    <row r="201" spans="1:10" x14ac:dyDescent="0.35">
      <c r="A201" t="str">
        <f>IF('Viemäriverkoston lähtötiedot'!$A200&gt;1000, 'Viemäriverkoston lähtötiedot'!$A200+MALLI_saneeraus_JV1!A$2,"")</f>
        <v/>
      </c>
      <c r="B201" s="8" t="str">
        <f>IF(A201&lt;&gt;"",'Viemäriverkoston lähtötiedot'!$B200*MALLI_saneeraus_JV1!B$2,"")</f>
        <v/>
      </c>
      <c r="C201" t="str">
        <f>IF('Viemäriverkoston lähtötiedot'!$A200&gt;1000, 'Viemäriverkoston lähtötiedot'!$A200+MALLI_saneeraus_JV1!C$2,"")</f>
        <v/>
      </c>
      <c r="D201" s="8" t="str">
        <f>IF(C201&lt;&gt;"",'Viemäriverkoston lähtötiedot'!$B200*MALLI_saneeraus_JV1!D$2,"")</f>
        <v/>
      </c>
      <c r="E201" t="str">
        <f>IF('Viemäriverkoston lähtötiedot'!$A200&gt;1000, 'Viemäriverkoston lähtötiedot'!$A200+MALLI_saneeraus_JV1!E$2,"")</f>
        <v/>
      </c>
      <c r="F201" s="8" t="str">
        <f>IF(E201&lt;&gt;"",'Viemäriverkoston lähtötiedot'!$B200*MALLI_saneeraus_JV1!F$2,"")</f>
        <v/>
      </c>
      <c r="G201" t="str">
        <f>IF('Viemäriverkoston lähtötiedot'!$A200&gt;1000, 'Viemäriverkoston lähtötiedot'!$A200+MALLI_saneeraus_JV1!G$2,"")</f>
        <v/>
      </c>
      <c r="H201" s="8" t="str">
        <f>IF(G201&lt;&gt;"",'Viemäriverkoston lähtötiedot'!$B200*MALLI_saneeraus_JV1!H$2,"")</f>
        <v/>
      </c>
      <c r="I201" t="str">
        <f>IF('Viemäriverkoston lähtötiedot'!$A200&gt;1000, 'Viemäriverkoston lähtötiedot'!$A200+MALLI_saneeraus_JV1!I$2,"")</f>
        <v/>
      </c>
      <c r="J201" s="8" t="str">
        <f>IF(I201&lt;&gt;"",'Viemäriverkoston lähtötiedot'!$B200*MALLI_saneeraus_JV1!J$2,"")</f>
        <v/>
      </c>
    </row>
    <row r="202" spans="1:10" x14ac:dyDescent="0.35">
      <c r="A202" t="str">
        <f>IF('Viemäriverkoston lähtötiedot'!$A201&gt;1000, 'Viemäriverkoston lähtötiedot'!$A201+MALLI_saneeraus_JV1!A$2,"")</f>
        <v/>
      </c>
      <c r="B202" s="8" t="str">
        <f>IF(A202&lt;&gt;"",'Viemäriverkoston lähtötiedot'!$B201*MALLI_saneeraus_JV1!B$2,"")</f>
        <v/>
      </c>
      <c r="C202" t="str">
        <f>IF('Viemäriverkoston lähtötiedot'!$A201&gt;1000, 'Viemäriverkoston lähtötiedot'!$A201+MALLI_saneeraus_JV1!C$2,"")</f>
        <v/>
      </c>
      <c r="D202" s="8" t="str">
        <f>IF(C202&lt;&gt;"",'Viemäriverkoston lähtötiedot'!$B201*MALLI_saneeraus_JV1!D$2,"")</f>
        <v/>
      </c>
      <c r="E202" t="str">
        <f>IF('Viemäriverkoston lähtötiedot'!$A201&gt;1000, 'Viemäriverkoston lähtötiedot'!$A201+MALLI_saneeraus_JV1!E$2,"")</f>
        <v/>
      </c>
      <c r="F202" s="8" t="str">
        <f>IF(E202&lt;&gt;"",'Viemäriverkoston lähtötiedot'!$B201*MALLI_saneeraus_JV1!F$2,"")</f>
        <v/>
      </c>
      <c r="G202" t="str">
        <f>IF('Viemäriverkoston lähtötiedot'!$A201&gt;1000, 'Viemäriverkoston lähtötiedot'!$A201+MALLI_saneeraus_JV1!G$2,"")</f>
        <v/>
      </c>
      <c r="H202" s="8" t="str">
        <f>IF(G202&lt;&gt;"",'Viemäriverkoston lähtötiedot'!$B201*MALLI_saneeraus_JV1!H$2,"")</f>
        <v/>
      </c>
      <c r="I202" t="str">
        <f>IF('Viemäriverkoston lähtötiedot'!$A201&gt;1000, 'Viemäriverkoston lähtötiedot'!$A201+MALLI_saneeraus_JV1!I$2,"")</f>
        <v/>
      </c>
      <c r="J202" s="8" t="str">
        <f>IF(I202&lt;&gt;"",'Viemäriverkoston lähtötiedot'!$B201*MALLI_saneeraus_JV1!J$2,"")</f>
        <v/>
      </c>
    </row>
    <row r="203" spans="1:10" x14ac:dyDescent="0.35">
      <c r="A203" t="str">
        <f>IF('Viemäriverkoston lähtötiedot'!$A202&gt;1000, 'Viemäriverkoston lähtötiedot'!$A202+MALLI_saneeraus_JV1!A$2,"")</f>
        <v/>
      </c>
      <c r="B203" s="8" t="str">
        <f>IF(A203&lt;&gt;"",'Viemäriverkoston lähtötiedot'!$B202*MALLI_saneeraus_JV1!B$2,"")</f>
        <v/>
      </c>
      <c r="C203" t="str">
        <f>IF('Viemäriverkoston lähtötiedot'!$A202&gt;1000, 'Viemäriverkoston lähtötiedot'!$A202+MALLI_saneeraus_JV1!C$2,"")</f>
        <v/>
      </c>
      <c r="D203" s="8" t="str">
        <f>IF(C203&lt;&gt;"",'Viemäriverkoston lähtötiedot'!$B202*MALLI_saneeraus_JV1!D$2,"")</f>
        <v/>
      </c>
      <c r="E203" t="str">
        <f>IF('Viemäriverkoston lähtötiedot'!$A202&gt;1000, 'Viemäriverkoston lähtötiedot'!$A202+MALLI_saneeraus_JV1!E$2,"")</f>
        <v/>
      </c>
      <c r="F203" s="8" t="str">
        <f>IF(E203&lt;&gt;"",'Viemäriverkoston lähtötiedot'!$B202*MALLI_saneeraus_JV1!F$2,"")</f>
        <v/>
      </c>
      <c r="G203" t="str">
        <f>IF('Viemäriverkoston lähtötiedot'!$A202&gt;1000, 'Viemäriverkoston lähtötiedot'!$A202+MALLI_saneeraus_JV1!G$2,"")</f>
        <v/>
      </c>
      <c r="H203" s="8" t="str">
        <f>IF(G203&lt;&gt;"",'Viemäriverkoston lähtötiedot'!$B202*MALLI_saneeraus_JV1!H$2,"")</f>
        <v/>
      </c>
      <c r="I203" t="str">
        <f>IF('Viemäriverkoston lähtötiedot'!$A202&gt;1000, 'Viemäriverkoston lähtötiedot'!$A202+MALLI_saneeraus_JV1!I$2,"")</f>
        <v/>
      </c>
      <c r="J203" s="8" t="str">
        <f>IF(I203&lt;&gt;"",'Viemäriverkoston lähtötiedot'!$B202*MALLI_saneeraus_JV1!J$2,"")</f>
        <v/>
      </c>
    </row>
    <row r="204" spans="1:10" x14ac:dyDescent="0.35">
      <c r="A204" t="str">
        <f>IF('Viemäriverkoston lähtötiedot'!$A203&gt;1000, 'Viemäriverkoston lähtötiedot'!$A203+MALLI_saneeraus_JV1!A$2,"")</f>
        <v/>
      </c>
      <c r="B204" s="8" t="str">
        <f>IF(A204&lt;&gt;"",'Viemäriverkoston lähtötiedot'!$B203*MALLI_saneeraus_JV1!B$2,"")</f>
        <v/>
      </c>
      <c r="C204" t="str">
        <f>IF('Viemäriverkoston lähtötiedot'!$A203&gt;1000, 'Viemäriverkoston lähtötiedot'!$A203+MALLI_saneeraus_JV1!C$2,"")</f>
        <v/>
      </c>
      <c r="D204" s="8" t="str">
        <f>IF(C204&lt;&gt;"",'Viemäriverkoston lähtötiedot'!$B203*MALLI_saneeraus_JV1!D$2,"")</f>
        <v/>
      </c>
      <c r="E204" t="str">
        <f>IF('Viemäriverkoston lähtötiedot'!$A203&gt;1000, 'Viemäriverkoston lähtötiedot'!$A203+MALLI_saneeraus_JV1!E$2,"")</f>
        <v/>
      </c>
      <c r="F204" s="8" t="str">
        <f>IF(E204&lt;&gt;"",'Viemäriverkoston lähtötiedot'!$B203*MALLI_saneeraus_JV1!F$2,"")</f>
        <v/>
      </c>
      <c r="G204" t="str">
        <f>IF('Viemäriverkoston lähtötiedot'!$A203&gt;1000, 'Viemäriverkoston lähtötiedot'!$A203+MALLI_saneeraus_JV1!G$2,"")</f>
        <v/>
      </c>
      <c r="H204" s="8" t="str">
        <f>IF(G204&lt;&gt;"",'Viemäriverkoston lähtötiedot'!$B203*MALLI_saneeraus_JV1!H$2,"")</f>
        <v/>
      </c>
      <c r="I204" t="str">
        <f>IF('Viemäriverkoston lähtötiedot'!$A203&gt;1000, 'Viemäriverkoston lähtötiedot'!$A203+MALLI_saneeraus_JV1!I$2,"")</f>
        <v/>
      </c>
      <c r="J204" s="8" t="str">
        <f>IF(I204&lt;&gt;"",'Viemäriverkoston lähtötiedot'!$B203*MALLI_saneeraus_JV1!J$2,"")</f>
        <v/>
      </c>
    </row>
    <row r="205" spans="1:10" x14ac:dyDescent="0.35">
      <c r="A205" t="str">
        <f>IF('Viemäriverkoston lähtötiedot'!$A204&gt;1000, 'Viemäriverkoston lähtötiedot'!$A204+MALLI_saneeraus_JV1!A$2,"")</f>
        <v/>
      </c>
      <c r="B205" s="8" t="str">
        <f>IF(A205&lt;&gt;"",'Viemäriverkoston lähtötiedot'!$B204*MALLI_saneeraus_JV1!B$2,"")</f>
        <v/>
      </c>
      <c r="C205" t="str">
        <f>IF('Viemäriverkoston lähtötiedot'!$A204&gt;1000, 'Viemäriverkoston lähtötiedot'!$A204+MALLI_saneeraus_JV1!C$2,"")</f>
        <v/>
      </c>
      <c r="D205" s="8" t="str">
        <f>IF(C205&lt;&gt;"",'Viemäriverkoston lähtötiedot'!$B204*MALLI_saneeraus_JV1!D$2,"")</f>
        <v/>
      </c>
      <c r="E205" t="str">
        <f>IF('Viemäriverkoston lähtötiedot'!$A204&gt;1000, 'Viemäriverkoston lähtötiedot'!$A204+MALLI_saneeraus_JV1!E$2,"")</f>
        <v/>
      </c>
      <c r="F205" s="8" t="str">
        <f>IF(E205&lt;&gt;"",'Viemäriverkoston lähtötiedot'!$B204*MALLI_saneeraus_JV1!F$2,"")</f>
        <v/>
      </c>
      <c r="G205" t="str">
        <f>IF('Viemäriverkoston lähtötiedot'!$A204&gt;1000, 'Viemäriverkoston lähtötiedot'!$A204+MALLI_saneeraus_JV1!G$2,"")</f>
        <v/>
      </c>
      <c r="H205" s="8" t="str">
        <f>IF(G205&lt;&gt;"",'Viemäriverkoston lähtötiedot'!$B204*MALLI_saneeraus_JV1!H$2,"")</f>
        <v/>
      </c>
      <c r="I205" t="str">
        <f>IF('Viemäriverkoston lähtötiedot'!$A204&gt;1000, 'Viemäriverkoston lähtötiedot'!$A204+MALLI_saneeraus_JV1!I$2,"")</f>
        <v/>
      </c>
      <c r="J205" s="8" t="str">
        <f>IF(I205&lt;&gt;"",'Viemäriverkoston lähtötiedot'!$B204*MALLI_saneeraus_JV1!J$2,"")</f>
        <v/>
      </c>
    </row>
    <row r="206" spans="1:10" x14ac:dyDescent="0.35">
      <c r="A206" t="str">
        <f>IF('Viemäriverkoston lähtötiedot'!$A205&gt;1000, 'Viemäriverkoston lähtötiedot'!$A205+MALLI_saneeraus_JV1!A$2,"")</f>
        <v/>
      </c>
      <c r="B206" s="8" t="str">
        <f>IF(A206&lt;&gt;"",'Viemäriverkoston lähtötiedot'!$B205*MALLI_saneeraus_JV1!B$2,"")</f>
        <v/>
      </c>
      <c r="C206" t="str">
        <f>IF('Viemäriverkoston lähtötiedot'!$A205&gt;1000, 'Viemäriverkoston lähtötiedot'!$A205+MALLI_saneeraus_JV1!C$2,"")</f>
        <v/>
      </c>
      <c r="D206" s="8" t="str">
        <f>IF(C206&lt;&gt;"",'Viemäriverkoston lähtötiedot'!$B205*MALLI_saneeraus_JV1!D$2,"")</f>
        <v/>
      </c>
      <c r="E206" t="str">
        <f>IF('Viemäriverkoston lähtötiedot'!$A205&gt;1000, 'Viemäriverkoston lähtötiedot'!$A205+MALLI_saneeraus_JV1!E$2,"")</f>
        <v/>
      </c>
      <c r="F206" s="8" t="str">
        <f>IF(E206&lt;&gt;"",'Viemäriverkoston lähtötiedot'!$B205*MALLI_saneeraus_JV1!F$2,"")</f>
        <v/>
      </c>
      <c r="G206" t="str">
        <f>IF('Viemäriverkoston lähtötiedot'!$A205&gt;1000, 'Viemäriverkoston lähtötiedot'!$A205+MALLI_saneeraus_JV1!G$2,"")</f>
        <v/>
      </c>
      <c r="H206" s="8" t="str">
        <f>IF(G206&lt;&gt;"",'Viemäriverkoston lähtötiedot'!$B205*MALLI_saneeraus_JV1!H$2,"")</f>
        <v/>
      </c>
      <c r="I206" t="str">
        <f>IF('Viemäriverkoston lähtötiedot'!$A205&gt;1000, 'Viemäriverkoston lähtötiedot'!$A205+MALLI_saneeraus_JV1!I$2,"")</f>
        <v/>
      </c>
      <c r="J206" s="8" t="str">
        <f>IF(I206&lt;&gt;"",'Viemäriverkoston lähtötiedot'!$B205*MALLI_saneeraus_JV1!J$2,"")</f>
        <v/>
      </c>
    </row>
    <row r="207" spans="1:10" x14ac:dyDescent="0.35">
      <c r="A207" t="str">
        <f>IF('Viemäriverkoston lähtötiedot'!$A206&gt;1000, 'Viemäriverkoston lähtötiedot'!$A206+MALLI_saneeraus_JV1!A$2,"")</f>
        <v/>
      </c>
      <c r="B207" s="8" t="str">
        <f>IF(A207&lt;&gt;"",'Viemäriverkoston lähtötiedot'!$B206*MALLI_saneeraus_JV1!B$2,"")</f>
        <v/>
      </c>
      <c r="C207" t="str">
        <f>IF('Viemäriverkoston lähtötiedot'!$A206&gt;1000, 'Viemäriverkoston lähtötiedot'!$A206+MALLI_saneeraus_JV1!C$2,"")</f>
        <v/>
      </c>
      <c r="D207" s="8" t="str">
        <f>IF(C207&lt;&gt;"",'Viemäriverkoston lähtötiedot'!$B206*MALLI_saneeraus_JV1!D$2,"")</f>
        <v/>
      </c>
      <c r="E207" t="str">
        <f>IF('Viemäriverkoston lähtötiedot'!$A206&gt;1000, 'Viemäriverkoston lähtötiedot'!$A206+MALLI_saneeraus_JV1!E$2,"")</f>
        <v/>
      </c>
      <c r="F207" s="8" t="str">
        <f>IF(E207&lt;&gt;"",'Viemäriverkoston lähtötiedot'!$B206*MALLI_saneeraus_JV1!F$2,"")</f>
        <v/>
      </c>
      <c r="G207" t="str">
        <f>IF('Viemäriverkoston lähtötiedot'!$A206&gt;1000, 'Viemäriverkoston lähtötiedot'!$A206+MALLI_saneeraus_JV1!G$2,"")</f>
        <v/>
      </c>
      <c r="H207" s="8" t="str">
        <f>IF(G207&lt;&gt;"",'Viemäriverkoston lähtötiedot'!$B206*MALLI_saneeraus_JV1!H$2,"")</f>
        <v/>
      </c>
      <c r="I207" t="str">
        <f>IF('Viemäriverkoston lähtötiedot'!$A206&gt;1000, 'Viemäriverkoston lähtötiedot'!$A206+MALLI_saneeraus_JV1!I$2,"")</f>
        <v/>
      </c>
      <c r="J207" s="8" t="str">
        <f>IF(I207&lt;&gt;"",'Viemäriverkoston lähtötiedot'!$B206*MALLI_saneeraus_JV1!J$2,"")</f>
        <v/>
      </c>
    </row>
    <row r="208" spans="1:10" x14ac:dyDescent="0.35">
      <c r="A208" t="str">
        <f>IF('Viemäriverkoston lähtötiedot'!$A207&gt;1000, 'Viemäriverkoston lähtötiedot'!$A207+MALLI_saneeraus_JV1!A$2,"")</f>
        <v/>
      </c>
      <c r="B208" s="8" t="str">
        <f>IF(A208&lt;&gt;"",'Viemäriverkoston lähtötiedot'!$B207*MALLI_saneeraus_JV1!B$2,"")</f>
        <v/>
      </c>
      <c r="C208" t="str">
        <f>IF('Viemäriverkoston lähtötiedot'!$A207&gt;1000, 'Viemäriverkoston lähtötiedot'!$A207+MALLI_saneeraus_JV1!C$2,"")</f>
        <v/>
      </c>
      <c r="D208" s="8" t="str">
        <f>IF(C208&lt;&gt;"",'Viemäriverkoston lähtötiedot'!$B207*MALLI_saneeraus_JV1!D$2,"")</f>
        <v/>
      </c>
      <c r="E208" t="str">
        <f>IF('Viemäriverkoston lähtötiedot'!$A207&gt;1000, 'Viemäriverkoston lähtötiedot'!$A207+MALLI_saneeraus_JV1!E$2,"")</f>
        <v/>
      </c>
      <c r="F208" s="8" t="str">
        <f>IF(E208&lt;&gt;"",'Viemäriverkoston lähtötiedot'!$B207*MALLI_saneeraus_JV1!F$2,"")</f>
        <v/>
      </c>
      <c r="G208" t="str">
        <f>IF('Viemäriverkoston lähtötiedot'!$A207&gt;1000, 'Viemäriverkoston lähtötiedot'!$A207+MALLI_saneeraus_JV1!G$2,"")</f>
        <v/>
      </c>
      <c r="H208" s="8" t="str">
        <f>IF(G208&lt;&gt;"",'Viemäriverkoston lähtötiedot'!$B207*MALLI_saneeraus_JV1!H$2,"")</f>
        <v/>
      </c>
      <c r="I208" t="str">
        <f>IF('Viemäriverkoston lähtötiedot'!$A207&gt;1000, 'Viemäriverkoston lähtötiedot'!$A207+MALLI_saneeraus_JV1!I$2,"")</f>
        <v/>
      </c>
      <c r="J208" s="8" t="str">
        <f>IF(I208&lt;&gt;"",'Viemäriverkoston lähtötiedot'!$B207*MALLI_saneeraus_JV1!J$2,"")</f>
        <v/>
      </c>
    </row>
    <row r="209" spans="1:10" x14ac:dyDescent="0.35">
      <c r="A209" t="str">
        <f>IF('Viemäriverkoston lähtötiedot'!$A208&gt;1000, 'Viemäriverkoston lähtötiedot'!$A208+MALLI_saneeraus_JV1!A$2,"")</f>
        <v/>
      </c>
      <c r="B209" s="8" t="str">
        <f>IF(A209&lt;&gt;"",'Viemäriverkoston lähtötiedot'!$B208*MALLI_saneeraus_JV1!B$2,"")</f>
        <v/>
      </c>
      <c r="C209" t="str">
        <f>IF('Viemäriverkoston lähtötiedot'!$A208&gt;1000, 'Viemäriverkoston lähtötiedot'!$A208+MALLI_saneeraus_JV1!C$2,"")</f>
        <v/>
      </c>
      <c r="D209" s="8" t="str">
        <f>IF(C209&lt;&gt;"",'Viemäriverkoston lähtötiedot'!$B208*MALLI_saneeraus_JV1!D$2,"")</f>
        <v/>
      </c>
      <c r="E209" t="str">
        <f>IF('Viemäriverkoston lähtötiedot'!$A208&gt;1000, 'Viemäriverkoston lähtötiedot'!$A208+MALLI_saneeraus_JV1!E$2,"")</f>
        <v/>
      </c>
      <c r="F209" s="8" t="str">
        <f>IF(E209&lt;&gt;"",'Viemäriverkoston lähtötiedot'!$B208*MALLI_saneeraus_JV1!F$2,"")</f>
        <v/>
      </c>
      <c r="G209" t="str">
        <f>IF('Viemäriverkoston lähtötiedot'!$A208&gt;1000, 'Viemäriverkoston lähtötiedot'!$A208+MALLI_saneeraus_JV1!G$2,"")</f>
        <v/>
      </c>
      <c r="H209" s="8" t="str">
        <f>IF(G209&lt;&gt;"",'Viemäriverkoston lähtötiedot'!$B208*MALLI_saneeraus_JV1!H$2,"")</f>
        <v/>
      </c>
      <c r="I209" t="str">
        <f>IF('Viemäriverkoston lähtötiedot'!$A208&gt;1000, 'Viemäriverkoston lähtötiedot'!$A208+MALLI_saneeraus_JV1!I$2,"")</f>
        <v/>
      </c>
      <c r="J209" s="8" t="str">
        <f>IF(I209&lt;&gt;"",'Viemäriverkoston lähtötiedot'!$B208*MALLI_saneeraus_JV1!J$2,"")</f>
        <v/>
      </c>
    </row>
    <row r="210" spans="1:10" x14ac:dyDescent="0.35">
      <c r="A210" t="str">
        <f>IF('Viemäriverkoston lähtötiedot'!$A209&gt;1000, 'Viemäriverkoston lähtötiedot'!$A209+MALLI_saneeraus_JV1!A$2,"")</f>
        <v/>
      </c>
      <c r="B210" s="8" t="str">
        <f>IF(A210&lt;&gt;"",'Viemäriverkoston lähtötiedot'!$B209*MALLI_saneeraus_JV1!B$2,"")</f>
        <v/>
      </c>
      <c r="C210" t="str">
        <f>IF('Viemäriverkoston lähtötiedot'!$A209&gt;1000, 'Viemäriverkoston lähtötiedot'!$A209+MALLI_saneeraus_JV1!C$2,"")</f>
        <v/>
      </c>
      <c r="D210" s="8" t="str">
        <f>IF(C210&lt;&gt;"",'Viemäriverkoston lähtötiedot'!$B209*MALLI_saneeraus_JV1!D$2,"")</f>
        <v/>
      </c>
      <c r="E210" t="str">
        <f>IF('Viemäriverkoston lähtötiedot'!$A209&gt;1000, 'Viemäriverkoston lähtötiedot'!$A209+MALLI_saneeraus_JV1!E$2,"")</f>
        <v/>
      </c>
      <c r="F210" s="8" t="str">
        <f>IF(E210&lt;&gt;"",'Viemäriverkoston lähtötiedot'!$B209*MALLI_saneeraus_JV1!F$2,"")</f>
        <v/>
      </c>
      <c r="G210" t="str">
        <f>IF('Viemäriverkoston lähtötiedot'!$A209&gt;1000, 'Viemäriverkoston lähtötiedot'!$A209+MALLI_saneeraus_JV1!G$2,"")</f>
        <v/>
      </c>
      <c r="H210" s="8" t="str">
        <f>IF(G210&lt;&gt;"",'Viemäriverkoston lähtötiedot'!$B209*MALLI_saneeraus_JV1!H$2,"")</f>
        <v/>
      </c>
      <c r="I210" t="str">
        <f>IF('Viemäriverkoston lähtötiedot'!$A209&gt;1000, 'Viemäriverkoston lähtötiedot'!$A209+MALLI_saneeraus_JV1!I$2,"")</f>
        <v/>
      </c>
      <c r="J210" s="8" t="str">
        <f>IF(I210&lt;&gt;"",'Viemäriverkoston lähtötiedot'!$B209*MALLI_saneeraus_JV1!J$2,"")</f>
        <v/>
      </c>
    </row>
    <row r="211" spans="1:10" x14ac:dyDescent="0.35">
      <c r="A211" t="str">
        <f>IF('Viemäriverkoston lähtötiedot'!$A210&gt;1000, 'Viemäriverkoston lähtötiedot'!$A210+MALLI_saneeraus_JV1!A$2,"")</f>
        <v/>
      </c>
      <c r="B211" s="8" t="str">
        <f>IF(A211&lt;&gt;"",'Viemäriverkoston lähtötiedot'!$B210*MALLI_saneeraus_JV1!B$2,"")</f>
        <v/>
      </c>
      <c r="C211" t="str">
        <f>IF('Viemäriverkoston lähtötiedot'!$A210&gt;1000, 'Viemäriverkoston lähtötiedot'!$A210+MALLI_saneeraus_JV1!C$2,"")</f>
        <v/>
      </c>
      <c r="D211" s="8" t="str">
        <f>IF(C211&lt;&gt;"",'Viemäriverkoston lähtötiedot'!$B210*MALLI_saneeraus_JV1!D$2,"")</f>
        <v/>
      </c>
      <c r="E211" t="str">
        <f>IF('Viemäriverkoston lähtötiedot'!$A210&gt;1000, 'Viemäriverkoston lähtötiedot'!$A210+MALLI_saneeraus_JV1!E$2,"")</f>
        <v/>
      </c>
      <c r="F211" s="8" t="str">
        <f>IF(E211&lt;&gt;"",'Viemäriverkoston lähtötiedot'!$B210*MALLI_saneeraus_JV1!F$2,"")</f>
        <v/>
      </c>
      <c r="G211" t="str">
        <f>IF('Viemäriverkoston lähtötiedot'!$A210&gt;1000, 'Viemäriverkoston lähtötiedot'!$A210+MALLI_saneeraus_JV1!G$2,"")</f>
        <v/>
      </c>
      <c r="H211" s="8" t="str">
        <f>IF(G211&lt;&gt;"",'Viemäriverkoston lähtötiedot'!$B210*MALLI_saneeraus_JV1!H$2,"")</f>
        <v/>
      </c>
      <c r="I211" t="str">
        <f>IF('Viemäriverkoston lähtötiedot'!$A210&gt;1000, 'Viemäriverkoston lähtötiedot'!$A210+MALLI_saneeraus_JV1!I$2,"")</f>
        <v/>
      </c>
      <c r="J211" s="8" t="str">
        <f>IF(I211&lt;&gt;"",'Viemäriverkoston lähtötiedot'!$B210*MALLI_saneeraus_JV1!J$2,"")</f>
        <v/>
      </c>
    </row>
    <row r="212" spans="1:10" x14ac:dyDescent="0.35">
      <c r="A212" t="str">
        <f>IF('Viemäriverkoston lähtötiedot'!$A211&gt;1000, 'Viemäriverkoston lähtötiedot'!$A211+MALLI_saneeraus_JV1!A$2,"")</f>
        <v/>
      </c>
      <c r="B212" s="8" t="str">
        <f>IF(A212&lt;&gt;"",'Viemäriverkoston lähtötiedot'!$B211*MALLI_saneeraus_JV1!B$2,"")</f>
        <v/>
      </c>
      <c r="C212" t="str">
        <f>IF('Viemäriverkoston lähtötiedot'!$A211&gt;1000, 'Viemäriverkoston lähtötiedot'!$A211+MALLI_saneeraus_JV1!C$2,"")</f>
        <v/>
      </c>
      <c r="D212" s="8" t="str">
        <f>IF(C212&lt;&gt;"",'Viemäriverkoston lähtötiedot'!$B211*MALLI_saneeraus_JV1!D$2,"")</f>
        <v/>
      </c>
      <c r="E212" t="str">
        <f>IF('Viemäriverkoston lähtötiedot'!$A211&gt;1000, 'Viemäriverkoston lähtötiedot'!$A211+MALLI_saneeraus_JV1!E$2,"")</f>
        <v/>
      </c>
      <c r="F212" s="8" t="str">
        <f>IF(E212&lt;&gt;"",'Viemäriverkoston lähtötiedot'!$B211*MALLI_saneeraus_JV1!F$2,"")</f>
        <v/>
      </c>
      <c r="G212" t="str">
        <f>IF('Viemäriverkoston lähtötiedot'!$A211&gt;1000, 'Viemäriverkoston lähtötiedot'!$A211+MALLI_saneeraus_JV1!G$2,"")</f>
        <v/>
      </c>
      <c r="H212" s="8" t="str">
        <f>IF(G212&lt;&gt;"",'Viemäriverkoston lähtötiedot'!$B211*MALLI_saneeraus_JV1!H$2,"")</f>
        <v/>
      </c>
      <c r="I212" t="str">
        <f>IF('Viemäriverkoston lähtötiedot'!$A211&gt;1000, 'Viemäriverkoston lähtötiedot'!$A211+MALLI_saneeraus_JV1!I$2,"")</f>
        <v/>
      </c>
      <c r="J212" s="8" t="str">
        <f>IF(I212&lt;&gt;"",'Viemäriverkoston lähtötiedot'!$B211*MALLI_saneeraus_JV1!J$2,"")</f>
        <v/>
      </c>
    </row>
    <row r="213" spans="1:10" x14ac:dyDescent="0.35">
      <c r="A213" t="str">
        <f>IF('Viemäriverkoston lähtötiedot'!$A212&gt;1000, 'Viemäriverkoston lähtötiedot'!$A212+MALLI_saneeraus_JV1!A$2,"")</f>
        <v/>
      </c>
      <c r="B213" s="8" t="str">
        <f>IF(A213&lt;&gt;"",'Viemäriverkoston lähtötiedot'!$B212*MALLI_saneeraus_JV1!B$2,"")</f>
        <v/>
      </c>
      <c r="C213" t="str">
        <f>IF('Viemäriverkoston lähtötiedot'!$A212&gt;1000, 'Viemäriverkoston lähtötiedot'!$A212+MALLI_saneeraus_JV1!C$2,"")</f>
        <v/>
      </c>
      <c r="D213" s="8" t="str">
        <f>IF(C213&lt;&gt;"",'Viemäriverkoston lähtötiedot'!$B212*MALLI_saneeraus_JV1!D$2,"")</f>
        <v/>
      </c>
      <c r="E213" t="str">
        <f>IF('Viemäriverkoston lähtötiedot'!$A212&gt;1000, 'Viemäriverkoston lähtötiedot'!$A212+MALLI_saneeraus_JV1!E$2,"")</f>
        <v/>
      </c>
      <c r="F213" s="8" t="str">
        <f>IF(E213&lt;&gt;"",'Viemäriverkoston lähtötiedot'!$B212*MALLI_saneeraus_JV1!F$2,"")</f>
        <v/>
      </c>
      <c r="G213" t="str">
        <f>IF('Viemäriverkoston lähtötiedot'!$A212&gt;1000, 'Viemäriverkoston lähtötiedot'!$A212+MALLI_saneeraus_JV1!G$2,"")</f>
        <v/>
      </c>
      <c r="H213" s="8" t="str">
        <f>IF(G213&lt;&gt;"",'Viemäriverkoston lähtötiedot'!$B212*MALLI_saneeraus_JV1!H$2,"")</f>
        <v/>
      </c>
      <c r="I213" t="str">
        <f>IF('Viemäriverkoston lähtötiedot'!$A212&gt;1000, 'Viemäriverkoston lähtötiedot'!$A212+MALLI_saneeraus_JV1!I$2,"")</f>
        <v/>
      </c>
      <c r="J213" s="8" t="str">
        <f>IF(I213&lt;&gt;"",'Viemäriverkoston lähtötiedot'!$B212*MALLI_saneeraus_JV1!J$2,"")</f>
        <v/>
      </c>
    </row>
    <row r="214" spans="1:10" x14ac:dyDescent="0.35">
      <c r="A214" t="str">
        <f>IF('Viemäriverkoston lähtötiedot'!$A213&gt;1000, 'Viemäriverkoston lähtötiedot'!$A213+MALLI_saneeraus_JV1!A$2,"")</f>
        <v/>
      </c>
      <c r="B214" s="8" t="str">
        <f>IF(A214&lt;&gt;"",'Viemäriverkoston lähtötiedot'!$B213*MALLI_saneeraus_JV1!B$2,"")</f>
        <v/>
      </c>
      <c r="C214" t="str">
        <f>IF('Viemäriverkoston lähtötiedot'!$A213&gt;1000, 'Viemäriverkoston lähtötiedot'!$A213+MALLI_saneeraus_JV1!C$2,"")</f>
        <v/>
      </c>
      <c r="D214" s="8" t="str">
        <f>IF(C214&lt;&gt;"",'Viemäriverkoston lähtötiedot'!$B213*MALLI_saneeraus_JV1!D$2,"")</f>
        <v/>
      </c>
      <c r="E214" t="str">
        <f>IF('Viemäriverkoston lähtötiedot'!$A213&gt;1000, 'Viemäriverkoston lähtötiedot'!$A213+MALLI_saneeraus_JV1!E$2,"")</f>
        <v/>
      </c>
      <c r="F214" s="8" t="str">
        <f>IF(E214&lt;&gt;"",'Viemäriverkoston lähtötiedot'!$B213*MALLI_saneeraus_JV1!F$2,"")</f>
        <v/>
      </c>
      <c r="G214" t="str">
        <f>IF('Viemäriverkoston lähtötiedot'!$A213&gt;1000, 'Viemäriverkoston lähtötiedot'!$A213+MALLI_saneeraus_JV1!G$2,"")</f>
        <v/>
      </c>
      <c r="H214" s="8" t="str">
        <f>IF(G214&lt;&gt;"",'Viemäriverkoston lähtötiedot'!$B213*MALLI_saneeraus_JV1!H$2,"")</f>
        <v/>
      </c>
      <c r="I214" t="str">
        <f>IF('Viemäriverkoston lähtötiedot'!$A213&gt;1000, 'Viemäriverkoston lähtötiedot'!$A213+MALLI_saneeraus_JV1!I$2,"")</f>
        <v/>
      </c>
      <c r="J214" s="8" t="str">
        <f>IF(I214&lt;&gt;"",'Viemäriverkoston lähtötiedot'!$B213*MALLI_saneeraus_JV1!J$2,"")</f>
        <v/>
      </c>
    </row>
    <row r="215" spans="1:10" x14ac:dyDescent="0.35">
      <c r="A215" t="str">
        <f>IF('Viemäriverkoston lähtötiedot'!$A214&gt;1000, 'Viemäriverkoston lähtötiedot'!$A214+MALLI_saneeraus_JV1!A$2,"")</f>
        <v/>
      </c>
      <c r="B215" s="8" t="str">
        <f>IF(A215&lt;&gt;"",'Viemäriverkoston lähtötiedot'!$B214*MALLI_saneeraus_JV1!B$2,"")</f>
        <v/>
      </c>
      <c r="C215" t="str">
        <f>IF('Viemäriverkoston lähtötiedot'!$A214&gt;1000, 'Viemäriverkoston lähtötiedot'!$A214+MALLI_saneeraus_JV1!C$2,"")</f>
        <v/>
      </c>
      <c r="D215" s="8" t="str">
        <f>IF(C215&lt;&gt;"",'Viemäriverkoston lähtötiedot'!$B214*MALLI_saneeraus_JV1!D$2,"")</f>
        <v/>
      </c>
      <c r="E215" t="str">
        <f>IF('Viemäriverkoston lähtötiedot'!$A214&gt;1000, 'Viemäriverkoston lähtötiedot'!$A214+MALLI_saneeraus_JV1!E$2,"")</f>
        <v/>
      </c>
      <c r="F215" s="8" t="str">
        <f>IF(E215&lt;&gt;"",'Viemäriverkoston lähtötiedot'!$B214*MALLI_saneeraus_JV1!F$2,"")</f>
        <v/>
      </c>
      <c r="G215" t="str">
        <f>IF('Viemäriverkoston lähtötiedot'!$A214&gt;1000, 'Viemäriverkoston lähtötiedot'!$A214+MALLI_saneeraus_JV1!G$2,"")</f>
        <v/>
      </c>
      <c r="H215" s="8" t="str">
        <f>IF(G215&lt;&gt;"",'Viemäriverkoston lähtötiedot'!$B214*MALLI_saneeraus_JV1!H$2,"")</f>
        <v/>
      </c>
      <c r="I215" t="str">
        <f>IF('Viemäriverkoston lähtötiedot'!$A214&gt;1000, 'Viemäriverkoston lähtötiedot'!$A214+MALLI_saneeraus_JV1!I$2,"")</f>
        <v/>
      </c>
      <c r="J215" s="8" t="str">
        <f>IF(I215&lt;&gt;"",'Viemäriverkoston lähtötiedot'!$B214*MALLI_saneeraus_JV1!J$2,"")</f>
        <v/>
      </c>
    </row>
    <row r="216" spans="1:10" x14ac:dyDescent="0.35">
      <c r="A216" t="str">
        <f>IF('Viemäriverkoston lähtötiedot'!$A215&gt;1000, 'Viemäriverkoston lähtötiedot'!$A215+MALLI_saneeraus_JV1!A$2,"")</f>
        <v/>
      </c>
      <c r="B216" s="8" t="str">
        <f>IF(A216&lt;&gt;"",'Viemäriverkoston lähtötiedot'!$B215*MALLI_saneeraus_JV1!B$2,"")</f>
        <v/>
      </c>
      <c r="C216" t="str">
        <f>IF('Viemäriverkoston lähtötiedot'!$A215&gt;1000, 'Viemäriverkoston lähtötiedot'!$A215+MALLI_saneeraus_JV1!C$2,"")</f>
        <v/>
      </c>
      <c r="D216" s="8" t="str">
        <f>IF(C216&lt;&gt;"",'Viemäriverkoston lähtötiedot'!$B215*MALLI_saneeraus_JV1!D$2,"")</f>
        <v/>
      </c>
      <c r="E216" t="str">
        <f>IF('Viemäriverkoston lähtötiedot'!$A215&gt;1000, 'Viemäriverkoston lähtötiedot'!$A215+MALLI_saneeraus_JV1!E$2,"")</f>
        <v/>
      </c>
      <c r="F216" s="8" t="str">
        <f>IF(E216&lt;&gt;"",'Viemäriverkoston lähtötiedot'!$B215*MALLI_saneeraus_JV1!F$2,"")</f>
        <v/>
      </c>
      <c r="G216" t="str">
        <f>IF('Viemäriverkoston lähtötiedot'!$A215&gt;1000, 'Viemäriverkoston lähtötiedot'!$A215+MALLI_saneeraus_JV1!G$2,"")</f>
        <v/>
      </c>
      <c r="H216" s="8" t="str">
        <f>IF(G216&lt;&gt;"",'Viemäriverkoston lähtötiedot'!$B215*MALLI_saneeraus_JV1!H$2,"")</f>
        <v/>
      </c>
      <c r="I216" t="str">
        <f>IF('Viemäriverkoston lähtötiedot'!$A215&gt;1000, 'Viemäriverkoston lähtötiedot'!$A215+MALLI_saneeraus_JV1!I$2,"")</f>
        <v/>
      </c>
      <c r="J216" s="8" t="str">
        <f>IF(I216&lt;&gt;"",'Viemäriverkoston lähtötiedot'!$B215*MALLI_saneeraus_JV1!J$2,"")</f>
        <v/>
      </c>
    </row>
    <row r="217" spans="1:10" x14ac:dyDescent="0.35">
      <c r="A217" t="str">
        <f>IF('Viemäriverkoston lähtötiedot'!$A216&gt;1000, 'Viemäriverkoston lähtötiedot'!$A216+MALLI_saneeraus_JV1!A$2,"")</f>
        <v/>
      </c>
      <c r="B217" s="8" t="str">
        <f>IF(A217&lt;&gt;"",'Viemäriverkoston lähtötiedot'!$B216*MALLI_saneeraus_JV1!B$2,"")</f>
        <v/>
      </c>
      <c r="C217" t="str">
        <f>IF('Viemäriverkoston lähtötiedot'!$A216&gt;1000, 'Viemäriverkoston lähtötiedot'!$A216+MALLI_saneeraus_JV1!C$2,"")</f>
        <v/>
      </c>
      <c r="D217" s="8" t="str">
        <f>IF(C217&lt;&gt;"",'Viemäriverkoston lähtötiedot'!$B216*MALLI_saneeraus_JV1!D$2,"")</f>
        <v/>
      </c>
      <c r="E217" t="str">
        <f>IF('Viemäriverkoston lähtötiedot'!$A216&gt;1000, 'Viemäriverkoston lähtötiedot'!$A216+MALLI_saneeraus_JV1!E$2,"")</f>
        <v/>
      </c>
      <c r="F217" s="8" t="str">
        <f>IF(E217&lt;&gt;"",'Viemäriverkoston lähtötiedot'!$B216*MALLI_saneeraus_JV1!F$2,"")</f>
        <v/>
      </c>
      <c r="G217" t="str">
        <f>IF('Viemäriverkoston lähtötiedot'!$A216&gt;1000, 'Viemäriverkoston lähtötiedot'!$A216+MALLI_saneeraus_JV1!G$2,"")</f>
        <v/>
      </c>
      <c r="H217" s="8" t="str">
        <f>IF(G217&lt;&gt;"",'Viemäriverkoston lähtötiedot'!$B216*MALLI_saneeraus_JV1!H$2,"")</f>
        <v/>
      </c>
      <c r="I217" t="str">
        <f>IF('Viemäriverkoston lähtötiedot'!$A216&gt;1000, 'Viemäriverkoston lähtötiedot'!$A216+MALLI_saneeraus_JV1!I$2,"")</f>
        <v/>
      </c>
      <c r="J217" s="8" t="str">
        <f>IF(I217&lt;&gt;"",'Viemäriverkoston lähtötiedot'!$B216*MALLI_saneeraus_JV1!J$2,"")</f>
        <v/>
      </c>
    </row>
    <row r="218" spans="1:10" x14ac:dyDescent="0.35">
      <c r="A218" t="str">
        <f>IF('Viemäriverkoston lähtötiedot'!$A217&gt;1000, 'Viemäriverkoston lähtötiedot'!$A217+MALLI_saneeraus_JV1!A$2,"")</f>
        <v/>
      </c>
      <c r="B218" s="8" t="str">
        <f>IF(A218&lt;&gt;"",'Viemäriverkoston lähtötiedot'!$B217*MALLI_saneeraus_JV1!B$2,"")</f>
        <v/>
      </c>
      <c r="C218" t="str">
        <f>IF('Viemäriverkoston lähtötiedot'!$A217&gt;1000, 'Viemäriverkoston lähtötiedot'!$A217+MALLI_saneeraus_JV1!C$2,"")</f>
        <v/>
      </c>
      <c r="D218" s="8" t="str">
        <f>IF(C218&lt;&gt;"",'Viemäriverkoston lähtötiedot'!$B217*MALLI_saneeraus_JV1!D$2,"")</f>
        <v/>
      </c>
      <c r="E218" t="str">
        <f>IF('Viemäriverkoston lähtötiedot'!$A217&gt;1000, 'Viemäriverkoston lähtötiedot'!$A217+MALLI_saneeraus_JV1!E$2,"")</f>
        <v/>
      </c>
      <c r="F218" s="8" t="str">
        <f>IF(E218&lt;&gt;"",'Viemäriverkoston lähtötiedot'!$B217*MALLI_saneeraus_JV1!F$2,"")</f>
        <v/>
      </c>
      <c r="G218" t="str">
        <f>IF('Viemäriverkoston lähtötiedot'!$A217&gt;1000, 'Viemäriverkoston lähtötiedot'!$A217+MALLI_saneeraus_JV1!G$2,"")</f>
        <v/>
      </c>
      <c r="H218" s="8" t="str">
        <f>IF(G218&lt;&gt;"",'Viemäriverkoston lähtötiedot'!$B217*MALLI_saneeraus_JV1!H$2,"")</f>
        <v/>
      </c>
      <c r="I218" t="str">
        <f>IF('Viemäriverkoston lähtötiedot'!$A217&gt;1000, 'Viemäriverkoston lähtötiedot'!$A217+MALLI_saneeraus_JV1!I$2,"")</f>
        <v/>
      </c>
      <c r="J218" s="8" t="str">
        <f>IF(I218&lt;&gt;"",'Viemäriverkoston lähtötiedot'!$B217*MALLI_saneeraus_JV1!J$2,"")</f>
        <v/>
      </c>
    </row>
    <row r="219" spans="1:10" x14ac:dyDescent="0.35">
      <c r="A219" t="str">
        <f>IF('Viemäriverkoston lähtötiedot'!$A218&gt;1000, 'Viemäriverkoston lähtötiedot'!$A218+MALLI_saneeraus_JV1!A$2,"")</f>
        <v/>
      </c>
      <c r="B219" s="8" t="str">
        <f>IF(A219&lt;&gt;"",'Viemäriverkoston lähtötiedot'!$B218*MALLI_saneeraus_JV1!B$2,"")</f>
        <v/>
      </c>
      <c r="C219" t="str">
        <f>IF('Viemäriverkoston lähtötiedot'!$A218&gt;1000, 'Viemäriverkoston lähtötiedot'!$A218+MALLI_saneeraus_JV1!C$2,"")</f>
        <v/>
      </c>
      <c r="D219" s="8" t="str">
        <f>IF(C219&lt;&gt;"",'Viemäriverkoston lähtötiedot'!$B218*MALLI_saneeraus_JV1!D$2,"")</f>
        <v/>
      </c>
      <c r="E219" t="str">
        <f>IF('Viemäriverkoston lähtötiedot'!$A218&gt;1000, 'Viemäriverkoston lähtötiedot'!$A218+MALLI_saneeraus_JV1!E$2,"")</f>
        <v/>
      </c>
      <c r="F219" s="8" t="str">
        <f>IF(E219&lt;&gt;"",'Viemäriverkoston lähtötiedot'!$B218*MALLI_saneeraus_JV1!F$2,"")</f>
        <v/>
      </c>
      <c r="G219" t="str">
        <f>IF('Viemäriverkoston lähtötiedot'!$A218&gt;1000, 'Viemäriverkoston lähtötiedot'!$A218+MALLI_saneeraus_JV1!G$2,"")</f>
        <v/>
      </c>
      <c r="H219" s="8" t="str">
        <f>IF(G219&lt;&gt;"",'Viemäriverkoston lähtötiedot'!$B218*MALLI_saneeraus_JV1!H$2,"")</f>
        <v/>
      </c>
      <c r="I219" t="str">
        <f>IF('Viemäriverkoston lähtötiedot'!$A218&gt;1000, 'Viemäriverkoston lähtötiedot'!$A218+MALLI_saneeraus_JV1!I$2,"")</f>
        <v/>
      </c>
      <c r="J219" s="8" t="str">
        <f>IF(I219&lt;&gt;"",'Viemäriverkoston lähtötiedot'!$B218*MALLI_saneeraus_JV1!J$2,"")</f>
        <v/>
      </c>
    </row>
    <row r="220" spans="1:10" x14ac:dyDescent="0.35">
      <c r="A220" t="str">
        <f>IF('Viemäriverkoston lähtötiedot'!$A219&gt;1000, 'Viemäriverkoston lähtötiedot'!$A219+MALLI_saneeraus_JV1!A$2,"")</f>
        <v/>
      </c>
      <c r="B220" s="8" t="str">
        <f>IF(A220&lt;&gt;"",'Viemäriverkoston lähtötiedot'!$B219*MALLI_saneeraus_JV1!B$2,"")</f>
        <v/>
      </c>
      <c r="C220" t="str">
        <f>IF('Viemäriverkoston lähtötiedot'!$A219&gt;1000, 'Viemäriverkoston lähtötiedot'!$A219+MALLI_saneeraus_JV1!C$2,"")</f>
        <v/>
      </c>
      <c r="D220" s="8" t="str">
        <f>IF(C220&lt;&gt;"",'Viemäriverkoston lähtötiedot'!$B219*MALLI_saneeraus_JV1!D$2,"")</f>
        <v/>
      </c>
      <c r="E220" t="str">
        <f>IF('Viemäriverkoston lähtötiedot'!$A219&gt;1000, 'Viemäriverkoston lähtötiedot'!$A219+MALLI_saneeraus_JV1!E$2,"")</f>
        <v/>
      </c>
      <c r="F220" s="8" t="str">
        <f>IF(E220&lt;&gt;"",'Viemäriverkoston lähtötiedot'!$B219*MALLI_saneeraus_JV1!F$2,"")</f>
        <v/>
      </c>
      <c r="G220" t="str">
        <f>IF('Viemäriverkoston lähtötiedot'!$A219&gt;1000, 'Viemäriverkoston lähtötiedot'!$A219+MALLI_saneeraus_JV1!G$2,"")</f>
        <v/>
      </c>
      <c r="H220" s="8" t="str">
        <f>IF(G220&lt;&gt;"",'Viemäriverkoston lähtötiedot'!$B219*MALLI_saneeraus_JV1!H$2,"")</f>
        <v/>
      </c>
      <c r="I220" t="str">
        <f>IF('Viemäriverkoston lähtötiedot'!$A219&gt;1000, 'Viemäriverkoston lähtötiedot'!$A219+MALLI_saneeraus_JV1!I$2,"")</f>
        <v/>
      </c>
      <c r="J220" s="8" t="str">
        <f>IF(I220&lt;&gt;"",'Viemäriverkoston lähtötiedot'!$B219*MALLI_saneeraus_JV1!J$2,"")</f>
        <v/>
      </c>
    </row>
    <row r="221" spans="1:10" x14ac:dyDescent="0.35">
      <c r="A221" t="str">
        <f>IF('Viemäriverkoston lähtötiedot'!$A220&gt;1000, 'Viemäriverkoston lähtötiedot'!$A220+MALLI_saneeraus_JV1!A$2,"")</f>
        <v/>
      </c>
      <c r="B221" s="8" t="str">
        <f>IF(A221&lt;&gt;"",'Viemäriverkoston lähtötiedot'!$B220*MALLI_saneeraus_JV1!B$2,"")</f>
        <v/>
      </c>
      <c r="C221" t="str">
        <f>IF('Viemäriverkoston lähtötiedot'!$A220&gt;1000, 'Viemäriverkoston lähtötiedot'!$A220+MALLI_saneeraus_JV1!C$2,"")</f>
        <v/>
      </c>
      <c r="D221" s="8" t="str">
        <f>IF(C221&lt;&gt;"",'Viemäriverkoston lähtötiedot'!$B220*MALLI_saneeraus_JV1!D$2,"")</f>
        <v/>
      </c>
      <c r="E221" t="str">
        <f>IF('Viemäriverkoston lähtötiedot'!$A220&gt;1000, 'Viemäriverkoston lähtötiedot'!$A220+MALLI_saneeraus_JV1!E$2,"")</f>
        <v/>
      </c>
      <c r="F221" s="8" t="str">
        <f>IF(E221&lt;&gt;"",'Viemäriverkoston lähtötiedot'!$B220*MALLI_saneeraus_JV1!F$2,"")</f>
        <v/>
      </c>
      <c r="G221" t="str">
        <f>IF('Viemäriverkoston lähtötiedot'!$A220&gt;1000, 'Viemäriverkoston lähtötiedot'!$A220+MALLI_saneeraus_JV1!G$2,"")</f>
        <v/>
      </c>
      <c r="H221" s="8" t="str">
        <f>IF(G221&lt;&gt;"",'Viemäriverkoston lähtötiedot'!$B220*MALLI_saneeraus_JV1!H$2,"")</f>
        <v/>
      </c>
      <c r="I221" t="str">
        <f>IF('Viemäriverkoston lähtötiedot'!$A220&gt;1000, 'Viemäriverkoston lähtötiedot'!$A220+MALLI_saneeraus_JV1!I$2,"")</f>
        <v/>
      </c>
      <c r="J221" s="8" t="str">
        <f>IF(I221&lt;&gt;"",'Viemäriverkoston lähtötiedot'!$B220*MALLI_saneeraus_JV1!J$2,"")</f>
        <v/>
      </c>
    </row>
    <row r="222" spans="1:10" x14ac:dyDescent="0.35">
      <c r="A222" t="str">
        <f>IF('Viemäriverkoston lähtötiedot'!$A221&gt;1000, 'Viemäriverkoston lähtötiedot'!$A221+MALLI_saneeraus_JV1!A$2,"")</f>
        <v/>
      </c>
      <c r="B222" s="8" t="str">
        <f>IF(A222&lt;&gt;"",'Viemäriverkoston lähtötiedot'!$B221*MALLI_saneeraus_JV1!B$2,"")</f>
        <v/>
      </c>
      <c r="C222" t="str">
        <f>IF('Viemäriverkoston lähtötiedot'!$A221&gt;1000, 'Viemäriverkoston lähtötiedot'!$A221+MALLI_saneeraus_JV1!C$2,"")</f>
        <v/>
      </c>
      <c r="D222" s="8" t="str">
        <f>IF(C222&lt;&gt;"",'Viemäriverkoston lähtötiedot'!$B221*MALLI_saneeraus_JV1!D$2,"")</f>
        <v/>
      </c>
      <c r="E222" t="str">
        <f>IF('Viemäriverkoston lähtötiedot'!$A221&gt;1000, 'Viemäriverkoston lähtötiedot'!$A221+MALLI_saneeraus_JV1!E$2,"")</f>
        <v/>
      </c>
      <c r="F222" s="8" t="str">
        <f>IF(E222&lt;&gt;"",'Viemäriverkoston lähtötiedot'!$B221*MALLI_saneeraus_JV1!F$2,"")</f>
        <v/>
      </c>
      <c r="G222" t="str">
        <f>IF('Viemäriverkoston lähtötiedot'!$A221&gt;1000, 'Viemäriverkoston lähtötiedot'!$A221+MALLI_saneeraus_JV1!G$2,"")</f>
        <v/>
      </c>
      <c r="H222" s="8" t="str">
        <f>IF(G222&lt;&gt;"",'Viemäriverkoston lähtötiedot'!$B221*MALLI_saneeraus_JV1!H$2,"")</f>
        <v/>
      </c>
      <c r="I222" t="str">
        <f>IF('Viemäriverkoston lähtötiedot'!$A221&gt;1000, 'Viemäriverkoston lähtötiedot'!$A221+MALLI_saneeraus_JV1!I$2,"")</f>
        <v/>
      </c>
      <c r="J222" s="8" t="str">
        <f>IF(I222&lt;&gt;"",'Viemäriverkoston lähtötiedot'!$B221*MALLI_saneeraus_JV1!J$2,"")</f>
        <v/>
      </c>
    </row>
    <row r="223" spans="1:10" x14ac:dyDescent="0.35">
      <c r="A223" t="str">
        <f>IF('Viemäriverkoston lähtötiedot'!$A222&gt;1000, 'Viemäriverkoston lähtötiedot'!$A222+MALLI_saneeraus_JV1!A$2,"")</f>
        <v/>
      </c>
      <c r="B223" s="8" t="str">
        <f>IF(A223&lt;&gt;"",'Viemäriverkoston lähtötiedot'!$B222*MALLI_saneeraus_JV1!B$2,"")</f>
        <v/>
      </c>
      <c r="C223" t="str">
        <f>IF('Viemäriverkoston lähtötiedot'!$A222&gt;1000, 'Viemäriverkoston lähtötiedot'!$A222+MALLI_saneeraus_JV1!C$2,"")</f>
        <v/>
      </c>
      <c r="D223" s="8" t="str">
        <f>IF(C223&lt;&gt;"",'Viemäriverkoston lähtötiedot'!$B222*MALLI_saneeraus_JV1!D$2,"")</f>
        <v/>
      </c>
      <c r="E223" t="str">
        <f>IF('Viemäriverkoston lähtötiedot'!$A222&gt;1000, 'Viemäriverkoston lähtötiedot'!$A222+MALLI_saneeraus_JV1!E$2,"")</f>
        <v/>
      </c>
      <c r="F223" s="8" t="str">
        <f>IF(E223&lt;&gt;"",'Viemäriverkoston lähtötiedot'!$B222*MALLI_saneeraus_JV1!F$2,"")</f>
        <v/>
      </c>
      <c r="G223" t="str">
        <f>IF('Viemäriverkoston lähtötiedot'!$A222&gt;1000, 'Viemäriverkoston lähtötiedot'!$A222+MALLI_saneeraus_JV1!G$2,"")</f>
        <v/>
      </c>
      <c r="H223" s="8" t="str">
        <f>IF(G223&lt;&gt;"",'Viemäriverkoston lähtötiedot'!$B222*MALLI_saneeraus_JV1!H$2,"")</f>
        <v/>
      </c>
      <c r="I223" t="str">
        <f>IF('Viemäriverkoston lähtötiedot'!$A222&gt;1000, 'Viemäriverkoston lähtötiedot'!$A222+MALLI_saneeraus_JV1!I$2,"")</f>
        <v/>
      </c>
      <c r="J223" s="8" t="str">
        <f>IF(I223&lt;&gt;"",'Viemäriverkoston lähtötiedot'!$B222*MALLI_saneeraus_JV1!J$2,"")</f>
        <v/>
      </c>
    </row>
    <row r="224" spans="1:10" x14ac:dyDescent="0.35">
      <c r="A224" t="str">
        <f>IF('Viemäriverkoston lähtötiedot'!$A223&gt;1000, 'Viemäriverkoston lähtötiedot'!$A223+MALLI_saneeraus_JV1!A$2,"")</f>
        <v/>
      </c>
      <c r="B224" s="8" t="str">
        <f>IF(A224&lt;&gt;"",'Viemäriverkoston lähtötiedot'!$B223*MALLI_saneeraus_JV1!B$2,"")</f>
        <v/>
      </c>
      <c r="C224" t="str">
        <f>IF('Viemäriverkoston lähtötiedot'!$A223&gt;1000, 'Viemäriverkoston lähtötiedot'!$A223+MALLI_saneeraus_JV1!C$2,"")</f>
        <v/>
      </c>
      <c r="D224" s="8" t="str">
        <f>IF(C224&lt;&gt;"",'Viemäriverkoston lähtötiedot'!$B223*MALLI_saneeraus_JV1!D$2,"")</f>
        <v/>
      </c>
      <c r="E224" t="str">
        <f>IF('Viemäriverkoston lähtötiedot'!$A223&gt;1000, 'Viemäriverkoston lähtötiedot'!$A223+MALLI_saneeraus_JV1!E$2,"")</f>
        <v/>
      </c>
      <c r="F224" s="8" t="str">
        <f>IF(E224&lt;&gt;"",'Viemäriverkoston lähtötiedot'!$B223*MALLI_saneeraus_JV1!F$2,"")</f>
        <v/>
      </c>
      <c r="G224" t="str">
        <f>IF('Viemäriverkoston lähtötiedot'!$A223&gt;1000, 'Viemäriverkoston lähtötiedot'!$A223+MALLI_saneeraus_JV1!G$2,"")</f>
        <v/>
      </c>
      <c r="H224" s="8" t="str">
        <f>IF(G224&lt;&gt;"",'Viemäriverkoston lähtötiedot'!$B223*MALLI_saneeraus_JV1!H$2,"")</f>
        <v/>
      </c>
      <c r="I224" t="str">
        <f>IF('Viemäriverkoston lähtötiedot'!$A223&gt;1000, 'Viemäriverkoston lähtötiedot'!$A223+MALLI_saneeraus_JV1!I$2,"")</f>
        <v/>
      </c>
      <c r="J224" s="8" t="str">
        <f>IF(I224&lt;&gt;"",'Viemäriverkoston lähtötiedot'!$B223*MALLI_saneeraus_JV1!J$2,"")</f>
        <v/>
      </c>
    </row>
    <row r="225" spans="1:10" x14ac:dyDescent="0.35">
      <c r="A225" t="str">
        <f>IF('Viemäriverkoston lähtötiedot'!$A224&gt;1000, 'Viemäriverkoston lähtötiedot'!$A224+MALLI_saneeraus_JV1!A$2,"")</f>
        <v/>
      </c>
      <c r="B225" s="8" t="str">
        <f>IF(A225&lt;&gt;"",'Viemäriverkoston lähtötiedot'!$B224*MALLI_saneeraus_JV1!B$2,"")</f>
        <v/>
      </c>
      <c r="C225" t="str">
        <f>IF('Viemäriverkoston lähtötiedot'!$A224&gt;1000, 'Viemäriverkoston lähtötiedot'!$A224+MALLI_saneeraus_JV1!C$2,"")</f>
        <v/>
      </c>
      <c r="D225" s="8" t="str">
        <f>IF(C225&lt;&gt;"",'Viemäriverkoston lähtötiedot'!$B224*MALLI_saneeraus_JV1!D$2,"")</f>
        <v/>
      </c>
      <c r="E225" t="str">
        <f>IF('Viemäriverkoston lähtötiedot'!$A224&gt;1000, 'Viemäriverkoston lähtötiedot'!$A224+MALLI_saneeraus_JV1!E$2,"")</f>
        <v/>
      </c>
      <c r="F225" s="8" t="str">
        <f>IF(E225&lt;&gt;"",'Viemäriverkoston lähtötiedot'!$B224*MALLI_saneeraus_JV1!F$2,"")</f>
        <v/>
      </c>
      <c r="G225" t="str">
        <f>IF('Viemäriverkoston lähtötiedot'!$A224&gt;1000, 'Viemäriverkoston lähtötiedot'!$A224+MALLI_saneeraus_JV1!G$2,"")</f>
        <v/>
      </c>
      <c r="H225" s="8" t="str">
        <f>IF(G225&lt;&gt;"",'Viemäriverkoston lähtötiedot'!$B224*MALLI_saneeraus_JV1!H$2,"")</f>
        <v/>
      </c>
      <c r="I225" t="str">
        <f>IF('Viemäriverkoston lähtötiedot'!$A224&gt;1000, 'Viemäriverkoston lähtötiedot'!$A224+MALLI_saneeraus_JV1!I$2,"")</f>
        <v/>
      </c>
      <c r="J225" s="8" t="str">
        <f>IF(I225&lt;&gt;"",'Viemäriverkoston lähtötiedot'!$B224*MALLI_saneeraus_JV1!J$2,"")</f>
        <v/>
      </c>
    </row>
    <row r="226" spans="1:10" x14ac:dyDescent="0.35">
      <c r="A226" t="str">
        <f>IF('Viemäriverkoston lähtötiedot'!$A225&gt;1000, 'Viemäriverkoston lähtötiedot'!$A225+MALLI_saneeraus_JV1!A$2,"")</f>
        <v/>
      </c>
      <c r="B226" s="8" t="str">
        <f>IF(A226&lt;&gt;"",'Viemäriverkoston lähtötiedot'!$B225*MALLI_saneeraus_JV1!B$2,"")</f>
        <v/>
      </c>
      <c r="C226" t="str">
        <f>IF('Viemäriverkoston lähtötiedot'!$A225&gt;1000, 'Viemäriverkoston lähtötiedot'!$A225+MALLI_saneeraus_JV1!C$2,"")</f>
        <v/>
      </c>
      <c r="D226" s="8" t="str">
        <f>IF(C226&lt;&gt;"",'Viemäriverkoston lähtötiedot'!$B225*MALLI_saneeraus_JV1!D$2,"")</f>
        <v/>
      </c>
      <c r="E226" t="str">
        <f>IF('Viemäriverkoston lähtötiedot'!$A225&gt;1000, 'Viemäriverkoston lähtötiedot'!$A225+MALLI_saneeraus_JV1!E$2,"")</f>
        <v/>
      </c>
      <c r="F226" s="8" t="str">
        <f>IF(E226&lt;&gt;"",'Viemäriverkoston lähtötiedot'!$B225*MALLI_saneeraus_JV1!F$2,"")</f>
        <v/>
      </c>
      <c r="G226" t="str">
        <f>IF('Viemäriverkoston lähtötiedot'!$A225&gt;1000, 'Viemäriverkoston lähtötiedot'!$A225+MALLI_saneeraus_JV1!G$2,"")</f>
        <v/>
      </c>
      <c r="H226" s="8" t="str">
        <f>IF(G226&lt;&gt;"",'Viemäriverkoston lähtötiedot'!$B225*MALLI_saneeraus_JV1!H$2,"")</f>
        <v/>
      </c>
      <c r="I226" t="str">
        <f>IF('Viemäriverkoston lähtötiedot'!$A225&gt;1000, 'Viemäriverkoston lähtötiedot'!$A225+MALLI_saneeraus_JV1!I$2,"")</f>
        <v/>
      </c>
      <c r="J226" s="8" t="str">
        <f>IF(I226&lt;&gt;"",'Viemäriverkoston lähtötiedot'!$B225*MALLI_saneeraus_JV1!J$2,"")</f>
        <v/>
      </c>
    </row>
    <row r="227" spans="1:10" x14ac:dyDescent="0.35">
      <c r="A227" t="str">
        <f>IF('Viemäriverkoston lähtötiedot'!$A226&gt;1000, 'Viemäriverkoston lähtötiedot'!$A226+MALLI_saneeraus_JV1!A$2,"")</f>
        <v/>
      </c>
      <c r="B227" s="8" t="str">
        <f>IF(A227&lt;&gt;"",'Viemäriverkoston lähtötiedot'!$B226*MALLI_saneeraus_JV1!B$2,"")</f>
        <v/>
      </c>
      <c r="C227" t="str">
        <f>IF('Viemäriverkoston lähtötiedot'!$A226&gt;1000, 'Viemäriverkoston lähtötiedot'!$A226+MALLI_saneeraus_JV1!C$2,"")</f>
        <v/>
      </c>
      <c r="D227" s="8" t="str">
        <f>IF(C227&lt;&gt;"",'Viemäriverkoston lähtötiedot'!$B226*MALLI_saneeraus_JV1!D$2,"")</f>
        <v/>
      </c>
      <c r="E227" t="str">
        <f>IF('Viemäriverkoston lähtötiedot'!$A226&gt;1000, 'Viemäriverkoston lähtötiedot'!$A226+MALLI_saneeraus_JV1!E$2,"")</f>
        <v/>
      </c>
      <c r="F227" s="8" t="str">
        <f>IF(E227&lt;&gt;"",'Viemäriverkoston lähtötiedot'!$B226*MALLI_saneeraus_JV1!F$2,"")</f>
        <v/>
      </c>
      <c r="G227" t="str">
        <f>IF('Viemäriverkoston lähtötiedot'!$A226&gt;1000, 'Viemäriverkoston lähtötiedot'!$A226+MALLI_saneeraus_JV1!G$2,"")</f>
        <v/>
      </c>
      <c r="H227" s="8" t="str">
        <f>IF(G227&lt;&gt;"",'Viemäriverkoston lähtötiedot'!$B226*MALLI_saneeraus_JV1!H$2,"")</f>
        <v/>
      </c>
      <c r="I227" t="str">
        <f>IF('Viemäriverkoston lähtötiedot'!$A226&gt;1000, 'Viemäriverkoston lähtötiedot'!$A226+MALLI_saneeraus_JV1!I$2,"")</f>
        <v/>
      </c>
      <c r="J227" s="8" t="str">
        <f>IF(I227&lt;&gt;"",'Viemäriverkoston lähtötiedot'!$B226*MALLI_saneeraus_JV1!J$2,"")</f>
        <v/>
      </c>
    </row>
    <row r="228" spans="1:10" x14ac:dyDescent="0.35">
      <c r="A228" t="str">
        <f>IF('Viemäriverkoston lähtötiedot'!$A227&gt;1000, 'Viemäriverkoston lähtötiedot'!$A227+MALLI_saneeraus_JV1!A$2,"")</f>
        <v/>
      </c>
      <c r="B228" s="8" t="str">
        <f>IF(A228&lt;&gt;"",'Viemäriverkoston lähtötiedot'!$B227*MALLI_saneeraus_JV1!B$2,"")</f>
        <v/>
      </c>
      <c r="C228" t="str">
        <f>IF('Viemäriverkoston lähtötiedot'!$A227&gt;1000, 'Viemäriverkoston lähtötiedot'!$A227+MALLI_saneeraus_JV1!C$2,"")</f>
        <v/>
      </c>
      <c r="D228" s="8" t="str">
        <f>IF(C228&lt;&gt;"",'Viemäriverkoston lähtötiedot'!$B227*MALLI_saneeraus_JV1!D$2,"")</f>
        <v/>
      </c>
      <c r="E228" t="str">
        <f>IF('Viemäriverkoston lähtötiedot'!$A227&gt;1000, 'Viemäriverkoston lähtötiedot'!$A227+MALLI_saneeraus_JV1!E$2,"")</f>
        <v/>
      </c>
      <c r="F228" s="8" t="str">
        <f>IF(E228&lt;&gt;"",'Viemäriverkoston lähtötiedot'!$B227*MALLI_saneeraus_JV1!F$2,"")</f>
        <v/>
      </c>
      <c r="G228" t="str">
        <f>IF('Viemäriverkoston lähtötiedot'!$A227&gt;1000, 'Viemäriverkoston lähtötiedot'!$A227+MALLI_saneeraus_JV1!G$2,"")</f>
        <v/>
      </c>
      <c r="H228" s="8" t="str">
        <f>IF(G228&lt;&gt;"",'Viemäriverkoston lähtötiedot'!$B227*MALLI_saneeraus_JV1!H$2,"")</f>
        <v/>
      </c>
      <c r="I228" t="str">
        <f>IF('Viemäriverkoston lähtötiedot'!$A227&gt;1000, 'Viemäriverkoston lähtötiedot'!$A227+MALLI_saneeraus_JV1!I$2,"")</f>
        <v/>
      </c>
      <c r="J228" s="8" t="str">
        <f>IF(I228&lt;&gt;"",'Viemäriverkoston lähtötiedot'!$B227*MALLI_saneeraus_JV1!J$2,"")</f>
        <v/>
      </c>
    </row>
    <row r="229" spans="1:10" x14ac:dyDescent="0.35">
      <c r="A229" t="str">
        <f>IF('Viemäriverkoston lähtötiedot'!$A228&gt;1000, 'Viemäriverkoston lähtötiedot'!$A228+MALLI_saneeraus_JV1!A$2,"")</f>
        <v/>
      </c>
      <c r="B229" s="8" t="str">
        <f>IF(A229&lt;&gt;"",'Viemäriverkoston lähtötiedot'!$B228*MALLI_saneeraus_JV1!B$2,"")</f>
        <v/>
      </c>
      <c r="C229" t="str">
        <f>IF('Viemäriverkoston lähtötiedot'!$A228&gt;1000, 'Viemäriverkoston lähtötiedot'!$A228+MALLI_saneeraus_JV1!C$2,"")</f>
        <v/>
      </c>
      <c r="D229" s="8" t="str">
        <f>IF(C229&lt;&gt;"",'Viemäriverkoston lähtötiedot'!$B228*MALLI_saneeraus_JV1!D$2,"")</f>
        <v/>
      </c>
      <c r="E229" t="str">
        <f>IF('Viemäriverkoston lähtötiedot'!$A228&gt;1000, 'Viemäriverkoston lähtötiedot'!$A228+MALLI_saneeraus_JV1!E$2,"")</f>
        <v/>
      </c>
      <c r="F229" s="8" t="str">
        <f>IF(E229&lt;&gt;"",'Viemäriverkoston lähtötiedot'!$B228*MALLI_saneeraus_JV1!F$2,"")</f>
        <v/>
      </c>
      <c r="G229" t="str">
        <f>IF('Viemäriverkoston lähtötiedot'!$A228&gt;1000, 'Viemäriverkoston lähtötiedot'!$A228+MALLI_saneeraus_JV1!G$2,"")</f>
        <v/>
      </c>
      <c r="H229" s="8" t="str">
        <f>IF(G229&lt;&gt;"",'Viemäriverkoston lähtötiedot'!$B228*MALLI_saneeraus_JV1!H$2,"")</f>
        <v/>
      </c>
      <c r="I229" t="str">
        <f>IF('Viemäriverkoston lähtötiedot'!$A228&gt;1000, 'Viemäriverkoston lähtötiedot'!$A228+MALLI_saneeraus_JV1!I$2,"")</f>
        <v/>
      </c>
      <c r="J229" s="8" t="str">
        <f>IF(I229&lt;&gt;"",'Viemäriverkoston lähtötiedot'!$B228*MALLI_saneeraus_JV1!J$2,"")</f>
        <v/>
      </c>
    </row>
    <row r="230" spans="1:10" x14ac:dyDescent="0.35">
      <c r="A230" t="str">
        <f>IF('Viemäriverkoston lähtötiedot'!$A229&gt;1000, 'Viemäriverkoston lähtötiedot'!$A229+MALLI_saneeraus_JV1!A$2,"")</f>
        <v/>
      </c>
      <c r="B230" s="8" t="str">
        <f>IF(A230&lt;&gt;"",'Viemäriverkoston lähtötiedot'!$B229*MALLI_saneeraus_JV1!B$2,"")</f>
        <v/>
      </c>
      <c r="C230" t="str">
        <f>IF('Viemäriverkoston lähtötiedot'!$A229&gt;1000, 'Viemäriverkoston lähtötiedot'!$A229+MALLI_saneeraus_JV1!C$2,"")</f>
        <v/>
      </c>
      <c r="D230" s="8" t="str">
        <f>IF(C230&lt;&gt;"",'Viemäriverkoston lähtötiedot'!$B229*MALLI_saneeraus_JV1!D$2,"")</f>
        <v/>
      </c>
      <c r="E230" t="str">
        <f>IF('Viemäriverkoston lähtötiedot'!$A229&gt;1000, 'Viemäriverkoston lähtötiedot'!$A229+MALLI_saneeraus_JV1!E$2,"")</f>
        <v/>
      </c>
      <c r="F230" s="8" t="str">
        <f>IF(E230&lt;&gt;"",'Viemäriverkoston lähtötiedot'!$B229*MALLI_saneeraus_JV1!F$2,"")</f>
        <v/>
      </c>
      <c r="G230" t="str">
        <f>IF('Viemäriverkoston lähtötiedot'!$A229&gt;1000, 'Viemäriverkoston lähtötiedot'!$A229+MALLI_saneeraus_JV1!G$2,"")</f>
        <v/>
      </c>
      <c r="H230" s="8" t="str">
        <f>IF(G230&lt;&gt;"",'Viemäriverkoston lähtötiedot'!$B229*MALLI_saneeraus_JV1!H$2,"")</f>
        <v/>
      </c>
      <c r="I230" t="str">
        <f>IF('Viemäriverkoston lähtötiedot'!$A229&gt;1000, 'Viemäriverkoston lähtötiedot'!$A229+MALLI_saneeraus_JV1!I$2,"")</f>
        <v/>
      </c>
      <c r="J230" s="8" t="str">
        <f>IF(I230&lt;&gt;"",'Viemäriverkoston lähtötiedot'!$B229*MALLI_saneeraus_JV1!J$2,"")</f>
        <v/>
      </c>
    </row>
    <row r="231" spans="1:10" x14ac:dyDescent="0.35">
      <c r="A231" t="str">
        <f>IF('Viemäriverkoston lähtötiedot'!$A230&gt;1000, 'Viemäriverkoston lähtötiedot'!$A230+MALLI_saneeraus_JV1!A$2,"")</f>
        <v/>
      </c>
      <c r="B231" s="8" t="str">
        <f>IF(A231&lt;&gt;"",'Viemäriverkoston lähtötiedot'!$B230*MALLI_saneeraus_JV1!B$2,"")</f>
        <v/>
      </c>
      <c r="C231" t="str">
        <f>IF('Viemäriverkoston lähtötiedot'!$A230&gt;1000, 'Viemäriverkoston lähtötiedot'!$A230+MALLI_saneeraus_JV1!C$2,"")</f>
        <v/>
      </c>
      <c r="D231" s="8" t="str">
        <f>IF(C231&lt;&gt;"",'Viemäriverkoston lähtötiedot'!$B230*MALLI_saneeraus_JV1!D$2,"")</f>
        <v/>
      </c>
      <c r="E231" t="str">
        <f>IF('Viemäriverkoston lähtötiedot'!$A230&gt;1000, 'Viemäriverkoston lähtötiedot'!$A230+MALLI_saneeraus_JV1!E$2,"")</f>
        <v/>
      </c>
      <c r="F231" s="8" t="str">
        <f>IF(E231&lt;&gt;"",'Viemäriverkoston lähtötiedot'!$B230*MALLI_saneeraus_JV1!F$2,"")</f>
        <v/>
      </c>
      <c r="G231" t="str">
        <f>IF('Viemäriverkoston lähtötiedot'!$A230&gt;1000, 'Viemäriverkoston lähtötiedot'!$A230+MALLI_saneeraus_JV1!G$2,"")</f>
        <v/>
      </c>
      <c r="H231" s="8" t="str">
        <f>IF(G231&lt;&gt;"",'Viemäriverkoston lähtötiedot'!$B230*MALLI_saneeraus_JV1!H$2,"")</f>
        <v/>
      </c>
      <c r="I231" t="str">
        <f>IF('Viemäriverkoston lähtötiedot'!$A230&gt;1000, 'Viemäriverkoston lähtötiedot'!$A230+MALLI_saneeraus_JV1!I$2,"")</f>
        <v/>
      </c>
      <c r="J231" s="8" t="str">
        <f>IF(I231&lt;&gt;"",'Viemäriverkoston lähtötiedot'!$B230*MALLI_saneeraus_JV1!J$2,"")</f>
        <v/>
      </c>
    </row>
    <row r="232" spans="1:10" x14ac:dyDescent="0.35">
      <c r="A232" t="str">
        <f>IF('Viemäriverkoston lähtötiedot'!$A231&gt;1000, 'Viemäriverkoston lähtötiedot'!$A231+MALLI_saneeraus_JV1!A$2,"")</f>
        <v/>
      </c>
      <c r="B232" s="8" t="str">
        <f>IF(A232&lt;&gt;"",'Viemäriverkoston lähtötiedot'!$B231*MALLI_saneeraus_JV1!B$2,"")</f>
        <v/>
      </c>
      <c r="C232" t="str">
        <f>IF('Viemäriverkoston lähtötiedot'!$A231&gt;1000, 'Viemäriverkoston lähtötiedot'!$A231+MALLI_saneeraus_JV1!C$2,"")</f>
        <v/>
      </c>
      <c r="D232" s="8" t="str">
        <f>IF(C232&lt;&gt;"",'Viemäriverkoston lähtötiedot'!$B231*MALLI_saneeraus_JV1!D$2,"")</f>
        <v/>
      </c>
      <c r="E232" t="str">
        <f>IF('Viemäriverkoston lähtötiedot'!$A231&gt;1000, 'Viemäriverkoston lähtötiedot'!$A231+MALLI_saneeraus_JV1!E$2,"")</f>
        <v/>
      </c>
      <c r="F232" s="8" t="str">
        <f>IF(E232&lt;&gt;"",'Viemäriverkoston lähtötiedot'!$B231*MALLI_saneeraus_JV1!F$2,"")</f>
        <v/>
      </c>
      <c r="G232" t="str">
        <f>IF('Viemäriverkoston lähtötiedot'!$A231&gt;1000, 'Viemäriverkoston lähtötiedot'!$A231+MALLI_saneeraus_JV1!G$2,"")</f>
        <v/>
      </c>
      <c r="H232" s="8" t="str">
        <f>IF(G232&lt;&gt;"",'Viemäriverkoston lähtötiedot'!$B231*MALLI_saneeraus_JV1!H$2,"")</f>
        <v/>
      </c>
      <c r="I232" t="str">
        <f>IF('Viemäriverkoston lähtötiedot'!$A231&gt;1000, 'Viemäriverkoston lähtötiedot'!$A231+MALLI_saneeraus_JV1!I$2,"")</f>
        <v/>
      </c>
      <c r="J232" s="8" t="str">
        <f>IF(I232&lt;&gt;"",'Viemäriverkoston lähtötiedot'!$B231*MALLI_saneeraus_JV1!J$2,"")</f>
        <v/>
      </c>
    </row>
    <row r="233" spans="1:10" x14ac:dyDescent="0.35">
      <c r="A233" t="str">
        <f>IF('Viemäriverkoston lähtötiedot'!$A232&gt;1000, 'Viemäriverkoston lähtötiedot'!$A232+MALLI_saneeraus_JV1!A$2,"")</f>
        <v/>
      </c>
      <c r="B233" s="8" t="str">
        <f>IF(A233&lt;&gt;"",'Viemäriverkoston lähtötiedot'!$B232*MALLI_saneeraus_JV1!B$2,"")</f>
        <v/>
      </c>
      <c r="C233" t="str">
        <f>IF('Viemäriverkoston lähtötiedot'!$A232&gt;1000, 'Viemäriverkoston lähtötiedot'!$A232+MALLI_saneeraus_JV1!C$2,"")</f>
        <v/>
      </c>
      <c r="D233" s="8" t="str">
        <f>IF(C233&lt;&gt;"",'Viemäriverkoston lähtötiedot'!$B232*MALLI_saneeraus_JV1!D$2,"")</f>
        <v/>
      </c>
      <c r="E233" t="str">
        <f>IF('Viemäriverkoston lähtötiedot'!$A232&gt;1000, 'Viemäriverkoston lähtötiedot'!$A232+MALLI_saneeraus_JV1!E$2,"")</f>
        <v/>
      </c>
      <c r="F233" s="8" t="str">
        <f>IF(E233&lt;&gt;"",'Viemäriverkoston lähtötiedot'!$B232*MALLI_saneeraus_JV1!F$2,"")</f>
        <v/>
      </c>
      <c r="G233" t="str">
        <f>IF('Viemäriverkoston lähtötiedot'!$A232&gt;1000, 'Viemäriverkoston lähtötiedot'!$A232+MALLI_saneeraus_JV1!G$2,"")</f>
        <v/>
      </c>
      <c r="H233" s="8" t="str">
        <f>IF(G233&lt;&gt;"",'Viemäriverkoston lähtötiedot'!$B232*MALLI_saneeraus_JV1!H$2,"")</f>
        <v/>
      </c>
      <c r="I233" t="str">
        <f>IF('Viemäriverkoston lähtötiedot'!$A232&gt;1000, 'Viemäriverkoston lähtötiedot'!$A232+MALLI_saneeraus_JV1!I$2,"")</f>
        <v/>
      </c>
      <c r="J233" s="8" t="str">
        <f>IF(I233&lt;&gt;"",'Viemäriverkoston lähtötiedot'!$B232*MALLI_saneeraus_JV1!J$2,"")</f>
        <v/>
      </c>
    </row>
    <row r="234" spans="1:10" x14ac:dyDescent="0.35">
      <c r="A234" t="str">
        <f>IF('Viemäriverkoston lähtötiedot'!$A233&gt;1000, 'Viemäriverkoston lähtötiedot'!$A233+MALLI_saneeraus_JV1!A$2,"")</f>
        <v/>
      </c>
      <c r="B234" s="8" t="str">
        <f>IF(A234&lt;&gt;"",'Viemäriverkoston lähtötiedot'!$B233*MALLI_saneeraus_JV1!B$2,"")</f>
        <v/>
      </c>
      <c r="C234" t="str">
        <f>IF('Viemäriverkoston lähtötiedot'!$A233&gt;1000, 'Viemäriverkoston lähtötiedot'!$A233+MALLI_saneeraus_JV1!C$2,"")</f>
        <v/>
      </c>
      <c r="D234" s="8" t="str">
        <f>IF(C234&lt;&gt;"",'Viemäriverkoston lähtötiedot'!$B233*MALLI_saneeraus_JV1!D$2,"")</f>
        <v/>
      </c>
      <c r="E234" t="str">
        <f>IF('Viemäriverkoston lähtötiedot'!$A233&gt;1000, 'Viemäriverkoston lähtötiedot'!$A233+MALLI_saneeraus_JV1!E$2,"")</f>
        <v/>
      </c>
      <c r="F234" s="8" t="str">
        <f>IF(E234&lt;&gt;"",'Viemäriverkoston lähtötiedot'!$B233*MALLI_saneeraus_JV1!F$2,"")</f>
        <v/>
      </c>
      <c r="G234" t="str">
        <f>IF('Viemäriverkoston lähtötiedot'!$A233&gt;1000, 'Viemäriverkoston lähtötiedot'!$A233+MALLI_saneeraus_JV1!G$2,"")</f>
        <v/>
      </c>
      <c r="H234" s="8" t="str">
        <f>IF(G234&lt;&gt;"",'Viemäriverkoston lähtötiedot'!$B233*MALLI_saneeraus_JV1!H$2,"")</f>
        <v/>
      </c>
      <c r="I234" t="str">
        <f>IF('Viemäriverkoston lähtötiedot'!$A233&gt;1000, 'Viemäriverkoston lähtötiedot'!$A233+MALLI_saneeraus_JV1!I$2,"")</f>
        <v/>
      </c>
      <c r="J234" s="8" t="str">
        <f>IF(I234&lt;&gt;"",'Viemäriverkoston lähtötiedot'!$B233*MALLI_saneeraus_JV1!J$2,"")</f>
        <v/>
      </c>
    </row>
    <row r="235" spans="1:10" x14ac:dyDescent="0.35">
      <c r="A235" t="str">
        <f>IF('Viemäriverkoston lähtötiedot'!$A234&gt;1000, 'Viemäriverkoston lähtötiedot'!$A234+MALLI_saneeraus_JV1!A$2,"")</f>
        <v/>
      </c>
      <c r="B235" s="8" t="str">
        <f>IF(A235&lt;&gt;"",'Viemäriverkoston lähtötiedot'!$B234*MALLI_saneeraus_JV1!B$2,"")</f>
        <v/>
      </c>
      <c r="C235" t="str">
        <f>IF('Viemäriverkoston lähtötiedot'!$A234&gt;1000, 'Viemäriverkoston lähtötiedot'!$A234+MALLI_saneeraus_JV1!C$2,"")</f>
        <v/>
      </c>
      <c r="D235" s="8" t="str">
        <f>IF(C235&lt;&gt;"",'Viemäriverkoston lähtötiedot'!$B234*MALLI_saneeraus_JV1!D$2,"")</f>
        <v/>
      </c>
      <c r="E235" t="str">
        <f>IF('Viemäriverkoston lähtötiedot'!$A234&gt;1000, 'Viemäriverkoston lähtötiedot'!$A234+MALLI_saneeraus_JV1!E$2,"")</f>
        <v/>
      </c>
      <c r="F235" s="8" t="str">
        <f>IF(E235&lt;&gt;"",'Viemäriverkoston lähtötiedot'!$B234*MALLI_saneeraus_JV1!F$2,"")</f>
        <v/>
      </c>
      <c r="G235" t="str">
        <f>IF('Viemäriverkoston lähtötiedot'!$A234&gt;1000, 'Viemäriverkoston lähtötiedot'!$A234+MALLI_saneeraus_JV1!G$2,"")</f>
        <v/>
      </c>
      <c r="H235" s="8" t="str">
        <f>IF(G235&lt;&gt;"",'Viemäriverkoston lähtötiedot'!$B234*MALLI_saneeraus_JV1!H$2,"")</f>
        <v/>
      </c>
      <c r="I235" t="str">
        <f>IF('Viemäriverkoston lähtötiedot'!$A234&gt;1000, 'Viemäriverkoston lähtötiedot'!$A234+MALLI_saneeraus_JV1!I$2,"")</f>
        <v/>
      </c>
      <c r="J235" s="8" t="str">
        <f>IF(I235&lt;&gt;"",'Viemäriverkoston lähtötiedot'!$B234*MALLI_saneeraus_JV1!J$2,"")</f>
        <v/>
      </c>
    </row>
    <row r="236" spans="1:10" x14ac:dyDescent="0.35">
      <c r="A236" t="str">
        <f>IF('Viemäriverkoston lähtötiedot'!$A235&gt;1000, 'Viemäriverkoston lähtötiedot'!$A235+MALLI_saneeraus_JV1!A$2,"")</f>
        <v/>
      </c>
      <c r="B236" s="8" t="str">
        <f>IF(A236&lt;&gt;"",'Viemäriverkoston lähtötiedot'!$B235*MALLI_saneeraus_JV1!B$2,"")</f>
        <v/>
      </c>
      <c r="C236" t="str">
        <f>IF('Viemäriverkoston lähtötiedot'!$A235&gt;1000, 'Viemäriverkoston lähtötiedot'!$A235+MALLI_saneeraus_JV1!C$2,"")</f>
        <v/>
      </c>
      <c r="D236" s="8" t="str">
        <f>IF(C236&lt;&gt;"",'Viemäriverkoston lähtötiedot'!$B235*MALLI_saneeraus_JV1!D$2,"")</f>
        <v/>
      </c>
      <c r="E236" t="str">
        <f>IF('Viemäriverkoston lähtötiedot'!$A235&gt;1000, 'Viemäriverkoston lähtötiedot'!$A235+MALLI_saneeraus_JV1!E$2,"")</f>
        <v/>
      </c>
      <c r="F236" s="8" t="str">
        <f>IF(E236&lt;&gt;"",'Viemäriverkoston lähtötiedot'!$B235*MALLI_saneeraus_JV1!F$2,"")</f>
        <v/>
      </c>
      <c r="G236" t="str">
        <f>IF('Viemäriverkoston lähtötiedot'!$A235&gt;1000, 'Viemäriverkoston lähtötiedot'!$A235+MALLI_saneeraus_JV1!G$2,"")</f>
        <v/>
      </c>
      <c r="H236" s="8" t="str">
        <f>IF(G236&lt;&gt;"",'Viemäriverkoston lähtötiedot'!$B235*MALLI_saneeraus_JV1!H$2,"")</f>
        <v/>
      </c>
      <c r="I236" t="str">
        <f>IF('Viemäriverkoston lähtötiedot'!$A235&gt;1000, 'Viemäriverkoston lähtötiedot'!$A235+MALLI_saneeraus_JV1!I$2,"")</f>
        <v/>
      </c>
      <c r="J236" s="8" t="str">
        <f>IF(I236&lt;&gt;"",'Viemäriverkoston lähtötiedot'!$B235*MALLI_saneeraus_JV1!J$2,"")</f>
        <v/>
      </c>
    </row>
    <row r="237" spans="1:10" x14ac:dyDescent="0.35">
      <c r="A237" t="str">
        <f>IF('Viemäriverkoston lähtötiedot'!$A236&gt;1000, 'Viemäriverkoston lähtötiedot'!$A236+MALLI_saneeraus_JV1!A$2,"")</f>
        <v/>
      </c>
      <c r="B237" s="8" t="str">
        <f>IF(A237&lt;&gt;"",'Viemäriverkoston lähtötiedot'!$B236*MALLI_saneeraus_JV1!B$2,"")</f>
        <v/>
      </c>
      <c r="C237" t="str">
        <f>IF('Viemäriverkoston lähtötiedot'!$A236&gt;1000, 'Viemäriverkoston lähtötiedot'!$A236+MALLI_saneeraus_JV1!C$2,"")</f>
        <v/>
      </c>
      <c r="D237" s="8" t="str">
        <f>IF(C237&lt;&gt;"",'Viemäriverkoston lähtötiedot'!$B236*MALLI_saneeraus_JV1!D$2,"")</f>
        <v/>
      </c>
      <c r="E237" t="str">
        <f>IF('Viemäriverkoston lähtötiedot'!$A236&gt;1000, 'Viemäriverkoston lähtötiedot'!$A236+MALLI_saneeraus_JV1!E$2,"")</f>
        <v/>
      </c>
      <c r="F237" s="8" t="str">
        <f>IF(E237&lt;&gt;"",'Viemäriverkoston lähtötiedot'!$B236*MALLI_saneeraus_JV1!F$2,"")</f>
        <v/>
      </c>
      <c r="G237" t="str">
        <f>IF('Viemäriverkoston lähtötiedot'!$A236&gt;1000, 'Viemäriverkoston lähtötiedot'!$A236+MALLI_saneeraus_JV1!G$2,"")</f>
        <v/>
      </c>
      <c r="H237" s="8" t="str">
        <f>IF(G237&lt;&gt;"",'Viemäriverkoston lähtötiedot'!$B236*MALLI_saneeraus_JV1!H$2,"")</f>
        <v/>
      </c>
      <c r="I237" t="str">
        <f>IF('Viemäriverkoston lähtötiedot'!$A236&gt;1000, 'Viemäriverkoston lähtötiedot'!$A236+MALLI_saneeraus_JV1!I$2,"")</f>
        <v/>
      </c>
      <c r="J237" s="8" t="str">
        <f>IF(I237&lt;&gt;"",'Viemäriverkoston lähtötiedot'!$B236*MALLI_saneeraus_JV1!J$2,"")</f>
        <v/>
      </c>
    </row>
    <row r="238" spans="1:10" x14ac:dyDescent="0.35">
      <c r="A238" t="str">
        <f>IF('Viemäriverkoston lähtötiedot'!$A237&gt;1000, 'Viemäriverkoston lähtötiedot'!$A237+MALLI_saneeraus_JV1!A$2,"")</f>
        <v/>
      </c>
      <c r="B238" s="8" t="str">
        <f>IF(A238&lt;&gt;"",'Viemäriverkoston lähtötiedot'!$B237*MALLI_saneeraus_JV1!B$2,"")</f>
        <v/>
      </c>
      <c r="C238" t="str">
        <f>IF('Viemäriverkoston lähtötiedot'!$A237&gt;1000, 'Viemäriverkoston lähtötiedot'!$A237+MALLI_saneeraus_JV1!C$2,"")</f>
        <v/>
      </c>
      <c r="D238" s="8" t="str">
        <f>IF(C238&lt;&gt;"",'Viemäriverkoston lähtötiedot'!$B237*MALLI_saneeraus_JV1!D$2,"")</f>
        <v/>
      </c>
      <c r="E238" t="str">
        <f>IF('Viemäriverkoston lähtötiedot'!$A237&gt;1000, 'Viemäriverkoston lähtötiedot'!$A237+MALLI_saneeraus_JV1!E$2,"")</f>
        <v/>
      </c>
      <c r="F238" s="8" t="str">
        <f>IF(E238&lt;&gt;"",'Viemäriverkoston lähtötiedot'!$B237*MALLI_saneeraus_JV1!F$2,"")</f>
        <v/>
      </c>
      <c r="G238" t="str">
        <f>IF('Viemäriverkoston lähtötiedot'!$A237&gt;1000, 'Viemäriverkoston lähtötiedot'!$A237+MALLI_saneeraus_JV1!G$2,"")</f>
        <v/>
      </c>
      <c r="H238" s="8" t="str">
        <f>IF(G238&lt;&gt;"",'Viemäriverkoston lähtötiedot'!$B237*MALLI_saneeraus_JV1!H$2,"")</f>
        <v/>
      </c>
      <c r="I238" t="str">
        <f>IF('Viemäriverkoston lähtötiedot'!$A237&gt;1000, 'Viemäriverkoston lähtötiedot'!$A237+MALLI_saneeraus_JV1!I$2,"")</f>
        <v/>
      </c>
      <c r="J238" s="8" t="str">
        <f>IF(I238&lt;&gt;"",'Viemäriverkoston lähtötiedot'!$B237*MALLI_saneeraus_JV1!J$2,"")</f>
        <v/>
      </c>
    </row>
    <row r="239" spans="1:10" x14ac:dyDescent="0.35">
      <c r="A239" t="str">
        <f>IF('Viemäriverkoston lähtötiedot'!$A238&gt;1000, 'Viemäriverkoston lähtötiedot'!$A238+MALLI_saneeraus_JV1!A$2,"")</f>
        <v/>
      </c>
      <c r="B239" s="8" t="str">
        <f>IF(A239&lt;&gt;"",'Viemäriverkoston lähtötiedot'!$B238*MALLI_saneeraus_JV1!B$2,"")</f>
        <v/>
      </c>
      <c r="C239" t="str">
        <f>IF('Viemäriverkoston lähtötiedot'!$A238&gt;1000, 'Viemäriverkoston lähtötiedot'!$A238+MALLI_saneeraus_JV1!C$2,"")</f>
        <v/>
      </c>
      <c r="D239" s="8" t="str">
        <f>IF(C239&lt;&gt;"",'Viemäriverkoston lähtötiedot'!$B238*MALLI_saneeraus_JV1!D$2,"")</f>
        <v/>
      </c>
      <c r="E239" t="str">
        <f>IF('Viemäriverkoston lähtötiedot'!$A238&gt;1000, 'Viemäriverkoston lähtötiedot'!$A238+MALLI_saneeraus_JV1!E$2,"")</f>
        <v/>
      </c>
      <c r="F239" s="8" t="str">
        <f>IF(E239&lt;&gt;"",'Viemäriverkoston lähtötiedot'!$B238*MALLI_saneeraus_JV1!F$2,"")</f>
        <v/>
      </c>
      <c r="G239" t="str">
        <f>IF('Viemäriverkoston lähtötiedot'!$A238&gt;1000, 'Viemäriverkoston lähtötiedot'!$A238+MALLI_saneeraus_JV1!G$2,"")</f>
        <v/>
      </c>
      <c r="H239" s="8" t="str">
        <f>IF(G239&lt;&gt;"",'Viemäriverkoston lähtötiedot'!$B238*MALLI_saneeraus_JV1!H$2,"")</f>
        <v/>
      </c>
      <c r="I239" t="str">
        <f>IF('Viemäriverkoston lähtötiedot'!$A238&gt;1000, 'Viemäriverkoston lähtötiedot'!$A238+MALLI_saneeraus_JV1!I$2,"")</f>
        <v/>
      </c>
      <c r="J239" s="8" t="str">
        <f>IF(I239&lt;&gt;"",'Viemäriverkoston lähtötiedot'!$B238*MALLI_saneeraus_JV1!J$2,"")</f>
        <v/>
      </c>
    </row>
    <row r="240" spans="1:10" x14ac:dyDescent="0.35">
      <c r="A240" t="str">
        <f>IF('Viemäriverkoston lähtötiedot'!$A239&gt;1000, 'Viemäriverkoston lähtötiedot'!$A239+MALLI_saneeraus_JV1!A$2,"")</f>
        <v/>
      </c>
      <c r="B240" s="8" t="str">
        <f>IF(A240&lt;&gt;"",'Viemäriverkoston lähtötiedot'!$B239*MALLI_saneeraus_JV1!B$2,"")</f>
        <v/>
      </c>
      <c r="C240" t="str">
        <f>IF('Viemäriverkoston lähtötiedot'!$A239&gt;1000, 'Viemäriverkoston lähtötiedot'!$A239+MALLI_saneeraus_JV1!C$2,"")</f>
        <v/>
      </c>
      <c r="D240" s="8" t="str">
        <f>IF(C240&lt;&gt;"",'Viemäriverkoston lähtötiedot'!$B239*MALLI_saneeraus_JV1!D$2,"")</f>
        <v/>
      </c>
      <c r="E240" t="str">
        <f>IF('Viemäriverkoston lähtötiedot'!$A239&gt;1000, 'Viemäriverkoston lähtötiedot'!$A239+MALLI_saneeraus_JV1!E$2,"")</f>
        <v/>
      </c>
      <c r="F240" s="8" t="str">
        <f>IF(E240&lt;&gt;"",'Viemäriverkoston lähtötiedot'!$B239*MALLI_saneeraus_JV1!F$2,"")</f>
        <v/>
      </c>
      <c r="G240" t="str">
        <f>IF('Viemäriverkoston lähtötiedot'!$A239&gt;1000, 'Viemäriverkoston lähtötiedot'!$A239+MALLI_saneeraus_JV1!G$2,"")</f>
        <v/>
      </c>
      <c r="H240" s="8" t="str">
        <f>IF(G240&lt;&gt;"",'Viemäriverkoston lähtötiedot'!$B239*MALLI_saneeraus_JV1!H$2,"")</f>
        <v/>
      </c>
      <c r="I240" t="str">
        <f>IF('Viemäriverkoston lähtötiedot'!$A239&gt;1000, 'Viemäriverkoston lähtötiedot'!$A239+MALLI_saneeraus_JV1!I$2,"")</f>
        <v/>
      </c>
      <c r="J240" s="8" t="str">
        <f>IF(I240&lt;&gt;"",'Viemäriverkoston lähtötiedot'!$B239*MALLI_saneeraus_JV1!J$2,"")</f>
        <v/>
      </c>
    </row>
    <row r="241" spans="1:10" x14ac:dyDescent="0.35">
      <c r="A241" t="str">
        <f>IF('Viemäriverkoston lähtötiedot'!$A240&gt;1000, 'Viemäriverkoston lähtötiedot'!$A240+MALLI_saneeraus_JV1!A$2,"")</f>
        <v/>
      </c>
      <c r="B241" s="8" t="str">
        <f>IF(A241&lt;&gt;"",'Viemäriverkoston lähtötiedot'!$B240*MALLI_saneeraus_JV1!B$2,"")</f>
        <v/>
      </c>
      <c r="C241" t="str">
        <f>IF('Viemäriverkoston lähtötiedot'!$A240&gt;1000, 'Viemäriverkoston lähtötiedot'!$A240+MALLI_saneeraus_JV1!C$2,"")</f>
        <v/>
      </c>
      <c r="D241" s="8" t="str">
        <f>IF(C241&lt;&gt;"",'Viemäriverkoston lähtötiedot'!$B240*MALLI_saneeraus_JV1!D$2,"")</f>
        <v/>
      </c>
      <c r="E241" t="str">
        <f>IF('Viemäriverkoston lähtötiedot'!$A240&gt;1000, 'Viemäriverkoston lähtötiedot'!$A240+MALLI_saneeraus_JV1!E$2,"")</f>
        <v/>
      </c>
      <c r="F241" s="8" t="str">
        <f>IF(E241&lt;&gt;"",'Viemäriverkoston lähtötiedot'!$B240*MALLI_saneeraus_JV1!F$2,"")</f>
        <v/>
      </c>
      <c r="G241" t="str">
        <f>IF('Viemäriverkoston lähtötiedot'!$A240&gt;1000, 'Viemäriverkoston lähtötiedot'!$A240+MALLI_saneeraus_JV1!G$2,"")</f>
        <v/>
      </c>
      <c r="H241" s="8" t="str">
        <f>IF(G241&lt;&gt;"",'Viemäriverkoston lähtötiedot'!$B240*MALLI_saneeraus_JV1!H$2,"")</f>
        <v/>
      </c>
      <c r="I241" t="str">
        <f>IF('Viemäriverkoston lähtötiedot'!$A240&gt;1000, 'Viemäriverkoston lähtötiedot'!$A240+MALLI_saneeraus_JV1!I$2,"")</f>
        <v/>
      </c>
      <c r="J241" s="8" t="str">
        <f>IF(I241&lt;&gt;"",'Viemäriverkoston lähtötiedot'!$B240*MALLI_saneeraus_JV1!J$2,"")</f>
        <v/>
      </c>
    </row>
    <row r="242" spans="1:10" x14ac:dyDescent="0.35">
      <c r="A242" t="str">
        <f>IF('Viemäriverkoston lähtötiedot'!$A241&gt;1000, 'Viemäriverkoston lähtötiedot'!$A241+MALLI_saneeraus_JV1!A$2,"")</f>
        <v/>
      </c>
      <c r="B242" s="8" t="str">
        <f>IF(A242&lt;&gt;"",'Viemäriverkoston lähtötiedot'!$B241*MALLI_saneeraus_JV1!B$2,"")</f>
        <v/>
      </c>
      <c r="C242" t="str">
        <f>IF('Viemäriverkoston lähtötiedot'!$A241&gt;1000, 'Viemäriverkoston lähtötiedot'!$A241+MALLI_saneeraus_JV1!C$2,"")</f>
        <v/>
      </c>
      <c r="D242" s="8" t="str">
        <f>IF(C242&lt;&gt;"",'Viemäriverkoston lähtötiedot'!$B241*MALLI_saneeraus_JV1!D$2,"")</f>
        <v/>
      </c>
      <c r="E242" t="str">
        <f>IF('Viemäriverkoston lähtötiedot'!$A241&gt;1000, 'Viemäriverkoston lähtötiedot'!$A241+MALLI_saneeraus_JV1!E$2,"")</f>
        <v/>
      </c>
      <c r="F242" s="8" t="str">
        <f>IF(E242&lt;&gt;"",'Viemäriverkoston lähtötiedot'!$B241*MALLI_saneeraus_JV1!F$2,"")</f>
        <v/>
      </c>
      <c r="G242" t="str">
        <f>IF('Viemäriverkoston lähtötiedot'!$A241&gt;1000, 'Viemäriverkoston lähtötiedot'!$A241+MALLI_saneeraus_JV1!G$2,"")</f>
        <v/>
      </c>
      <c r="H242" s="8" t="str">
        <f>IF(G242&lt;&gt;"",'Viemäriverkoston lähtötiedot'!$B241*MALLI_saneeraus_JV1!H$2,"")</f>
        <v/>
      </c>
      <c r="I242" t="str">
        <f>IF('Viemäriverkoston lähtötiedot'!$A241&gt;1000, 'Viemäriverkoston lähtötiedot'!$A241+MALLI_saneeraus_JV1!I$2,"")</f>
        <v/>
      </c>
      <c r="J242" s="8" t="str">
        <f>IF(I242&lt;&gt;"",'Viemäriverkoston lähtötiedot'!$B241*MALLI_saneeraus_JV1!J$2,"")</f>
        <v/>
      </c>
    </row>
    <row r="243" spans="1:10" x14ac:dyDescent="0.35">
      <c r="A243" t="str">
        <f>IF('Viemäriverkoston lähtötiedot'!$A242&gt;1000, 'Viemäriverkoston lähtötiedot'!$A242+MALLI_saneeraus_JV1!A$2,"")</f>
        <v/>
      </c>
      <c r="B243" s="8" t="str">
        <f>IF(A243&lt;&gt;"",'Viemäriverkoston lähtötiedot'!$B242*MALLI_saneeraus_JV1!B$2,"")</f>
        <v/>
      </c>
      <c r="C243" t="str">
        <f>IF('Viemäriverkoston lähtötiedot'!$A242&gt;1000, 'Viemäriverkoston lähtötiedot'!$A242+MALLI_saneeraus_JV1!C$2,"")</f>
        <v/>
      </c>
      <c r="D243" s="8" t="str">
        <f>IF(C243&lt;&gt;"",'Viemäriverkoston lähtötiedot'!$B242*MALLI_saneeraus_JV1!D$2,"")</f>
        <v/>
      </c>
      <c r="E243" t="str">
        <f>IF('Viemäriverkoston lähtötiedot'!$A242&gt;1000, 'Viemäriverkoston lähtötiedot'!$A242+MALLI_saneeraus_JV1!E$2,"")</f>
        <v/>
      </c>
      <c r="F243" s="8" t="str">
        <f>IF(E243&lt;&gt;"",'Viemäriverkoston lähtötiedot'!$B242*MALLI_saneeraus_JV1!F$2,"")</f>
        <v/>
      </c>
      <c r="G243" t="str">
        <f>IF('Viemäriverkoston lähtötiedot'!$A242&gt;1000, 'Viemäriverkoston lähtötiedot'!$A242+MALLI_saneeraus_JV1!G$2,"")</f>
        <v/>
      </c>
      <c r="H243" s="8" t="str">
        <f>IF(G243&lt;&gt;"",'Viemäriverkoston lähtötiedot'!$B242*MALLI_saneeraus_JV1!H$2,"")</f>
        <v/>
      </c>
      <c r="I243" t="str">
        <f>IF('Viemäriverkoston lähtötiedot'!$A242&gt;1000, 'Viemäriverkoston lähtötiedot'!$A242+MALLI_saneeraus_JV1!I$2,"")</f>
        <v/>
      </c>
      <c r="J243" s="8" t="str">
        <f>IF(I243&lt;&gt;"",'Viemäriverkoston lähtötiedot'!$B242*MALLI_saneeraus_JV1!J$2,"")</f>
        <v/>
      </c>
    </row>
    <row r="244" spans="1:10" x14ac:dyDescent="0.35">
      <c r="A244" t="str">
        <f>IF('Viemäriverkoston lähtötiedot'!$A243&gt;1000, 'Viemäriverkoston lähtötiedot'!$A243+MALLI_saneeraus_JV1!A$2,"")</f>
        <v/>
      </c>
      <c r="B244" s="8" t="str">
        <f>IF(A244&lt;&gt;"",'Viemäriverkoston lähtötiedot'!$B243*MALLI_saneeraus_JV1!B$2,"")</f>
        <v/>
      </c>
      <c r="C244" t="str">
        <f>IF('Viemäriverkoston lähtötiedot'!$A243&gt;1000, 'Viemäriverkoston lähtötiedot'!$A243+MALLI_saneeraus_JV1!C$2,"")</f>
        <v/>
      </c>
      <c r="D244" s="8" t="str">
        <f>IF(C244&lt;&gt;"",'Viemäriverkoston lähtötiedot'!$B243*MALLI_saneeraus_JV1!D$2,"")</f>
        <v/>
      </c>
      <c r="E244" t="str">
        <f>IF('Viemäriverkoston lähtötiedot'!$A243&gt;1000, 'Viemäriverkoston lähtötiedot'!$A243+MALLI_saneeraus_JV1!E$2,"")</f>
        <v/>
      </c>
      <c r="F244" s="8" t="str">
        <f>IF(E244&lt;&gt;"",'Viemäriverkoston lähtötiedot'!$B243*MALLI_saneeraus_JV1!F$2,"")</f>
        <v/>
      </c>
      <c r="G244" t="str">
        <f>IF('Viemäriverkoston lähtötiedot'!$A243&gt;1000, 'Viemäriverkoston lähtötiedot'!$A243+MALLI_saneeraus_JV1!G$2,"")</f>
        <v/>
      </c>
      <c r="H244" s="8" t="str">
        <f>IF(G244&lt;&gt;"",'Viemäriverkoston lähtötiedot'!$B243*MALLI_saneeraus_JV1!H$2,"")</f>
        <v/>
      </c>
      <c r="I244" t="str">
        <f>IF('Viemäriverkoston lähtötiedot'!$A243&gt;1000, 'Viemäriverkoston lähtötiedot'!$A243+MALLI_saneeraus_JV1!I$2,"")</f>
        <v/>
      </c>
      <c r="J244" s="8" t="str">
        <f>IF(I244&lt;&gt;"",'Viemäriverkoston lähtötiedot'!$B243*MALLI_saneeraus_JV1!J$2,"")</f>
        <v/>
      </c>
    </row>
    <row r="245" spans="1:10" x14ac:dyDescent="0.35">
      <c r="A245" t="str">
        <f>IF('Viemäriverkoston lähtötiedot'!$A244&gt;1000, 'Viemäriverkoston lähtötiedot'!$A244+MALLI_saneeraus_JV1!A$2,"")</f>
        <v/>
      </c>
      <c r="B245" s="8" t="str">
        <f>IF(A245&lt;&gt;"",'Viemäriverkoston lähtötiedot'!$B244*MALLI_saneeraus_JV1!B$2,"")</f>
        <v/>
      </c>
      <c r="C245" t="str">
        <f>IF('Viemäriverkoston lähtötiedot'!$A244&gt;1000, 'Viemäriverkoston lähtötiedot'!$A244+MALLI_saneeraus_JV1!C$2,"")</f>
        <v/>
      </c>
      <c r="D245" s="8" t="str">
        <f>IF(C245&lt;&gt;"",'Viemäriverkoston lähtötiedot'!$B244*MALLI_saneeraus_JV1!D$2,"")</f>
        <v/>
      </c>
      <c r="E245" t="str">
        <f>IF('Viemäriverkoston lähtötiedot'!$A244&gt;1000, 'Viemäriverkoston lähtötiedot'!$A244+MALLI_saneeraus_JV1!E$2,"")</f>
        <v/>
      </c>
      <c r="F245" s="8" t="str">
        <f>IF(E245&lt;&gt;"",'Viemäriverkoston lähtötiedot'!$B244*MALLI_saneeraus_JV1!F$2,"")</f>
        <v/>
      </c>
      <c r="G245" t="str">
        <f>IF('Viemäriverkoston lähtötiedot'!$A244&gt;1000, 'Viemäriverkoston lähtötiedot'!$A244+MALLI_saneeraus_JV1!G$2,"")</f>
        <v/>
      </c>
      <c r="H245" s="8" t="str">
        <f>IF(G245&lt;&gt;"",'Viemäriverkoston lähtötiedot'!$B244*MALLI_saneeraus_JV1!H$2,"")</f>
        <v/>
      </c>
      <c r="I245" t="str">
        <f>IF('Viemäriverkoston lähtötiedot'!$A244&gt;1000, 'Viemäriverkoston lähtötiedot'!$A244+MALLI_saneeraus_JV1!I$2,"")</f>
        <v/>
      </c>
      <c r="J245" s="8" t="str">
        <f>IF(I245&lt;&gt;"",'Viemäriverkoston lähtötiedot'!$B244*MALLI_saneeraus_JV1!J$2,"")</f>
        <v/>
      </c>
    </row>
    <row r="246" spans="1:10" x14ac:dyDescent="0.35">
      <c r="A246" t="str">
        <f>IF('Viemäriverkoston lähtötiedot'!$A245&gt;1000, 'Viemäriverkoston lähtötiedot'!$A245+MALLI_saneeraus_JV1!A$2,"")</f>
        <v/>
      </c>
      <c r="B246" s="8" t="str">
        <f>IF(A246&lt;&gt;"",'Viemäriverkoston lähtötiedot'!$B245*MALLI_saneeraus_JV1!B$2,"")</f>
        <v/>
      </c>
      <c r="C246" t="str">
        <f>IF('Viemäriverkoston lähtötiedot'!$A245&gt;1000, 'Viemäriverkoston lähtötiedot'!$A245+MALLI_saneeraus_JV1!C$2,"")</f>
        <v/>
      </c>
      <c r="D246" s="8" t="str">
        <f>IF(C246&lt;&gt;"",'Viemäriverkoston lähtötiedot'!$B245*MALLI_saneeraus_JV1!D$2,"")</f>
        <v/>
      </c>
      <c r="E246" t="str">
        <f>IF('Viemäriverkoston lähtötiedot'!$A245&gt;1000, 'Viemäriverkoston lähtötiedot'!$A245+MALLI_saneeraus_JV1!E$2,"")</f>
        <v/>
      </c>
      <c r="F246" s="8" t="str">
        <f>IF(E246&lt;&gt;"",'Viemäriverkoston lähtötiedot'!$B245*MALLI_saneeraus_JV1!F$2,"")</f>
        <v/>
      </c>
      <c r="G246" t="str">
        <f>IF('Viemäriverkoston lähtötiedot'!$A245&gt;1000, 'Viemäriverkoston lähtötiedot'!$A245+MALLI_saneeraus_JV1!G$2,"")</f>
        <v/>
      </c>
      <c r="H246" s="8" t="str">
        <f>IF(G246&lt;&gt;"",'Viemäriverkoston lähtötiedot'!$B245*MALLI_saneeraus_JV1!H$2,"")</f>
        <v/>
      </c>
      <c r="I246" t="str">
        <f>IF('Viemäriverkoston lähtötiedot'!$A245&gt;1000, 'Viemäriverkoston lähtötiedot'!$A245+MALLI_saneeraus_JV1!I$2,"")</f>
        <v/>
      </c>
      <c r="J246" s="8" t="str">
        <f>IF(I246&lt;&gt;"",'Viemäriverkoston lähtötiedot'!$B245*MALLI_saneeraus_JV1!J$2,"")</f>
        <v/>
      </c>
    </row>
    <row r="247" spans="1:10" x14ac:dyDescent="0.35">
      <c r="A247" t="str">
        <f>IF('Viemäriverkoston lähtötiedot'!$A246&gt;1000, 'Viemäriverkoston lähtötiedot'!$A246+MALLI_saneeraus_JV1!A$2,"")</f>
        <v/>
      </c>
      <c r="B247" s="8" t="str">
        <f>IF(A247&lt;&gt;"",'Viemäriverkoston lähtötiedot'!$B246*MALLI_saneeraus_JV1!B$2,"")</f>
        <v/>
      </c>
      <c r="C247" t="str">
        <f>IF('Viemäriverkoston lähtötiedot'!$A246&gt;1000, 'Viemäriverkoston lähtötiedot'!$A246+MALLI_saneeraus_JV1!C$2,"")</f>
        <v/>
      </c>
      <c r="D247" s="8" t="str">
        <f>IF(C247&lt;&gt;"",'Viemäriverkoston lähtötiedot'!$B246*MALLI_saneeraus_JV1!D$2,"")</f>
        <v/>
      </c>
      <c r="E247" t="str">
        <f>IF('Viemäriverkoston lähtötiedot'!$A246&gt;1000, 'Viemäriverkoston lähtötiedot'!$A246+MALLI_saneeraus_JV1!E$2,"")</f>
        <v/>
      </c>
      <c r="F247" s="8" t="str">
        <f>IF(E247&lt;&gt;"",'Viemäriverkoston lähtötiedot'!$B246*MALLI_saneeraus_JV1!F$2,"")</f>
        <v/>
      </c>
      <c r="G247" t="str">
        <f>IF('Viemäriverkoston lähtötiedot'!$A246&gt;1000, 'Viemäriverkoston lähtötiedot'!$A246+MALLI_saneeraus_JV1!G$2,"")</f>
        <v/>
      </c>
      <c r="H247" s="8" t="str">
        <f>IF(G247&lt;&gt;"",'Viemäriverkoston lähtötiedot'!$B246*MALLI_saneeraus_JV1!H$2,"")</f>
        <v/>
      </c>
      <c r="I247" t="str">
        <f>IF('Viemäriverkoston lähtötiedot'!$A246&gt;1000, 'Viemäriverkoston lähtötiedot'!$A246+MALLI_saneeraus_JV1!I$2,"")</f>
        <v/>
      </c>
      <c r="J247" s="8" t="str">
        <f>IF(I247&lt;&gt;"",'Viemäriverkoston lähtötiedot'!$B246*MALLI_saneeraus_JV1!J$2,"")</f>
        <v/>
      </c>
    </row>
    <row r="248" spans="1:10" x14ac:dyDescent="0.35">
      <c r="A248" t="str">
        <f>IF('Viemäriverkoston lähtötiedot'!$A247&gt;1000, 'Viemäriverkoston lähtötiedot'!$A247+MALLI_saneeraus_JV1!A$2,"")</f>
        <v/>
      </c>
      <c r="B248" s="8" t="str">
        <f>IF(A248&lt;&gt;"",'Viemäriverkoston lähtötiedot'!$B247*MALLI_saneeraus_JV1!B$2,"")</f>
        <v/>
      </c>
      <c r="C248" t="str">
        <f>IF('Viemäriverkoston lähtötiedot'!$A247&gt;1000, 'Viemäriverkoston lähtötiedot'!$A247+MALLI_saneeraus_JV1!C$2,"")</f>
        <v/>
      </c>
      <c r="D248" s="8" t="str">
        <f>IF(C248&lt;&gt;"",'Viemäriverkoston lähtötiedot'!$B247*MALLI_saneeraus_JV1!D$2,"")</f>
        <v/>
      </c>
      <c r="E248" t="str">
        <f>IF('Viemäriverkoston lähtötiedot'!$A247&gt;1000, 'Viemäriverkoston lähtötiedot'!$A247+MALLI_saneeraus_JV1!E$2,"")</f>
        <v/>
      </c>
      <c r="F248" s="8" t="str">
        <f>IF(E248&lt;&gt;"",'Viemäriverkoston lähtötiedot'!$B247*MALLI_saneeraus_JV1!F$2,"")</f>
        <v/>
      </c>
      <c r="G248" t="str">
        <f>IF('Viemäriverkoston lähtötiedot'!$A247&gt;1000, 'Viemäriverkoston lähtötiedot'!$A247+MALLI_saneeraus_JV1!G$2,"")</f>
        <v/>
      </c>
      <c r="H248" s="8" t="str">
        <f>IF(G248&lt;&gt;"",'Viemäriverkoston lähtötiedot'!$B247*MALLI_saneeraus_JV1!H$2,"")</f>
        <v/>
      </c>
      <c r="I248" t="str">
        <f>IF('Viemäriverkoston lähtötiedot'!$A247&gt;1000, 'Viemäriverkoston lähtötiedot'!$A247+MALLI_saneeraus_JV1!I$2,"")</f>
        <v/>
      </c>
      <c r="J248" s="8" t="str">
        <f>IF(I248&lt;&gt;"",'Viemäriverkoston lähtötiedot'!$B247*MALLI_saneeraus_JV1!J$2,"")</f>
        <v/>
      </c>
    </row>
    <row r="249" spans="1:10" x14ac:dyDescent="0.35">
      <c r="A249" t="str">
        <f>IF('Viemäriverkoston lähtötiedot'!$A248&gt;1000, 'Viemäriverkoston lähtötiedot'!$A248+MALLI_saneeraus_JV1!A$2,"")</f>
        <v/>
      </c>
      <c r="B249" s="8" t="str">
        <f>IF(A249&lt;&gt;"",'Viemäriverkoston lähtötiedot'!$B248*MALLI_saneeraus_JV1!B$2,"")</f>
        <v/>
      </c>
      <c r="C249" t="str">
        <f>IF('Viemäriverkoston lähtötiedot'!$A248&gt;1000, 'Viemäriverkoston lähtötiedot'!$A248+MALLI_saneeraus_JV1!C$2,"")</f>
        <v/>
      </c>
      <c r="D249" s="8" t="str">
        <f>IF(C249&lt;&gt;"",'Viemäriverkoston lähtötiedot'!$B248*MALLI_saneeraus_JV1!D$2,"")</f>
        <v/>
      </c>
      <c r="E249" t="str">
        <f>IF('Viemäriverkoston lähtötiedot'!$A248&gt;1000, 'Viemäriverkoston lähtötiedot'!$A248+MALLI_saneeraus_JV1!E$2,"")</f>
        <v/>
      </c>
      <c r="F249" s="8" t="str">
        <f>IF(E249&lt;&gt;"",'Viemäriverkoston lähtötiedot'!$B248*MALLI_saneeraus_JV1!F$2,"")</f>
        <v/>
      </c>
      <c r="G249" t="str">
        <f>IF('Viemäriverkoston lähtötiedot'!$A248&gt;1000, 'Viemäriverkoston lähtötiedot'!$A248+MALLI_saneeraus_JV1!G$2,"")</f>
        <v/>
      </c>
      <c r="H249" s="8" t="str">
        <f>IF(G249&lt;&gt;"",'Viemäriverkoston lähtötiedot'!$B248*MALLI_saneeraus_JV1!H$2,"")</f>
        <v/>
      </c>
      <c r="I249" t="str">
        <f>IF('Viemäriverkoston lähtötiedot'!$A248&gt;1000, 'Viemäriverkoston lähtötiedot'!$A248+MALLI_saneeraus_JV1!I$2,"")</f>
        <v/>
      </c>
      <c r="J249" s="8" t="str">
        <f>IF(I249&lt;&gt;"",'Viemäriverkoston lähtötiedot'!$B248*MALLI_saneeraus_JV1!J$2,"")</f>
        <v/>
      </c>
    </row>
    <row r="250" spans="1:10" x14ac:dyDescent="0.35">
      <c r="A250" t="str">
        <f>IF('Viemäriverkoston lähtötiedot'!$A249&gt;1000, 'Viemäriverkoston lähtötiedot'!$A249+MALLI_saneeraus_JV1!A$2,"")</f>
        <v/>
      </c>
      <c r="B250" s="8" t="str">
        <f>IF(A250&lt;&gt;"",'Viemäriverkoston lähtötiedot'!$B249*MALLI_saneeraus_JV1!B$2,"")</f>
        <v/>
      </c>
      <c r="C250" t="str">
        <f>IF('Viemäriverkoston lähtötiedot'!$A249&gt;1000, 'Viemäriverkoston lähtötiedot'!$A249+MALLI_saneeraus_JV1!C$2,"")</f>
        <v/>
      </c>
      <c r="D250" s="8" t="str">
        <f>IF(C250&lt;&gt;"",'Viemäriverkoston lähtötiedot'!$B249*MALLI_saneeraus_JV1!D$2,"")</f>
        <v/>
      </c>
      <c r="E250" t="str">
        <f>IF('Viemäriverkoston lähtötiedot'!$A249&gt;1000, 'Viemäriverkoston lähtötiedot'!$A249+MALLI_saneeraus_JV1!E$2,"")</f>
        <v/>
      </c>
      <c r="F250" s="8" t="str">
        <f>IF(E250&lt;&gt;"",'Viemäriverkoston lähtötiedot'!$B249*MALLI_saneeraus_JV1!F$2,"")</f>
        <v/>
      </c>
      <c r="G250" t="str">
        <f>IF('Viemäriverkoston lähtötiedot'!$A249&gt;1000, 'Viemäriverkoston lähtötiedot'!$A249+MALLI_saneeraus_JV1!G$2,"")</f>
        <v/>
      </c>
      <c r="H250" s="8" t="str">
        <f>IF(G250&lt;&gt;"",'Viemäriverkoston lähtötiedot'!$B249*MALLI_saneeraus_JV1!H$2,"")</f>
        <v/>
      </c>
      <c r="I250" t="str">
        <f>IF('Viemäriverkoston lähtötiedot'!$A249&gt;1000, 'Viemäriverkoston lähtötiedot'!$A249+MALLI_saneeraus_JV1!I$2,"")</f>
        <v/>
      </c>
      <c r="J250" s="8" t="str">
        <f>IF(I250&lt;&gt;"",'Viemäriverkoston lähtötiedot'!$B249*MALLI_saneeraus_JV1!J$2,"")</f>
        <v/>
      </c>
    </row>
    <row r="251" spans="1:10" x14ac:dyDescent="0.35">
      <c r="A251" t="str">
        <f>IF('Viemäriverkoston lähtötiedot'!$A250&gt;1000, 'Viemäriverkoston lähtötiedot'!$A250+MALLI_saneeraus_JV1!A$2,"")</f>
        <v/>
      </c>
      <c r="B251" s="8" t="str">
        <f>IF(A251&lt;&gt;"",'Viemäriverkoston lähtötiedot'!$B250*MALLI_saneeraus_JV1!B$2,"")</f>
        <v/>
      </c>
      <c r="C251" t="str">
        <f>IF('Viemäriverkoston lähtötiedot'!$A250&gt;1000, 'Viemäriverkoston lähtötiedot'!$A250+MALLI_saneeraus_JV1!C$2,"")</f>
        <v/>
      </c>
      <c r="D251" s="8" t="str">
        <f>IF(C251&lt;&gt;"",'Viemäriverkoston lähtötiedot'!$B250*MALLI_saneeraus_JV1!D$2,"")</f>
        <v/>
      </c>
      <c r="E251" t="str">
        <f>IF('Viemäriverkoston lähtötiedot'!$A250&gt;1000, 'Viemäriverkoston lähtötiedot'!$A250+MALLI_saneeraus_JV1!E$2,"")</f>
        <v/>
      </c>
      <c r="F251" s="8" t="str">
        <f>IF(E251&lt;&gt;"",'Viemäriverkoston lähtötiedot'!$B250*MALLI_saneeraus_JV1!F$2,"")</f>
        <v/>
      </c>
      <c r="G251" t="str">
        <f>IF('Viemäriverkoston lähtötiedot'!$A250&gt;1000, 'Viemäriverkoston lähtötiedot'!$A250+MALLI_saneeraus_JV1!G$2,"")</f>
        <v/>
      </c>
      <c r="H251" s="8" t="str">
        <f>IF(G251&lt;&gt;"",'Viemäriverkoston lähtötiedot'!$B250*MALLI_saneeraus_JV1!H$2,"")</f>
        <v/>
      </c>
      <c r="I251" t="str">
        <f>IF('Viemäriverkoston lähtötiedot'!$A250&gt;1000, 'Viemäriverkoston lähtötiedot'!$A250+MALLI_saneeraus_JV1!I$2,"")</f>
        <v/>
      </c>
      <c r="J251" s="8" t="str">
        <f>IF(I251&lt;&gt;"",'Viemäriverkoston lähtötiedot'!$B250*MALLI_saneeraus_JV1!J$2,"")</f>
        <v/>
      </c>
    </row>
    <row r="252" spans="1:10" x14ac:dyDescent="0.35">
      <c r="A252" t="str">
        <f>IF('Viemäriverkoston lähtötiedot'!$A251&gt;1000, 'Viemäriverkoston lähtötiedot'!$A251+MALLI_saneeraus_JV1!A$2,"")</f>
        <v/>
      </c>
      <c r="B252" s="8" t="str">
        <f>IF(A252&lt;&gt;"",'Viemäriverkoston lähtötiedot'!$B251*MALLI_saneeraus_JV1!B$2,"")</f>
        <v/>
      </c>
      <c r="C252" t="str">
        <f>IF('Viemäriverkoston lähtötiedot'!$A251&gt;1000, 'Viemäriverkoston lähtötiedot'!$A251+MALLI_saneeraus_JV1!C$2,"")</f>
        <v/>
      </c>
      <c r="D252" s="8" t="str">
        <f>IF(C252&lt;&gt;"",'Viemäriverkoston lähtötiedot'!$B251*MALLI_saneeraus_JV1!D$2,"")</f>
        <v/>
      </c>
      <c r="E252" t="str">
        <f>IF('Viemäriverkoston lähtötiedot'!$A251&gt;1000, 'Viemäriverkoston lähtötiedot'!$A251+MALLI_saneeraus_JV1!E$2,"")</f>
        <v/>
      </c>
      <c r="F252" s="8" t="str">
        <f>IF(E252&lt;&gt;"",'Viemäriverkoston lähtötiedot'!$B251*MALLI_saneeraus_JV1!F$2,"")</f>
        <v/>
      </c>
      <c r="G252" t="str">
        <f>IF('Viemäriverkoston lähtötiedot'!$A251&gt;1000, 'Viemäriverkoston lähtötiedot'!$A251+MALLI_saneeraus_JV1!G$2,"")</f>
        <v/>
      </c>
      <c r="H252" s="8" t="str">
        <f>IF(G252&lt;&gt;"",'Viemäriverkoston lähtötiedot'!$B251*MALLI_saneeraus_JV1!H$2,"")</f>
        <v/>
      </c>
      <c r="I252" t="str">
        <f>IF('Viemäriverkoston lähtötiedot'!$A251&gt;1000, 'Viemäriverkoston lähtötiedot'!$A251+MALLI_saneeraus_JV1!I$2,"")</f>
        <v/>
      </c>
      <c r="J252" s="8" t="str">
        <f>IF(I252&lt;&gt;"",'Viemäriverkoston lähtötiedot'!$B251*MALLI_saneeraus_JV1!J$2,"")</f>
        <v/>
      </c>
    </row>
    <row r="253" spans="1:10" x14ac:dyDescent="0.35">
      <c r="A253" t="str">
        <f>IF('Viemäriverkoston lähtötiedot'!$A252&gt;1000, 'Viemäriverkoston lähtötiedot'!$A252+MALLI_saneeraus_JV1!A$2,"")</f>
        <v/>
      </c>
      <c r="B253" s="8" t="str">
        <f>IF(A253&lt;&gt;"",'Viemäriverkoston lähtötiedot'!$B252*MALLI_saneeraus_JV1!B$2,"")</f>
        <v/>
      </c>
      <c r="C253" t="str">
        <f>IF('Viemäriverkoston lähtötiedot'!$A252&gt;1000, 'Viemäriverkoston lähtötiedot'!$A252+MALLI_saneeraus_JV1!C$2,"")</f>
        <v/>
      </c>
      <c r="D253" s="8" t="str">
        <f>IF(C253&lt;&gt;"",'Viemäriverkoston lähtötiedot'!$B252*MALLI_saneeraus_JV1!D$2,"")</f>
        <v/>
      </c>
      <c r="E253" t="str">
        <f>IF('Viemäriverkoston lähtötiedot'!$A252&gt;1000, 'Viemäriverkoston lähtötiedot'!$A252+MALLI_saneeraus_JV1!E$2,"")</f>
        <v/>
      </c>
      <c r="F253" s="8" t="str">
        <f>IF(E253&lt;&gt;"",'Viemäriverkoston lähtötiedot'!$B252*MALLI_saneeraus_JV1!F$2,"")</f>
        <v/>
      </c>
      <c r="G253" t="str">
        <f>IF('Viemäriverkoston lähtötiedot'!$A252&gt;1000, 'Viemäriverkoston lähtötiedot'!$A252+MALLI_saneeraus_JV1!G$2,"")</f>
        <v/>
      </c>
      <c r="H253" s="8" t="str">
        <f>IF(G253&lt;&gt;"",'Viemäriverkoston lähtötiedot'!$B252*MALLI_saneeraus_JV1!H$2,"")</f>
        <v/>
      </c>
      <c r="I253" t="str">
        <f>IF('Viemäriverkoston lähtötiedot'!$A252&gt;1000, 'Viemäriverkoston lähtötiedot'!$A252+MALLI_saneeraus_JV1!I$2,"")</f>
        <v/>
      </c>
      <c r="J253" s="8" t="str">
        <f>IF(I253&lt;&gt;"",'Viemäriverkoston lähtötiedot'!$B252*MALLI_saneeraus_JV1!J$2,"")</f>
        <v/>
      </c>
    </row>
    <row r="254" spans="1:10" x14ac:dyDescent="0.35">
      <c r="A254" t="str">
        <f>IF('Viemäriverkoston lähtötiedot'!$A253&gt;1000, 'Viemäriverkoston lähtötiedot'!$A253+MALLI_saneeraus_JV1!A$2,"")</f>
        <v/>
      </c>
      <c r="B254" s="8" t="str">
        <f>IF(A254&lt;&gt;"",'Viemäriverkoston lähtötiedot'!$B253*MALLI_saneeraus_JV1!B$2,"")</f>
        <v/>
      </c>
      <c r="C254" t="str">
        <f>IF('Viemäriverkoston lähtötiedot'!$A253&gt;1000, 'Viemäriverkoston lähtötiedot'!$A253+MALLI_saneeraus_JV1!C$2,"")</f>
        <v/>
      </c>
      <c r="D254" s="8" t="str">
        <f>IF(C254&lt;&gt;"",'Viemäriverkoston lähtötiedot'!$B253*MALLI_saneeraus_JV1!D$2,"")</f>
        <v/>
      </c>
      <c r="E254" t="str">
        <f>IF('Viemäriverkoston lähtötiedot'!$A253&gt;1000, 'Viemäriverkoston lähtötiedot'!$A253+MALLI_saneeraus_JV1!E$2,"")</f>
        <v/>
      </c>
      <c r="F254" s="8" t="str">
        <f>IF(E254&lt;&gt;"",'Viemäriverkoston lähtötiedot'!$B253*MALLI_saneeraus_JV1!F$2,"")</f>
        <v/>
      </c>
      <c r="G254" t="str">
        <f>IF('Viemäriverkoston lähtötiedot'!$A253&gt;1000, 'Viemäriverkoston lähtötiedot'!$A253+MALLI_saneeraus_JV1!G$2,"")</f>
        <v/>
      </c>
      <c r="H254" s="8" t="str">
        <f>IF(G254&lt;&gt;"",'Viemäriverkoston lähtötiedot'!$B253*MALLI_saneeraus_JV1!H$2,"")</f>
        <v/>
      </c>
      <c r="I254" t="str">
        <f>IF('Viemäriverkoston lähtötiedot'!$A253&gt;1000, 'Viemäriverkoston lähtötiedot'!$A253+MALLI_saneeraus_JV1!I$2,"")</f>
        <v/>
      </c>
      <c r="J254" s="8" t="str">
        <f>IF(I254&lt;&gt;"",'Viemäriverkoston lähtötiedot'!$B253*MALLI_saneeraus_JV1!J$2,"")</f>
        <v/>
      </c>
    </row>
    <row r="255" spans="1:10" x14ac:dyDescent="0.35">
      <c r="A255" t="str">
        <f>IF('Viemäriverkoston lähtötiedot'!$A254&gt;1000, 'Viemäriverkoston lähtötiedot'!$A254+MALLI_saneeraus_JV1!A$2,"")</f>
        <v/>
      </c>
      <c r="B255" s="8" t="str">
        <f>IF(A255&lt;&gt;"",'Viemäriverkoston lähtötiedot'!$B254*MALLI_saneeraus_JV1!B$2,"")</f>
        <v/>
      </c>
      <c r="C255" t="str">
        <f>IF('Viemäriverkoston lähtötiedot'!$A254&gt;1000, 'Viemäriverkoston lähtötiedot'!$A254+MALLI_saneeraus_JV1!C$2,"")</f>
        <v/>
      </c>
      <c r="D255" s="8" t="str">
        <f>IF(C255&lt;&gt;"",'Viemäriverkoston lähtötiedot'!$B254*MALLI_saneeraus_JV1!D$2,"")</f>
        <v/>
      </c>
      <c r="E255" t="str">
        <f>IF('Viemäriverkoston lähtötiedot'!$A254&gt;1000, 'Viemäriverkoston lähtötiedot'!$A254+MALLI_saneeraus_JV1!E$2,"")</f>
        <v/>
      </c>
      <c r="F255" s="8" t="str">
        <f>IF(E255&lt;&gt;"",'Viemäriverkoston lähtötiedot'!$B254*MALLI_saneeraus_JV1!F$2,"")</f>
        <v/>
      </c>
      <c r="G255" t="str">
        <f>IF('Viemäriverkoston lähtötiedot'!$A254&gt;1000, 'Viemäriverkoston lähtötiedot'!$A254+MALLI_saneeraus_JV1!G$2,"")</f>
        <v/>
      </c>
      <c r="H255" s="8" t="str">
        <f>IF(G255&lt;&gt;"",'Viemäriverkoston lähtötiedot'!$B254*MALLI_saneeraus_JV1!H$2,"")</f>
        <v/>
      </c>
      <c r="I255" t="str">
        <f>IF('Viemäriverkoston lähtötiedot'!$A254&gt;1000, 'Viemäriverkoston lähtötiedot'!$A254+MALLI_saneeraus_JV1!I$2,"")</f>
        <v/>
      </c>
      <c r="J255" s="8" t="str">
        <f>IF(I255&lt;&gt;"",'Viemäriverkoston lähtötiedot'!$B254*MALLI_saneeraus_JV1!J$2,"")</f>
        <v/>
      </c>
    </row>
    <row r="256" spans="1:10" x14ac:dyDescent="0.35">
      <c r="A256" t="str">
        <f>IF('Viemäriverkoston lähtötiedot'!$A255&gt;1000, 'Viemäriverkoston lähtötiedot'!$A255+MALLI_saneeraus_JV1!A$2,"")</f>
        <v/>
      </c>
      <c r="B256" s="8" t="str">
        <f>IF(A256&lt;&gt;"",'Viemäriverkoston lähtötiedot'!$B255*MALLI_saneeraus_JV1!B$2,"")</f>
        <v/>
      </c>
      <c r="C256" t="str">
        <f>IF('Viemäriverkoston lähtötiedot'!$A255&gt;1000, 'Viemäriverkoston lähtötiedot'!$A255+MALLI_saneeraus_JV1!C$2,"")</f>
        <v/>
      </c>
      <c r="D256" s="8" t="str">
        <f>IF(C256&lt;&gt;"",'Viemäriverkoston lähtötiedot'!$B255*MALLI_saneeraus_JV1!D$2,"")</f>
        <v/>
      </c>
      <c r="E256" t="str">
        <f>IF('Viemäriverkoston lähtötiedot'!$A255&gt;1000, 'Viemäriverkoston lähtötiedot'!$A255+MALLI_saneeraus_JV1!E$2,"")</f>
        <v/>
      </c>
      <c r="F256" s="8" t="str">
        <f>IF(E256&lt;&gt;"",'Viemäriverkoston lähtötiedot'!$B255*MALLI_saneeraus_JV1!F$2,"")</f>
        <v/>
      </c>
      <c r="G256" t="str">
        <f>IF('Viemäriverkoston lähtötiedot'!$A255&gt;1000, 'Viemäriverkoston lähtötiedot'!$A255+MALLI_saneeraus_JV1!G$2,"")</f>
        <v/>
      </c>
      <c r="H256" s="8" t="str">
        <f>IF(G256&lt;&gt;"",'Viemäriverkoston lähtötiedot'!$B255*MALLI_saneeraus_JV1!H$2,"")</f>
        <v/>
      </c>
      <c r="I256" t="str">
        <f>IF('Viemäriverkoston lähtötiedot'!$A255&gt;1000, 'Viemäriverkoston lähtötiedot'!$A255+MALLI_saneeraus_JV1!I$2,"")</f>
        <v/>
      </c>
      <c r="J256" s="8" t="str">
        <f>IF(I256&lt;&gt;"",'Viemäriverkoston lähtötiedot'!$B255*MALLI_saneeraus_JV1!J$2,"")</f>
        <v/>
      </c>
    </row>
    <row r="257" spans="1:10" x14ac:dyDescent="0.35">
      <c r="A257" t="str">
        <f>IF('Viemäriverkoston lähtötiedot'!$A256&gt;1000, 'Viemäriverkoston lähtötiedot'!$A256+MALLI_saneeraus_JV1!A$2,"")</f>
        <v/>
      </c>
      <c r="B257" s="8" t="str">
        <f>IF(A257&lt;&gt;"",'Viemäriverkoston lähtötiedot'!$B256*MALLI_saneeraus_JV1!B$2,"")</f>
        <v/>
      </c>
      <c r="C257" t="str">
        <f>IF('Viemäriverkoston lähtötiedot'!$A256&gt;1000, 'Viemäriverkoston lähtötiedot'!$A256+MALLI_saneeraus_JV1!C$2,"")</f>
        <v/>
      </c>
      <c r="D257" s="8" t="str">
        <f>IF(C257&lt;&gt;"",'Viemäriverkoston lähtötiedot'!$B256*MALLI_saneeraus_JV1!D$2,"")</f>
        <v/>
      </c>
      <c r="E257" t="str">
        <f>IF('Viemäriverkoston lähtötiedot'!$A256&gt;1000, 'Viemäriverkoston lähtötiedot'!$A256+MALLI_saneeraus_JV1!E$2,"")</f>
        <v/>
      </c>
      <c r="F257" s="8" t="str">
        <f>IF(E257&lt;&gt;"",'Viemäriverkoston lähtötiedot'!$B256*MALLI_saneeraus_JV1!F$2,"")</f>
        <v/>
      </c>
      <c r="G257" t="str">
        <f>IF('Viemäriverkoston lähtötiedot'!$A256&gt;1000, 'Viemäriverkoston lähtötiedot'!$A256+MALLI_saneeraus_JV1!G$2,"")</f>
        <v/>
      </c>
      <c r="H257" s="8" t="str">
        <f>IF(G257&lt;&gt;"",'Viemäriverkoston lähtötiedot'!$B256*MALLI_saneeraus_JV1!H$2,"")</f>
        <v/>
      </c>
      <c r="I257" t="str">
        <f>IF('Viemäriverkoston lähtötiedot'!$A256&gt;1000, 'Viemäriverkoston lähtötiedot'!$A256+MALLI_saneeraus_JV1!I$2,"")</f>
        <v/>
      </c>
      <c r="J257" s="8" t="str">
        <f>IF(I257&lt;&gt;"",'Viemäriverkoston lähtötiedot'!$B256*MALLI_saneeraus_JV1!J$2,"")</f>
        <v/>
      </c>
    </row>
    <row r="258" spans="1:10" x14ac:dyDescent="0.35">
      <c r="A258" t="str">
        <f>IF('Viemäriverkoston lähtötiedot'!$A257&gt;1000, 'Viemäriverkoston lähtötiedot'!$A257+MALLI_saneeraus_JV1!A$2,"")</f>
        <v/>
      </c>
      <c r="B258" s="8" t="str">
        <f>IF(A258&lt;&gt;"",'Viemäriverkoston lähtötiedot'!$B257*MALLI_saneeraus_JV1!B$2,"")</f>
        <v/>
      </c>
      <c r="C258" t="str">
        <f>IF('Viemäriverkoston lähtötiedot'!$A257&gt;1000, 'Viemäriverkoston lähtötiedot'!$A257+MALLI_saneeraus_JV1!C$2,"")</f>
        <v/>
      </c>
      <c r="D258" s="8" t="str">
        <f>IF(C258&lt;&gt;"",'Viemäriverkoston lähtötiedot'!$B257*MALLI_saneeraus_JV1!D$2,"")</f>
        <v/>
      </c>
      <c r="E258" t="str">
        <f>IF('Viemäriverkoston lähtötiedot'!$A257&gt;1000, 'Viemäriverkoston lähtötiedot'!$A257+MALLI_saneeraus_JV1!E$2,"")</f>
        <v/>
      </c>
      <c r="F258" s="8" t="str">
        <f>IF(E258&lt;&gt;"",'Viemäriverkoston lähtötiedot'!$B257*MALLI_saneeraus_JV1!F$2,"")</f>
        <v/>
      </c>
      <c r="G258" t="str">
        <f>IF('Viemäriverkoston lähtötiedot'!$A257&gt;1000, 'Viemäriverkoston lähtötiedot'!$A257+MALLI_saneeraus_JV1!G$2,"")</f>
        <v/>
      </c>
      <c r="H258" s="8" t="str">
        <f>IF(G258&lt;&gt;"",'Viemäriverkoston lähtötiedot'!$B257*MALLI_saneeraus_JV1!H$2,"")</f>
        <v/>
      </c>
      <c r="I258" t="str">
        <f>IF('Viemäriverkoston lähtötiedot'!$A257&gt;1000, 'Viemäriverkoston lähtötiedot'!$A257+MALLI_saneeraus_JV1!I$2,"")</f>
        <v/>
      </c>
      <c r="J258" s="8" t="str">
        <f>IF(I258&lt;&gt;"",'Viemäriverkoston lähtötiedot'!$B257*MALLI_saneeraus_JV1!J$2,"")</f>
        <v/>
      </c>
    </row>
    <row r="259" spans="1:10" x14ac:dyDescent="0.35">
      <c r="A259" t="str">
        <f>IF('Viemäriverkoston lähtötiedot'!$A258&gt;1000, 'Viemäriverkoston lähtötiedot'!$A258+MALLI_saneeraus_JV1!A$2,"")</f>
        <v/>
      </c>
      <c r="B259" s="8" t="str">
        <f>IF(A259&lt;&gt;"",'Viemäriverkoston lähtötiedot'!$B258*MALLI_saneeraus_JV1!B$2,"")</f>
        <v/>
      </c>
      <c r="C259" t="str">
        <f>IF('Viemäriverkoston lähtötiedot'!$A258&gt;1000, 'Viemäriverkoston lähtötiedot'!$A258+MALLI_saneeraus_JV1!C$2,"")</f>
        <v/>
      </c>
      <c r="D259" s="8" t="str">
        <f>IF(C259&lt;&gt;"",'Viemäriverkoston lähtötiedot'!$B258*MALLI_saneeraus_JV1!D$2,"")</f>
        <v/>
      </c>
      <c r="E259" t="str">
        <f>IF('Viemäriverkoston lähtötiedot'!$A258&gt;1000, 'Viemäriverkoston lähtötiedot'!$A258+MALLI_saneeraus_JV1!E$2,"")</f>
        <v/>
      </c>
      <c r="F259" s="8" t="str">
        <f>IF(E259&lt;&gt;"",'Viemäriverkoston lähtötiedot'!$B258*MALLI_saneeraus_JV1!F$2,"")</f>
        <v/>
      </c>
      <c r="G259" t="str">
        <f>IF('Viemäriverkoston lähtötiedot'!$A258&gt;1000, 'Viemäriverkoston lähtötiedot'!$A258+MALLI_saneeraus_JV1!G$2,"")</f>
        <v/>
      </c>
      <c r="H259" s="8" t="str">
        <f>IF(G259&lt;&gt;"",'Viemäriverkoston lähtötiedot'!$B258*MALLI_saneeraus_JV1!H$2,"")</f>
        <v/>
      </c>
      <c r="I259" t="str">
        <f>IF('Viemäriverkoston lähtötiedot'!$A258&gt;1000, 'Viemäriverkoston lähtötiedot'!$A258+MALLI_saneeraus_JV1!I$2,"")</f>
        <v/>
      </c>
      <c r="J259" s="8" t="str">
        <f>IF(I259&lt;&gt;"",'Viemäriverkoston lähtötiedot'!$B258*MALLI_saneeraus_JV1!J$2,"")</f>
        <v/>
      </c>
    </row>
    <row r="260" spans="1:10" x14ac:dyDescent="0.35">
      <c r="A260" t="str">
        <f>IF('Viemäriverkoston lähtötiedot'!$A259&gt;1000, 'Viemäriverkoston lähtötiedot'!$A259+MALLI_saneeraus_JV1!A$2,"")</f>
        <v/>
      </c>
      <c r="B260" s="8" t="str">
        <f>IF(A260&lt;&gt;"",'Viemäriverkoston lähtötiedot'!$B259*MALLI_saneeraus_JV1!B$2,"")</f>
        <v/>
      </c>
      <c r="C260" t="str">
        <f>IF('Viemäriverkoston lähtötiedot'!$A259&gt;1000, 'Viemäriverkoston lähtötiedot'!$A259+MALLI_saneeraus_JV1!C$2,"")</f>
        <v/>
      </c>
      <c r="D260" s="8" t="str">
        <f>IF(C260&lt;&gt;"",'Viemäriverkoston lähtötiedot'!$B259*MALLI_saneeraus_JV1!D$2,"")</f>
        <v/>
      </c>
      <c r="E260" t="str">
        <f>IF('Viemäriverkoston lähtötiedot'!$A259&gt;1000, 'Viemäriverkoston lähtötiedot'!$A259+MALLI_saneeraus_JV1!E$2,"")</f>
        <v/>
      </c>
      <c r="F260" s="8" t="str">
        <f>IF(E260&lt;&gt;"",'Viemäriverkoston lähtötiedot'!$B259*MALLI_saneeraus_JV1!F$2,"")</f>
        <v/>
      </c>
      <c r="G260" t="str">
        <f>IF('Viemäriverkoston lähtötiedot'!$A259&gt;1000, 'Viemäriverkoston lähtötiedot'!$A259+MALLI_saneeraus_JV1!G$2,"")</f>
        <v/>
      </c>
      <c r="H260" s="8" t="str">
        <f>IF(G260&lt;&gt;"",'Viemäriverkoston lähtötiedot'!$B259*MALLI_saneeraus_JV1!H$2,"")</f>
        <v/>
      </c>
      <c r="I260" t="str">
        <f>IF('Viemäriverkoston lähtötiedot'!$A259&gt;1000, 'Viemäriverkoston lähtötiedot'!$A259+MALLI_saneeraus_JV1!I$2,"")</f>
        <v/>
      </c>
      <c r="J260" s="8" t="str">
        <f>IF(I260&lt;&gt;"",'Viemäriverkoston lähtötiedot'!$B259*MALLI_saneeraus_JV1!J$2,"")</f>
        <v/>
      </c>
    </row>
    <row r="261" spans="1:10" x14ac:dyDescent="0.35">
      <c r="A261" t="str">
        <f>IF('Viemäriverkoston lähtötiedot'!$A260&gt;1000, 'Viemäriverkoston lähtötiedot'!$A260+MALLI_saneeraus_JV1!A$2,"")</f>
        <v/>
      </c>
      <c r="B261" s="8" t="str">
        <f>IF(A261&lt;&gt;"",'Viemäriverkoston lähtötiedot'!$B260*MALLI_saneeraus_JV1!B$2,"")</f>
        <v/>
      </c>
      <c r="C261" t="str">
        <f>IF('Viemäriverkoston lähtötiedot'!$A260&gt;1000, 'Viemäriverkoston lähtötiedot'!$A260+MALLI_saneeraus_JV1!C$2,"")</f>
        <v/>
      </c>
      <c r="D261" s="8" t="str">
        <f>IF(C261&lt;&gt;"",'Viemäriverkoston lähtötiedot'!$B260*MALLI_saneeraus_JV1!D$2,"")</f>
        <v/>
      </c>
      <c r="E261" t="str">
        <f>IF('Viemäriverkoston lähtötiedot'!$A260&gt;1000, 'Viemäriverkoston lähtötiedot'!$A260+MALLI_saneeraus_JV1!E$2,"")</f>
        <v/>
      </c>
      <c r="F261" s="8" t="str">
        <f>IF(E261&lt;&gt;"",'Viemäriverkoston lähtötiedot'!$B260*MALLI_saneeraus_JV1!F$2,"")</f>
        <v/>
      </c>
      <c r="G261" t="str">
        <f>IF('Viemäriverkoston lähtötiedot'!$A260&gt;1000, 'Viemäriverkoston lähtötiedot'!$A260+MALLI_saneeraus_JV1!G$2,"")</f>
        <v/>
      </c>
      <c r="H261" s="8" t="str">
        <f>IF(G261&lt;&gt;"",'Viemäriverkoston lähtötiedot'!$B260*MALLI_saneeraus_JV1!H$2,"")</f>
        <v/>
      </c>
      <c r="I261" t="str">
        <f>IF('Viemäriverkoston lähtötiedot'!$A260&gt;1000, 'Viemäriverkoston lähtötiedot'!$A260+MALLI_saneeraus_JV1!I$2,"")</f>
        <v/>
      </c>
      <c r="J261" s="8" t="str">
        <f>IF(I261&lt;&gt;"",'Viemäriverkoston lähtötiedot'!$B260*MALLI_saneeraus_JV1!J$2,"")</f>
        <v/>
      </c>
    </row>
    <row r="262" spans="1:10" x14ac:dyDescent="0.35">
      <c r="A262" t="str">
        <f>IF('Viemäriverkoston lähtötiedot'!$A261&gt;1000, 'Viemäriverkoston lähtötiedot'!$A261+MALLI_saneeraus_JV1!A$2,"")</f>
        <v/>
      </c>
      <c r="B262" s="8" t="str">
        <f>IF(A262&lt;&gt;"",'Viemäriverkoston lähtötiedot'!$B261*MALLI_saneeraus_JV1!B$2,"")</f>
        <v/>
      </c>
      <c r="C262" t="str">
        <f>IF('Viemäriverkoston lähtötiedot'!$A261&gt;1000, 'Viemäriverkoston lähtötiedot'!$A261+MALLI_saneeraus_JV1!C$2,"")</f>
        <v/>
      </c>
      <c r="D262" s="8" t="str">
        <f>IF(C262&lt;&gt;"",'Viemäriverkoston lähtötiedot'!$B261*MALLI_saneeraus_JV1!D$2,"")</f>
        <v/>
      </c>
      <c r="E262" t="str">
        <f>IF('Viemäriverkoston lähtötiedot'!$A261&gt;1000, 'Viemäriverkoston lähtötiedot'!$A261+MALLI_saneeraus_JV1!E$2,"")</f>
        <v/>
      </c>
      <c r="F262" s="8" t="str">
        <f>IF(E262&lt;&gt;"",'Viemäriverkoston lähtötiedot'!$B261*MALLI_saneeraus_JV1!F$2,"")</f>
        <v/>
      </c>
      <c r="G262" t="str">
        <f>IF('Viemäriverkoston lähtötiedot'!$A261&gt;1000, 'Viemäriverkoston lähtötiedot'!$A261+MALLI_saneeraus_JV1!G$2,"")</f>
        <v/>
      </c>
      <c r="H262" s="8" t="str">
        <f>IF(G262&lt;&gt;"",'Viemäriverkoston lähtötiedot'!$B261*MALLI_saneeraus_JV1!H$2,"")</f>
        <v/>
      </c>
      <c r="I262" t="str">
        <f>IF('Viemäriverkoston lähtötiedot'!$A261&gt;1000, 'Viemäriverkoston lähtötiedot'!$A261+MALLI_saneeraus_JV1!I$2,"")</f>
        <v/>
      </c>
      <c r="J262" s="8" t="str">
        <f>IF(I262&lt;&gt;"",'Viemäriverkoston lähtötiedot'!$B261*MALLI_saneeraus_JV1!J$2,"")</f>
        <v/>
      </c>
    </row>
    <row r="263" spans="1:10" x14ac:dyDescent="0.35">
      <c r="A263" t="str">
        <f>IF('Viemäriverkoston lähtötiedot'!$A262&gt;1000, 'Viemäriverkoston lähtötiedot'!$A262+MALLI_saneeraus_JV1!A$2,"")</f>
        <v/>
      </c>
      <c r="B263" s="8" t="str">
        <f>IF(A263&lt;&gt;"",'Viemäriverkoston lähtötiedot'!$B262*MALLI_saneeraus_JV1!B$2,"")</f>
        <v/>
      </c>
      <c r="C263" t="str">
        <f>IF('Viemäriverkoston lähtötiedot'!$A262&gt;1000, 'Viemäriverkoston lähtötiedot'!$A262+MALLI_saneeraus_JV1!C$2,"")</f>
        <v/>
      </c>
      <c r="D263" s="8" t="str">
        <f>IF(C263&lt;&gt;"",'Viemäriverkoston lähtötiedot'!$B262*MALLI_saneeraus_JV1!D$2,"")</f>
        <v/>
      </c>
      <c r="E263" t="str">
        <f>IF('Viemäriverkoston lähtötiedot'!$A262&gt;1000, 'Viemäriverkoston lähtötiedot'!$A262+MALLI_saneeraus_JV1!E$2,"")</f>
        <v/>
      </c>
      <c r="F263" s="8" t="str">
        <f>IF(E263&lt;&gt;"",'Viemäriverkoston lähtötiedot'!$B262*MALLI_saneeraus_JV1!F$2,"")</f>
        <v/>
      </c>
      <c r="G263" t="str">
        <f>IF('Viemäriverkoston lähtötiedot'!$A262&gt;1000, 'Viemäriverkoston lähtötiedot'!$A262+MALLI_saneeraus_JV1!G$2,"")</f>
        <v/>
      </c>
      <c r="H263" s="8" t="str">
        <f>IF(G263&lt;&gt;"",'Viemäriverkoston lähtötiedot'!$B262*MALLI_saneeraus_JV1!H$2,"")</f>
        <v/>
      </c>
      <c r="I263" t="str">
        <f>IF('Viemäriverkoston lähtötiedot'!$A262&gt;1000, 'Viemäriverkoston lähtötiedot'!$A262+MALLI_saneeraus_JV1!I$2,"")</f>
        <v/>
      </c>
      <c r="J263" s="8" t="str">
        <f>IF(I263&lt;&gt;"",'Viemäriverkoston lähtötiedot'!$B262*MALLI_saneeraus_JV1!J$2,"")</f>
        <v/>
      </c>
    </row>
    <row r="264" spans="1:10" x14ac:dyDescent="0.35">
      <c r="A264" t="str">
        <f>IF('Viemäriverkoston lähtötiedot'!$A263&gt;1000, 'Viemäriverkoston lähtötiedot'!$A263+MALLI_saneeraus_JV1!A$2,"")</f>
        <v/>
      </c>
      <c r="B264" s="8" t="str">
        <f>IF(A264&lt;&gt;"",'Viemäriverkoston lähtötiedot'!$B263*MALLI_saneeraus_JV1!B$2,"")</f>
        <v/>
      </c>
      <c r="C264" t="str">
        <f>IF('Viemäriverkoston lähtötiedot'!$A263&gt;1000, 'Viemäriverkoston lähtötiedot'!$A263+MALLI_saneeraus_JV1!C$2,"")</f>
        <v/>
      </c>
      <c r="D264" s="8" t="str">
        <f>IF(C264&lt;&gt;"",'Viemäriverkoston lähtötiedot'!$B263*MALLI_saneeraus_JV1!D$2,"")</f>
        <v/>
      </c>
      <c r="E264" t="str">
        <f>IF('Viemäriverkoston lähtötiedot'!$A263&gt;1000, 'Viemäriverkoston lähtötiedot'!$A263+MALLI_saneeraus_JV1!E$2,"")</f>
        <v/>
      </c>
      <c r="F264" s="8" t="str">
        <f>IF(E264&lt;&gt;"",'Viemäriverkoston lähtötiedot'!$B263*MALLI_saneeraus_JV1!F$2,"")</f>
        <v/>
      </c>
      <c r="G264" t="str">
        <f>IF('Viemäriverkoston lähtötiedot'!$A263&gt;1000, 'Viemäriverkoston lähtötiedot'!$A263+MALLI_saneeraus_JV1!G$2,"")</f>
        <v/>
      </c>
      <c r="H264" s="8" t="str">
        <f>IF(G264&lt;&gt;"",'Viemäriverkoston lähtötiedot'!$B263*MALLI_saneeraus_JV1!H$2,"")</f>
        <v/>
      </c>
      <c r="I264" t="str">
        <f>IF('Viemäriverkoston lähtötiedot'!$A263&gt;1000, 'Viemäriverkoston lähtötiedot'!$A263+MALLI_saneeraus_JV1!I$2,"")</f>
        <v/>
      </c>
      <c r="J264" s="8" t="str">
        <f>IF(I264&lt;&gt;"",'Viemäriverkoston lähtötiedot'!$B263*MALLI_saneeraus_JV1!J$2,"")</f>
        <v/>
      </c>
    </row>
    <row r="265" spans="1:10" x14ac:dyDescent="0.35">
      <c r="A265" t="str">
        <f>IF('Viemäriverkoston lähtötiedot'!$A264&gt;1000, 'Viemäriverkoston lähtötiedot'!$A264+MALLI_saneeraus_JV1!A$2,"")</f>
        <v/>
      </c>
      <c r="B265" s="8" t="str">
        <f>IF(A265&lt;&gt;"",'Viemäriverkoston lähtötiedot'!$B264*MALLI_saneeraus_JV1!B$2,"")</f>
        <v/>
      </c>
      <c r="C265" t="str">
        <f>IF('Viemäriverkoston lähtötiedot'!$A264&gt;1000, 'Viemäriverkoston lähtötiedot'!$A264+MALLI_saneeraus_JV1!C$2,"")</f>
        <v/>
      </c>
      <c r="D265" s="8" t="str">
        <f>IF(C265&lt;&gt;"",'Viemäriverkoston lähtötiedot'!$B264*MALLI_saneeraus_JV1!D$2,"")</f>
        <v/>
      </c>
      <c r="E265" t="str">
        <f>IF('Viemäriverkoston lähtötiedot'!$A264&gt;1000, 'Viemäriverkoston lähtötiedot'!$A264+MALLI_saneeraus_JV1!E$2,"")</f>
        <v/>
      </c>
      <c r="F265" s="8" t="str">
        <f>IF(E265&lt;&gt;"",'Viemäriverkoston lähtötiedot'!$B264*MALLI_saneeraus_JV1!F$2,"")</f>
        <v/>
      </c>
      <c r="G265" t="str">
        <f>IF('Viemäriverkoston lähtötiedot'!$A264&gt;1000, 'Viemäriverkoston lähtötiedot'!$A264+MALLI_saneeraus_JV1!G$2,"")</f>
        <v/>
      </c>
      <c r="H265" s="8" t="str">
        <f>IF(G265&lt;&gt;"",'Viemäriverkoston lähtötiedot'!$B264*MALLI_saneeraus_JV1!H$2,"")</f>
        <v/>
      </c>
      <c r="I265" t="str">
        <f>IF('Viemäriverkoston lähtötiedot'!$A264&gt;1000, 'Viemäriverkoston lähtötiedot'!$A264+MALLI_saneeraus_JV1!I$2,"")</f>
        <v/>
      </c>
      <c r="J265" s="8" t="str">
        <f>IF(I265&lt;&gt;"",'Viemäriverkoston lähtötiedot'!$B264*MALLI_saneeraus_JV1!J$2,"")</f>
        <v/>
      </c>
    </row>
    <row r="266" spans="1:10" x14ac:dyDescent="0.35">
      <c r="A266" t="str">
        <f>IF('Viemäriverkoston lähtötiedot'!$A265&gt;1000, 'Viemäriverkoston lähtötiedot'!$A265+MALLI_saneeraus_JV1!A$2,"")</f>
        <v/>
      </c>
      <c r="B266" s="8" t="str">
        <f>IF(A266&lt;&gt;"",'Viemäriverkoston lähtötiedot'!$B265*MALLI_saneeraus_JV1!B$2,"")</f>
        <v/>
      </c>
      <c r="C266" t="str">
        <f>IF('Viemäriverkoston lähtötiedot'!$A265&gt;1000, 'Viemäriverkoston lähtötiedot'!$A265+MALLI_saneeraus_JV1!C$2,"")</f>
        <v/>
      </c>
      <c r="D266" s="8" t="str">
        <f>IF(C266&lt;&gt;"",'Viemäriverkoston lähtötiedot'!$B265*MALLI_saneeraus_JV1!D$2,"")</f>
        <v/>
      </c>
      <c r="E266" t="str">
        <f>IF('Viemäriverkoston lähtötiedot'!$A265&gt;1000, 'Viemäriverkoston lähtötiedot'!$A265+MALLI_saneeraus_JV1!E$2,"")</f>
        <v/>
      </c>
      <c r="F266" s="8" t="str">
        <f>IF(E266&lt;&gt;"",'Viemäriverkoston lähtötiedot'!$B265*MALLI_saneeraus_JV1!F$2,"")</f>
        <v/>
      </c>
      <c r="G266" t="str">
        <f>IF('Viemäriverkoston lähtötiedot'!$A265&gt;1000, 'Viemäriverkoston lähtötiedot'!$A265+MALLI_saneeraus_JV1!G$2,"")</f>
        <v/>
      </c>
      <c r="H266" s="8" t="str">
        <f>IF(G266&lt;&gt;"",'Viemäriverkoston lähtötiedot'!$B265*MALLI_saneeraus_JV1!H$2,"")</f>
        <v/>
      </c>
      <c r="I266" t="str">
        <f>IF('Viemäriverkoston lähtötiedot'!$A265&gt;1000, 'Viemäriverkoston lähtötiedot'!$A265+MALLI_saneeraus_JV1!I$2,"")</f>
        <v/>
      </c>
      <c r="J266" s="8" t="str">
        <f>IF(I266&lt;&gt;"",'Viemäriverkoston lähtötiedot'!$B265*MALLI_saneeraus_JV1!J$2,"")</f>
        <v/>
      </c>
    </row>
    <row r="267" spans="1:10" x14ac:dyDescent="0.35">
      <c r="A267" t="str">
        <f>IF('Viemäriverkoston lähtötiedot'!$A266&gt;1000, 'Viemäriverkoston lähtötiedot'!$A266+MALLI_saneeraus_JV1!A$2,"")</f>
        <v/>
      </c>
      <c r="B267" s="8" t="str">
        <f>IF(A267&lt;&gt;"",'Viemäriverkoston lähtötiedot'!$B266*MALLI_saneeraus_JV1!B$2,"")</f>
        <v/>
      </c>
      <c r="C267" t="str">
        <f>IF('Viemäriverkoston lähtötiedot'!$A266&gt;1000, 'Viemäriverkoston lähtötiedot'!$A266+MALLI_saneeraus_JV1!C$2,"")</f>
        <v/>
      </c>
      <c r="D267" s="8" t="str">
        <f>IF(C267&lt;&gt;"",'Viemäriverkoston lähtötiedot'!$B266*MALLI_saneeraus_JV1!D$2,"")</f>
        <v/>
      </c>
      <c r="E267" t="str">
        <f>IF('Viemäriverkoston lähtötiedot'!$A266&gt;1000, 'Viemäriverkoston lähtötiedot'!$A266+MALLI_saneeraus_JV1!E$2,"")</f>
        <v/>
      </c>
      <c r="F267" s="8" t="str">
        <f>IF(E267&lt;&gt;"",'Viemäriverkoston lähtötiedot'!$B266*MALLI_saneeraus_JV1!F$2,"")</f>
        <v/>
      </c>
      <c r="G267" t="str">
        <f>IF('Viemäriverkoston lähtötiedot'!$A266&gt;1000, 'Viemäriverkoston lähtötiedot'!$A266+MALLI_saneeraus_JV1!G$2,"")</f>
        <v/>
      </c>
      <c r="H267" s="8" t="str">
        <f>IF(G267&lt;&gt;"",'Viemäriverkoston lähtötiedot'!$B266*MALLI_saneeraus_JV1!H$2,"")</f>
        <v/>
      </c>
      <c r="I267" t="str">
        <f>IF('Viemäriverkoston lähtötiedot'!$A266&gt;1000, 'Viemäriverkoston lähtötiedot'!$A266+MALLI_saneeraus_JV1!I$2,"")</f>
        <v/>
      </c>
      <c r="J267" s="8" t="str">
        <f>IF(I267&lt;&gt;"",'Viemäriverkoston lähtötiedot'!$B266*MALLI_saneeraus_JV1!J$2,"")</f>
        <v/>
      </c>
    </row>
    <row r="268" spans="1:10" x14ac:dyDescent="0.35">
      <c r="A268" t="str">
        <f>IF('Viemäriverkoston lähtötiedot'!$A267&gt;1000, 'Viemäriverkoston lähtötiedot'!$A267+MALLI_saneeraus_JV1!A$2,"")</f>
        <v/>
      </c>
      <c r="B268" s="8" t="str">
        <f>IF(A268&lt;&gt;"",'Viemäriverkoston lähtötiedot'!$B267*MALLI_saneeraus_JV1!B$2,"")</f>
        <v/>
      </c>
      <c r="C268" t="str">
        <f>IF('Viemäriverkoston lähtötiedot'!$A267&gt;1000, 'Viemäriverkoston lähtötiedot'!$A267+MALLI_saneeraus_JV1!C$2,"")</f>
        <v/>
      </c>
      <c r="D268" s="8" t="str">
        <f>IF(C268&lt;&gt;"",'Viemäriverkoston lähtötiedot'!$B267*MALLI_saneeraus_JV1!D$2,"")</f>
        <v/>
      </c>
      <c r="E268" t="str">
        <f>IF('Viemäriverkoston lähtötiedot'!$A267&gt;1000, 'Viemäriverkoston lähtötiedot'!$A267+MALLI_saneeraus_JV1!E$2,"")</f>
        <v/>
      </c>
      <c r="F268" s="8" t="str">
        <f>IF(E268&lt;&gt;"",'Viemäriverkoston lähtötiedot'!$B267*MALLI_saneeraus_JV1!F$2,"")</f>
        <v/>
      </c>
      <c r="G268" t="str">
        <f>IF('Viemäriverkoston lähtötiedot'!$A267&gt;1000, 'Viemäriverkoston lähtötiedot'!$A267+MALLI_saneeraus_JV1!G$2,"")</f>
        <v/>
      </c>
      <c r="H268" s="8" t="str">
        <f>IF(G268&lt;&gt;"",'Viemäriverkoston lähtötiedot'!$B267*MALLI_saneeraus_JV1!H$2,"")</f>
        <v/>
      </c>
      <c r="I268" t="str">
        <f>IF('Viemäriverkoston lähtötiedot'!$A267&gt;1000, 'Viemäriverkoston lähtötiedot'!$A267+MALLI_saneeraus_JV1!I$2,"")</f>
        <v/>
      </c>
      <c r="J268" s="8" t="str">
        <f>IF(I268&lt;&gt;"",'Viemäriverkoston lähtötiedot'!$B267*MALLI_saneeraus_JV1!J$2,"")</f>
        <v/>
      </c>
    </row>
    <row r="269" spans="1:10" x14ac:dyDescent="0.35">
      <c r="A269" t="str">
        <f>IF('Viemäriverkoston lähtötiedot'!$A268&gt;1000, 'Viemäriverkoston lähtötiedot'!$A268+MALLI_saneeraus_JV1!A$2,"")</f>
        <v/>
      </c>
      <c r="B269" s="8" t="str">
        <f>IF(A269&lt;&gt;"",'Viemäriverkoston lähtötiedot'!$B268*MALLI_saneeraus_JV1!B$2,"")</f>
        <v/>
      </c>
      <c r="C269" t="str">
        <f>IF('Viemäriverkoston lähtötiedot'!$A268&gt;1000, 'Viemäriverkoston lähtötiedot'!$A268+MALLI_saneeraus_JV1!C$2,"")</f>
        <v/>
      </c>
      <c r="D269" s="8" t="str">
        <f>IF(C269&lt;&gt;"",'Viemäriverkoston lähtötiedot'!$B268*MALLI_saneeraus_JV1!D$2,"")</f>
        <v/>
      </c>
      <c r="E269" t="str">
        <f>IF('Viemäriverkoston lähtötiedot'!$A268&gt;1000, 'Viemäriverkoston lähtötiedot'!$A268+MALLI_saneeraus_JV1!E$2,"")</f>
        <v/>
      </c>
      <c r="F269" s="8" t="str">
        <f>IF(E269&lt;&gt;"",'Viemäriverkoston lähtötiedot'!$B268*MALLI_saneeraus_JV1!F$2,"")</f>
        <v/>
      </c>
      <c r="G269" t="str">
        <f>IF('Viemäriverkoston lähtötiedot'!$A268&gt;1000, 'Viemäriverkoston lähtötiedot'!$A268+MALLI_saneeraus_JV1!G$2,"")</f>
        <v/>
      </c>
      <c r="H269" s="8" t="str">
        <f>IF(G269&lt;&gt;"",'Viemäriverkoston lähtötiedot'!$B268*MALLI_saneeraus_JV1!H$2,"")</f>
        <v/>
      </c>
      <c r="I269" t="str">
        <f>IF('Viemäriverkoston lähtötiedot'!$A268&gt;1000, 'Viemäriverkoston lähtötiedot'!$A268+MALLI_saneeraus_JV1!I$2,"")</f>
        <v/>
      </c>
      <c r="J269" s="8" t="str">
        <f>IF(I269&lt;&gt;"",'Viemäriverkoston lähtötiedot'!$B268*MALLI_saneeraus_JV1!J$2,"")</f>
        <v/>
      </c>
    </row>
    <row r="270" spans="1:10" x14ac:dyDescent="0.35">
      <c r="A270" t="str">
        <f>IF('Viemäriverkoston lähtötiedot'!$A269&gt;1000, 'Viemäriverkoston lähtötiedot'!$A269+MALLI_saneeraus_JV1!A$2,"")</f>
        <v/>
      </c>
      <c r="B270" s="8" t="str">
        <f>IF(A270&lt;&gt;"",'Viemäriverkoston lähtötiedot'!$B269*MALLI_saneeraus_JV1!B$2,"")</f>
        <v/>
      </c>
      <c r="C270" t="str">
        <f>IF('Viemäriverkoston lähtötiedot'!$A269&gt;1000, 'Viemäriverkoston lähtötiedot'!$A269+MALLI_saneeraus_JV1!C$2,"")</f>
        <v/>
      </c>
      <c r="D270" s="8" t="str">
        <f>IF(C270&lt;&gt;"",'Viemäriverkoston lähtötiedot'!$B269*MALLI_saneeraus_JV1!D$2,"")</f>
        <v/>
      </c>
      <c r="E270" t="str">
        <f>IF('Viemäriverkoston lähtötiedot'!$A269&gt;1000, 'Viemäriverkoston lähtötiedot'!$A269+MALLI_saneeraus_JV1!E$2,"")</f>
        <v/>
      </c>
      <c r="F270" s="8" t="str">
        <f>IF(E270&lt;&gt;"",'Viemäriverkoston lähtötiedot'!$B269*MALLI_saneeraus_JV1!F$2,"")</f>
        <v/>
      </c>
      <c r="G270" t="str">
        <f>IF('Viemäriverkoston lähtötiedot'!$A269&gt;1000, 'Viemäriverkoston lähtötiedot'!$A269+MALLI_saneeraus_JV1!G$2,"")</f>
        <v/>
      </c>
      <c r="H270" s="8" t="str">
        <f>IF(G270&lt;&gt;"",'Viemäriverkoston lähtötiedot'!$B269*MALLI_saneeraus_JV1!H$2,"")</f>
        <v/>
      </c>
      <c r="I270" t="str">
        <f>IF('Viemäriverkoston lähtötiedot'!$A269&gt;1000, 'Viemäriverkoston lähtötiedot'!$A269+MALLI_saneeraus_JV1!I$2,"")</f>
        <v/>
      </c>
      <c r="J270" s="8" t="str">
        <f>IF(I270&lt;&gt;"",'Viemäriverkoston lähtötiedot'!$B269*MALLI_saneeraus_JV1!J$2,"")</f>
        <v/>
      </c>
    </row>
    <row r="271" spans="1:10" x14ac:dyDescent="0.35">
      <c r="A271" t="str">
        <f>IF('Viemäriverkoston lähtötiedot'!$A270&gt;1000, 'Viemäriverkoston lähtötiedot'!$A270+MALLI_saneeraus_JV1!A$2,"")</f>
        <v/>
      </c>
      <c r="B271" s="8" t="str">
        <f>IF(A271&lt;&gt;"",'Viemäriverkoston lähtötiedot'!$B270*MALLI_saneeraus_JV1!B$2,"")</f>
        <v/>
      </c>
      <c r="C271" t="str">
        <f>IF('Viemäriverkoston lähtötiedot'!$A270&gt;1000, 'Viemäriverkoston lähtötiedot'!$A270+MALLI_saneeraus_JV1!C$2,"")</f>
        <v/>
      </c>
      <c r="D271" s="8" t="str">
        <f>IF(C271&lt;&gt;"",'Viemäriverkoston lähtötiedot'!$B270*MALLI_saneeraus_JV1!D$2,"")</f>
        <v/>
      </c>
      <c r="E271" t="str">
        <f>IF('Viemäriverkoston lähtötiedot'!$A270&gt;1000, 'Viemäriverkoston lähtötiedot'!$A270+MALLI_saneeraus_JV1!E$2,"")</f>
        <v/>
      </c>
      <c r="F271" s="8" t="str">
        <f>IF(E271&lt;&gt;"",'Viemäriverkoston lähtötiedot'!$B270*MALLI_saneeraus_JV1!F$2,"")</f>
        <v/>
      </c>
      <c r="G271" t="str">
        <f>IF('Viemäriverkoston lähtötiedot'!$A270&gt;1000, 'Viemäriverkoston lähtötiedot'!$A270+MALLI_saneeraus_JV1!G$2,"")</f>
        <v/>
      </c>
      <c r="H271" s="8" t="str">
        <f>IF(G271&lt;&gt;"",'Viemäriverkoston lähtötiedot'!$B270*MALLI_saneeraus_JV1!H$2,"")</f>
        <v/>
      </c>
      <c r="I271" t="str">
        <f>IF('Viemäriverkoston lähtötiedot'!$A270&gt;1000, 'Viemäriverkoston lähtötiedot'!$A270+MALLI_saneeraus_JV1!I$2,"")</f>
        <v/>
      </c>
      <c r="J271" s="8" t="str">
        <f>IF(I271&lt;&gt;"",'Viemäriverkoston lähtötiedot'!$B270*MALLI_saneeraus_JV1!J$2,"")</f>
        <v/>
      </c>
    </row>
    <row r="272" spans="1:10" x14ac:dyDescent="0.35">
      <c r="A272" t="str">
        <f>IF('Viemäriverkoston lähtötiedot'!$A271&gt;1000, 'Viemäriverkoston lähtötiedot'!$A271+MALLI_saneeraus_JV1!A$2,"")</f>
        <v/>
      </c>
      <c r="B272" s="8" t="str">
        <f>IF(A272&lt;&gt;"",'Viemäriverkoston lähtötiedot'!$B271*MALLI_saneeraus_JV1!B$2,"")</f>
        <v/>
      </c>
      <c r="C272" t="str">
        <f>IF('Viemäriverkoston lähtötiedot'!$A271&gt;1000, 'Viemäriverkoston lähtötiedot'!$A271+MALLI_saneeraus_JV1!C$2,"")</f>
        <v/>
      </c>
      <c r="D272" s="8" t="str">
        <f>IF(C272&lt;&gt;"",'Viemäriverkoston lähtötiedot'!$B271*MALLI_saneeraus_JV1!D$2,"")</f>
        <v/>
      </c>
      <c r="E272" t="str">
        <f>IF('Viemäriverkoston lähtötiedot'!$A271&gt;1000, 'Viemäriverkoston lähtötiedot'!$A271+MALLI_saneeraus_JV1!E$2,"")</f>
        <v/>
      </c>
      <c r="F272" s="8" t="str">
        <f>IF(E272&lt;&gt;"",'Viemäriverkoston lähtötiedot'!$B271*MALLI_saneeraus_JV1!F$2,"")</f>
        <v/>
      </c>
      <c r="G272" t="str">
        <f>IF('Viemäriverkoston lähtötiedot'!$A271&gt;1000, 'Viemäriverkoston lähtötiedot'!$A271+MALLI_saneeraus_JV1!G$2,"")</f>
        <v/>
      </c>
      <c r="H272" s="8" t="str">
        <f>IF(G272&lt;&gt;"",'Viemäriverkoston lähtötiedot'!$B271*MALLI_saneeraus_JV1!H$2,"")</f>
        <v/>
      </c>
      <c r="I272" t="str">
        <f>IF('Viemäriverkoston lähtötiedot'!$A271&gt;1000, 'Viemäriverkoston lähtötiedot'!$A271+MALLI_saneeraus_JV1!I$2,"")</f>
        <v/>
      </c>
      <c r="J272" s="8" t="str">
        <f>IF(I272&lt;&gt;"",'Viemäriverkoston lähtötiedot'!$B271*MALLI_saneeraus_JV1!J$2,"")</f>
        <v/>
      </c>
    </row>
    <row r="273" spans="1:10" x14ac:dyDescent="0.35">
      <c r="A273" t="str">
        <f>IF('Viemäriverkoston lähtötiedot'!$A272&gt;1000, 'Viemäriverkoston lähtötiedot'!$A272+MALLI_saneeraus_JV1!A$2,"")</f>
        <v/>
      </c>
      <c r="B273" s="8" t="str">
        <f>IF(A273&lt;&gt;"",'Viemäriverkoston lähtötiedot'!$B272*MALLI_saneeraus_JV1!B$2,"")</f>
        <v/>
      </c>
      <c r="C273" t="str">
        <f>IF('Viemäriverkoston lähtötiedot'!$A272&gt;1000, 'Viemäriverkoston lähtötiedot'!$A272+MALLI_saneeraus_JV1!C$2,"")</f>
        <v/>
      </c>
      <c r="D273" s="8" t="str">
        <f>IF(C273&lt;&gt;"",'Viemäriverkoston lähtötiedot'!$B272*MALLI_saneeraus_JV1!D$2,"")</f>
        <v/>
      </c>
      <c r="E273" t="str">
        <f>IF('Viemäriverkoston lähtötiedot'!$A272&gt;1000, 'Viemäriverkoston lähtötiedot'!$A272+MALLI_saneeraus_JV1!E$2,"")</f>
        <v/>
      </c>
      <c r="F273" s="8" t="str">
        <f>IF(E273&lt;&gt;"",'Viemäriverkoston lähtötiedot'!$B272*MALLI_saneeraus_JV1!F$2,"")</f>
        <v/>
      </c>
      <c r="G273" t="str">
        <f>IF('Viemäriverkoston lähtötiedot'!$A272&gt;1000, 'Viemäriverkoston lähtötiedot'!$A272+MALLI_saneeraus_JV1!G$2,"")</f>
        <v/>
      </c>
      <c r="H273" s="8" t="str">
        <f>IF(G273&lt;&gt;"",'Viemäriverkoston lähtötiedot'!$B272*MALLI_saneeraus_JV1!H$2,"")</f>
        <v/>
      </c>
      <c r="I273" t="str">
        <f>IF('Viemäriverkoston lähtötiedot'!$A272&gt;1000, 'Viemäriverkoston lähtötiedot'!$A272+MALLI_saneeraus_JV1!I$2,"")</f>
        <v/>
      </c>
      <c r="J273" s="8" t="str">
        <f>IF(I273&lt;&gt;"",'Viemäriverkoston lähtötiedot'!$B272*MALLI_saneeraus_JV1!J$2,"")</f>
        <v/>
      </c>
    </row>
    <row r="274" spans="1:10" x14ac:dyDescent="0.35">
      <c r="A274" t="str">
        <f>IF('Viemäriverkoston lähtötiedot'!$A273&gt;1000, 'Viemäriverkoston lähtötiedot'!$A273+MALLI_saneeraus_JV1!A$2,"")</f>
        <v/>
      </c>
      <c r="B274" s="8" t="str">
        <f>IF(A274&lt;&gt;"",'Viemäriverkoston lähtötiedot'!$B273*MALLI_saneeraus_JV1!B$2,"")</f>
        <v/>
      </c>
      <c r="C274" t="str">
        <f>IF('Viemäriverkoston lähtötiedot'!$A273&gt;1000, 'Viemäriverkoston lähtötiedot'!$A273+MALLI_saneeraus_JV1!C$2,"")</f>
        <v/>
      </c>
      <c r="D274" s="8" t="str">
        <f>IF(C274&lt;&gt;"",'Viemäriverkoston lähtötiedot'!$B273*MALLI_saneeraus_JV1!D$2,"")</f>
        <v/>
      </c>
      <c r="E274" t="str">
        <f>IF('Viemäriverkoston lähtötiedot'!$A273&gt;1000, 'Viemäriverkoston lähtötiedot'!$A273+MALLI_saneeraus_JV1!E$2,"")</f>
        <v/>
      </c>
      <c r="F274" s="8" t="str">
        <f>IF(E274&lt;&gt;"",'Viemäriverkoston lähtötiedot'!$B273*MALLI_saneeraus_JV1!F$2,"")</f>
        <v/>
      </c>
      <c r="G274" t="str">
        <f>IF('Viemäriverkoston lähtötiedot'!$A273&gt;1000, 'Viemäriverkoston lähtötiedot'!$A273+MALLI_saneeraus_JV1!G$2,"")</f>
        <v/>
      </c>
      <c r="H274" s="8" t="str">
        <f>IF(G274&lt;&gt;"",'Viemäriverkoston lähtötiedot'!$B273*MALLI_saneeraus_JV1!H$2,"")</f>
        <v/>
      </c>
      <c r="I274" t="str">
        <f>IF('Viemäriverkoston lähtötiedot'!$A273&gt;1000, 'Viemäriverkoston lähtötiedot'!$A273+MALLI_saneeraus_JV1!I$2,"")</f>
        <v/>
      </c>
      <c r="J274" s="8" t="str">
        <f>IF(I274&lt;&gt;"",'Viemäriverkoston lähtötiedot'!$B273*MALLI_saneeraus_JV1!J$2,"")</f>
        <v/>
      </c>
    </row>
    <row r="275" spans="1:10" x14ac:dyDescent="0.35">
      <c r="A275" t="str">
        <f>IF('Viemäriverkoston lähtötiedot'!$A274&gt;1000, 'Viemäriverkoston lähtötiedot'!$A274+MALLI_saneeraus_JV1!A$2,"")</f>
        <v/>
      </c>
      <c r="B275" s="8" t="str">
        <f>IF(A275&lt;&gt;"",'Viemäriverkoston lähtötiedot'!$B274*MALLI_saneeraus_JV1!B$2,"")</f>
        <v/>
      </c>
      <c r="C275" t="str">
        <f>IF('Viemäriverkoston lähtötiedot'!$A274&gt;1000, 'Viemäriverkoston lähtötiedot'!$A274+MALLI_saneeraus_JV1!C$2,"")</f>
        <v/>
      </c>
      <c r="D275" s="8" t="str">
        <f>IF(C275&lt;&gt;"",'Viemäriverkoston lähtötiedot'!$B274*MALLI_saneeraus_JV1!D$2,"")</f>
        <v/>
      </c>
      <c r="E275" t="str">
        <f>IF('Viemäriverkoston lähtötiedot'!$A274&gt;1000, 'Viemäriverkoston lähtötiedot'!$A274+MALLI_saneeraus_JV1!E$2,"")</f>
        <v/>
      </c>
      <c r="F275" s="8" t="str">
        <f>IF(E275&lt;&gt;"",'Viemäriverkoston lähtötiedot'!$B274*MALLI_saneeraus_JV1!F$2,"")</f>
        <v/>
      </c>
      <c r="G275" t="str">
        <f>IF('Viemäriverkoston lähtötiedot'!$A274&gt;1000, 'Viemäriverkoston lähtötiedot'!$A274+MALLI_saneeraus_JV1!G$2,"")</f>
        <v/>
      </c>
      <c r="H275" s="8" t="str">
        <f>IF(G275&lt;&gt;"",'Viemäriverkoston lähtötiedot'!$B274*MALLI_saneeraus_JV1!H$2,"")</f>
        <v/>
      </c>
      <c r="I275" t="str">
        <f>IF('Viemäriverkoston lähtötiedot'!$A274&gt;1000, 'Viemäriverkoston lähtötiedot'!$A274+MALLI_saneeraus_JV1!I$2,"")</f>
        <v/>
      </c>
      <c r="J275" s="8" t="str">
        <f>IF(I275&lt;&gt;"",'Viemäriverkoston lähtötiedot'!$B274*MALLI_saneeraus_JV1!J$2,"")</f>
        <v/>
      </c>
    </row>
    <row r="276" spans="1:10" x14ac:dyDescent="0.35">
      <c r="A276" t="str">
        <f>IF('Viemäriverkoston lähtötiedot'!$A275&gt;1000, 'Viemäriverkoston lähtötiedot'!$A275+MALLI_saneeraus_JV1!A$2,"")</f>
        <v/>
      </c>
      <c r="B276" s="8" t="str">
        <f>IF(A276&lt;&gt;"",'Viemäriverkoston lähtötiedot'!$B275*MALLI_saneeraus_JV1!B$2,"")</f>
        <v/>
      </c>
      <c r="C276" t="str">
        <f>IF('Viemäriverkoston lähtötiedot'!$A275&gt;1000, 'Viemäriverkoston lähtötiedot'!$A275+MALLI_saneeraus_JV1!C$2,"")</f>
        <v/>
      </c>
      <c r="D276" s="8" t="str">
        <f>IF(C276&lt;&gt;"",'Viemäriverkoston lähtötiedot'!$B275*MALLI_saneeraus_JV1!D$2,"")</f>
        <v/>
      </c>
      <c r="E276" t="str">
        <f>IF('Viemäriverkoston lähtötiedot'!$A275&gt;1000, 'Viemäriverkoston lähtötiedot'!$A275+MALLI_saneeraus_JV1!E$2,"")</f>
        <v/>
      </c>
      <c r="F276" s="8" t="str">
        <f>IF(E276&lt;&gt;"",'Viemäriverkoston lähtötiedot'!$B275*MALLI_saneeraus_JV1!F$2,"")</f>
        <v/>
      </c>
      <c r="G276" t="str">
        <f>IF('Viemäriverkoston lähtötiedot'!$A275&gt;1000, 'Viemäriverkoston lähtötiedot'!$A275+MALLI_saneeraus_JV1!G$2,"")</f>
        <v/>
      </c>
      <c r="H276" s="8" t="str">
        <f>IF(G276&lt;&gt;"",'Viemäriverkoston lähtötiedot'!$B275*MALLI_saneeraus_JV1!H$2,"")</f>
        <v/>
      </c>
      <c r="I276" t="str">
        <f>IF('Viemäriverkoston lähtötiedot'!$A275&gt;1000, 'Viemäriverkoston lähtötiedot'!$A275+MALLI_saneeraus_JV1!I$2,"")</f>
        <v/>
      </c>
      <c r="J276" s="8" t="str">
        <f>IF(I276&lt;&gt;"",'Viemäriverkoston lähtötiedot'!$B275*MALLI_saneeraus_JV1!J$2,"")</f>
        <v/>
      </c>
    </row>
    <row r="277" spans="1:10" x14ac:dyDescent="0.35">
      <c r="A277" t="str">
        <f>IF('Viemäriverkoston lähtötiedot'!$A276&gt;1000, 'Viemäriverkoston lähtötiedot'!$A276+MALLI_saneeraus_JV1!A$2,"")</f>
        <v/>
      </c>
      <c r="B277" s="8" t="str">
        <f>IF(A277&lt;&gt;"",'Viemäriverkoston lähtötiedot'!$B276*MALLI_saneeraus_JV1!B$2,"")</f>
        <v/>
      </c>
      <c r="C277" t="str">
        <f>IF('Viemäriverkoston lähtötiedot'!$A276&gt;1000, 'Viemäriverkoston lähtötiedot'!$A276+MALLI_saneeraus_JV1!C$2,"")</f>
        <v/>
      </c>
      <c r="D277" s="8" t="str">
        <f>IF(C277&lt;&gt;"",'Viemäriverkoston lähtötiedot'!$B276*MALLI_saneeraus_JV1!D$2,"")</f>
        <v/>
      </c>
      <c r="E277" t="str">
        <f>IF('Viemäriverkoston lähtötiedot'!$A276&gt;1000, 'Viemäriverkoston lähtötiedot'!$A276+MALLI_saneeraus_JV1!E$2,"")</f>
        <v/>
      </c>
      <c r="F277" s="8" t="str">
        <f>IF(E277&lt;&gt;"",'Viemäriverkoston lähtötiedot'!$B276*MALLI_saneeraus_JV1!F$2,"")</f>
        <v/>
      </c>
      <c r="G277" t="str">
        <f>IF('Viemäriverkoston lähtötiedot'!$A276&gt;1000, 'Viemäriverkoston lähtötiedot'!$A276+MALLI_saneeraus_JV1!G$2,"")</f>
        <v/>
      </c>
      <c r="H277" s="8" t="str">
        <f>IF(G277&lt;&gt;"",'Viemäriverkoston lähtötiedot'!$B276*MALLI_saneeraus_JV1!H$2,"")</f>
        <v/>
      </c>
      <c r="I277" t="str">
        <f>IF('Viemäriverkoston lähtötiedot'!$A276&gt;1000, 'Viemäriverkoston lähtötiedot'!$A276+MALLI_saneeraus_JV1!I$2,"")</f>
        <v/>
      </c>
      <c r="J277" s="8" t="str">
        <f>IF(I277&lt;&gt;"",'Viemäriverkoston lähtötiedot'!$B276*MALLI_saneeraus_JV1!J$2,"")</f>
        <v/>
      </c>
    </row>
    <row r="278" spans="1:10" x14ac:dyDescent="0.35">
      <c r="A278" t="str">
        <f>IF('Viemäriverkoston lähtötiedot'!$A277&gt;1000, 'Viemäriverkoston lähtötiedot'!$A277+MALLI_saneeraus_JV1!A$2,"")</f>
        <v/>
      </c>
      <c r="B278" s="8" t="str">
        <f>IF(A278&lt;&gt;"",'Viemäriverkoston lähtötiedot'!$B277*MALLI_saneeraus_JV1!B$2,"")</f>
        <v/>
      </c>
      <c r="C278" t="str">
        <f>IF('Viemäriverkoston lähtötiedot'!$A277&gt;1000, 'Viemäriverkoston lähtötiedot'!$A277+MALLI_saneeraus_JV1!C$2,"")</f>
        <v/>
      </c>
      <c r="D278" s="8" t="str">
        <f>IF(C278&lt;&gt;"",'Viemäriverkoston lähtötiedot'!$B277*MALLI_saneeraus_JV1!D$2,"")</f>
        <v/>
      </c>
      <c r="E278" t="str">
        <f>IF('Viemäriverkoston lähtötiedot'!$A277&gt;1000, 'Viemäriverkoston lähtötiedot'!$A277+MALLI_saneeraus_JV1!E$2,"")</f>
        <v/>
      </c>
      <c r="F278" s="8" t="str">
        <f>IF(E278&lt;&gt;"",'Viemäriverkoston lähtötiedot'!$B277*MALLI_saneeraus_JV1!F$2,"")</f>
        <v/>
      </c>
      <c r="G278" t="str">
        <f>IF('Viemäriverkoston lähtötiedot'!$A277&gt;1000, 'Viemäriverkoston lähtötiedot'!$A277+MALLI_saneeraus_JV1!G$2,"")</f>
        <v/>
      </c>
      <c r="H278" s="8" t="str">
        <f>IF(G278&lt;&gt;"",'Viemäriverkoston lähtötiedot'!$B277*MALLI_saneeraus_JV1!H$2,"")</f>
        <v/>
      </c>
      <c r="I278" t="str">
        <f>IF('Viemäriverkoston lähtötiedot'!$A277&gt;1000, 'Viemäriverkoston lähtötiedot'!$A277+MALLI_saneeraus_JV1!I$2,"")</f>
        <v/>
      </c>
      <c r="J278" s="8" t="str">
        <f>IF(I278&lt;&gt;"",'Viemäriverkoston lähtötiedot'!$B277*MALLI_saneeraus_JV1!J$2,"")</f>
        <v/>
      </c>
    </row>
    <row r="279" spans="1:10" x14ac:dyDescent="0.35">
      <c r="A279" t="str">
        <f>IF('Viemäriverkoston lähtötiedot'!$A278&gt;1000, 'Viemäriverkoston lähtötiedot'!$A278+MALLI_saneeraus_JV1!A$2,"")</f>
        <v/>
      </c>
      <c r="B279" s="8" t="str">
        <f>IF(A279&lt;&gt;"",'Viemäriverkoston lähtötiedot'!$B278*MALLI_saneeraus_JV1!B$2,"")</f>
        <v/>
      </c>
      <c r="C279" t="str">
        <f>IF('Viemäriverkoston lähtötiedot'!$A278&gt;1000, 'Viemäriverkoston lähtötiedot'!$A278+MALLI_saneeraus_JV1!C$2,"")</f>
        <v/>
      </c>
      <c r="D279" s="8" t="str">
        <f>IF(C279&lt;&gt;"",'Viemäriverkoston lähtötiedot'!$B278*MALLI_saneeraus_JV1!D$2,"")</f>
        <v/>
      </c>
      <c r="E279" t="str">
        <f>IF('Viemäriverkoston lähtötiedot'!$A278&gt;1000, 'Viemäriverkoston lähtötiedot'!$A278+MALLI_saneeraus_JV1!E$2,"")</f>
        <v/>
      </c>
      <c r="F279" s="8" t="str">
        <f>IF(E279&lt;&gt;"",'Viemäriverkoston lähtötiedot'!$B278*MALLI_saneeraus_JV1!F$2,"")</f>
        <v/>
      </c>
      <c r="G279" t="str">
        <f>IF('Viemäriverkoston lähtötiedot'!$A278&gt;1000, 'Viemäriverkoston lähtötiedot'!$A278+MALLI_saneeraus_JV1!G$2,"")</f>
        <v/>
      </c>
      <c r="H279" s="8" t="str">
        <f>IF(G279&lt;&gt;"",'Viemäriverkoston lähtötiedot'!$B278*MALLI_saneeraus_JV1!H$2,"")</f>
        <v/>
      </c>
      <c r="I279" t="str">
        <f>IF('Viemäriverkoston lähtötiedot'!$A278&gt;1000, 'Viemäriverkoston lähtötiedot'!$A278+MALLI_saneeraus_JV1!I$2,"")</f>
        <v/>
      </c>
      <c r="J279" s="8" t="str">
        <f>IF(I279&lt;&gt;"",'Viemäriverkoston lähtötiedot'!$B278*MALLI_saneeraus_JV1!J$2,"")</f>
        <v/>
      </c>
    </row>
    <row r="280" spans="1:10" x14ac:dyDescent="0.35">
      <c r="A280" t="str">
        <f>IF('Viemäriverkoston lähtötiedot'!$A279&gt;1000, 'Viemäriverkoston lähtötiedot'!$A279+MALLI_saneeraus_JV1!A$2,"")</f>
        <v/>
      </c>
      <c r="B280" s="8" t="str">
        <f>IF(A280&lt;&gt;"",'Viemäriverkoston lähtötiedot'!$B279*MALLI_saneeraus_JV1!B$2,"")</f>
        <v/>
      </c>
      <c r="C280" t="str">
        <f>IF('Viemäriverkoston lähtötiedot'!$A279&gt;1000, 'Viemäriverkoston lähtötiedot'!$A279+MALLI_saneeraus_JV1!C$2,"")</f>
        <v/>
      </c>
      <c r="D280" s="8" t="str">
        <f>IF(C280&lt;&gt;"",'Viemäriverkoston lähtötiedot'!$B279*MALLI_saneeraus_JV1!D$2,"")</f>
        <v/>
      </c>
      <c r="E280" t="str">
        <f>IF('Viemäriverkoston lähtötiedot'!$A279&gt;1000, 'Viemäriverkoston lähtötiedot'!$A279+MALLI_saneeraus_JV1!E$2,"")</f>
        <v/>
      </c>
      <c r="F280" s="8" t="str">
        <f>IF(E280&lt;&gt;"",'Viemäriverkoston lähtötiedot'!$B279*MALLI_saneeraus_JV1!F$2,"")</f>
        <v/>
      </c>
      <c r="G280" t="str">
        <f>IF('Viemäriverkoston lähtötiedot'!$A279&gt;1000, 'Viemäriverkoston lähtötiedot'!$A279+MALLI_saneeraus_JV1!G$2,"")</f>
        <v/>
      </c>
      <c r="H280" s="8" t="str">
        <f>IF(G280&lt;&gt;"",'Viemäriverkoston lähtötiedot'!$B279*MALLI_saneeraus_JV1!H$2,"")</f>
        <v/>
      </c>
      <c r="I280" t="str">
        <f>IF('Viemäriverkoston lähtötiedot'!$A279&gt;1000, 'Viemäriverkoston lähtötiedot'!$A279+MALLI_saneeraus_JV1!I$2,"")</f>
        <v/>
      </c>
      <c r="J280" s="8" t="str">
        <f>IF(I280&lt;&gt;"",'Viemäriverkoston lähtötiedot'!$B279*MALLI_saneeraus_JV1!J$2,"")</f>
        <v/>
      </c>
    </row>
    <row r="281" spans="1:10" x14ac:dyDescent="0.35">
      <c r="A281" t="str">
        <f>IF('Viemäriverkoston lähtötiedot'!$A280&gt;1000, 'Viemäriverkoston lähtötiedot'!$A280+MALLI_saneeraus_JV1!A$2,"")</f>
        <v/>
      </c>
      <c r="B281" s="8" t="str">
        <f>IF(A281&lt;&gt;"",'Viemäriverkoston lähtötiedot'!$B280*MALLI_saneeraus_JV1!B$2,"")</f>
        <v/>
      </c>
      <c r="C281" t="str">
        <f>IF('Viemäriverkoston lähtötiedot'!$A280&gt;1000, 'Viemäriverkoston lähtötiedot'!$A280+MALLI_saneeraus_JV1!C$2,"")</f>
        <v/>
      </c>
      <c r="D281" s="8" t="str">
        <f>IF(C281&lt;&gt;"",'Viemäriverkoston lähtötiedot'!$B280*MALLI_saneeraus_JV1!D$2,"")</f>
        <v/>
      </c>
      <c r="E281" t="str">
        <f>IF('Viemäriverkoston lähtötiedot'!$A280&gt;1000, 'Viemäriverkoston lähtötiedot'!$A280+MALLI_saneeraus_JV1!E$2,"")</f>
        <v/>
      </c>
      <c r="F281" s="8" t="str">
        <f>IF(E281&lt;&gt;"",'Viemäriverkoston lähtötiedot'!$B280*MALLI_saneeraus_JV1!F$2,"")</f>
        <v/>
      </c>
      <c r="G281" t="str">
        <f>IF('Viemäriverkoston lähtötiedot'!$A280&gt;1000, 'Viemäriverkoston lähtötiedot'!$A280+MALLI_saneeraus_JV1!G$2,"")</f>
        <v/>
      </c>
      <c r="H281" s="8" t="str">
        <f>IF(G281&lt;&gt;"",'Viemäriverkoston lähtötiedot'!$B280*MALLI_saneeraus_JV1!H$2,"")</f>
        <v/>
      </c>
      <c r="I281" t="str">
        <f>IF('Viemäriverkoston lähtötiedot'!$A280&gt;1000, 'Viemäriverkoston lähtötiedot'!$A280+MALLI_saneeraus_JV1!I$2,"")</f>
        <v/>
      </c>
      <c r="J281" s="8" t="str">
        <f>IF(I281&lt;&gt;"",'Viemäriverkoston lähtötiedot'!$B280*MALLI_saneeraus_JV1!J$2,"")</f>
        <v/>
      </c>
    </row>
    <row r="282" spans="1:10" x14ac:dyDescent="0.35">
      <c r="A282" t="str">
        <f>IF('Viemäriverkoston lähtötiedot'!$A281&gt;1000, 'Viemäriverkoston lähtötiedot'!$A281+MALLI_saneeraus_JV1!A$2,"")</f>
        <v/>
      </c>
      <c r="B282" s="8" t="str">
        <f>IF(A282&lt;&gt;"",'Viemäriverkoston lähtötiedot'!$B281*MALLI_saneeraus_JV1!B$2,"")</f>
        <v/>
      </c>
      <c r="C282" t="str">
        <f>IF('Viemäriverkoston lähtötiedot'!$A281&gt;1000, 'Viemäriverkoston lähtötiedot'!$A281+MALLI_saneeraus_JV1!C$2,"")</f>
        <v/>
      </c>
      <c r="D282" s="8" t="str">
        <f>IF(C282&lt;&gt;"",'Viemäriverkoston lähtötiedot'!$B281*MALLI_saneeraus_JV1!D$2,"")</f>
        <v/>
      </c>
      <c r="E282" t="str">
        <f>IF('Viemäriverkoston lähtötiedot'!$A281&gt;1000, 'Viemäriverkoston lähtötiedot'!$A281+MALLI_saneeraus_JV1!E$2,"")</f>
        <v/>
      </c>
      <c r="F282" s="8" t="str">
        <f>IF(E282&lt;&gt;"",'Viemäriverkoston lähtötiedot'!$B281*MALLI_saneeraus_JV1!F$2,"")</f>
        <v/>
      </c>
      <c r="G282" t="str">
        <f>IF('Viemäriverkoston lähtötiedot'!$A281&gt;1000, 'Viemäriverkoston lähtötiedot'!$A281+MALLI_saneeraus_JV1!G$2,"")</f>
        <v/>
      </c>
      <c r="H282" s="8" t="str">
        <f>IF(G282&lt;&gt;"",'Viemäriverkoston lähtötiedot'!$B281*MALLI_saneeraus_JV1!H$2,"")</f>
        <v/>
      </c>
      <c r="I282" t="str">
        <f>IF('Viemäriverkoston lähtötiedot'!$A281&gt;1000, 'Viemäriverkoston lähtötiedot'!$A281+MALLI_saneeraus_JV1!I$2,"")</f>
        <v/>
      </c>
      <c r="J282" s="8" t="str">
        <f>IF(I282&lt;&gt;"",'Viemäriverkoston lähtötiedot'!$B281*MALLI_saneeraus_JV1!J$2,"")</f>
        <v/>
      </c>
    </row>
    <row r="283" spans="1:10" x14ac:dyDescent="0.35">
      <c r="A283" t="str">
        <f>IF('Viemäriverkoston lähtötiedot'!$A282&gt;1000, 'Viemäriverkoston lähtötiedot'!$A282+MALLI_saneeraus_JV1!A$2,"")</f>
        <v/>
      </c>
      <c r="B283" s="8" t="str">
        <f>IF(A283&lt;&gt;"",'Viemäriverkoston lähtötiedot'!$B282*MALLI_saneeraus_JV1!B$2,"")</f>
        <v/>
      </c>
      <c r="C283" t="str">
        <f>IF('Viemäriverkoston lähtötiedot'!$A282&gt;1000, 'Viemäriverkoston lähtötiedot'!$A282+MALLI_saneeraus_JV1!C$2,"")</f>
        <v/>
      </c>
      <c r="D283" s="8" t="str">
        <f>IF(C283&lt;&gt;"",'Viemäriverkoston lähtötiedot'!$B282*MALLI_saneeraus_JV1!D$2,"")</f>
        <v/>
      </c>
      <c r="E283" t="str">
        <f>IF('Viemäriverkoston lähtötiedot'!$A282&gt;1000, 'Viemäriverkoston lähtötiedot'!$A282+MALLI_saneeraus_JV1!E$2,"")</f>
        <v/>
      </c>
      <c r="F283" s="8" t="str">
        <f>IF(E283&lt;&gt;"",'Viemäriverkoston lähtötiedot'!$B282*MALLI_saneeraus_JV1!F$2,"")</f>
        <v/>
      </c>
      <c r="G283" t="str">
        <f>IF('Viemäriverkoston lähtötiedot'!$A282&gt;1000, 'Viemäriverkoston lähtötiedot'!$A282+MALLI_saneeraus_JV1!G$2,"")</f>
        <v/>
      </c>
      <c r="H283" s="8" t="str">
        <f>IF(G283&lt;&gt;"",'Viemäriverkoston lähtötiedot'!$B282*MALLI_saneeraus_JV1!H$2,"")</f>
        <v/>
      </c>
      <c r="I283" t="str">
        <f>IF('Viemäriverkoston lähtötiedot'!$A282&gt;1000, 'Viemäriverkoston lähtötiedot'!$A282+MALLI_saneeraus_JV1!I$2,"")</f>
        <v/>
      </c>
      <c r="J283" s="8" t="str">
        <f>IF(I283&lt;&gt;"",'Viemäriverkoston lähtötiedot'!$B282*MALLI_saneeraus_JV1!J$2,"")</f>
        <v/>
      </c>
    </row>
    <row r="284" spans="1:10" x14ac:dyDescent="0.35">
      <c r="A284" t="str">
        <f>IF('Viemäriverkoston lähtötiedot'!$A283&gt;1000, 'Viemäriverkoston lähtötiedot'!$A283+MALLI_saneeraus_JV1!A$2,"")</f>
        <v/>
      </c>
      <c r="B284" s="8" t="str">
        <f>IF(A284&lt;&gt;"",'Viemäriverkoston lähtötiedot'!$B283*MALLI_saneeraus_JV1!B$2,"")</f>
        <v/>
      </c>
      <c r="C284" t="str">
        <f>IF('Viemäriverkoston lähtötiedot'!$A283&gt;1000, 'Viemäriverkoston lähtötiedot'!$A283+MALLI_saneeraus_JV1!C$2,"")</f>
        <v/>
      </c>
      <c r="D284" s="8" t="str">
        <f>IF(C284&lt;&gt;"",'Viemäriverkoston lähtötiedot'!$B283*MALLI_saneeraus_JV1!D$2,"")</f>
        <v/>
      </c>
      <c r="E284" t="str">
        <f>IF('Viemäriverkoston lähtötiedot'!$A283&gt;1000, 'Viemäriverkoston lähtötiedot'!$A283+MALLI_saneeraus_JV1!E$2,"")</f>
        <v/>
      </c>
      <c r="F284" s="8" t="str">
        <f>IF(E284&lt;&gt;"",'Viemäriverkoston lähtötiedot'!$B283*MALLI_saneeraus_JV1!F$2,"")</f>
        <v/>
      </c>
      <c r="G284" t="str">
        <f>IF('Viemäriverkoston lähtötiedot'!$A283&gt;1000, 'Viemäriverkoston lähtötiedot'!$A283+MALLI_saneeraus_JV1!G$2,"")</f>
        <v/>
      </c>
      <c r="H284" s="8" t="str">
        <f>IF(G284&lt;&gt;"",'Viemäriverkoston lähtötiedot'!$B283*MALLI_saneeraus_JV1!H$2,"")</f>
        <v/>
      </c>
      <c r="I284" t="str">
        <f>IF('Viemäriverkoston lähtötiedot'!$A283&gt;1000, 'Viemäriverkoston lähtötiedot'!$A283+MALLI_saneeraus_JV1!I$2,"")</f>
        <v/>
      </c>
      <c r="J284" s="8" t="str">
        <f>IF(I284&lt;&gt;"",'Viemäriverkoston lähtötiedot'!$B283*MALLI_saneeraus_JV1!J$2,"")</f>
        <v/>
      </c>
    </row>
    <row r="285" spans="1:10" x14ac:dyDescent="0.35">
      <c r="A285" t="str">
        <f>IF('Viemäriverkoston lähtötiedot'!$A284&gt;1000, 'Viemäriverkoston lähtötiedot'!$A284+MALLI_saneeraus_JV1!A$2,"")</f>
        <v/>
      </c>
      <c r="B285" s="8" t="str">
        <f>IF(A285&lt;&gt;"",'Viemäriverkoston lähtötiedot'!$B284*MALLI_saneeraus_JV1!B$2,"")</f>
        <v/>
      </c>
      <c r="C285" t="str">
        <f>IF('Viemäriverkoston lähtötiedot'!$A284&gt;1000, 'Viemäriverkoston lähtötiedot'!$A284+MALLI_saneeraus_JV1!C$2,"")</f>
        <v/>
      </c>
      <c r="D285" s="8" t="str">
        <f>IF(C285&lt;&gt;"",'Viemäriverkoston lähtötiedot'!$B284*MALLI_saneeraus_JV1!D$2,"")</f>
        <v/>
      </c>
      <c r="E285" t="str">
        <f>IF('Viemäriverkoston lähtötiedot'!$A284&gt;1000, 'Viemäriverkoston lähtötiedot'!$A284+MALLI_saneeraus_JV1!E$2,"")</f>
        <v/>
      </c>
      <c r="F285" s="8" t="str">
        <f>IF(E285&lt;&gt;"",'Viemäriverkoston lähtötiedot'!$B284*MALLI_saneeraus_JV1!F$2,"")</f>
        <v/>
      </c>
      <c r="G285" t="str">
        <f>IF('Viemäriverkoston lähtötiedot'!$A284&gt;1000, 'Viemäriverkoston lähtötiedot'!$A284+MALLI_saneeraus_JV1!G$2,"")</f>
        <v/>
      </c>
      <c r="H285" s="8" t="str">
        <f>IF(G285&lt;&gt;"",'Viemäriverkoston lähtötiedot'!$B284*MALLI_saneeraus_JV1!H$2,"")</f>
        <v/>
      </c>
      <c r="I285" t="str">
        <f>IF('Viemäriverkoston lähtötiedot'!$A284&gt;1000, 'Viemäriverkoston lähtötiedot'!$A284+MALLI_saneeraus_JV1!I$2,"")</f>
        <v/>
      </c>
      <c r="J285" s="8" t="str">
        <f>IF(I285&lt;&gt;"",'Viemäriverkoston lähtötiedot'!$B284*MALLI_saneeraus_JV1!J$2,"")</f>
        <v/>
      </c>
    </row>
    <row r="286" spans="1:10" x14ac:dyDescent="0.35">
      <c r="A286" t="str">
        <f>IF('Viemäriverkoston lähtötiedot'!$A285&gt;1000, 'Viemäriverkoston lähtötiedot'!$A285+MALLI_saneeraus_JV1!A$2,"")</f>
        <v/>
      </c>
      <c r="B286" s="8" t="str">
        <f>IF(A286&lt;&gt;"",'Viemäriverkoston lähtötiedot'!$B285*MALLI_saneeraus_JV1!B$2,"")</f>
        <v/>
      </c>
      <c r="C286" t="str">
        <f>IF('Viemäriverkoston lähtötiedot'!$A285&gt;1000, 'Viemäriverkoston lähtötiedot'!$A285+MALLI_saneeraus_JV1!C$2,"")</f>
        <v/>
      </c>
      <c r="D286" s="8" t="str">
        <f>IF(C286&lt;&gt;"",'Viemäriverkoston lähtötiedot'!$B285*MALLI_saneeraus_JV1!D$2,"")</f>
        <v/>
      </c>
      <c r="E286" t="str">
        <f>IF('Viemäriverkoston lähtötiedot'!$A285&gt;1000, 'Viemäriverkoston lähtötiedot'!$A285+MALLI_saneeraus_JV1!E$2,"")</f>
        <v/>
      </c>
      <c r="F286" s="8" t="str">
        <f>IF(E286&lt;&gt;"",'Viemäriverkoston lähtötiedot'!$B285*MALLI_saneeraus_JV1!F$2,"")</f>
        <v/>
      </c>
      <c r="G286" t="str">
        <f>IF('Viemäriverkoston lähtötiedot'!$A285&gt;1000, 'Viemäriverkoston lähtötiedot'!$A285+MALLI_saneeraus_JV1!G$2,"")</f>
        <v/>
      </c>
      <c r="H286" s="8" t="str">
        <f>IF(G286&lt;&gt;"",'Viemäriverkoston lähtötiedot'!$B285*MALLI_saneeraus_JV1!H$2,"")</f>
        <v/>
      </c>
      <c r="I286" t="str">
        <f>IF('Viemäriverkoston lähtötiedot'!$A285&gt;1000, 'Viemäriverkoston lähtötiedot'!$A285+MALLI_saneeraus_JV1!I$2,"")</f>
        <v/>
      </c>
      <c r="J286" s="8" t="str">
        <f>IF(I286&lt;&gt;"",'Viemäriverkoston lähtötiedot'!$B285*MALLI_saneeraus_JV1!J$2,"")</f>
        <v/>
      </c>
    </row>
    <row r="287" spans="1:10" x14ac:dyDescent="0.35">
      <c r="A287" t="str">
        <f>IF('Viemäriverkoston lähtötiedot'!$A286&gt;1000, 'Viemäriverkoston lähtötiedot'!$A286+MALLI_saneeraus_JV1!A$2,"")</f>
        <v/>
      </c>
      <c r="B287" s="8" t="str">
        <f>IF(A287&lt;&gt;"",'Viemäriverkoston lähtötiedot'!$B286*MALLI_saneeraus_JV1!B$2,"")</f>
        <v/>
      </c>
      <c r="C287" t="str">
        <f>IF('Viemäriverkoston lähtötiedot'!$A286&gt;1000, 'Viemäriverkoston lähtötiedot'!$A286+MALLI_saneeraus_JV1!C$2,"")</f>
        <v/>
      </c>
      <c r="D287" s="8" t="str">
        <f>IF(C287&lt;&gt;"",'Viemäriverkoston lähtötiedot'!$B286*MALLI_saneeraus_JV1!D$2,"")</f>
        <v/>
      </c>
      <c r="E287" t="str">
        <f>IF('Viemäriverkoston lähtötiedot'!$A286&gt;1000, 'Viemäriverkoston lähtötiedot'!$A286+MALLI_saneeraus_JV1!E$2,"")</f>
        <v/>
      </c>
      <c r="F287" s="8" t="str">
        <f>IF(E287&lt;&gt;"",'Viemäriverkoston lähtötiedot'!$B286*MALLI_saneeraus_JV1!F$2,"")</f>
        <v/>
      </c>
      <c r="G287" t="str">
        <f>IF('Viemäriverkoston lähtötiedot'!$A286&gt;1000, 'Viemäriverkoston lähtötiedot'!$A286+MALLI_saneeraus_JV1!G$2,"")</f>
        <v/>
      </c>
      <c r="H287" s="8" t="str">
        <f>IF(G287&lt;&gt;"",'Viemäriverkoston lähtötiedot'!$B286*MALLI_saneeraus_JV1!H$2,"")</f>
        <v/>
      </c>
      <c r="I287" t="str">
        <f>IF('Viemäriverkoston lähtötiedot'!$A286&gt;1000, 'Viemäriverkoston lähtötiedot'!$A286+MALLI_saneeraus_JV1!I$2,"")</f>
        <v/>
      </c>
      <c r="J287" s="8" t="str">
        <f>IF(I287&lt;&gt;"",'Viemäriverkoston lähtötiedot'!$B286*MALLI_saneeraus_JV1!J$2,"")</f>
        <v/>
      </c>
    </row>
    <row r="288" spans="1:10" x14ac:dyDescent="0.35">
      <c r="A288" t="str">
        <f>IF('Viemäriverkoston lähtötiedot'!$A287&gt;1000, 'Viemäriverkoston lähtötiedot'!$A287+MALLI_saneeraus_JV1!A$2,"")</f>
        <v/>
      </c>
      <c r="B288" s="8" t="str">
        <f>IF(A288&lt;&gt;"",'Viemäriverkoston lähtötiedot'!$B287*MALLI_saneeraus_JV1!B$2,"")</f>
        <v/>
      </c>
      <c r="C288" t="str">
        <f>IF('Viemäriverkoston lähtötiedot'!$A287&gt;1000, 'Viemäriverkoston lähtötiedot'!$A287+MALLI_saneeraus_JV1!C$2,"")</f>
        <v/>
      </c>
      <c r="D288" s="8" t="str">
        <f>IF(C288&lt;&gt;"",'Viemäriverkoston lähtötiedot'!$B287*MALLI_saneeraus_JV1!D$2,"")</f>
        <v/>
      </c>
      <c r="E288" t="str">
        <f>IF('Viemäriverkoston lähtötiedot'!$A287&gt;1000, 'Viemäriverkoston lähtötiedot'!$A287+MALLI_saneeraus_JV1!E$2,"")</f>
        <v/>
      </c>
      <c r="F288" s="8" t="str">
        <f>IF(E288&lt;&gt;"",'Viemäriverkoston lähtötiedot'!$B287*MALLI_saneeraus_JV1!F$2,"")</f>
        <v/>
      </c>
      <c r="G288" t="str">
        <f>IF('Viemäriverkoston lähtötiedot'!$A287&gt;1000, 'Viemäriverkoston lähtötiedot'!$A287+MALLI_saneeraus_JV1!G$2,"")</f>
        <v/>
      </c>
      <c r="H288" s="8" t="str">
        <f>IF(G288&lt;&gt;"",'Viemäriverkoston lähtötiedot'!$B287*MALLI_saneeraus_JV1!H$2,"")</f>
        <v/>
      </c>
      <c r="I288" t="str">
        <f>IF('Viemäriverkoston lähtötiedot'!$A287&gt;1000, 'Viemäriverkoston lähtötiedot'!$A287+MALLI_saneeraus_JV1!I$2,"")</f>
        <v/>
      </c>
      <c r="J288" s="8" t="str">
        <f>IF(I288&lt;&gt;"",'Viemäriverkoston lähtötiedot'!$B287*MALLI_saneeraus_JV1!J$2,"")</f>
        <v/>
      </c>
    </row>
    <row r="289" spans="1:10" x14ac:dyDescent="0.35">
      <c r="A289" t="str">
        <f>IF('Viemäriverkoston lähtötiedot'!$A288&gt;1000, 'Viemäriverkoston lähtötiedot'!$A288+MALLI_saneeraus_JV1!A$2,"")</f>
        <v/>
      </c>
      <c r="B289" s="8" t="str">
        <f>IF(A289&lt;&gt;"",'Viemäriverkoston lähtötiedot'!$B288*MALLI_saneeraus_JV1!B$2,"")</f>
        <v/>
      </c>
      <c r="C289" t="str">
        <f>IF('Viemäriverkoston lähtötiedot'!$A288&gt;1000, 'Viemäriverkoston lähtötiedot'!$A288+MALLI_saneeraus_JV1!C$2,"")</f>
        <v/>
      </c>
      <c r="D289" s="8" t="str">
        <f>IF(C289&lt;&gt;"",'Viemäriverkoston lähtötiedot'!$B288*MALLI_saneeraus_JV1!D$2,"")</f>
        <v/>
      </c>
      <c r="E289" t="str">
        <f>IF('Viemäriverkoston lähtötiedot'!$A288&gt;1000, 'Viemäriverkoston lähtötiedot'!$A288+MALLI_saneeraus_JV1!E$2,"")</f>
        <v/>
      </c>
      <c r="F289" s="8" t="str">
        <f>IF(E289&lt;&gt;"",'Viemäriverkoston lähtötiedot'!$B288*MALLI_saneeraus_JV1!F$2,"")</f>
        <v/>
      </c>
      <c r="G289" t="str">
        <f>IF('Viemäriverkoston lähtötiedot'!$A288&gt;1000, 'Viemäriverkoston lähtötiedot'!$A288+MALLI_saneeraus_JV1!G$2,"")</f>
        <v/>
      </c>
      <c r="H289" s="8" t="str">
        <f>IF(G289&lt;&gt;"",'Viemäriverkoston lähtötiedot'!$B288*MALLI_saneeraus_JV1!H$2,"")</f>
        <v/>
      </c>
      <c r="I289" t="str">
        <f>IF('Viemäriverkoston lähtötiedot'!$A288&gt;1000, 'Viemäriverkoston lähtötiedot'!$A288+MALLI_saneeraus_JV1!I$2,"")</f>
        <v/>
      </c>
      <c r="J289" s="8" t="str">
        <f>IF(I289&lt;&gt;"",'Viemäriverkoston lähtötiedot'!$B288*MALLI_saneeraus_JV1!J$2,"")</f>
        <v/>
      </c>
    </row>
    <row r="290" spans="1:10" x14ac:dyDescent="0.35">
      <c r="A290" t="str">
        <f>IF('Viemäriverkoston lähtötiedot'!$A289&gt;1000, 'Viemäriverkoston lähtötiedot'!$A289+MALLI_saneeraus_JV1!A$2,"")</f>
        <v/>
      </c>
      <c r="B290" s="8" t="str">
        <f>IF(A290&lt;&gt;"",'Viemäriverkoston lähtötiedot'!$B289*MALLI_saneeraus_JV1!B$2,"")</f>
        <v/>
      </c>
      <c r="C290" t="str">
        <f>IF('Viemäriverkoston lähtötiedot'!$A289&gt;1000, 'Viemäriverkoston lähtötiedot'!$A289+MALLI_saneeraus_JV1!C$2,"")</f>
        <v/>
      </c>
      <c r="D290" s="8" t="str">
        <f>IF(C290&lt;&gt;"",'Viemäriverkoston lähtötiedot'!$B289*MALLI_saneeraus_JV1!D$2,"")</f>
        <v/>
      </c>
      <c r="E290" t="str">
        <f>IF('Viemäriverkoston lähtötiedot'!$A289&gt;1000, 'Viemäriverkoston lähtötiedot'!$A289+MALLI_saneeraus_JV1!E$2,"")</f>
        <v/>
      </c>
      <c r="F290" s="8" t="str">
        <f>IF(E290&lt;&gt;"",'Viemäriverkoston lähtötiedot'!$B289*MALLI_saneeraus_JV1!F$2,"")</f>
        <v/>
      </c>
      <c r="G290" t="str">
        <f>IF('Viemäriverkoston lähtötiedot'!$A289&gt;1000, 'Viemäriverkoston lähtötiedot'!$A289+MALLI_saneeraus_JV1!G$2,"")</f>
        <v/>
      </c>
      <c r="H290" s="8" t="str">
        <f>IF(G290&lt;&gt;"",'Viemäriverkoston lähtötiedot'!$B289*MALLI_saneeraus_JV1!H$2,"")</f>
        <v/>
      </c>
      <c r="I290" t="str">
        <f>IF('Viemäriverkoston lähtötiedot'!$A289&gt;1000, 'Viemäriverkoston lähtötiedot'!$A289+MALLI_saneeraus_JV1!I$2,"")</f>
        <v/>
      </c>
      <c r="J290" s="8" t="str">
        <f>IF(I290&lt;&gt;"",'Viemäriverkoston lähtötiedot'!$B289*MALLI_saneeraus_JV1!J$2,"")</f>
        <v/>
      </c>
    </row>
    <row r="291" spans="1:10" x14ac:dyDescent="0.35">
      <c r="A291" t="str">
        <f>IF('Viemäriverkoston lähtötiedot'!$A290&gt;1000, 'Viemäriverkoston lähtötiedot'!$A290+MALLI_saneeraus_JV1!A$2,"")</f>
        <v/>
      </c>
      <c r="B291" s="8" t="str">
        <f>IF(A291&lt;&gt;"",'Viemäriverkoston lähtötiedot'!$B290*MALLI_saneeraus_JV1!B$2,"")</f>
        <v/>
      </c>
      <c r="C291" t="str">
        <f>IF('Viemäriverkoston lähtötiedot'!$A290&gt;1000, 'Viemäriverkoston lähtötiedot'!$A290+MALLI_saneeraus_JV1!C$2,"")</f>
        <v/>
      </c>
      <c r="D291" s="8" t="str">
        <f>IF(C291&lt;&gt;"",'Viemäriverkoston lähtötiedot'!$B290*MALLI_saneeraus_JV1!D$2,"")</f>
        <v/>
      </c>
      <c r="E291" t="str">
        <f>IF('Viemäriverkoston lähtötiedot'!$A290&gt;1000, 'Viemäriverkoston lähtötiedot'!$A290+MALLI_saneeraus_JV1!E$2,"")</f>
        <v/>
      </c>
      <c r="F291" s="8" t="str">
        <f>IF(E291&lt;&gt;"",'Viemäriverkoston lähtötiedot'!$B290*MALLI_saneeraus_JV1!F$2,"")</f>
        <v/>
      </c>
      <c r="G291" t="str">
        <f>IF('Viemäriverkoston lähtötiedot'!$A290&gt;1000, 'Viemäriverkoston lähtötiedot'!$A290+MALLI_saneeraus_JV1!G$2,"")</f>
        <v/>
      </c>
      <c r="H291" s="8" t="str">
        <f>IF(G291&lt;&gt;"",'Viemäriverkoston lähtötiedot'!$B290*MALLI_saneeraus_JV1!H$2,"")</f>
        <v/>
      </c>
      <c r="I291" t="str">
        <f>IF('Viemäriverkoston lähtötiedot'!$A290&gt;1000, 'Viemäriverkoston lähtötiedot'!$A290+MALLI_saneeraus_JV1!I$2,"")</f>
        <v/>
      </c>
      <c r="J291" s="8" t="str">
        <f>IF(I291&lt;&gt;"",'Viemäriverkoston lähtötiedot'!$B290*MALLI_saneeraus_JV1!J$2,"")</f>
        <v/>
      </c>
    </row>
    <row r="292" spans="1:10" x14ac:dyDescent="0.35">
      <c r="A292" t="str">
        <f>IF('Viemäriverkoston lähtötiedot'!$A291&gt;1000, 'Viemäriverkoston lähtötiedot'!$A291+MALLI_saneeraus_JV1!A$2,"")</f>
        <v/>
      </c>
      <c r="B292" s="8" t="str">
        <f>IF(A292&lt;&gt;"",'Viemäriverkoston lähtötiedot'!$B291*MALLI_saneeraus_JV1!B$2,"")</f>
        <v/>
      </c>
      <c r="C292" t="str">
        <f>IF('Viemäriverkoston lähtötiedot'!$A291&gt;1000, 'Viemäriverkoston lähtötiedot'!$A291+MALLI_saneeraus_JV1!C$2,"")</f>
        <v/>
      </c>
      <c r="D292" s="8" t="str">
        <f>IF(C292&lt;&gt;"",'Viemäriverkoston lähtötiedot'!$B291*MALLI_saneeraus_JV1!D$2,"")</f>
        <v/>
      </c>
      <c r="E292" t="str">
        <f>IF('Viemäriverkoston lähtötiedot'!$A291&gt;1000, 'Viemäriverkoston lähtötiedot'!$A291+MALLI_saneeraus_JV1!E$2,"")</f>
        <v/>
      </c>
      <c r="F292" s="8" t="str">
        <f>IF(E292&lt;&gt;"",'Viemäriverkoston lähtötiedot'!$B291*MALLI_saneeraus_JV1!F$2,"")</f>
        <v/>
      </c>
      <c r="G292" t="str">
        <f>IF('Viemäriverkoston lähtötiedot'!$A291&gt;1000, 'Viemäriverkoston lähtötiedot'!$A291+MALLI_saneeraus_JV1!G$2,"")</f>
        <v/>
      </c>
      <c r="H292" s="8" t="str">
        <f>IF(G292&lt;&gt;"",'Viemäriverkoston lähtötiedot'!$B291*MALLI_saneeraus_JV1!H$2,"")</f>
        <v/>
      </c>
      <c r="I292" t="str">
        <f>IF('Viemäriverkoston lähtötiedot'!$A291&gt;1000, 'Viemäriverkoston lähtötiedot'!$A291+MALLI_saneeraus_JV1!I$2,"")</f>
        <v/>
      </c>
      <c r="J292" s="8" t="str">
        <f>IF(I292&lt;&gt;"",'Viemäriverkoston lähtötiedot'!$B291*MALLI_saneeraus_JV1!J$2,"")</f>
        <v/>
      </c>
    </row>
    <row r="293" spans="1:10" x14ac:dyDescent="0.35">
      <c r="A293" t="str">
        <f>IF('Viemäriverkoston lähtötiedot'!$A292&gt;1000, 'Viemäriverkoston lähtötiedot'!$A292+MALLI_saneeraus_JV1!A$2,"")</f>
        <v/>
      </c>
      <c r="B293" s="8" t="str">
        <f>IF(A293&lt;&gt;"",'Viemäriverkoston lähtötiedot'!$B292*MALLI_saneeraus_JV1!B$2,"")</f>
        <v/>
      </c>
      <c r="C293" t="str">
        <f>IF('Viemäriverkoston lähtötiedot'!$A292&gt;1000, 'Viemäriverkoston lähtötiedot'!$A292+MALLI_saneeraus_JV1!C$2,"")</f>
        <v/>
      </c>
      <c r="D293" s="8" t="str">
        <f>IF(C293&lt;&gt;"",'Viemäriverkoston lähtötiedot'!$B292*MALLI_saneeraus_JV1!D$2,"")</f>
        <v/>
      </c>
      <c r="E293" t="str">
        <f>IF('Viemäriverkoston lähtötiedot'!$A292&gt;1000, 'Viemäriverkoston lähtötiedot'!$A292+MALLI_saneeraus_JV1!E$2,"")</f>
        <v/>
      </c>
      <c r="F293" s="8" t="str">
        <f>IF(E293&lt;&gt;"",'Viemäriverkoston lähtötiedot'!$B292*MALLI_saneeraus_JV1!F$2,"")</f>
        <v/>
      </c>
      <c r="G293" t="str">
        <f>IF('Viemäriverkoston lähtötiedot'!$A292&gt;1000, 'Viemäriverkoston lähtötiedot'!$A292+MALLI_saneeraus_JV1!G$2,"")</f>
        <v/>
      </c>
      <c r="H293" s="8" t="str">
        <f>IF(G293&lt;&gt;"",'Viemäriverkoston lähtötiedot'!$B292*MALLI_saneeraus_JV1!H$2,"")</f>
        <v/>
      </c>
      <c r="I293" t="str">
        <f>IF('Viemäriverkoston lähtötiedot'!$A292&gt;1000, 'Viemäriverkoston lähtötiedot'!$A292+MALLI_saneeraus_JV1!I$2,"")</f>
        <v/>
      </c>
      <c r="J293" s="8" t="str">
        <f>IF(I293&lt;&gt;"",'Viemäriverkoston lähtötiedot'!$B292*MALLI_saneeraus_JV1!J$2,"")</f>
        <v/>
      </c>
    </row>
    <row r="294" spans="1:10" x14ac:dyDescent="0.35">
      <c r="A294" t="str">
        <f>IF('Viemäriverkoston lähtötiedot'!$A293&gt;1000, 'Viemäriverkoston lähtötiedot'!$A293+MALLI_saneeraus_JV1!A$2,"")</f>
        <v/>
      </c>
      <c r="B294" s="8" t="str">
        <f>IF(A294&lt;&gt;"",'Viemäriverkoston lähtötiedot'!$B293*MALLI_saneeraus_JV1!B$2,"")</f>
        <v/>
      </c>
      <c r="C294" t="str">
        <f>IF('Viemäriverkoston lähtötiedot'!$A293&gt;1000, 'Viemäriverkoston lähtötiedot'!$A293+MALLI_saneeraus_JV1!C$2,"")</f>
        <v/>
      </c>
      <c r="D294" s="8" t="str">
        <f>IF(C294&lt;&gt;"",'Viemäriverkoston lähtötiedot'!$B293*MALLI_saneeraus_JV1!D$2,"")</f>
        <v/>
      </c>
      <c r="E294" t="str">
        <f>IF('Viemäriverkoston lähtötiedot'!$A293&gt;1000, 'Viemäriverkoston lähtötiedot'!$A293+MALLI_saneeraus_JV1!E$2,"")</f>
        <v/>
      </c>
      <c r="F294" s="8" t="str">
        <f>IF(E294&lt;&gt;"",'Viemäriverkoston lähtötiedot'!$B293*MALLI_saneeraus_JV1!F$2,"")</f>
        <v/>
      </c>
      <c r="G294" t="str">
        <f>IF('Viemäriverkoston lähtötiedot'!$A293&gt;1000, 'Viemäriverkoston lähtötiedot'!$A293+MALLI_saneeraus_JV1!G$2,"")</f>
        <v/>
      </c>
      <c r="H294" s="8" t="str">
        <f>IF(G294&lt;&gt;"",'Viemäriverkoston lähtötiedot'!$B293*MALLI_saneeraus_JV1!H$2,"")</f>
        <v/>
      </c>
      <c r="I294" t="str">
        <f>IF('Viemäriverkoston lähtötiedot'!$A293&gt;1000, 'Viemäriverkoston lähtötiedot'!$A293+MALLI_saneeraus_JV1!I$2,"")</f>
        <v/>
      </c>
      <c r="J294" s="8" t="str">
        <f>IF(I294&lt;&gt;"",'Viemäriverkoston lähtötiedot'!$B293*MALLI_saneeraus_JV1!J$2,"")</f>
        <v/>
      </c>
    </row>
    <row r="295" spans="1:10" x14ac:dyDescent="0.35">
      <c r="A295" t="str">
        <f>IF('Viemäriverkoston lähtötiedot'!$A294&gt;1000, 'Viemäriverkoston lähtötiedot'!$A294+MALLI_saneeraus_JV1!A$2,"")</f>
        <v/>
      </c>
      <c r="B295" s="8" t="str">
        <f>IF(A295&lt;&gt;"",'Viemäriverkoston lähtötiedot'!$B294*MALLI_saneeraus_JV1!B$2,"")</f>
        <v/>
      </c>
      <c r="C295" t="str">
        <f>IF('Viemäriverkoston lähtötiedot'!$A294&gt;1000, 'Viemäriverkoston lähtötiedot'!$A294+MALLI_saneeraus_JV1!C$2,"")</f>
        <v/>
      </c>
      <c r="D295" s="8" t="str">
        <f>IF(C295&lt;&gt;"",'Viemäriverkoston lähtötiedot'!$B294*MALLI_saneeraus_JV1!D$2,"")</f>
        <v/>
      </c>
      <c r="E295" t="str">
        <f>IF('Viemäriverkoston lähtötiedot'!$A294&gt;1000, 'Viemäriverkoston lähtötiedot'!$A294+MALLI_saneeraus_JV1!E$2,"")</f>
        <v/>
      </c>
      <c r="F295" s="8" t="str">
        <f>IF(E295&lt;&gt;"",'Viemäriverkoston lähtötiedot'!$B294*MALLI_saneeraus_JV1!F$2,"")</f>
        <v/>
      </c>
      <c r="G295" t="str">
        <f>IF('Viemäriverkoston lähtötiedot'!$A294&gt;1000, 'Viemäriverkoston lähtötiedot'!$A294+MALLI_saneeraus_JV1!G$2,"")</f>
        <v/>
      </c>
      <c r="H295" s="8" t="str">
        <f>IF(G295&lt;&gt;"",'Viemäriverkoston lähtötiedot'!$B294*MALLI_saneeraus_JV1!H$2,"")</f>
        <v/>
      </c>
      <c r="I295" t="str">
        <f>IF('Viemäriverkoston lähtötiedot'!$A294&gt;1000, 'Viemäriverkoston lähtötiedot'!$A294+MALLI_saneeraus_JV1!I$2,"")</f>
        <v/>
      </c>
      <c r="J295" s="8" t="str">
        <f>IF(I295&lt;&gt;"",'Viemäriverkoston lähtötiedot'!$B294*MALLI_saneeraus_JV1!J$2,"")</f>
        <v/>
      </c>
    </row>
    <row r="296" spans="1:10" x14ac:dyDescent="0.35">
      <c r="A296" t="str">
        <f>IF('Viemäriverkoston lähtötiedot'!$A295&gt;1000, 'Viemäriverkoston lähtötiedot'!$A295+MALLI_saneeraus_JV1!A$2,"")</f>
        <v/>
      </c>
      <c r="B296" s="8" t="str">
        <f>IF(A296&lt;&gt;"",'Viemäriverkoston lähtötiedot'!$B295*MALLI_saneeraus_JV1!B$2,"")</f>
        <v/>
      </c>
      <c r="C296" t="str">
        <f>IF('Viemäriverkoston lähtötiedot'!$A295&gt;1000, 'Viemäriverkoston lähtötiedot'!$A295+MALLI_saneeraus_JV1!C$2,"")</f>
        <v/>
      </c>
      <c r="D296" s="8" t="str">
        <f>IF(C296&lt;&gt;"",'Viemäriverkoston lähtötiedot'!$B295*MALLI_saneeraus_JV1!D$2,"")</f>
        <v/>
      </c>
      <c r="E296" t="str">
        <f>IF('Viemäriverkoston lähtötiedot'!$A295&gt;1000, 'Viemäriverkoston lähtötiedot'!$A295+MALLI_saneeraus_JV1!E$2,"")</f>
        <v/>
      </c>
      <c r="F296" s="8" t="str">
        <f>IF(E296&lt;&gt;"",'Viemäriverkoston lähtötiedot'!$B295*MALLI_saneeraus_JV1!F$2,"")</f>
        <v/>
      </c>
      <c r="G296" t="str">
        <f>IF('Viemäriverkoston lähtötiedot'!$A295&gt;1000, 'Viemäriverkoston lähtötiedot'!$A295+MALLI_saneeraus_JV1!G$2,"")</f>
        <v/>
      </c>
      <c r="H296" s="8" t="str">
        <f>IF(G296&lt;&gt;"",'Viemäriverkoston lähtötiedot'!$B295*MALLI_saneeraus_JV1!H$2,"")</f>
        <v/>
      </c>
      <c r="I296" t="str">
        <f>IF('Viemäriverkoston lähtötiedot'!$A295&gt;1000, 'Viemäriverkoston lähtötiedot'!$A295+MALLI_saneeraus_JV1!I$2,"")</f>
        <v/>
      </c>
      <c r="J296" s="8" t="str">
        <f>IF(I296&lt;&gt;"",'Viemäriverkoston lähtötiedot'!$B295*MALLI_saneeraus_JV1!J$2,"")</f>
        <v/>
      </c>
    </row>
    <row r="297" spans="1:10" x14ac:dyDescent="0.35">
      <c r="A297" t="str">
        <f>IF('Viemäriverkoston lähtötiedot'!$A296&gt;1000, 'Viemäriverkoston lähtötiedot'!$A296+MALLI_saneeraus_JV1!A$2,"")</f>
        <v/>
      </c>
      <c r="B297" s="8" t="str">
        <f>IF(A297&lt;&gt;"",'Viemäriverkoston lähtötiedot'!$B296*MALLI_saneeraus_JV1!B$2,"")</f>
        <v/>
      </c>
      <c r="C297" t="str">
        <f>IF('Viemäriverkoston lähtötiedot'!$A296&gt;1000, 'Viemäriverkoston lähtötiedot'!$A296+MALLI_saneeraus_JV1!C$2,"")</f>
        <v/>
      </c>
      <c r="D297" s="8" t="str">
        <f>IF(C297&lt;&gt;"",'Viemäriverkoston lähtötiedot'!$B296*MALLI_saneeraus_JV1!D$2,"")</f>
        <v/>
      </c>
      <c r="E297" t="str">
        <f>IF('Viemäriverkoston lähtötiedot'!$A296&gt;1000, 'Viemäriverkoston lähtötiedot'!$A296+MALLI_saneeraus_JV1!E$2,"")</f>
        <v/>
      </c>
      <c r="F297" s="8" t="str">
        <f>IF(E297&lt;&gt;"",'Viemäriverkoston lähtötiedot'!$B296*MALLI_saneeraus_JV1!F$2,"")</f>
        <v/>
      </c>
      <c r="G297" t="str">
        <f>IF('Viemäriverkoston lähtötiedot'!$A296&gt;1000, 'Viemäriverkoston lähtötiedot'!$A296+MALLI_saneeraus_JV1!G$2,"")</f>
        <v/>
      </c>
      <c r="H297" s="8" t="str">
        <f>IF(G297&lt;&gt;"",'Viemäriverkoston lähtötiedot'!$B296*MALLI_saneeraus_JV1!H$2,"")</f>
        <v/>
      </c>
      <c r="I297" t="str">
        <f>IF('Viemäriverkoston lähtötiedot'!$A296&gt;1000, 'Viemäriverkoston lähtötiedot'!$A296+MALLI_saneeraus_JV1!I$2,"")</f>
        <v/>
      </c>
      <c r="J297" s="8" t="str">
        <f>IF(I297&lt;&gt;"",'Viemäriverkoston lähtötiedot'!$B296*MALLI_saneeraus_JV1!J$2,"")</f>
        <v/>
      </c>
    </row>
    <row r="298" spans="1:10" x14ac:dyDescent="0.35">
      <c r="A298" t="str">
        <f>IF('Viemäriverkoston lähtötiedot'!$A297&gt;1000, 'Viemäriverkoston lähtötiedot'!$A297+MALLI_saneeraus_JV1!A$2,"")</f>
        <v/>
      </c>
      <c r="B298" s="8" t="str">
        <f>IF(A298&lt;&gt;"",'Viemäriverkoston lähtötiedot'!$B297*MALLI_saneeraus_JV1!B$2,"")</f>
        <v/>
      </c>
      <c r="C298" t="str">
        <f>IF('Viemäriverkoston lähtötiedot'!$A297&gt;1000, 'Viemäriverkoston lähtötiedot'!$A297+MALLI_saneeraus_JV1!C$2,"")</f>
        <v/>
      </c>
      <c r="D298" s="8" t="str">
        <f>IF(C298&lt;&gt;"",'Viemäriverkoston lähtötiedot'!$B297*MALLI_saneeraus_JV1!D$2,"")</f>
        <v/>
      </c>
      <c r="E298" t="str">
        <f>IF('Viemäriverkoston lähtötiedot'!$A297&gt;1000, 'Viemäriverkoston lähtötiedot'!$A297+MALLI_saneeraus_JV1!E$2,"")</f>
        <v/>
      </c>
      <c r="F298" s="8" t="str">
        <f>IF(E298&lt;&gt;"",'Viemäriverkoston lähtötiedot'!$B297*MALLI_saneeraus_JV1!F$2,"")</f>
        <v/>
      </c>
      <c r="G298" t="str">
        <f>IF('Viemäriverkoston lähtötiedot'!$A297&gt;1000, 'Viemäriverkoston lähtötiedot'!$A297+MALLI_saneeraus_JV1!G$2,"")</f>
        <v/>
      </c>
      <c r="H298" s="8" t="str">
        <f>IF(G298&lt;&gt;"",'Viemäriverkoston lähtötiedot'!$B297*MALLI_saneeraus_JV1!H$2,"")</f>
        <v/>
      </c>
      <c r="I298" t="str">
        <f>IF('Viemäriverkoston lähtötiedot'!$A297&gt;1000, 'Viemäriverkoston lähtötiedot'!$A297+MALLI_saneeraus_JV1!I$2,"")</f>
        <v/>
      </c>
      <c r="J298" s="8" t="str">
        <f>IF(I298&lt;&gt;"",'Viemäriverkoston lähtötiedot'!$B297*MALLI_saneeraus_JV1!J$2,"")</f>
        <v/>
      </c>
    </row>
    <row r="299" spans="1:10" x14ac:dyDescent="0.35">
      <c r="A299" t="str">
        <f>IF('Viemäriverkoston lähtötiedot'!$A298&gt;1000, 'Viemäriverkoston lähtötiedot'!$A298+MALLI_saneeraus_JV1!A$2,"")</f>
        <v/>
      </c>
      <c r="B299" s="8" t="str">
        <f>IF(A299&lt;&gt;"",'Viemäriverkoston lähtötiedot'!$B298*MALLI_saneeraus_JV1!B$2,"")</f>
        <v/>
      </c>
      <c r="C299" t="str">
        <f>IF('Viemäriverkoston lähtötiedot'!$A298&gt;1000, 'Viemäriverkoston lähtötiedot'!$A298+MALLI_saneeraus_JV1!C$2,"")</f>
        <v/>
      </c>
      <c r="D299" s="8" t="str">
        <f>IF(C299&lt;&gt;"",'Viemäriverkoston lähtötiedot'!$B298*MALLI_saneeraus_JV1!D$2,"")</f>
        <v/>
      </c>
      <c r="E299" t="str">
        <f>IF('Viemäriverkoston lähtötiedot'!$A298&gt;1000, 'Viemäriverkoston lähtötiedot'!$A298+MALLI_saneeraus_JV1!E$2,"")</f>
        <v/>
      </c>
      <c r="F299" s="8" t="str">
        <f>IF(E299&lt;&gt;"",'Viemäriverkoston lähtötiedot'!$B298*MALLI_saneeraus_JV1!F$2,"")</f>
        <v/>
      </c>
      <c r="G299" t="str">
        <f>IF('Viemäriverkoston lähtötiedot'!$A298&gt;1000, 'Viemäriverkoston lähtötiedot'!$A298+MALLI_saneeraus_JV1!G$2,"")</f>
        <v/>
      </c>
      <c r="H299" s="8" t="str">
        <f>IF(G299&lt;&gt;"",'Viemäriverkoston lähtötiedot'!$B298*MALLI_saneeraus_JV1!H$2,"")</f>
        <v/>
      </c>
      <c r="I299" t="str">
        <f>IF('Viemäriverkoston lähtötiedot'!$A298&gt;1000, 'Viemäriverkoston lähtötiedot'!$A298+MALLI_saneeraus_JV1!I$2,"")</f>
        <v/>
      </c>
      <c r="J299" s="8" t="str">
        <f>IF(I299&lt;&gt;"",'Viemäriverkoston lähtötiedot'!$B298*MALLI_saneeraus_JV1!J$2,"")</f>
        <v/>
      </c>
    </row>
    <row r="300" spans="1:10" x14ac:dyDescent="0.35">
      <c r="A300" t="str">
        <f>IF('Viemäriverkoston lähtötiedot'!$A299&gt;1000, 'Viemäriverkoston lähtötiedot'!$A299+MALLI_saneeraus_JV1!A$2,"")</f>
        <v/>
      </c>
      <c r="B300" s="8" t="str">
        <f>IF(A300&lt;&gt;"",'Viemäriverkoston lähtötiedot'!$B299*MALLI_saneeraus_JV1!B$2,"")</f>
        <v/>
      </c>
      <c r="C300" t="str">
        <f>IF('Viemäriverkoston lähtötiedot'!$A299&gt;1000, 'Viemäriverkoston lähtötiedot'!$A299+MALLI_saneeraus_JV1!C$2,"")</f>
        <v/>
      </c>
      <c r="D300" s="8" t="str">
        <f>IF(C300&lt;&gt;"",'Viemäriverkoston lähtötiedot'!$B299*MALLI_saneeraus_JV1!D$2,"")</f>
        <v/>
      </c>
      <c r="E300" t="str">
        <f>IF('Viemäriverkoston lähtötiedot'!$A299&gt;1000, 'Viemäriverkoston lähtötiedot'!$A299+MALLI_saneeraus_JV1!E$2,"")</f>
        <v/>
      </c>
      <c r="F300" s="8" t="str">
        <f>IF(E300&lt;&gt;"",'Viemäriverkoston lähtötiedot'!$B299*MALLI_saneeraus_JV1!F$2,"")</f>
        <v/>
      </c>
      <c r="G300" t="str">
        <f>IF('Viemäriverkoston lähtötiedot'!$A299&gt;1000, 'Viemäriverkoston lähtötiedot'!$A299+MALLI_saneeraus_JV1!G$2,"")</f>
        <v/>
      </c>
      <c r="H300" s="8" t="str">
        <f>IF(G300&lt;&gt;"",'Viemäriverkoston lähtötiedot'!$B299*MALLI_saneeraus_JV1!H$2,"")</f>
        <v/>
      </c>
      <c r="I300" t="str">
        <f>IF('Viemäriverkoston lähtötiedot'!$A299&gt;1000, 'Viemäriverkoston lähtötiedot'!$A299+MALLI_saneeraus_JV1!I$2,"")</f>
        <v/>
      </c>
      <c r="J300" s="8" t="str">
        <f>IF(I300&lt;&gt;"",'Viemäriverkoston lähtötiedot'!$B299*MALLI_saneeraus_JV1!J$2,"")</f>
        <v/>
      </c>
    </row>
    <row r="301" spans="1:10" x14ac:dyDescent="0.35">
      <c r="A301" t="str">
        <f>IF('Viemäriverkoston lähtötiedot'!$A300&gt;1000, 'Viemäriverkoston lähtötiedot'!$A300+MALLI_saneeraus_JV1!A$2,"")</f>
        <v/>
      </c>
      <c r="B301" s="8" t="str">
        <f>IF(A301&lt;&gt;"",'Viemäriverkoston lähtötiedot'!$B300*MALLI_saneeraus_JV1!B$2,"")</f>
        <v/>
      </c>
      <c r="C301" t="str">
        <f>IF('Viemäriverkoston lähtötiedot'!$A300&gt;1000, 'Viemäriverkoston lähtötiedot'!$A300+MALLI_saneeraus_JV1!C$2,"")</f>
        <v/>
      </c>
      <c r="D301" s="8" t="str">
        <f>IF(C301&lt;&gt;"",'Viemäriverkoston lähtötiedot'!$B300*MALLI_saneeraus_JV1!D$2,"")</f>
        <v/>
      </c>
      <c r="E301" t="str">
        <f>IF('Viemäriverkoston lähtötiedot'!$A300&gt;1000, 'Viemäriverkoston lähtötiedot'!$A300+MALLI_saneeraus_JV1!E$2,"")</f>
        <v/>
      </c>
      <c r="F301" s="8" t="str">
        <f>IF(E301&lt;&gt;"",'Viemäriverkoston lähtötiedot'!$B300*MALLI_saneeraus_JV1!F$2,"")</f>
        <v/>
      </c>
      <c r="G301" t="str">
        <f>IF('Viemäriverkoston lähtötiedot'!$A300&gt;1000, 'Viemäriverkoston lähtötiedot'!$A300+MALLI_saneeraus_JV1!G$2,"")</f>
        <v/>
      </c>
      <c r="H301" s="8" t="str">
        <f>IF(G301&lt;&gt;"",'Viemäriverkoston lähtötiedot'!$B300*MALLI_saneeraus_JV1!H$2,"")</f>
        <v/>
      </c>
      <c r="I301" t="str">
        <f>IF('Viemäriverkoston lähtötiedot'!$A300&gt;1000, 'Viemäriverkoston lähtötiedot'!$A300+MALLI_saneeraus_JV1!I$2,"")</f>
        <v/>
      </c>
      <c r="J301" s="8" t="str">
        <f>IF(I301&lt;&gt;"",'Viemäriverkoston lähtötiedot'!$B300*MALLI_saneeraus_JV1!J$2,"")</f>
        <v/>
      </c>
    </row>
    <row r="302" spans="1:10" x14ac:dyDescent="0.35">
      <c r="A302" t="str">
        <f>IF('Viemäriverkoston lähtötiedot'!$A301&gt;1000, 'Viemäriverkoston lähtötiedot'!$A301+MALLI_saneeraus_JV1!A$2,"")</f>
        <v/>
      </c>
      <c r="B302" s="8" t="str">
        <f>IF(A302&lt;&gt;"",'Viemäriverkoston lähtötiedot'!$B301*MALLI_saneeraus_JV1!B$2,"")</f>
        <v/>
      </c>
      <c r="C302" t="str">
        <f>IF('Viemäriverkoston lähtötiedot'!$A301&gt;1000, 'Viemäriverkoston lähtötiedot'!$A301+MALLI_saneeraus_JV1!C$2,"")</f>
        <v/>
      </c>
      <c r="D302" s="8" t="str">
        <f>IF(C302&lt;&gt;"",'Viemäriverkoston lähtötiedot'!$B301*MALLI_saneeraus_JV1!D$2,"")</f>
        <v/>
      </c>
      <c r="E302" t="str">
        <f>IF('Viemäriverkoston lähtötiedot'!$A301&gt;1000, 'Viemäriverkoston lähtötiedot'!$A301+MALLI_saneeraus_JV1!E$2,"")</f>
        <v/>
      </c>
      <c r="F302" s="8" t="str">
        <f>IF(E302&lt;&gt;"",'Viemäriverkoston lähtötiedot'!$B301*MALLI_saneeraus_JV1!F$2,"")</f>
        <v/>
      </c>
      <c r="G302" t="str">
        <f>IF('Viemäriverkoston lähtötiedot'!$A301&gt;1000, 'Viemäriverkoston lähtötiedot'!$A301+MALLI_saneeraus_JV1!G$2,"")</f>
        <v/>
      </c>
      <c r="H302" s="8" t="str">
        <f>IF(G302&lt;&gt;"",'Viemäriverkoston lähtötiedot'!$B301*MALLI_saneeraus_JV1!H$2,"")</f>
        <v/>
      </c>
      <c r="I302" t="str">
        <f>IF('Viemäriverkoston lähtötiedot'!$A301&gt;1000, 'Viemäriverkoston lähtötiedot'!$A301+MALLI_saneeraus_JV1!I$2,"")</f>
        <v/>
      </c>
      <c r="J302" s="8" t="str">
        <f>IF(I302&lt;&gt;"",'Viemäriverkoston lähtötiedot'!$B301*MALLI_saneeraus_JV1!J$2,"")</f>
        <v/>
      </c>
    </row>
    <row r="303" spans="1:10" x14ac:dyDescent="0.35">
      <c r="A303" t="str">
        <f>IF('Viemäriverkoston lähtötiedot'!$A302&gt;1000, 'Viemäriverkoston lähtötiedot'!$A302+MALLI_saneeraus_JV1!A$2,"")</f>
        <v/>
      </c>
      <c r="B303" s="8" t="str">
        <f>IF(A303&lt;&gt;"",'Viemäriverkoston lähtötiedot'!$B302*MALLI_saneeraus_JV1!B$2,"")</f>
        <v/>
      </c>
      <c r="C303" t="str">
        <f>IF('Viemäriverkoston lähtötiedot'!$A302&gt;1000, 'Viemäriverkoston lähtötiedot'!$A302+MALLI_saneeraus_JV1!C$2,"")</f>
        <v/>
      </c>
      <c r="D303" s="8" t="str">
        <f>IF(C303&lt;&gt;"",'Viemäriverkoston lähtötiedot'!$B302*MALLI_saneeraus_JV1!D$2,"")</f>
        <v/>
      </c>
      <c r="E303" t="str">
        <f>IF('Viemäriverkoston lähtötiedot'!$A302&gt;1000, 'Viemäriverkoston lähtötiedot'!$A302+MALLI_saneeraus_JV1!E$2,"")</f>
        <v/>
      </c>
      <c r="F303" s="8" t="str">
        <f>IF(E303&lt;&gt;"",'Viemäriverkoston lähtötiedot'!$B302*MALLI_saneeraus_JV1!F$2,"")</f>
        <v/>
      </c>
      <c r="G303" t="str">
        <f>IF('Viemäriverkoston lähtötiedot'!$A302&gt;1000, 'Viemäriverkoston lähtötiedot'!$A302+MALLI_saneeraus_JV1!G$2,"")</f>
        <v/>
      </c>
      <c r="H303" s="8" t="str">
        <f>IF(G303&lt;&gt;"",'Viemäriverkoston lähtötiedot'!$B302*MALLI_saneeraus_JV1!H$2,"")</f>
        <v/>
      </c>
      <c r="I303" t="str">
        <f>IF('Viemäriverkoston lähtötiedot'!$A302&gt;1000, 'Viemäriverkoston lähtötiedot'!$A302+MALLI_saneeraus_JV1!I$2,"")</f>
        <v/>
      </c>
      <c r="J303" s="8" t="str">
        <f>IF(I303&lt;&gt;"",'Viemäriverkoston lähtötiedot'!$B302*MALLI_saneeraus_JV1!J$2,"")</f>
        <v/>
      </c>
    </row>
    <row r="304" spans="1:10" x14ac:dyDescent="0.35">
      <c r="A304" t="str">
        <f>IF('Viemäriverkoston lähtötiedot'!$A303&gt;1000, 'Viemäriverkoston lähtötiedot'!$A303+MALLI_saneeraus_JV1!A$2,"")</f>
        <v/>
      </c>
      <c r="B304" s="8" t="str">
        <f>IF(A304&lt;&gt;"",'Viemäriverkoston lähtötiedot'!$B303*MALLI_saneeraus_JV1!B$2,"")</f>
        <v/>
      </c>
      <c r="C304" t="str">
        <f>IF('Viemäriverkoston lähtötiedot'!$A303&gt;1000, 'Viemäriverkoston lähtötiedot'!$A303+MALLI_saneeraus_JV1!C$2,"")</f>
        <v/>
      </c>
      <c r="D304" s="8" t="str">
        <f>IF(C304&lt;&gt;"",'Viemäriverkoston lähtötiedot'!$B303*MALLI_saneeraus_JV1!D$2,"")</f>
        <v/>
      </c>
      <c r="E304" t="str">
        <f>IF('Viemäriverkoston lähtötiedot'!$A303&gt;1000, 'Viemäriverkoston lähtötiedot'!$A303+MALLI_saneeraus_JV1!E$2,"")</f>
        <v/>
      </c>
      <c r="F304" s="8" t="str">
        <f>IF(E304&lt;&gt;"",'Viemäriverkoston lähtötiedot'!$B303*MALLI_saneeraus_JV1!F$2,"")</f>
        <v/>
      </c>
      <c r="G304" t="str">
        <f>IF('Viemäriverkoston lähtötiedot'!$A303&gt;1000, 'Viemäriverkoston lähtötiedot'!$A303+MALLI_saneeraus_JV1!G$2,"")</f>
        <v/>
      </c>
      <c r="H304" s="8" t="str">
        <f>IF(G304&lt;&gt;"",'Viemäriverkoston lähtötiedot'!$B303*MALLI_saneeraus_JV1!H$2,"")</f>
        <v/>
      </c>
      <c r="I304" t="str">
        <f>IF('Viemäriverkoston lähtötiedot'!$A303&gt;1000, 'Viemäriverkoston lähtötiedot'!$A303+MALLI_saneeraus_JV1!I$2,"")</f>
        <v/>
      </c>
      <c r="J304" s="8" t="str">
        <f>IF(I304&lt;&gt;"",'Viemäriverkoston lähtötiedot'!$B303*MALLI_saneeraus_JV1!J$2,"")</f>
        <v/>
      </c>
    </row>
    <row r="305" spans="1:10" x14ac:dyDescent="0.35">
      <c r="A305" t="str">
        <f>IF('Viemäriverkoston lähtötiedot'!$A304&gt;1000, 'Viemäriverkoston lähtötiedot'!$A304+MALLI_saneeraus_JV1!A$2,"")</f>
        <v/>
      </c>
      <c r="B305" s="8" t="str">
        <f>IF(A305&lt;&gt;"",'Viemäriverkoston lähtötiedot'!$B304*MALLI_saneeraus_JV1!B$2,"")</f>
        <v/>
      </c>
      <c r="C305" t="str">
        <f>IF('Viemäriverkoston lähtötiedot'!$A304&gt;1000, 'Viemäriverkoston lähtötiedot'!$A304+MALLI_saneeraus_JV1!C$2,"")</f>
        <v/>
      </c>
      <c r="D305" s="8" t="str">
        <f>IF(C305&lt;&gt;"",'Viemäriverkoston lähtötiedot'!$B304*MALLI_saneeraus_JV1!D$2,"")</f>
        <v/>
      </c>
      <c r="E305" t="str">
        <f>IF('Viemäriverkoston lähtötiedot'!$A304&gt;1000, 'Viemäriverkoston lähtötiedot'!$A304+MALLI_saneeraus_JV1!E$2,"")</f>
        <v/>
      </c>
      <c r="F305" s="8" t="str">
        <f>IF(E305&lt;&gt;"",'Viemäriverkoston lähtötiedot'!$B304*MALLI_saneeraus_JV1!F$2,"")</f>
        <v/>
      </c>
      <c r="G305" t="str">
        <f>IF('Viemäriverkoston lähtötiedot'!$A304&gt;1000, 'Viemäriverkoston lähtötiedot'!$A304+MALLI_saneeraus_JV1!G$2,"")</f>
        <v/>
      </c>
      <c r="H305" s="8" t="str">
        <f>IF(G305&lt;&gt;"",'Viemäriverkoston lähtötiedot'!$B304*MALLI_saneeraus_JV1!H$2,"")</f>
        <v/>
      </c>
      <c r="I305" t="str">
        <f>IF('Viemäriverkoston lähtötiedot'!$A304&gt;1000, 'Viemäriverkoston lähtötiedot'!$A304+MALLI_saneeraus_JV1!I$2,"")</f>
        <v/>
      </c>
      <c r="J305" s="8" t="str">
        <f>IF(I305&lt;&gt;"",'Viemäriverkoston lähtötiedot'!$B304*MALLI_saneeraus_JV1!J$2,"")</f>
        <v/>
      </c>
    </row>
    <row r="306" spans="1:10" x14ac:dyDescent="0.35">
      <c r="A306" t="str">
        <f>IF('Viemäriverkoston lähtötiedot'!$A305&gt;1000, 'Viemäriverkoston lähtötiedot'!$A305+MALLI_saneeraus_JV1!A$2,"")</f>
        <v/>
      </c>
      <c r="B306" s="8" t="str">
        <f>IF(A306&lt;&gt;"",'Viemäriverkoston lähtötiedot'!$B305*MALLI_saneeraus_JV1!B$2,"")</f>
        <v/>
      </c>
      <c r="C306" t="str">
        <f>IF('Viemäriverkoston lähtötiedot'!$A305&gt;1000, 'Viemäriverkoston lähtötiedot'!$A305+MALLI_saneeraus_JV1!C$2,"")</f>
        <v/>
      </c>
      <c r="D306" s="8" t="str">
        <f>IF(C306&lt;&gt;"",'Viemäriverkoston lähtötiedot'!$B305*MALLI_saneeraus_JV1!D$2,"")</f>
        <v/>
      </c>
      <c r="E306" t="str">
        <f>IF('Viemäriverkoston lähtötiedot'!$A305&gt;1000, 'Viemäriverkoston lähtötiedot'!$A305+MALLI_saneeraus_JV1!E$2,"")</f>
        <v/>
      </c>
      <c r="F306" s="8" t="str">
        <f>IF(E306&lt;&gt;"",'Viemäriverkoston lähtötiedot'!$B305*MALLI_saneeraus_JV1!F$2,"")</f>
        <v/>
      </c>
      <c r="G306" t="str">
        <f>IF('Viemäriverkoston lähtötiedot'!$A305&gt;1000, 'Viemäriverkoston lähtötiedot'!$A305+MALLI_saneeraus_JV1!G$2,"")</f>
        <v/>
      </c>
      <c r="H306" s="8" t="str">
        <f>IF(G306&lt;&gt;"",'Viemäriverkoston lähtötiedot'!$B305*MALLI_saneeraus_JV1!H$2,"")</f>
        <v/>
      </c>
      <c r="I306" t="str">
        <f>IF('Viemäriverkoston lähtötiedot'!$A305&gt;1000, 'Viemäriverkoston lähtötiedot'!$A305+MALLI_saneeraus_JV1!I$2,"")</f>
        <v/>
      </c>
      <c r="J306" s="8" t="str">
        <f>IF(I306&lt;&gt;"",'Viemäriverkoston lähtötiedot'!$B305*MALLI_saneeraus_JV1!J$2,"")</f>
        <v/>
      </c>
    </row>
    <row r="307" spans="1:10" x14ac:dyDescent="0.35">
      <c r="A307" t="str">
        <f>IF('Viemäriverkoston lähtötiedot'!$A306&gt;1000, 'Viemäriverkoston lähtötiedot'!$A306+MALLI_saneeraus_JV1!A$2,"")</f>
        <v/>
      </c>
      <c r="B307" s="8" t="str">
        <f>IF(A307&lt;&gt;"",'Viemäriverkoston lähtötiedot'!$B306*MALLI_saneeraus_JV1!B$2,"")</f>
        <v/>
      </c>
      <c r="C307" t="str">
        <f>IF('Viemäriverkoston lähtötiedot'!$A306&gt;1000, 'Viemäriverkoston lähtötiedot'!$A306+MALLI_saneeraus_JV1!C$2,"")</f>
        <v/>
      </c>
      <c r="D307" s="8" t="str">
        <f>IF(C307&lt;&gt;"",'Viemäriverkoston lähtötiedot'!$B306*MALLI_saneeraus_JV1!D$2,"")</f>
        <v/>
      </c>
      <c r="E307" t="str">
        <f>IF('Viemäriverkoston lähtötiedot'!$A306&gt;1000, 'Viemäriverkoston lähtötiedot'!$A306+MALLI_saneeraus_JV1!E$2,"")</f>
        <v/>
      </c>
      <c r="F307" s="8" t="str">
        <f>IF(E307&lt;&gt;"",'Viemäriverkoston lähtötiedot'!$B306*MALLI_saneeraus_JV1!F$2,"")</f>
        <v/>
      </c>
      <c r="G307" t="str">
        <f>IF('Viemäriverkoston lähtötiedot'!$A306&gt;1000, 'Viemäriverkoston lähtötiedot'!$A306+MALLI_saneeraus_JV1!G$2,"")</f>
        <v/>
      </c>
      <c r="H307" s="8" t="str">
        <f>IF(G307&lt;&gt;"",'Viemäriverkoston lähtötiedot'!$B306*MALLI_saneeraus_JV1!H$2,"")</f>
        <v/>
      </c>
      <c r="I307" t="str">
        <f>IF('Viemäriverkoston lähtötiedot'!$A306&gt;1000, 'Viemäriverkoston lähtötiedot'!$A306+MALLI_saneeraus_JV1!I$2,"")</f>
        <v/>
      </c>
      <c r="J307" s="8" t="str">
        <f>IF(I307&lt;&gt;"",'Viemäriverkoston lähtötiedot'!$B306*MALLI_saneeraus_JV1!J$2,"")</f>
        <v/>
      </c>
    </row>
    <row r="308" spans="1:10" x14ac:dyDescent="0.35">
      <c r="A308" t="str">
        <f>IF('Viemäriverkoston lähtötiedot'!$A307&gt;1000, 'Viemäriverkoston lähtötiedot'!$A307+MALLI_saneeraus_JV1!A$2,"")</f>
        <v/>
      </c>
      <c r="B308" s="8" t="str">
        <f>IF(A308&lt;&gt;"",'Viemäriverkoston lähtötiedot'!$B307*MALLI_saneeraus_JV1!B$2,"")</f>
        <v/>
      </c>
      <c r="C308" t="str">
        <f>IF('Viemäriverkoston lähtötiedot'!$A307&gt;1000, 'Viemäriverkoston lähtötiedot'!$A307+MALLI_saneeraus_JV1!C$2,"")</f>
        <v/>
      </c>
      <c r="D308" s="8" t="str">
        <f>IF(C308&lt;&gt;"",'Viemäriverkoston lähtötiedot'!$B307*MALLI_saneeraus_JV1!D$2,"")</f>
        <v/>
      </c>
      <c r="E308" t="str">
        <f>IF('Viemäriverkoston lähtötiedot'!$A307&gt;1000, 'Viemäriverkoston lähtötiedot'!$A307+MALLI_saneeraus_JV1!E$2,"")</f>
        <v/>
      </c>
      <c r="F308" s="8" t="str">
        <f>IF(E308&lt;&gt;"",'Viemäriverkoston lähtötiedot'!$B307*MALLI_saneeraus_JV1!F$2,"")</f>
        <v/>
      </c>
      <c r="G308" t="str">
        <f>IF('Viemäriverkoston lähtötiedot'!$A307&gt;1000, 'Viemäriverkoston lähtötiedot'!$A307+MALLI_saneeraus_JV1!G$2,"")</f>
        <v/>
      </c>
      <c r="H308" s="8" t="str">
        <f>IF(G308&lt;&gt;"",'Viemäriverkoston lähtötiedot'!$B307*MALLI_saneeraus_JV1!H$2,"")</f>
        <v/>
      </c>
      <c r="I308" t="str">
        <f>IF('Viemäriverkoston lähtötiedot'!$A307&gt;1000, 'Viemäriverkoston lähtötiedot'!$A307+MALLI_saneeraus_JV1!I$2,"")</f>
        <v/>
      </c>
      <c r="J308" s="8" t="str">
        <f>IF(I308&lt;&gt;"",'Viemäriverkoston lähtötiedot'!$B307*MALLI_saneeraus_JV1!J$2,"")</f>
        <v/>
      </c>
    </row>
    <row r="309" spans="1:10" x14ac:dyDescent="0.35">
      <c r="A309" t="str">
        <f>IF('Viemäriverkoston lähtötiedot'!$A308&gt;1000, 'Viemäriverkoston lähtötiedot'!$A308+MALLI_saneeraus_JV1!A$2,"")</f>
        <v/>
      </c>
      <c r="B309" s="8" t="str">
        <f>IF(A309&lt;&gt;"",'Viemäriverkoston lähtötiedot'!$B308*MALLI_saneeraus_JV1!B$2,"")</f>
        <v/>
      </c>
      <c r="C309" t="str">
        <f>IF('Viemäriverkoston lähtötiedot'!$A308&gt;1000, 'Viemäriverkoston lähtötiedot'!$A308+MALLI_saneeraus_JV1!C$2,"")</f>
        <v/>
      </c>
      <c r="D309" s="8" t="str">
        <f>IF(C309&lt;&gt;"",'Viemäriverkoston lähtötiedot'!$B308*MALLI_saneeraus_JV1!D$2,"")</f>
        <v/>
      </c>
      <c r="E309" t="str">
        <f>IF('Viemäriverkoston lähtötiedot'!$A308&gt;1000, 'Viemäriverkoston lähtötiedot'!$A308+MALLI_saneeraus_JV1!E$2,"")</f>
        <v/>
      </c>
      <c r="F309" s="8" t="str">
        <f>IF(E309&lt;&gt;"",'Viemäriverkoston lähtötiedot'!$B308*MALLI_saneeraus_JV1!F$2,"")</f>
        <v/>
      </c>
      <c r="G309" t="str">
        <f>IF('Viemäriverkoston lähtötiedot'!$A308&gt;1000, 'Viemäriverkoston lähtötiedot'!$A308+MALLI_saneeraus_JV1!G$2,"")</f>
        <v/>
      </c>
      <c r="H309" s="8" t="str">
        <f>IF(G309&lt;&gt;"",'Viemäriverkoston lähtötiedot'!$B308*MALLI_saneeraus_JV1!H$2,"")</f>
        <v/>
      </c>
      <c r="I309" t="str">
        <f>IF('Viemäriverkoston lähtötiedot'!$A308&gt;1000, 'Viemäriverkoston lähtötiedot'!$A308+MALLI_saneeraus_JV1!I$2,"")</f>
        <v/>
      </c>
      <c r="J309" s="8" t="str">
        <f>IF(I309&lt;&gt;"",'Viemäriverkoston lähtötiedot'!$B308*MALLI_saneeraus_JV1!J$2,"")</f>
        <v/>
      </c>
    </row>
    <row r="310" spans="1:10" x14ac:dyDescent="0.35">
      <c r="A310" t="str">
        <f>IF('Viemäriverkoston lähtötiedot'!$A309&gt;1000, 'Viemäriverkoston lähtötiedot'!$A309+MALLI_saneeraus_JV1!A$2,"")</f>
        <v/>
      </c>
      <c r="B310" s="8" t="str">
        <f>IF(A310&lt;&gt;"",'Viemäriverkoston lähtötiedot'!$B309*MALLI_saneeraus_JV1!B$2,"")</f>
        <v/>
      </c>
      <c r="C310" t="str">
        <f>IF('Viemäriverkoston lähtötiedot'!$A309&gt;1000, 'Viemäriverkoston lähtötiedot'!$A309+MALLI_saneeraus_JV1!C$2,"")</f>
        <v/>
      </c>
      <c r="D310" s="8" t="str">
        <f>IF(C310&lt;&gt;"",'Viemäriverkoston lähtötiedot'!$B309*MALLI_saneeraus_JV1!D$2,"")</f>
        <v/>
      </c>
      <c r="E310" t="str">
        <f>IF('Viemäriverkoston lähtötiedot'!$A309&gt;1000, 'Viemäriverkoston lähtötiedot'!$A309+MALLI_saneeraus_JV1!E$2,"")</f>
        <v/>
      </c>
      <c r="F310" s="8" t="str">
        <f>IF(E310&lt;&gt;"",'Viemäriverkoston lähtötiedot'!$B309*MALLI_saneeraus_JV1!F$2,"")</f>
        <v/>
      </c>
      <c r="G310" t="str">
        <f>IF('Viemäriverkoston lähtötiedot'!$A309&gt;1000, 'Viemäriverkoston lähtötiedot'!$A309+MALLI_saneeraus_JV1!G$2,"")</f>
        <v/>
      </c>
      <c r="H310" s="8" t="str">
        <f>IF(G310&lt;&gt;"",'Viemäriverkoston lähtötiedot'!$B309*MALLI_saneeraus_JV1!H$2,"")</f>
        <v/>
      </c>
      <c r="I310" t="str">
        <f>IF('Viemäriverkoston lähtötiedot'!$A309&gt;1000, 'Viemäriverkoston lähtötiedot'!$A309+MALLI_saneeraus_JV1!I$2,"")</f>
        <v/>
      </c>
      <c r="J310" s="8" t="str">
        <f>IF(I310&lt;&gt;"",'Viemäriverkoston lähtötiedot'!$B309*MALLI_saneeraus_JV1!J$2,"")</f>
        <v/>
      </c>
    </row>
    <row r="311" spans="1:10" x14ac:dyDescent="0.35">
      <c r="A311" t="str">
        <f>IF('Viemäriverkoston lähtötiedot'!$A310&gt;1000, 'Viemäriverkoston lähtötiedot'!$A310+MALLI_saneeraus_JV1!A$2,"")</f>
        <v/>
      </c>
      <c r="B311" s="8" t="str">
        <f>IF(A311&lt;&gt;"",'Viemäriverkoston lähtötiedot'!$B310*MALLI_saneeraus_JV1!B$2,"")</f>
        <v/>
      </c>
      <c r="C311" t="str">
        <f>IF('Viemäriverkoston lähtötiedot'!$A310&gt;1000, 'Viemäriverkoston lähtötiedot'!$A310+MALLI_saneeraus_JV1!C$2,"")</f>
        <v/>
      </c>
      <c r="D311" s="8" t="str">
        <f>IF(C311&lt;&gt;"",'Viemäriverkoston lähtötiedot'!$B310*MALLI_saneeraus_JV1!D$2,"")</f>
        <v/>
      </c>
      <c r="E311" t="str">
        <f>IF('Viemäriverkoston lähtötiedot'!$A310&gt;1000, 'Viemäriverkoston lähtötiedot'!$A310+MALLI_saneeraus_JV1!E$2,"")</f>
        <v/>
      </c>
      <c r="F311" s="8" t="str">
        <f>IF(E311&lt;&gt;"",'Viemäriverkoston lähtötiedot'!$B310*MALLI_saneeraus_JV1!F$2,"")</f>
        <v/>
      </c>
      <c r="G311" t="str">
        <f>IF('Viemäriverkoston lähtötiedot'!$A310&gt;1000, 'Viemäriverkoston lähtötiedot'!$A310+MALLI_saneeraus_JV1!G$2,"")</f>
        <v/>
      </c>
      <c r="H311" s="8" t="str">
        <f>IF(G311&lt;&gt;"",'Viemäriverkoston lähtötiedot'!$B310*MALLI_saneeraus_JV1!H$2,"")</f>
        <v/>
      </c>
      <c r="I311" t="str">
        <f>IF('Viemäriverkoston lähtötiedot'!$A310&gt;1000, 'Viemäriverkoston lähtötiedot'!$A310+MALLI_saneeraus_JV1!I$2,"")</f>
        <v/>
      </c>
      <c r="J311" s="8" t="str">
        <f>IF(I311&lt;&gt;"",'Viemäriverkoston lähtötiedot'!$B310*MALLI_saneeraus_JV1!J$2,"")</f>
        <v/>
      </c>
    </row>
    <row r="312" spans="1:10" x14ac:dyDescent="0.35">
      <c r="A312" t="str">
        <f>IF('Viemäriverkoston lähtötiedot'!$A311&gt;1000, 'Viemäriverkoston lähtötiedot'!$A311+MALLI_saneeraus_JV1!A$2,"")</f>
        <v/>
      </c>
      <c r="B312" s="8" t="str">
        <f>IF(A312&lt;&gt;"",'Viemäriverkoston lähtötiedot'!$B311*MALLI_saneeraus_JV1!B$2,"")</f>
        <v/>
      </c>
      <c r="C312" t="str">
        <f>IF('Viemäriverkoston lähtötiedot'!$A311&gt;1000, 'Viemäriverkoston lähtötiedot'!$A311+MALLI_saneeraus_JV1!C$2,"")</f>
        <v/>
      </c>
      <c r="D312" s="8" t="str">
        <f>IF(C312&lt;&gt;"",'Viemäriverkoston lähtötiedot'!$B311*MALLI_saneeraus_JV1!D$2,"")</f>
        <v/>
      </c>
      <c r="E312" t="str">
        <f>IF('Viemäriverkoston lähtötiedot'!$A311&gt;1000, 'Viemäriverkoston lähtötiedot'!$A311+MALLI_saneeraus_JV1!E$2,"")</f>
        <v/>
      </c>
      <c r="F312" s="8" t="str">
        <f>IF(E312&lt;&gt;"",'Viemäriverkoston lähtötiedot'!$B311*MALLI_saneeraus_JV1!F$2,"")</f>
        <v/>
      </c>
      <c r="G312" t="str">
        <f>IF('Viemäriverkoston lähtötiedot'!$A311&gt;1000, 'Viemäriverkoston lähtötiedot'!$A311+MALLI_saneeraus_JV1!G$2,"")</f>
        <v/>
      </c>
      <c r="H312" s="8" t="str">
        <f>IF(G312&lt;&gt;"",'Viemäriverkoston lähtötiedot'!$B311*MALLI_saneeraus_JV1!H$2,"")</f>
        <v/>
      </c>
      <c r="I312" t="str">
        <f>IF('Viemäriverkoston lähtötiedot'!$A311&gt;1000, 'Viemäriverkoston lähtötiedot'!$A311+MALLI_saneeraus_JV1!I$2,"")</f>
        <v/>
      </c>
      <c r="J312" s="8" t="str">
        <f>IF(I312&lt;&gt;"",'Viemäriverkoston lähtötiedot'!$B311*MALLI_saneeraus_JV1!J$2,"")</f>
        <v/>
      </c>
    </row>
    <row r="313" spans="1:10" x14ac:dyDescent="0.35">
      <c r="A313" t="str">
        <f>IF('Viemäriverkoston lähtötiedot'!$A312&gt;1000, 'Viemäriverkoston lähtötiedot'!$A312+MALLI_saneeraus_JV1!A$2,"")</f>
        <v/>
      </c>
      <c r="B313" s="8" t="str">
        <f>IF(A313&lt;&gt;"",'Viemäriverkoston lähtötiedot'!$B312*MALLI_saneeraus_JV1!B$2,"")</f>
        <v/>
      </c>
      <c r="C313" t="str">
        <f>IF('Viemäriverkoston lähtötiedot'!$A312&gt;1000, 'Viemäriverkoston lähtötiedot'!$A312+MALLI_saneeraus_JV1!C$2,"")</f>
        <v/>
      </c>
      <c r="D313" s="8" t="str">
        <f>IF(C313&lt;&gt;"",'Viemäriverkoston lähtötiedot'!$B312*MALLI_saneeraus_JV1!D$2,"")</f>
        <v/>
      </c>
      <c r="E313" t="str">
        <f>IF('Viemäriverkoston lähtötiedot'!$A312&gt;1000, 'Viemäriverkoston lähtötiedot'!$A312+MALLI_saneeraus_JV1!E$2,"")</f>
        <v/>
      </c>
      <c r="F313" s="8" t="str">
        <f>IF(E313&lt;&gt;"",'Viemäriverkoston lähtötiedot'!$B312*MALLI_saneeraus_JV1!F$2,"")</f>
        <v/>
      </c>
      <c r="G313" t="str">
        <f>IF('Viemäriverkoston lähtötiedot'!$A312&gt;1000, 'Viemäriverkoston lähtötiedot'!$A312+MALLI_saneeraus_JV1!G$2,"")</f>
        <v/>
      </c>
      <c r="H313" s="8" t="str">
        <f>IF(G313&lt;&gt;"",'Viemäriverkoston lähtötiedot'!$B312*MALLI_saneeraus_JV1!H$2,"")</f>
        <v/>
      </c>
      <c r="I313" t="str">
        <f>IF('Viemäriverkoston lähtötiedot'!$A312&gt;1000, 'Viemäriverkoston lähtötiedot'!$A312+MALLI_saneeraus_JV1!I$2,"")</f>
        <v/>
      </c>
      <c r="J313" s="8" t="str">
        <f>IF(I313&lt;&gt;"",'Viemäriverkoston lähtötiedot'!$B312*MALLI_saneeraus_JV1!J$2,"")</f>
        <v/>
      </c>
    </row>
    <row r="314" spans="1:10" x14ac:dyDescent="0.35">
      <c r="A314" t="str">
        <f>IF('Viemäriverkoston lähtötiedot'!$A313&gt;1000, 'Viemäriverkoston lähtötiedot'!$A313+MALLI_saneeraus_JV1!A$2,"")</f>
        <v/>
      </c>
      <c r="B314" s="8" t="str">
        <f>IF(A314&lt;&gt;"",'Viemäriverkoston lähtötiedot'!$B313*MALLI_saneeraus_JV1!B$2,"")</f>
        <v/>
      </c>
      <c r="C314" t="str">
        <f>IF('Viemäriverkoston lähtötiedot'!$A313&gt;1000, 'Viemäriverkoston lähtötiedot'!$A313+MALLI_saneeraus_JV1!C$2,"")</f>
        <v/>
      </c>
      <c r="D314" s="8" t="str">
        <f>IF(C314&lt;&gt;"",'Viemäriverkoston lähtötiedot'!$B313*MALLI_saneeraus_JV1!D$2,"")</f>
        <v/>
      </c>
      <c r="E314" t="str">
        <f>IF('Viemäriverkoston lähtötiedot'!$A313&gt;1000, 'Viemäriverkoston lähtötiedot'!$A313+MALLI_saneeraus_JV1!E$2,"")</f>
        <v/>
      </c>
      <c r="F314" s="8" t="str">
        <f>IF(E314&lt;&gt;"",'Viemäriverkoston lähtötiedot'!$B313*MALLI_saneeraus_JV1!F$2,"")</f>
        <v/>
      </c>
      <c r="G314" t="str">
        <f>IF('Viemäriverkoston lähtötiedot'!$A313&gt;1000, 'Viemäriverkoston lähtötiedot'!$A313+MALLI_saneeraus_JV1!G$2,"")</f>
        <v/>
      </c>
      <c r="H314" s="8" t="str">
        <f>IF(G314&lt;&gt;"",'Viemäriverkoston lähtötiedot'!$B313*MALLI_saneeraus_JV1!H$2,"")</f>
        <v/>
      </c>
      <c r="I314" t="str">
        <f>IF('Viemäriverkoston lähtötiedot'!$A313&gt;1000, 'Viemäriverkoston lähtötiedot'!$A313+MALLI_saneeraus_JV1!I$2,"")</f>
        <v/>
      </c>
      <c r="J314" s="8" t="str">
        <f>IF(I314&lt;&gt;"",'Viemäriverkoston lähtötiedot'!$B313*MALLI_saneeraus_JV1!J$2,"")</f>
        <v/>
      </c>
    </row>
    <row r="315" spans="1:10" x14ac:dyDescent="0.35">
      <c r="A315" t="str">
        <f>IF('Viemäriverkoston lähtötiedot'!$A314&gt;1000, 'Viemäriverkoston lähtötiedot'!$A314+MALLI_saneeraus_JV1!A$2,"")</f>
        <v/>
      </c>
      <c r="B315" s="8" t="str">
        <f>IF(A315&lt;&gt;"",'Viemäriverkoston lähtötiedot'!$B314*MALLI_saneeraus_JV1!B$2,"")</f>
        <v/>
      </c>
      <c r="C315" t="str">
        <f>IF('Viemäriverkoston lähtötiedot'!$A314&gt;1000, 'Viemäriverkoston lähtötiedot'!$A314+MALLI_saneeraus_JV1!C$2,"")</f>
        <v/>
      </c>
      <c r="D315" s="8" t="str">
        <f>IF(C315&lt;&gt;"",'Viemäriverkoston lähtötiedot'!$B314*MALLI_saneeraus_JV1!D$2,"")</f>
        <v/>
      </c>
      <c r="E315" t="str">
        <f>IF('Viemäriverkoston lähtötiedot'!$A314&gt;1000, 'Viemäriverkoston lähtötiedot'!$A314+MALLI_saneeraus_JV1!E$2,"")</f>
        <v/>
      </c>
      <c r="F315" s="8" t="str">
        <f>IF(E315&lt;&gt;"",'Viemäriverkoston lähtötiedot'!$B314*MALLI_saneeraus_JV1!F$2,"")</f>
        <v/>
      </c>
      <c r="G315" t="str">
        <f>IF('Viemäriverkoston lähtötiedot'!$A314&gt;1000, 'Viemäriverkoston lähtötiedot'!$A314+MALLI_saneeraus_JV1!G$2,"")</f>
        <v/>
      </c>
      <c r="H315" s="8" t="str">
        <f>IF(G315&lt;&gt;"",'Viemäriverkoston lähtötiedot'!$B314*MALLI_saneeraus_JV1!H$2,"")</f>
        <v/>
      </c>
      <c r="I315" t="str">
        <f>IF('Viemäriverkoston lähtötiedot'!$A314&gt;1000, 'Viemäriverkoston lähtötiedot'!$A314+MALLI_saneeraus_JV1!I$2,"")</f>
        <v/>
      </c>
      <c r="J315" s="8" t="str">
        <f>IF(I315&lt;&gt;"",'Viemäriverkoston lähtötiedot'!$B314*MALLI_saneeraus_JV1!J$2,"")</f>
        <v/>
      </c>
    </row>
    <row r="316" spans="1:10" x14ac:dyDescent="0.35">
      <c r="A316" t="str">
        <f>IF('Viemäriverkoston lähtötiedot'!$A315&gt;1000, 'Viemäriverkoston lähtötiedot'!$A315+MALLI_saneeraus_JV1!A$2,"")</f>
        <v/>
      </c>
      <c r="B316" s="8" t="str">
        <f>IF(A316&lt;&gt;"",'Viemäriverkoston lähtötiedot'!$B315*MALLI_saneeraus_JV1!B$2,"")</f>
        <v/>
      </c>
      <c r="C316" t="str">
        <f>IF('Viemäriverkoston lähtötiedot'!$A315&gt;1000, 'Viemäriverkoston lähtötiedot'!$A315+MALLI_saneeraus_JV1!C$2,"")</f>
        <v/>
      </c>
      <c r="D316" s="8" t="str">
        <f>IF(C316&lt;&gt;"",'Viemäriverkoston lähtötiedot'!$B315*MALLI_saneeraus_JV1!D$2,"")</f>
        <v/>
      </c>
      <c r="E316" t="str">
        <f>IF('Viemäriverkoston lähtötiedot'!$A315&gt;1000, 'Viemäriverkoston lähtötiedot'!$A315+MALLI_saneeraus_JV1!E$2,"")</f>
        <v/>
      </c>
      <c r="F316" s="8" t="str">
        <f>IF(E316&lt;&gt;"",'Viemäriverkoston lähtötiedot'!$B315*MALLI_saneeraus_JV1!F$2,"")</f>
        <v/>
      </c>
      <c r="G316" t="str">
        <f>IF('Viemäriverkoston lähtötiedot'!$A315&gt;1000, 'Viemäriverkoston lähtötiedot'!$A315+MALLI_saneeraus_JV1!G$2,"")</f>
        <v/>
      </c>
      <c r="H316" s="8" t="str">
        <f>IF(G316&lt;&gt;"",'Viemäriverkoston lähtötiedot'!$B315*MALLI_saneeraus_JV1!H$2,"")</f>
        <v/>
      </c>
      <c r="I316" t="str">
        <f>IF('Viemäriverkoston lähtötiedot'!$A315&gt;1000, 'Viemäriverkoston lähtötiedot'!$A315+MALLI_saneeraus_JV1!I$2,"")</f>
        <v/>
      </c>
      <c r="J316" s="8" t="str">
        <f>IF(I316&lt;&gt;"",'Viemäriverkoston lähtötiedot'!$B315*MALLI_saneeraus_JV1!J$2,"")</f>
        <v/>
      </c>
    </row>
    <row r="317" spans="1:10" x14ac:dyDescent="0.35">
      <c r="A317" t="str">
        <f>IF('Viemäriverkoston lähtötiedot'!$A316&gt;1000, 'Viemäriverkoston lähtötiedot'!$A316+MALLI_saneeraus_JV1!A$2,"")</f>
        <v/>
      </c>
      <c r="B317" s="8" t="str">
        <f>IF(A317&lt;&gt;"",'Viemäriverkoston lähtötiedot'!$B316*MALLI_saneeraus_JV1!B$2,"")</f>
        <v/>
      </c>
      <c r="C317" t="str">
        <f>IF('Viemäriverkoston lähtötiedot'!$A316&gt;1000, 'Viemäriverkoston lähtötiedot'!$A316+MALLI_saneeraus_JV1!C$2,"")</f>
        <v/>
      </c>
      <c r="D317" s="8" t="str">
        <f>IF(C317&lt;&gt;"",'Viemäriverkoston lähtötiedot'!$B316*MALLI_saneeraus_JV1!D$2,"")</f>
        <v/>
      </c>
      <c r="E317" t="str">
        <f>IF('Viemäriverkoston lähtötiedot'!$A316&gt;1000, 'Viemäriverkoston lähtötiedot'!$A316+MALLI_saneeraus_JV1!E$2,"")</f>
        <v/>
      </c>
      <c r="F317" s="8" t="str">
        <f>IF(E317&lt;&gt;"",'Viemäriverkoston lähtötiedot'!$B316*MALLI_saneeraus_JV1!F$2,"")</f>
        <v/>
      </c>
      <c r="G317" t="str">
        <f>IF('Viemäriverkoston lähtötiedot'!$A316&gt;1000, 'Viemäriverkoston lähtötiedot'!$A316+MALLI_saneeraus_JV1!G$2,"")</f>
        <v/>
      </c>
      <c r="H317" s="8" t="str">
        <f>IF(G317&lt;&gt;"",'Viemäriverkoston lähtötiedot'!$B316*MALLI_saneeraus_JV1!H$2,"")</f>
        <v/>
      </c>
      <c r="I317" t="str">
        <f>IF('Viemäriverkoston lähtötiedot'!$A316&gt;1000, 'Viemäriverkoston lähtötiedot'!$A316+MALLI_saneeraus_JV1!I$2,"")</f>
        <v/>
      </c>
      <c r="J317" s="8" t="str">
        <f>IF(I317&lt;&gt;"",'Viemäriverkoston lähtötiedot'!$B316*MALLI_saneeraus_JV1!J$2,"")</f>
        <v/>
      </c>
    </row>
    <row r="318" spans="1:10" x14ac:dyDescent="0.35">
      <c r="A318" t="str">
        <f>IF('Viemäriverkoston lähtötiedot'!$A317&gt;1000, 'Viemäriverkoston lähtötiedot'!$A317+MALLI_saneeraus_JV1!A$2,"")</f>
        <v/>
      </c>
      <c r="B318" s="8" t="str">
        <f>IF(A318&lt;&gt;"",'Viemäriverkoston lähtötiedot'!$B317*MALLI_saneeraus_JV1!B$2,"")</f>
        <v/>
      </c>
      <c r="C318" t="str">
        <f>IF('Viemäriverkoston lähtötiedot'!$A317&gt;1000, 'Viemäriverkoston lähtötiedot'!$A317+MALLI_saneeraus_JV1!C$2,"")</f>
        <v/>
      </c>
      <c r="D318" s="8" t="str">
        <f>IF(C318&lt;&gt;"",'Viemäriverkoston lähtötiedot'!$B317*MALLI_saneeraus_JV1!D$2,"")</f>
        <v/>
      </c>
      <c r="E318" t="str">
        <f>IF('Viemäriverkoston lähtötiedot'!$A317&gt;1000, 'Viemäriverkoston lähtötiedot'!$A317+MALLI_saneeraus_JV1!E$2,"")</f>
        <v/>
      </c>
      <c r="F318" s="8" t="str">
        <f>IF(E318&lt;&gt;"",'Viemäriverkoston lähtötiedot'!$B317*MALLI_saneeraus_JV1!F$2,"")</f>
        <v/>
      </c>
      <c r="G318" t="str">
        <f>IF('Viemäriverkoston lähtötiedot'!$A317&gt;1000, 'Viemäriverkoston lähtötiedot'!$A317+MALLI_saneeraus_JV1!G$2,"")</f>
        <v/>
      </c>
      <c r="H318" s="8" t="str">
        <f>IF(G318&lt;&gt;"",'Viemäriverkoston lähtötiedot'!$B317*MALLI_saneeraus_JV1!H$2,"")</f>
        <v/>
      </c>
      <c r="I318" t="str">
        <f>IF('Viemäriverkoston lähtötiedot'!$A317&gt;1000, 'Viemäriverkoston lähtötiedot'!$A317+MALLI_saneeraus_JV1!I$2,"")</f>
        <v/>
      </c>
      <c r="J318" s="8" t="str">
        <f>IF(I318&lt;&gt;"",'Viemäriverkoston lähtötiedot'!$B317*MALLI_saneeraus_JV1!J$2,"")</f>
        <v/>
      </c>
    </row>
    <row r="319" spans="1:10" x14ac:dyDescent="0.35">
      <c r="A319" t="str">
        <f>IF('Viemäriverkoston lähtötiedot'!$A318&gt;1000, 'Viemäriverkoston lähtötiedot'!$A318+MALLI_saneeraus_JV1!A$2,"")</f>
        <v/>
      </c>
      <c r="B319" s="8" t="str">
        <f>IF(A319&lt;&gt;"",'Viemäriverkoston lähtötiedot'!$B318*MALLI_saneeraus_JV1!B$2,"")</f>
        <v/>
      </c>
      <c r="C319" t="str">
        <f>IF('Viemäriverkoston lähtötiedot'!$A318&gt;1000, 'Viemäriverkoston lähtötiedot'!$A318+MALLI_saneeraus_JV1!C$2,"")</f>
        <v/>
      </c>
      <c r="D319" s="8" t="str">
        <f>IF(C319&lt;&gt;"",'Viemäriverkoston lähtötiedot'!$B318*MALLI_saneeraus_JV1!D$2,"")</f>
        <v/>
      </c>
      <c r="E319" t="str">
        <f>IF('Viemäriverkoston lähtötiedot'!$A318&gt;1000, 'Viemäriverkoston lähtötiedot'!$A318+MALLI_saneeraus_JV1!E$2,"")</f>
        <v/>
      </c>
      <c r="F319" s="8" t="str">
        <f>IF(E319&lt;&gt;"",'Viemäriverkoston lähtötiedot'!$B318*MALLI_saneeraus_JV1!F$2,"")</f>
        <v/>
      </c>
      <c r="G319" t="str">
        <f>IF('Viemäriverkoston lähtötiedot'!$A318&gt;1000, 'Viemäriverkoston lähtötiedot'!$A318+MALLI_saneeraus_JV1!G$2,"")</f>
        <v/>
      </c>
      <c r="H319" s="8" t="str">
        <f>IF(G319&lt;&gt;"",'Viemäriverkoston lähtötiedot'!$B318*MALLI_saneeraus_JV1!H$2,"")</f>
        <v/>
      </c>
      <c r="I319" t="str">
        <f>IF('Viemäriverkoston lähtötiedot'!$A318&gt;1000, 'Viemäriverkoston lähtötiedot'!$A318+MALLI_saneeraus_JV1!I$2,"")</f>
        <v/>
      </c>
      <c r="J319" s="8" t="str">
        <f>IF(I319&lt;&gt;"",'Viemäriverkoston lähtötiedot'!$B318*MALLI_saneeraus_JV1!J$2,"")</f>
        <v/>
      </c>
    </row>
    <row r="320" spans="1:10" x14ac:dyDescent="0.35">
      <c r="A320" t="str">
        <f>IF('Viemäriverkoston lähtötiedot'!$A319&gt;1000, 'Viemäriverkoston lähtötiedot'!$A319+MALLI_saneeraus_JV1!A$2,"")</f>
        <v/>
      </c>
      <c r="B320" s="8" t="str">
        <f>IF(A320&lt;&gt;"",'Viemäriverkoston lähtötiedot'!$B319*MALLI_saneeraus_JV1!B$2,"")</f>
        <v/>
      </c>
      <c r="C320" t="str">
        <f>IF('Viemäriverkoston lähtötiedot'!$A319&gt;1000, 'Viemäriverkoston lähtötiedot'!$A319+MALLI_saneeraus_JV1!C$2,"")</f>
        <v/>
      </c>
      <c r="D320" s="8" t="str">
        <f>IF(C320&lt;&gt;"",'Viemäriverkoston lähtötiedot'!$B319*MALLI_saneeraus_JV1!D$2,"")</f>
        <v/>
      </c>
      <c r="E320" t="str">
        <f>IF('Viemäriverkoston lähtötiedot'!$A319&gt;1000, 'Viemäriverkoston lähtötiedot'!$A319+MALLI_saneeraus_JV1!E$2,"")</f>
        <v/>
      </c>
      <c r="F320" s="8" t="str">
        <f>IF(E320&lt;&gt;"",'Viemäriverkoston lähtötiedot'!$B319*MALLI_saneeraus_JV1!F$2,"")</f>
        <v/>
      </c>
      <c r="G320" t="str">
        <f>IF('Viemäriverkoston lähtötiedot'!$A319&gt;1000, 'Viemäriverkoston lähtötiedot'!$A319+MALLI_saneeraus_JV1!G$2,"")</f>
        <v/>
      </c>
      <c r="H320" s="8" t="str">
        <f>IF(G320&lt;&gt;"",'Viemäriverkoston lähtötiedot'!$B319*MALLI_saneeraus_JV1!H$2,"")</f>
        <v/>
      </c>
      <c r="I320" t="str">
        <f>IF('Viemäriverkoston lähtötiedot'!$A319&gt;1000, 'Viemäriverkoston lähtötiedot'!$A319+MALLI_saneeraus_JV1!I$2,"")</f>
        <v/>
      </c>
      <c r="J320" s="8" t="str">
        <f>IF(I320&lt;&gt;"",'Viemäriverkoston lähtötiedot'!$B319*MALLI_saneeraus_JV1!J$2,"")</f>
        <v/>
      </c>
    </row>
    <row r="321" spans="1:10" x14ac:dyDescent="0.35">
      <c r="A321" t="str">
        <f>IF('Viemäriverkoston lähtötiedot'!$A320&gt;1000, 'Viemäriverkoston lähtötiedot'!$A320+MALLI_saneeraus_JV1!A$2,"")</f>
        <v/>
      </c>
      <c r="B321" s="8" t="str">
        <f>IF(A321&lt;&gt;"",'Viemäriverkoston lähtötiedot'!$B320*MALLI_saneeraus_JV1!B$2,"")</f>
        <v/>
      </c>
      <c r="C321" t="str">
        <f>IF('Viemäriverkoston lähtötiedot'!$A320&gt;1000, 'Viemäriverkoston lähtötiedot'!$A320+MALLI_saneeraus_JV1!C$2,"")</f>
        <v/>
      </c>
      <c r="D321" s="8" t="str">
        <f>IF(C321&lt;&gt;"",'Viemäriverkoston lähtötiedot'!$B320*MALLI_saneeraus_JV1!D$2,"")</f>
        <v/>
      </c>
      <c r="E321" t="str">
        <f>IF('Viemäriverkoston lähtötiedot'!$A320&gt;1000, 'Viemäriverkoston lähtötiedot'!$A320+MALLI_saneeraus_JV1!E$2,"")</f>
        <v/>
      </c>
      <c r="F321" s="8" t="str">
        <f>IF(E321&lt;&gt;"",'Viemäriverkoston lähtötiedot'!$B320*MALLI_saneeraus_JV1!F$2,"")</f>
        <v/>
      </c>
      <c r="G321" t="str">
        <f>IF('Viemäriverkoston lähtötiedot'!$A320&gt;1000, 'Viemäriverkoston lähtötiedot'!$A320+MALLI_saneeraus_JV1!G$2,"")</f>
        <v/>
      </c>
      <c r="H321" s="8" t="str">
        <f>IF(G321&lt;&gt;"",'Viemäriverkoston lähtötiedot'!$B320*MALLI_saneeraus_JV1!H$2,"")</f>
        <v/>
      </c>
      <c r="I321" t="str">
        <f>IF('Viemäriverkoston lähtötiedot'!$A320&gt;1000, 'Viemäriverkoston lähtötiedot'!$A320+MALLI_saneeraus_JV1!I$2,"")</f>
        <v/>
      </c>
      <c r="J321" s="8" t="str">
        <f>IF(I321&lt;&gt;"",'Viemäriverkoston lähtötiedot'!$B320*MALLI_saneeraus_JV1!J$2,"")</f>
        <v/>
      </c>
    </row>
    <row r="322" spans="1:10" x14ac:dyDescent="0.35">
      <c r="A322" t="str">
        <f>IF('Viemäriverkoston lähtötiedot'!$A321&gt;1000, 'Viemäriverkoston lähtötiedot'!$A321+MALLI_saneeraus_JV1!A$2,"")</f>
        <v/>
      </c>
      <c r="B322" s="8" t="str">
        <f>IF(A322&lt;&gt;"",'Viemäriverkoston lähtötiedot'!$B321*MALLI_saneeraus_JV1!B$2,"")</f>
        <v/>
      </c>
      <c r="C322" t="str">
        <f>IF('Viemäriverkoston lähtötiedot'!$A321&gt;1000, 'Viemäriverkoston lähtötiedot'!$A321+MALLI_saneeraus_JV1!C$2,"")</f>
        <v/>
      </c>
      <c r="D322" s="8" t="str">
        <f>IF(C322&lt;&gt;"",'Viemäriverkoston lähtötiedot'!$B321*MALLI_saneeraus_JV1!D$2,"")</f>
        <v/>
      </c>
      <c r="E322" t="str">
        <f>IF('Viemäriverkoston lähtötiedot'!$A321&gt;1000, 'Viemäriverkoston lähtötiedot'!$A321+MALLI_saneeraus_JV1!E$2,"")</f>
        <v/>
      </c>
      <c r="F322" s="8" t="str">
        <f>IF(E322&lt;&gt;"",'Viemäriverkoston lähtötiedot'!$B321*MALLI_saneeraus_JV1!F$2,"")</f>
        <v/>
      </c>
      <c r="G322" t="str">
        <f>IF('Viemäriverkoston lähtötiedot'!$A321&gt;1000, 'Viemäriverkoston lähtötiedot'!$A321+MALLI_saneeraus_JV1!G$2,"")</f>
        <v/>
      </c>
      <c r="H322" s="8" t="str">
        <f>IF(G322&lt;&gt;"",'Viemäriverkoston lähtötiedot'!$B321*MALLI_saneeraus_JV1!H$2,"")</f>
        <v/>
      </c>
      <c r="I322" t="str">
        <f>IF('Viemäriverkoston lähtötiedot'!$A321&gt;1000, 'Viemäriverkoston lähtötiedot'!$A321+MALLI_saneeraus_JV1!I$2,"")</f>
        <v/>
      </c>
      <c r="J322" s="8" t="str">
        <f>IF(I322&lt;&gt;"",'Viemäriverkoston lähtötiedot'!$B321*MALLI_saneeraus_JV1!J$2,"")</f>
        <v/>
      </c>
    </row>
    <row r="323" spans="1:10" x14ac:dyDescent="0.35">
      <c r="A323" t="str">
        <f>IF('Viemäriverkoston lähtötiedot'!$A322&gt;1000, 'Viemäriverkoston lähtötiedot'!$A322+MALLI_saneeraus_JV1!A$2,"")</f>
        <v/>
      </c>
      <c r="B323" s="8" t="str">
        <f>IF(A323&lt;&gt;"",'Viemäriverkoston lähtötiedot'!$B322*MALLI_saneeraus_JV1!B$2,"")</f>
        <v/>
      </c>
      <c r="C323" t="str">
        <f>IF('Viemäriverkoston lähtötiedot'!$A322&gt;1000, 'Viemäriverkoston lähtötiedot'!$A322+MALLI_saneeraus_JV1!C$2,"")</f>
        <v/>
      </c>
      <c r="D323" s="8" t="str">
        <f>IF(C323&lt;&gt;"",'Viemäriverkoston lähtötiedot'!$B322*MALLI_saneeraus_JV1!D$2,"")</f>
        <v/>
      </c>
      <c r="E323" t="str">
        <f>IF('Viemäriverkoston lähtötiedot'!$A322&gt;1000, 'Viemäriverkoston lähtötiedot'!$A322+MALLI_saneeraus_JV1!E$2,"")</f>
        <v/>
      </c>
      <c r="F323" s="8" t="str">
        <f>IF(E323&lt;&gt;"",'Viemäriverkoston lähtötiedot'!$B322*MALLI_saneeraus_JV1!F$2,"")</f>
        <v/>
      </c>
      <c r="G323" t="str">
        <f>IF('Viemäriverkoston lähtötiedot'!$A322&gt;1000, 'Viemäriverkoston lähtötiedot'!$A322+MALLI_saneeraus_JV1!G$2,"")</f>
        <v/>
      </c>
      <c r="H323" s="8" t="str">
        <f>IF(G323&lt;&gt;"",'Viemäriverkoston lähtötiedot'!$B322*MALLI_saneeraus_JV1!H$2,"")</f>
        <v/>
      </c>
      <c r="I323" t="str">
        <f>IF('Viemäriverkoston lähtötiedot'!$A322&gt;1000, 'Viemäriverkoston lähtötiedot'!$A322+MALLI_saneeraus_JV1!I$2,"")</f>
        <v/>
      </c>
      <c r="J323" s="8" t="str">
        <f>IF(I323&lt;&gt;"",'Viemäriverkoston lähtötiedot'!$B322*MALLI_saneeraus_JV1!J$2,"")</f>
        <v/>
      </c>
    </row>
    <row r="324" spans="1:10" x14ac:dyDescent="0.35">
      <c r="A324" t="str">
        <f>IF('Viemäriverkoston lähtötiedot'!$A323&gt;1000, 'Viemäriverkoston lähtötiedot'!$A323+MALLI_saneeraus_JV1!A$2,"")</f>
        <v/>
      </c>
      <c r="B324" s="8" t="str">
        <f>IF(A324&lt;&gt;"",'Viemäriverkoston lähtötiedot'!$B323*MALLI_saneeraus_JV1!B$2,"")</f>
        <v/>
      </c>
      <c r="C324" t="str">
        <f>IF('Viemäriverkoston lähtötiedot'!$A323&gt;1000, 'Viemäriverkoston lähtötiedot'!$A323+MALLI_saneeraus_JV1!C$2,"")</f>
        <v/>
      </c>
      <c r="D324" s="8" t="str">
        <f>IF(C324&lt;&gt;"",'Viemäriverkoston lähtötiedot'!$B323*MALLI_saneeraus_JV1!D$2,"")</f>
        <v/>
      </c>
      <c r="E324" t="str">
        <f>IF('Viemäriverkoston lähtötiedot'!$A323&gt;1000, 'Viemäriverkoston lähtötiedot'!$A323+MALLI_saneeraus_JV1!E$2,"")</f>
        <v/>
      </c>
      <c r="F324" s="8" t="str">
        <f>IF(E324&lt;&gt;"",'Viemäriverkoston lähtötiedot'!$B323*MALLI_saneeraus_JV1!F$2,"")</f>
        <v/>
      </c>
      <c r="G324" t="str">
        <f>IF('Viemäriverkoston lähtötiedot'!$A323&gt;1000, 'Viemäriverkoston lähtötiedot'!$A323+MALLI_saneeraus_JV1!G$2,"")</f>
        <v/>
      </c>
      <c r="H324" s="8" t="str">
        <f>IF(G324&lt;&gt;"",'Viemäriverkoston lähtötiedot'!$B323*MALLI_saneeraus_JV1!H$2,"")</f>
        <v/>
      </c>
      <c r="I324" t="str">
        <f>IF('Viemäriverkoston lähtötiedot'!$A323&gt;1000, 'Viemäriverkoston lähtötiedot'!$A323+MALLI_saneeraus_JV1!I$2,"")</f>
        <v/>
      </c>
      <c r="J324" s="8" t="str">
        <f>IF(I324&lt;&gt;"",'Viemäriverkoston lähtötiedot'!$B323*MALLI_saneeraus_JV1!J$2,"")</f>
        <v/>
      </c>
    </row>
    <row r="325" spans="1:10" x14ac:dyDescent="0.35">
      <c r="A325" t="str">
        <f>IF('Viemäriverkoston lähtötiedot'!$A324&gt;1000, 'Viemäriverkoston lähtötiedot'!$A324+MALLI_saneeraus_JV1!A$2,"")</f>
        <v/>
      </c>
      <c r="B325" s="8" t="str">
        <f>IF(A325&lt;&gt;"",'Viemäriverkoston lähtötiedot'!$B324*MALLI_saneeraus_JV1!B$2,"")</f>
        <v/>
      </c>
      <c r="C325" t="str">
        <f>IF('Viemäriverkoston lähtötiedot'!$A324&gt;1000, 'Viemäriverkoston lähtötiedot'!$A324+MALLI_saneeraus_JV1!C$2,"")</f>
        <v/>
      </c>
      <c r="D325" s="8" t="str">
        <f>IF(C325&lt;&gt;"",'Viemäriverkoston lähtötiedot'!$B324*MALLI_saneeraus_JV1!D$2,"")</f>
        <v/>
      </c>
      <c r="E325" t="str">
        <f>IF('Viemäriverkoston lähtötiedot'!$A324&gt;1000, 'Viemäriverkoston lähtötiedot'!$A324+MALLI_saneeraus_JV1!E$2,"")</f>
        <v/>
      </c>
      <c r="F325" s="8" t="str">
        <f>IF(E325&lt;&gt;"",'Viemäriverkoston lähtötiedot'!$B324*MALLI_saneeraus_JV1!F$2,"")</f>
        <v/>
      </c>
      <c r="G325" t="str">
        <f>IF('Viemäriverkoston lähtötiedot'!$A324&gt;1000, 'Viemäriverkoston lähtötiedot'!$A324+MALLI_saneeraus_JV1!G$2,"")</f>
        <v/>
      </c>
      <c r="H325" s="8" t="str">
        <f>IF(G325&lt;&gt;"",'Viemäriverkoston lähtötiedot'!$B324*MALLI_saneeraus_JV1!H$2,"")</f>
        <v/>
      </c>
      <c r="I325" t="str">
        <f>IF('Viemäriverkoston lähtötiedot'!$A324&gt;1000, 'Viemäriverkoston lähtötiedot'!$A324+MALLI_saneeraus_JV1!I$2,"")</f>
        <v/>
      </c>
      <c r="J325" s="8" t="str">
        <f>IF(I325&lt;&gt;"",'Viemäriverkoston lähtötiedot'!$B324*MALLI_saneeraus_JV1!J$2,"")</f>
        <v/>
      </c>
    </row>
    <row r="326" spans="1:10" x14ac:dyDescent="0.35">
      <c r="A326" t="str">
        <f>IF('Viemäriverkoston lähtötiedot'!$A325&gt;1000, 'Viemäriverkoston lähtötiedot'!$A325+MALLI_saneeraus_JV1!A$2,"")</f>
        <v/>
      </c>
      <c r="B326" s="8" t="str">
        <f>IF(A326&lt;&gt;"",'Viemäriverkoston lähtötiedot'!$B325*MALLI_saneeraus_JV1!B$2,"")</f>
        <v/>
      </c>
      <c r="C326" t="str">
        <f>IF('Viemäriverkoston lähtötiedot'!$A325&gt;1000, 'Viemäriverkoston lähtötiedot'!$A325+MALLI_saneeraus_JV1!C$2,"")</f>
        <v/>
      </c>
      <c r="D326" s="8" t="str">
        <f>IF(C326&lt;&gt;"",'Viemäriverkoston lähtötiedot'!$B325*MALLI_saneeraus_JV1!D$2,"")</f>
        <v/>
      </c>
      <c r="E326" t="str">
        <f>IF('Viemäriverkoston lähtötiedot'!$A325&gt;1000, 'Viemäriverkoston lähtötiedot'!$A325+MALLI_saneeraus_JV1!E$2,"")</f>
        <v/>
      </c>
      <c r="F326" s="8" t="str">
        <f>IF(E326&lt;&gt;"",'Viemäriverkoston lähtötiedot'!$B325*MALLI_saneeraus_JV1!F$2,"")</f>
        <v/>
      </c>
      <c r="G326" t="str">
        <f>IF('Viemäriverkoston lähtötiedot'!$A325&gt;1000, 'Viemäriverkoston lähtötiedot'!$A325+MALLI_saneeraus_JV1!G$2,"")</f>
        <v/>
      </c>
      <c r="H326" s="8" t="str">
        <f>IF(G326&lt;&gt;"",'Viemäriverkoston lähtötiedot'!$B325*MALLI_saneeraus_JV1!H$2,"")</f>
        <v/>
      </c>
      <c r="I326" t="str">
        <f>IF('Viemäriverkoston lähtötiedot'!$A325&gt;1000, 'Viemäriverkoston lähtötiedot'!$A325+MALLI_saneeraus_JV1!I$2,"")</f>
        <v/>
      </c>
      <c r="J326" s="8" t="str">
        <f>IF(I326&lt;&gt;"",'Viemäriverkoston lähtötiedot'!$B325*MALLI_saneeraus_JV1!J$2,"")</f>
        <v/>
      </c>
    </row>
    <row r="327" spans="1:10" x14ac:dyDescent="0.35">
      <c r="A327" t="str">
        <f>IF('Viemäriverkoston lähtötiedot'!$A326&gt;1000, 'Viemäriverkoston lähtötiedot'!$A326+MALLI_saneeraus_JV1!A$2,"")</f>
        <v/>
      </c>
      <c r="B327" s="8" t="str">
        <f>IF(A327&lt;&gt;"",'Viemäriverkoston lähtötiedot'!$B326*MALLI_saneeraus_JV1!B$2,"")</f>
        <v/>
      </c>
      <c r="C327" t="str">
        <f>IF('Viemäriverkoston lähtötiedot'!$A326&gt;1000, 'Viemäriverkoston lähtötiedot'!$A326+MALLI_saneeraus_JV1!C$2,"")</f>
        <v/>
      </c>
      <c r="D327" s="8" t="str">
        <f>IF(C327&lt;&gt;"",'Viemäriverkoston lähtötiedot'!$B326*MALLI_saneeraus_JV1!D$2,"")</f>
        <v/>
      </c>
      <c r="E327" t="str">
        <f>IF('Viemäriverkoston lähtötiedot'!$A326&gt;1000, 'Viemäriverkoston lähtötiedot'!$A326+MALLI_saneeraus_JV1!E$2,"")</f>
        <v/>
      </c>
      <c r="F327" s="8" t="str">
        <f>IF(E327&lt;&gt;"",'Viemäriverkoston lähtötiedot'!$B326*MALLI_saneeraus_JV1!F$2,"")</f>
        <v/>
      </c>
      <c r="G327" t="str">
        <f>IF('Viemäriverkoston lähtötiedot'!$A326&gt;1000, 'Viemäriverkoston lähtötiedot'!$A326+MALLI_saneeraus_JV1!G$2,"")</f>
        <v/>
      </c>
      <c r="H327" s="8" t="str">
        <f>IF(G327&lt;&gt;"",'Viemäriverkoston lähtötiedot'!$B326*MALLI_saneeraus_JV1!H$2,"")</f>
        <v/>
      </c>
      <c r="I327" t="str">
        <f>IF('Viemäriverkoston lähtötiedot'!$A326&gt;1000, 'Viemäriverkoston lähtötiedot'!$A326+MALLI_saneeraus_JV1!I$2,"")</f>
        <v/>
      </c>
      <c r="J327" s="8" t="str">
        <f>IF(I327&lt;&gt;"",'Viemäriverkoston lähtötiedot'!$B326*MALLI_saneeraus_JV1!J$2,"")</f>
        <v/>
      </c>
    </row>
    <row r="328" spans="1:10" x14ac:dyDescent="0.35">
      <c r="A328" t="str">
        <f>IF('Viemäriverkoston lähtötiedot'!$A327&gt;1000, 'Viemäriverkoston lähtötiedot'!$A327+MALLI_saneeraus_JV1!A$2,"")</f>
        <v/>
      </c>
      <c r="B328" s="8" t="str">
        <f>IF(A328&lt;&gt;"",'Viemäriverkoston lähtötiedot'!$B327*MALLI_saneeraus_JV1!B$2,"")</f>
        <v/>
      </c>
      <c r="C328" t="str">
        <f>IF('Viemäriverkoston lähtötiedot'!$A327&gt;1000, 'Viemäriverkoston lähtötiedot'!$A327+MALLI_saneeraus_JV1!C$2,"")</f>
        <v/>
      </c>
      <c r="D328" s="8" t="str">
        <f>IF(C328&lt;&gt;"",'Viemäriverkoston lähtötiedot'!$B327*MALLI_saneeraus_JV1!D$2,"")</f>
        <v/>
      </c>
      <c r="E328" t="str">
        <f>IF('Viemäriverkoston lähtötiedot'!$A327&gt;1000, 'Viemäriverkoston lähtötiedot'!$A327+MALLI_saneeraus_JV1!E$2,"")</f>
        <v/>
      </c>
      <c r="F328" s="8" t="str">
        <f>IF(E328&lt;&gt;"",'Viemäriverkoston lähtötiedot'!$B327*MALLI_saneeraus_JV1!F$2,"")</f>
        <v/>
      </c>
      <c r="G328" t="str">
        <f>IF('Viemäriverkoston lähtötiedot'!$A327&gt;1000, 'Viemäriverkoston lähtötiedot'!$A327+MALLI_saneeraus_JV1!G$2,"")</f>
        <v/>
      </c>
      <c r="H328" s="8" t="str">
        <f>IF(G328&lt;&gt;"",'Viemäriverkoston lähtötiedot'!$B327*MALLI_saneeraus_JV1!H$2,"")</f>
        <v/>
      </c>
      <c r="I328" t="str">
        <f>IF('Viemäriverkoston lähtötiedot'!$A327&gt;1000, 'Viemäriverkoston lähtötiedot'!$A327+MALLI_saneeraus_JV1!I$2,"")</f>
        <v/>
      </c>
      <c r="J328" s="8" t="str">
        <f>IF(I328&lt;&gt;"",'Viemäriverkoston lähtötiedot'!$B327*MALLI_saneeraus_JV1!J$2,"")</f>
        <v/>
      </c>
    </row>
    <row r="329" spans="1:10" x14ac:dyDescent="0.35">
      <c r="A329" t="str">
        <f>IF('Viemäriverkoston lähtötiedot'!$A328&gt;1000, 'Viemäriverkoston lähtötiedot'!$A328+MALLI_saneeraus_JV1!A$2,"")</f>
        <v/>
      </c>
      <c r="B329" s="8" t="str">
        <f>IF(A329&lt;&gt;"",'Viemäriverkoston lähtötiedot'!$B328*MALLI_saneeraus_JV1!B$2,"")</f>
        <v/>
      </c>
      <c r="C329" t="str">
        <f>IF('Viemäriverkoston lähtötiedot'!$A328&gt;1000, 'Viemäriverkoston lähtötiedot'!$A328+MALLI_saneeraus_JV1!C$2,"")</f>
        <v/>
      </c>
      <c r="D329" s="8" t="str">
        <f>IF(C329&lt;&gt;"",'Viemäriverkoston lähtötiedot'!$B328*MALLI_saneeraus_JV1!D$2,"")</f>
        <v/>
      </c>
      <c r="E329" t="str">
        <f>IF('Viemäriverkoston lähtötiedot'!$A328&gt;1000, 'Viemäriverkoston lähtötiedot'!$A328+MALLI_saneeraus_JV1!E$2,"")</f>
        <v/>
      </c>
      <c r="F329" s="8" t="str">
        <f>IF(E329&lt;&gt;"",'Viemäriverkoston lähtötiedot'!$B328*MALLI_saneeraus_JV1!F$2,"")</f>
        <v/>
      </c>
      <c r="G329" t="str">
        <f>IF('Viemäriverkoston lähtötiedot'!$A328&gt;1000, 'Viemäriverkoston lähtötiedot'!$A328+MALLI_saneeraus_JV1!G$2,"")</f>
        <v/>
      </c>
      <c r="H329" s="8" t="str">
        <f>IF(G329&lt;&gt;"",'Viemäriverkoston lähtötiedot'!$B328*MALLI_saneeraus_JV1!H$2,"")</f>
        <v/>
      </c>
      <c r="I329" t="str">
        <f>IF('Viemäriverkoston lähtötiedot'!$A328&gt;1000, 'Viemäriverkoston lähtötiedot'!$A328+MALLI_saneeraus_JV1!I$2,"")</f>
        <v/>
      </c>
      <c r="J329" s="8" t="str">
        <f>IF(I329&lt;&gt;"",'Viemäriverkoston lähtötiedot'!$B328*MALLI_saneeraus_JV1!J$2,"")</f>
        <v/>
      </c>
    </row>
    <row r="330" spans="1:10" x14ac:dyDescent="0.35">
      <c r="A330" t="str">
        <f>IF('Viemäriverkoston lähtötiedot'!$A329&gt;1000, 'Viemäriverkoston lähtötiedot'!$A329+MALLI_saneeraus_JV1!A$2,"")</f>
        <v/>
      </c>
      <c r="B330" s="8" t="str">
        <f>IF(A330&lt;&gt;"",'Viemäriverkoston lähtötiedot'!$B329*MALLI_saneeraus_JV1!B$2,"")</f>
        <v/>
      </c>
      <c r="C330" t="str">
        <f>IF('Viemäriverkoston lähtötiedot'!$A329&gt;1000, 'Viemäriverkoston lähtötiedot'!$A329+MALLI_saneeraus_JV1!C$2,"")</f>
        <v/>
      </c>
      <c r="D330" s="8" t="str">
        <f>IF(C330&lt;&gt;"",'Viemäriverkoston lähtötiedot'!$B329*MALLI_saneeraus_JV1!D$2,"")</f>
        <v/>
      </c>
      <c r="E330" t="str">
        <f>IF('Viemäriverkoston lähtötiedot'!$A329&gt;1000, 'Viemäriverkoston lähtötiedot'!$A329+MALLI_saneeraus_JV1!E$2,"")</f>
        <v/>
      </c>
      <c r="F330" s="8" t="str">
        <f>IF(E330&lt;&gt;"",'Viemäriverkoston lähtötiedot'!$B329*MALLI_saneeraus_JV1!F$2,"")</f>
        <v/>
      </c>
      <c r="G330" t="str">
        <f>IF('Viemäriverkoston lähtötiedot'!$A329&gt;1000, 'Viemäriverkoston lähtötiedot'!$A329+MALLI_saneeraus_JV1!G$2,"")</f>
        <v/>
      </c>
      <c r="H330" s="8" t="str">
        <f>IF(G330&lt;&gt;"",'Viemäriverkoston lähtötiedot'!$B329*MALLI_saneeraus_JV1!H$2,"")</f>
        <v/>
      </c>
      <c r="I330" t="str">
        <f>IF('Viemäriverkoston lähtötiedot'!$A329&gt;1000, 'Viemäriverkoston lähtötiedot'!$A329+MALLI_saneeraus_JV1!I$2,"")</f>
        <v/>
      </c>
      <c r="J330" s="8" t="str">
        <f>IF(I330&lt;&gt;"",'Viemäriverkoston lähtötiedot'!$B329*MALLI_saneeraus_JV1!J$2,"")</f>
        <v/>
      </c>
    </row>
    <row r="331" spans="1:10" x14ac:dyDescent="0.35">
      <c r="A331" t="str">
        <f>IF('Viemäriverkoston lähtötiedot'!$A330&gt;1000, 'Viemäriverkoston lähtötiedot'!$A330+MALLI_saneeraus_JV1!A$2,"")</f>
        <v/>
      </c>
      <c r="B331" s="8" t="str">
        <f>IF(A331&lt;&gt;"",'Viemäriverkoston lähtötiedot'!$B330*MALLI_saneeraus_JV1!B$2,"")</f>
        <v/>
      </c>
      <c r="C331" t="str">
        <f>IF('Viemäriverkoston lähtötiedot'!$A330&gt;1000, 'Viemäriverkoston lähtötiedot'!$A330+MALLI_saneeraus_JV1!C$2,"")</f>
        <v/>
      </c>
      <c r="D331" s="8" t="str">
        <f>IF(C331&lt;&gt;"",'Viemäriverkoston lähtötiedot'!$B330*MALLI_saneeraus_JV1!D$2,"")</f>
        <v/>
      </c>
      <c r="E331" t="str">
        <f>IF('Viemäriverkoston lähtötiedot'!$A330&gt;1000, 'Viemäriverkoston lähtötiedot'!$A330+MALLI_saneeraus_JV1!E$2,"")</f>
        <v/>
      </c>
      <c r="F331" s="8" t="str">
        <f>IF(E331&lt;&gt;"",'Viemäriverkoston lähtötiedot'!$B330*MALLI_saneeraus_JV1!F$2,"")</f>
        <v/>
      </c>
      <c r="G331" t="str">
        <f>IF('Viemäriverkoston lähtötiedot'!$A330&gt;1000, 'Viemäriverkoston lähtötiedot'!$A330+MALLI_saneeraus_JV1!G$2,"")</f>
        <v/>
      </c>
      <c r="H331" s="8" t="str">
        <f>IF(G331&lt;&gt;"",'Viemäriverkoston lähtötiedot'!$B330*MALLI_saneeraus_JV1!H$2,"")</f>
        <v/>
      </c>
      <c r="I331" t="str">
        <f>IF('Viemäriverkoston lähtötiedot'!$A330&gt;1000, 'Viemäriverkoston lähtötiedot'!$A330+MALLI_saneeraus_JV1!I$2,"")</f>
        <v/>
      </c>
      <c r="J331" s="8" t="str">
        <f>IF(I331&lt;&gt;"",'Viemäriverkoston lähtötiedot'!$B330*MALLI_saneeraus_JV1!J$2,"")</f>
        <v/>
      </c>
    </row>
    <row r="332" spans="1:10" x14ac:dyDescent="0.35">
      <c r="A332" t="str">
        <f>IF('Viemäriverkoston lähtötiedot'!$A331&gt;1000, 'Viemäriverkoston lähtötiedot'!$A331+MALLI_saneeraus_JV1!A$2,"")</f>
        <v/>
      </c>
      <c r="B332" s="8" t="str">
        <f>IF(A332&lt;&gt;"",'Viemäriverkoston lähtötiedot'!$B331*MALLI_saneeraus_JV1!B$2,"")</f>
        <v/>
      </c>
      <c r="C332" t="str">
        <f>IF('Viemäriverkoston lähtötiedot'!$A331&gt;1000, 'Viemäriverkoston lähtötiedot'!$A331+MALLI_saneeraus_JV1!C$2,"")</f>
        <v/>
      </c>
      <c r="D332" s="8" t="str">
        <f>IF(C332&lt;&gt;"",'Viemäriverkoston lähtötiedot'!$B331*MALLI_saneeraus_JV1!D$2,"")</f>
        <v/>
      </c>
      <c r="E332" t="str">
        <f>IF('Viemäriverkoston lähtötiedot'!$A331&gt;1000, 'Viemäriverkoston lähtötiedot'!$A331+MALLI_saneeraus_JV1!E$2,"")</f>
        <v/>
      </c>
      <c r="F332" s="8" t="str">
        <f>IF(E332&lt;&gt;"",'Viemäriverkoston lähtötiedot'!$B331*MALLI_saneeraus_JV1!F$2,"")</f>
        <v/>
      </c>
      <c r="G332" t="str">
        <f>IF('Viemäriverkoston lähtötiedot'!$A331&gt;1000, 'Viemäriverkoston lähtötiedot'!$A331+MALLI_saneeraus_JV1!G$2,"")</f>
        <v/>
      </c>
      <c r="H332" s="8" t="str">
        <f>IF(G332&lt;&gt;"",'Viemäriverkoston lähtötiedot'!$B331*MALLI_saneeraus_JV1!H$2,"")</f>
        <v/>
      </c>
      <c r="I332" t="str">
        <f>IF('Viemäriverkoston lähtötiedot'!$A331&gt;1000, 'Viemäriverkoston lähtötiedot'!$A331+MALLI_saneeraus_JV1!I$2,"")</f>
        <v/>
      </c>
      <c r="J332" s="8" t="str">
        <f>IF(I332&lt;&gt;"",'Viemäriverkoston lähtötiedot'!$B331*MALLI_saneeraus_JV1!J$2,"")</f>
        <v/>
      </c>
    </row>
    <row r="333" spans="1:10" x14ac:dyDescent="0.35">
      <c r="A333" t="str">
        <f>IF('Viemäriverkoston lähtötiedot'!$A332&gt;1000, 'Viemäriverkoston lähtötiedot'!$A332+MALLI_saneeraus_JV1!A$2,"")</f>
        <v/>
      </c>
      <c r="B333" s="8" t="str">
        <f>IF(A333&lt;&gt;"",'Viemäriverkoston lähtötiedot'!$B332*MALLI_saneeraus_JV1!B$2,"")</f>
        <v/>
      </c>
      <c r="C333" t="str">
        <f>IF('Viemäriverkoston lähtötiedot'!$A332&gt;1000, 'Viemäriverkoston lähtötiedot'!$A332+MALLI_saneeraus_JV1!C$2,"")</f>
        <v/>
      </c>
      <c r="D333" s="8" t="str">
        <f>IF(C333&lt;&gt;"",'Viemäriverkoston lähtötiedot'!$B332*MALLI_saneeraus_JV1!D$2,"")</f>
        <v/>
      </c>
      <c r="E333" t="str">
        <f>IF('Viemäriverkoston lähtötiedot'!$A332&gt;1000, 'Viemäriverkoston lähtötiedot'!$A332+MALLI_saneeraus_JV1!E$2,"")</f>
        <v/>
      </c>
      <c r="F333" s="8" t="str">
        <f>IF(E333&lt;&gt;"",'Viemäriverkoston lähtötiedot'!$B332*MALLI_saneeraus_JV1!F$2,"")</f>
        <v/>
      </c>
      <c r="G333" t="str">
        <f>IF('Viemäriverkoston lähtötiedot'!$A332&gt;1000, 'Viemäriverkoston lähtötiedot'!$A332+MALLI_saneeraus_JV1!G$2,"")</f>
        <v/>
      </c>
      <c r="H333" s="8" t="str">
        <f>IF(G333&lt;&gt;"",'Viemäriverkoston lähtötiedot'!$B332*MALLI_saneeraus_JV1!H$2,"")</f>
        <v/>
      </c>
      <c r="I333" t="str">
        <f>IF('Viemäriverkoston lähtötiedot'!$A332&gt;1000, 'Viemäriverkoston lähtötiedot'!$A332+MALLI_saneeraus_JV1!I$2,"")</f>
        <v/>
      </c>
      <c r="J333" s="8" t="str">
        <f>IF(I333&lt;&gt;"",'Viemäriverkoston lähtötiedot'!$B332*MALLI_saneeraus_JV1!J$2,"")</f>
        <v/>
      </c>
    </row>
    <row r="334" spans="1:10" x14ac:dyDescent="0.35">
      <c r="A334" t="str">
        <f>IF('Viemäriverkoston lähtötiedot'!$A333&gt;1000, 'Viemäriverkoston lähtötiedot'!$A333+MALLI_saneeraus_JV1!A$2,"")</f>
        <v/>
      </c>
      <c r="B334" s="8" t="str">
        <f>IF(A334&lt;&gt;"",'Viemäriverkoston lähtötiedot'!$B333*MALLI_saneeraus_JV1!B$2,"")</f>
        <v/>
      </c>
      <c r="C334" t="str">
        <f>IF('Viemäriverkoston lähtötiedot'!$A333&gt;1000, 'Viemäriverkoston lähtötiedot'!$A333+MALLI_saneeraus_JV1!C$2,"")</f>
        <v/>
      </c>
      <c r="D334" s="8" t="str">
        <f>IF(C334&lt;&gt;"",'Viemäriverkoston lähtötiedot'!$B333*MALLI_saneeraus_JV1!D$2,"")</f>
        <v/>
      </c>
      <c r="E334" t="str">
        <f>IF('Viemäriverkoston lähtötiedot'!$A333&gt;1000, 'Viemäriverkoston lähtötiedot'!$A333+MALLI_saneeraus_JV1!E$2,"")</f>
        <v/>
      </c>
      <c r="F334" s="8" t="str">
        <f>IF(E334&lt;&gt;"",'Viemäriverkoston lähtötiedot'!$B333*MALLI_saneeraus_JV1!F$2,"")</f>
        <v/>
      </c>
      <c r="G334" t="str">
        <f>IF('Viemäriverkoston lähtötiedot'!$A333&gt;1000, 'Viemäriverkoston lähtötiedot'!$A333+MALLI_saneeraus_JV1!G$2,"")</f>
        <v/>
      </c>
      <c r="H334" s="8" t="str">
        <f>IF(G334&lt;&gt;"",'Viemäriverkoston lähtötiedot'!$B333*MALLI_saneeraus_JV1!H$2,"")</f>
        <v/>
      </c>
      <c r="I334" t="str">
        <f>IF('Viemäriverkoston lähtötiedot'!$A333&gt;1000, 'Viemäriverkoston lähtötiedot'!$A333+MALLI_saneeraus_JV1!I$2,"")</f>
        <v/>
      </c>
      <c r="J334" s="8" t="str">
        <f>IF(I334&lt;&gt;"",'Viemäriverkoston lähtötiedot'!$B333*MALLI_saneeraus_JV1!J$2,"")</f>
        <v/>
      </c>
    </row>
    <row r="335" spans="1:10" x14ac:dyDescent="0.35">
      <c r="A335" t="str">
        <f>IF('Viemäriverkoston lähtötiedot'!$A334&gt;1000, 'Viemäriverkoston lähtötiedot'!$A334+MALLI_saneeraus_JV1!A$2,"")</f>
        <v/>
      </c>
      <c r="B335" s="8" t="str">
        <f>IF(A335&lt;&gt;"",'Viemäriverkoston lähtötiedot'!$B334*MALLI_saneeraus_JV1!B$2,"")</f>
        <v/>
      </c>
      <c r="C335" t="str">
        <f>IF('Viemäriverkoston lähtötiedot'!$A334&gt;1000, 'Viemäriverkoston lähtötiedot'!$A334+MALLI_saneeraus_JV1!C$2,"")</f>
        <v/>
      </c>
      <c r="D335" s="8" t="str">
        <f>IF(C335&lt;&gt;"",'Viemäriverkoston lähtötiedot'!$B334*MALLI_saneeraus_JV1!D$2,"")</f>
        <v/>
      </c>
      <c r="E335" t="str">
        <f>IF('Viemäriverkoston lähtötiedot'!$A334&gt;1000, 'Viemäriverkoston lähtötiedot'!$A334+MALLI_saneeraus_JV1!E$2,"")</f>
        <v/>
      </c>
      <c r="F335" s="8" t="str">
        <f>IF(E335&lt;&gt;"",'Viemäriverkoston lähtötiedot'!$B334*MALLI_saneeraus_JV1!F$2,"")</f>
        <v/>
      </c>
      <c r="G335" t="str">
        <f>IF('Viemäriverkoston lähtötiedot'!$A334&gt;1000, 'Viemäriverkoston lähtötiedot'!$A334+MALLI_saneeraus_JV1!G$2,"")</f>
        <v/>
      </c>
      <c r="H335" s="8" t="str">
        <f>IF(G335&lt;&gt;"",'Viemäriverkoston lähtötiedot'!$B334*MALLI_saneeraus_JV1!H$2,"")</f>
        <v/>
      </c>
      <c r="I335" t="str">
        <f>IF('Viemäriverkoston lähtötiedot'!$A334&gt;1000, 'Viemäriverkoston lähtötiedot'!$A334+MALLI_saneeraus_JV1!I$2,"")</f>
        <v/>
      </c>
      <c r="J335" s="8" t="str">
        <f>IF(I335&lt;&gt;"",'Viemäriverkoston lähtötiedot'!$B334*MALLI_saneeraus_JV1!J$2,"")</f>
        <v/>
      </c>
    </row>
    <row r="336" spans="1:10" x14ac:dyDescent="0.35">
      <c r="A336" t="str">
        <f>IF('Viemäriverkoston lähtötiedot'!$A335&gt;1000, 'Viemäriverkoston lähtötiedot'!$A335+MALLI_saneeraus_JV1!A$2,"")</f>
        <v/>
      </c>
      <c r="B336" s="8" t="str">
        <f>IF(A336&lt;&gt;"",'Viemäriverkoston lähtötiedot'!$B335*MALLI_saneeraus_JV1!B$2,"")</f>
        <v/>
      </c>
      <c r="C336" t="str">
        <f>IF('Viemäriverkoston lähtötiedot'!$A335&gt;1000, 'Viemäriverkoston lähtötiedot'!$A335+MALLI_saneeraus_JV1!C$2,"")</f>
        <v/>
      </c>
      <c r="D336" s="8" t="str">
        <f>IF(C336&lt;&gt;"",'Viemäriverkoston lähtötiedot'!$B335*MALLI_saneeraus_JV1!D$2,"")</f>
        <v/>
      </c>
      <c r="E336" t="str">
        <f>IF('Viemäriverkoston lähtötiedot'!$A335&gt;1000, 'Viemäriverkoston lähtötiedot'!$A335+MALLI_saneeraus_JV1!E$2,"")</f>
        <v/>
      </c>
      <c r="F336" s="8" t="str">
        <f>IF(E336&lt;&gt;"",'Viemäriverkoston lähtötiedot'!$B335*MALLI_saneeraus_JV1!F$2,"")</f>
        <v/>
      </c>
      <c r="G336" t="str">
        <f>IF('Viemäriverkoston lähtötiedot'!$A335&gt;1000, 'Viemäriverkoston lähtötiedot'!$A335+MALLI_saneeraus_JV1!G$2,"")</f>
        <v/>
      </c>
      <c r="H336" s="8" t="str">
        <f>IF(G336&lt;&gt;"",'Viemäriverkoston lähtötiedot'!$B335*MALLI_saneeraus_JV1!H$2,"")</f>
        <v/>
      </c>
      <c r="I336" t="str">
        <f>IF('Viemäriverkoston lähtötiedot'!$A335&gt;1000, 'Viemäriverkoston lähtötiedot'!$A335+MALLI_saneeraus_JV1!I$2,"")</f>
        <v/>
      </c>
      <c r="J336" s="8" t="str">
        <f>IF(I336&lt;&gt;"",'Viemäriverkoston lähtötiedot'!$B335*MALLI_saneeraus_JV1!J$2,"")</f>
        <v/>
      </c>
    </row>
    <row r="337" spans="1:10" x14ac:dyDescent="0.35">
      <c r="A337" t="str">
        <f>IF('Viemäriverkoston lähtötiedot'!$A336&gt;1000, 'Viemäriverkoston lähtötiedot'!$A336+MALLI_saneeraus_JV1!A$2,"")</f>
        <v/>
      </c>
      <c r="B337" s="8" t="str">
        <f>IF(A337&lt;&gt;"",'Viemäriverkoston lähtötiedot'!$B336*MALLI_saneeraus_JV1!B$2,"")</f>
        <v/>
      </c>
      <c r="C337" t="str">
        <f>IF('Viemäriverkoston lähtötiedot'!$A336&gt;1000, 'Viemäriverkoston lähtötiedot'!$A336+MALLI_saneeraus_JV1!C$2,"")</f>
        <v/>
      </c>
      <c r="D337" s="8" t="str">
        <f>IF(C337&lt;&gt;"",'Viemäriverkoston lähtötiedot'!$B336*MALLI_saneeraus_JV1!D$2,"")</f>
        <v/>
      </c>
      <c r="E337" t="str">
        <f>IF('Viemäriverkoston lähtötiedot'!$A336&gt;1000, 'Viemäriverkoston lähtötiedot'!$A336+MALLI_saneeraus_JV1!E$2,"")</f>
        <v/>
      </c>
      <c r="F337" s="8" t="str">
        <f>IF(E337&lt;&gt;"",'Viemäriverkoston lähtötiedot'!$B336*MALLI_saneeraus_JV1!F$2,"")</f>
        <v/>
      </c>
      <c r="G337" t="str">
        <f>IF('Viemäriverkoston lähtötiedot'!$A336&gt;1000, 'Viemäriverkoston lähtötiedot'!$A336+MALLI_saneeraus_JV1!G$2,"")</f>
        <v/>
      </c>
      <c r="H337" s="8" t="str">
        <f>IF(G337&lt;&gt;"",'Viemäriverkoston lähtötiedot'!$B336*MALLI_saneeraus_JV1!H$2,"")</f>
        <v/>
      </c>
      <c r="I337" t="str">
        <f>IF('Viemäriverkoston lähtötiedot'!$A336&gt;1000, 'Viemäriverkoston lähtötiedot'!$A336+MALLI_saneeraus_JV1!I$2,"")</f>
        <v/>
      </c>
      <c r="J337" s="8" t="str">
        <f>IF(I337&lt;&gt;"",'Viemäriverkoston lähtötiedot'!$B336*MALLI_saneeraus_JV1!J$2,"")</f>
        <v/>
      </c>
    </row>
    <row r="338" spans="1:10" x14ac:dyDescent="0.35">
      <c r="A338" t="str">
        <f>IF('Viemäriverkoston lähtötiedot'!$A337&gt;1000, 'Viemäriverkoston lähtötiedot'!$A337+MALLI_saneeraus_JV1!A$2,"")</f>
        <v/>
      </c>
      <c r="B338" s="8" t="str">
        <f>IF(A338&lt;&gt;"",'Viemäriverkoston lähtötiedot'!$B337*MALLI_saneeraus_JV1!B$2,"")</f>
        <v/>
      </c>
      <c r="C338" t="str">
        <f>IF('Viemäriverkoston lähtötiedot'!$A337&gt;1000, 'Viemäriverkoston lähtötiedot'!$A337+MALLI_saneeraus_JV1!C$2,"")</f>
        <v/>
      </c>
      <c r="D338" s="8" t="str">
        <f>IF(C338&lt;&gt;"",'Viemäriverkoston lähtötiedot'!$B337*MALLI_saneeraus_JV1!D$2,"")</f>
        <v/>
      </c>
      <c r="E338" t="str">
        <f>IF('Viemäriverkoston lähtötiedot'!$A337&gt;1000, 'Viemäriverkoston lähtötiedot'!$A337+MALLI_saneeraus_JV1!E$2,"")</f>
        <v/>
      </c>
      <c r="F338" s="8" t="str">
        <f>IF(E338&lt;&gt;"",'Viemäriverkoston lähtötiedot'!$B337*MALLI_saneeraus_JV1!F$2,"")</f>
        <v/>
      </c>
      <c r="G338" t="str">
        <f>IF('Viemäriverkoston lähtötiedot'!$A337&gt;1000, 'Viemäriverkoston lähtötiedot'!$A337+MALLI_saneeraus_JV1!G$2,"")</f>
        <v/>
      </c>
      <c r="H338" s="8" t="str">
        <f>IF(G338&lt;&gt;"",'Viemäriverkoston lähtötiedot'!$B337*MALLI_saneeraus_JV1!H$2,"")</f>
        <v/>
      </c>
      <c r="I338" t="str">
        <f>IF('Viemäriverkoston lähtötiedot'!$A337&gt;1000, 'Viemäriverkoston lähtötiedot'!$A337+MALLI_saneeraus_JV1!I$2,"")</f>
        <v/>
      </c>
      <c r="J338" s="8" t="str">
        <f>IF(I338&lt;&gt;"",'Viemäriverkoston lähtötiedot'!$B337*MALLI_saneeraus_JV1!J$2,"")</f>
        <v/>
      </c>
    </row>
    <row r="339" spans="1:10" x14ac:dyDescent="0.35">
      <c r="A339" t="str">
        <f>IF('Viemäriverkoston lähtötiedot'!$A338&gt;1000, 'Viemäriverkoston lähtötiedot'!$A338+MALLI_saneeraus_JV1!A$2,"")</f>
        <v/>
      </c>
      <c r="B339" s="8" t="str">
        <f>IF(A339&lt;&gt;"",'Viemäriverkoston lähtötiedot'!$B338*MALLI_saneeraus_JV1!B$2,"")</f>
        <v/>
      </c>
      <c r="C339" t="str">
        <f>IF('Viemäriverkoston lähtötiedot'!$A338&gt;1000, 'Viemäriverkoston lähtötiedot'!$A338+MALLI_saneeraus_JV1!C$2,"")</f>
        <v/>
      </c>
      <c r="D339" s="8" t="str">
        <f>IF(C339&lt;&gt;"",'Viemäriverkoston lähtötiedot'!$B338*MALLI_saneeraus_JV1!D$2,"")</f>
        <v/>
      </c>
      <c r="E339" t="str">
        <f>IF('Viemäriverkoston lähtötiedot'!$A338&gt;1000, 'Viemäriverkoston lähtötiedot'!$A338+MALLI_saneeraus_JV1!E$2,"")</f>
        <v/>
      </c>
      <c r="F339" s="8" t="str">
        <f>IF(E339&lt;&gt;"",'Viemäriverkoston lähtötiedot'!$B338*MALLI_saneeraus_JV1!F$2,"")</f>
        <v/>
      </c>
      <c r="G339" t="str">
        <f>IF('Viemäriverkoston lähtötiedot'!$A338&gt;1000, 'Viemäriverkoston lähtötiedot'!$A338+MALLI_saneeraus_JV1!G$2,"")</f>
        <v/>
      </c>
      <c r="H339" s="8" t="str">
        <f>IF(G339&lt;&gt;"",'Viemäriverkoston lähtötiedot'!$B338*MALLI_saneeraus_JV1!H$2,"")</f>
        <v/>
      </c>
      <c r="I339" t="str">
        <f>IF('Viemäriverkoston lähtötiedot'!$A338&gt;1000, 'Viemäriverkoston lähtötiedot'!$A338+MALLI_saneeraus_JV1!I$2,"")</f>
        <v/>
      </c>
      <c r="J339" s="8" t="str">
        <f>IF(I339&lt;&gt;"",'Viemäriverkoston lähtötiedot'!$B338*MALLI_saneeraus_JV1!J$2,"")</f>
        <v/>
      </c>
    </row>
    <row r="340" spans="1:10" x14ac:dyDescent="0.35">
      <c r="A340" t="str">
        <f>IF('Viemäriverkoston lähtötiedot'!$A339&gt;1000, 'Viemäriverkoston lähtötiedot'!$A339+MALLI_saneeraus_JV1!A$2,"")</f>
        <v/>
      </c>
      <c r="B340" s="8" t="str">
        <f>IF(A340&lt;&gt;"",'Viemäriverkoston lähtötiedot'!$B339*MALLI_saneeraus_JV1!B$2,"")</f>
        <v/>
      </c>
      <c r="C340" t="str">
        <f>IF('Viemäriverkoston lähtötiedot'!$A339&gt;1000, 'Viemäriverkoston lähtötiedot'!$A339+MALLI_saneeraus_JV1!C$2,"")</f>
        <v/>
      </c>
      <c r="D340" s="8" t="str">
        <f>IF(C340&lt;&gt;"",'Viemäriverkoston lähtötiedot'!$B339*MALLI_saneeraus_JV1!D$2,"")</f>
        <v/>
      </c>
      <c r="E340" t="str">
        <f>IF('Viemäriverkoston lähtötiedot'!$A339&gt;1000, 'Viemäriverkoston lähtötiedot'!$A339+MALLI_saneeraus_JV1!E$2,"")</f>
        <v/>
      </c>
      <c r="F340" s="8" t="str">
        <f>IF(E340&lt;&gt;"",'Viemäriverkoston lähtötiedot'!$B339*MALLI_saneeraus_JV1!F$2,"")</f>
        <v/>
      </c>
      <c r="G340" t="str">
        <f>IF('Viemäriverkoston lähtötiedot'!$A339&gt;1000, 'Viemäriverkoston lähtötiedot'!$A339+MALLI_saneeraus_JV1!G$2,"")</f>
        <v/>
      </c>
      <c r="H340" s="8" t="str">
        <f>IF(G340&lt;&gt;"",'Viemäriverkoston lähtötiedot'!$B339*MALLI_saneeraus_JV1!H$2,"")</f>
        <v/>
      </c>
      <c r="I340" t="str">
        <f>IF('Viemäriverkoston lähtötiedot'!$A339&gt;1000, 'Viemäriverkoston lähtötiedot'!$A339+MALLI_saneeraus_JV1!I$2,"")</f>
        <v/>
      </c>
      <c r="J340" s="8" t="str">
        <f>IF(I340&lt;&gt;"",'Viemäriverkoston lähtötiedot'!$B339*MALLI_saneeraus_JV1!J$2,"")</f>
        <v/>
      </c>
    </row>
    <row r="341" spans="1:10" x14ac:dyDescent="0.35">
      <c r="A341" t="str">
        <f>IF('Viemäriverkoston lähtötiedot'!$A340&gt;1000, 'Viemäriverkoston lähtötiedot'!$A340+MALLI_saneeraus_JV1!A$2,"")</f>
        <v/>
      </c>
      <c r="B341" s="8" t="str">
        <f>IF(A341&lt;&gt;"",'Viemäriverkoston lähtötiedot'!$B340*MALLI_saneeraus_JV1!B$2,"")</f>
        <v/>
      </c>
      <c r="C341" t="str">
        <f>IF('Viemäriverkoston lähtötiedot'!$A340&gt;1000, 'Viemäriverkoston lähtötiedot'!$A340+MALLI_saneeraus_JV1!C$2,"")</f>
        <v/>
      </c>
      <c r="D341" s="8" t="str">
        <f>IF(C341&lt;&gt;"",'Viemäriverkoston lähtötiedot'!$B340*MALLI_saneeraus_JV1!D$2,"")</f>
        <v/>
      </c>
      <c r="E341" t="str">
        <f>IF('Viemäriverkoston lähtötiedot'!$A340&gt;1000, 'Viemäriverkoston lähtötiedot'!$A340+MALLI_saneeraus_JV1!E$2,"")</f>
        <v/>
      </c>
      <c r="F341" s="8" t="str">
        <f>IF(E341&lt;&gt;"",'Viemäriverkoston lähtötiedot'!$B340*MALLI_saneeraus_JV1!F$2,"")</f>
        <v/>
      </c>
      <c r="G341" t="str">
        <f>IF('Viemäriverkoston lähtötiedot'!$A340&gt;1000, 'Viemäriverkoston lähtötiedot'!$A340+MALLI_saneeraus_JV1!G$2,"")</f>
        <v/>
      </c>
      <c r="H341" s="8" t="str">
        <f>IF(G341&lt;&gt;"",'Viemäriverkoston lähtötiedot'!$B340*MALLI_saneeraus_JV1!H$2,"")</f>
        <v/>
      </c>
      <c r="I341" t="str">
        <f>IF('Viemäriverkoston lähtötiedot'!$A340&gt;1000, 'Viemäriverkoston lähtötiedot'!$A340+MALLI_saneeraus_JV1!I$2,"")</f>
        <v/>
      </c>
      <c r="J341" s="8" t="str">
        <f>IF(I341&lt;&gt;"",'Viemäriverkoston lähtötiedot'!$B340*MALLI_saneeraus_JV1!J$2,"")</f>
        <v/>
      </c>
    </row>
    <row r="342" spans="1:10" x14ac:dyDescent="0.35">
      <c r="A342" t="str">
        <f>IF('Viemäriverkoston lähtötiedot'!$A341&gt;1000, 'Viemäriverkoston lähtötiedot'!$A341+MALLI_saneeraus_JV1!A$2,"")</f>
        <v/>
      </c>
      <c r="B342" s="8" t="str">
        <f>IF(A342&lt;&gt;"",'Viemäriverkoston lähtötiedot'!$B341*MALLI_saneeraus_JV1!B$2,"")</f>
        <v/>
      </c>
      <c r="C342" t="str">
        <f>IF('Viemäriverkoston lähtötiedot'!$A341&gt;1000, 'Viemäriverkoston lähtötiedot'!$A341+MALLI_saneeraus_JV1!C$2,"")</f>
        <v/>
      </c>
      <c r="D342" s="8" t="str">
        <f>IF(C342&lt;&gt;"",'Viemäriverkoston lähtötiedot'!$B341*MALLI_saneeraus_JV1!D$2,"")</f>
        <v/>
      </c>
      <c r="E342" t="str">
        <f>IF('Viemäriverkoston lähtötiedot'!$A341&gt;1000, 'Viemäriverkoston lähtötiedot'!$A341+MALLI_saneeraus_JV1!E$2,"")</f>
        <v/>
      </c>
      <c r="F342" s="8" t="str">
        <f>IF(E342&lt;&gt;"",'Viemäriverkoston lähtötiedot'!$B341*MALLI_saneeraus_JV1!F$2,"")</f>
        <v/>
      </c>
      <c r="G342" t="str">
        <f>IF('Viemäriverkoston lähtötiedot'!$A341&gt;1000, 'Viemäriverkoston lähtötiedot'!$A341+MALLI_saneeraus_JV1!G$2,"")</f>
        <v/>
      </c>
      <c r="H342" s="8" t="str">
        <f>IF(G342&lt;&gt;"",'Viemäriverkoston lähtötiedot'!$B341*MALLI_saneeraus_JV1!H$2,"")</f>
        <v/>
      </c>
      <c r="I342" t="str">
        <f>IF('Viemäriverkoston lähtötiedot'!$A341&gt;1000, 'Viemäriverkoston lähtötiedot'!$A341+MALLI_saneeraus_JV1!I$2,"")</f>
        <v/>
      </c>
      <c r="J342" s="8" t="str">
        <f>IF(I342&lt;&gt;"",'Viemäriverkoston lähtötiedot'!$B341*MALLI_saneeraus_JV1!J$2,"")</f>
        <v/>
      </c>
    </row>
    <row r="343" spans="1:10" x14ac:dyDescent="0.35">
      <c r="A343" t="str">
        <f>IF('Viemäriverkoston lähtötiedot'!$A342&gt;1000, 'Viemäriverkoston lähtötiedot'!$A342+MALLI_saneeraus_JV1!A$2,"")</f>
        <v/>
      </c>
      <c r="B343" s="8" t="str">
        <f>IF(A343&lt;&gt;"",'Viemäriverkoston lähtötiedot'!$B342*MALLI_saneeraus_JV1!B$2,"")</f>
        <v/>
      </c>
      <c r="C343" t="str">
        <f>IF('Viemäriverkoston lähtötiedot'!$A342&gt;1000, 'Viemäriverkoston lähtötiedot'!$A342+MALLI_saneeraus_JV1!C$2,"")</f>
        <v/>
      </c>
      <c r="D343" s="8" t="str">
        <f>IF(C343&lt;&gt;"",'Viemäriverkoston lähtötiedot'!$B342*MALLI_saneeraus_JV1!D$2,"")</f>
        <v/>
      </c>
      <c r="E343" t="str">
        <f>IF('Viemäriverkoston lähtötiedot'!$A342&gt;1000, 'Viemäriverkoston lähtötiedot'!$A342+MALLI_saneeraus_JV1!E$2,"")</f>
        <v/>
      </c>
      <c r="F343" s="8" t="str">
        <f>IF(E343&lt;&gt;"",'Viemäriverkoston lähtötiedot'!$B342*MALLI_saneeraus_JV1!F$2,"")</f>
        <v/>
      </c>
      <c r="G343" t="str">
        <f>IF('Viemäriverkoston lähtötiedot'!$A342&gt;1000, 'Viemäriverkoston lähtötiedot'!$A342+MALLI_saneeraus_JV1!G$2,"")</f>
        <v/>
      </c>
      <c r="H343" s="8" t="str">
        <f>IF(G343&lt;&gt;"",'Viemäriverkoston lähtötiedot'!$B342*MALLI_saneeraus_JV1!H$2,"")</f>
        <v/>
      </c>
      <c r="I343" t="str">
        <f>IF('Viemäriverkoston lähtötiedot'!$A342&gt;1000, 'Viemäriverkoston lähtötiedot'!$A342+MALLI_saneeraus_JV1!I$2,"")</f>
        <v/>
      </c>
      <c r="J343" s="8" t="str">
        <f>IF(I343&lt;&gt;"",'Viemäriverkoston lähtötiedot'!$B342*MALLI_saneeraus_JV1!J$2,"")</f>
        <v/>
      </c>
    </row>
    <row r="344" spans="1:10" x14ac:dyDescent="0.35">
      <c r="A344" t="str">
        <f>IF('Viemäriverkoston lähtötiedot'!$A343&gt;1000, 'Viemäriverkoston lähtötiedot'!$A343+MALLI_saneeraus_JV1!A$2,"")</f>
        <v/>
      </c>
      <c r="B344" s="8" t="str">
        <f>IF(A344&lt;&gt;"",'Viemäriverkoston lähtötiedot'!$B343*MALLI_saneeraus_JV1!B$2,"")</f>
        <v/>
      </c>
      <c r="C344" t="str">
        <f>IF('Viemäriverkoston lähtötiedot'!$A343&gt;1000, 'Viemäriverkoston lähtötiedot'!$A343+MALLI_saneeraus_JV1!C$2,"")</f>
        <v/>
      </c>
      <c r="D344" s="8" t="str">
        <f>IF(C344&lt;&gt;"",'Viemäriverkoston lähtötiedot'!$B343*MALLI_saneeraus_JV1!D$2,"")</f>
        <v/>
      </c>
      <c r="E344" t="str">
        <f>IF('Viemäriverkoston lähtötiedot'!$A343&gt;1000, 'Viemäriverkoston lähtötiedot'!$A343+MALLI_saneeraus_JV1!E$2,"")</f>
        <v/>
      </c>
      <c r="F344" s="8" t="str">
        <f>IF(E344&lt;&gt;"",'Viemäriverkoston lähtötiedot'!$B343*MALLI_saneeraus_JV1!F$2,"")</f>
        <v/>
      </c>
      <c r="G344" t="str">
        <f>IF('Viemäriverkoston lähtötiedot'!$A343&gt;1000, 'Viemäriverkoston lähtötiedot'!$A343+MALLI_saneeraus_JV1!G$2,"")</f>
        <v/>
      </c>
      <c r="H344" s="8" t="str">
        <f>IF(G344&lt;&gt;"",'Viemäriverkoston lähtötiedot'!$B343*MALLI_saneeraus_JV1!H$2,"")</f>
        <v/>
      </c>
      <c r="I344" t="str">
        <f>IF('Viemäriverkoston lähtötiedot'!$A343&gt;1000, 'Viemäriverkoston lähtötiedot'!$A343+MALLI_saneeraus_JV1!I$2,"")</f>
        <v/>
      </c>
      <c r="J344" s="8" t="str">
        <f>IF(I344&lt;&gt;"",'Viemäriverkoston lähtötiedot'!$B343*MALLI_saneeraus_JV1!J$2,"")</f>
        <v/>
      </c>
    </row>
    <row r="345" spans="1:10" x14ac:dyDescent="0.35">
      <c r="A345" t="str">
        <f>IF('Viemäriverkoston lähtötiedot'!$A344&gt;1000, 'Viemäriverkoston lähtötiedot'!$A344+MALLI_saneeraus_JV1!A$2,"")</f>
        <v/>
      </c>
      <c r="B345" s="8" t="str">
        <f>IF(A345&lt;&gt;"",'Viemäriverkoston lähtötiedot'!$B344*MALLI_saneeraus_JV1!B$2,"")</f>
        <v/>
      </c>
      <c r="C345" t="str">
        <f>IF('Viemäriverkoston lähtötiedot'!$A344&gt;1000, 'Viemäriverkoston lähtötiedot'!$A344+MALLI_saneeraus_JV1!C$2,"")</f>
        <v/>
      </c>
      <c r="D345" s="8" t="str">
        <f>IF(C345&lt;&gt;"",'Viemäriverkoston lähtötiedot'!$B344*MALLI_saneeraus_JV1!D$2,"")</f>
        <v/>
      </c>
      <c r="E345" t="str">
        <f>IF('Viemäriverkoston lähtötiedot'!$A344&gt;1000, 'Viemäriverkoston lähtötiedot'!$A344+MALLI_saneeraus_JV1!E$2,"")</f>
        <v/>
      </c>
      <c r="F345" s="8" t="str">
        <f>IF(E345&lt;&gt;"",'Viemäriverkoston lähtötiedot'!$B344*MALLI_saneeraus_JV1!F$2,"")</f>
        <v/>
      </c>
      <c r="G345" t="str">
        <f>IF('Viemäriverkoston lähtötiedot'!$A344&gt;1000, 'Viemäriverkoston lähtötiedot'!$A344+MALLI_saneeraus_JV1!G$2,"")</f>
        <v/>
      </c>
      <c r="H345" s="8" t="str">
        <f>IF(G345&lt;&gt;"",'Viemäriverkoston lähtötiedot'!$B344*MALLI_saneeraus_JV1!H$2,"")</f>
        <v/>
      </c>
      <c r="I345" t="str">
        <f>IF('Viemäriverkoston lähtötiedot'!$A344&gt;1000, 'Viemäriverkoston lähtötiedot'!$A344+MALLI_saneeraus_JV1!I$2,"")</f>
        <v/>
      </c>
      <c r="J345" s="8" t="str">
        <f>IF(I345&lt;&gt;"",'Viemäriverkoston lähtötiedot'!$B344*MALLI_saneeraus_JV1!J$2,"")</f>
        <v/>
      </c>
    </row>
    <row r="346" spans="1:10" x14ac:dyDescent="0.35">
      <c r="A346" t="str">
        <f>IF('Viemäriverkoston lähtötiedot'!$A345&gt;1000, 'Viemäriverkoston lähtötiedot'!$A345+MALLI_saneeraus_JV1!A$2,"")</f>
        <v/>
      </c>
      <c r="B346" s="8" t="str">
        <f>IF(A346&lt;&gt;"",'Viemäriverkoston lähtötiedot'!$B345*MALLI_saneeraus_JV1!B$2,"")</f>
        <v/>
      </c>
      <c r="C346" t="str">
        <f>IF('Viemäriverkoston lähtötiedot'!$A345&gt;1000, 'Viemäriverkoston lähtötiedot'!$A345+MALLI_saneeraus_JV1!C$2,"")</f>
        <v/>
      </c>
      <c r="D346" s="8" t="str">
        <f>IF(C346&lt;&gt;"",'Viemäriverkoston lähtötiedot'!$B345*MALLI_saneeraus_JV1!D$2,"")</f>
        <v/>
      </c>
      <c r="E346" t="str">
        <f>IF('Viemäriverkoston lähtötiedot'!$A345&gt;1000, 'Viemäriverkoston lähtötiedot'!$A345+MALLI_saneeraus_JV1!E$2,"")</f>
        <v/>
      </c>
      <c r="F346" s="8" t="str">
        <f>IF(E346&lt;&gt;"",'Viemäriverkoston lähtötiedot'!$B345*MALLI_saneeraus_JV1!F$2,"")</f>
        <v/>
      </c>
      <c r="G346" t="str">
        <f>IF('Viemäriverkoston lähtötiedot'!$A345&gt;1000, 'Viemäriverkoston lähtötiedot'!$A345+MALLI_saneeraus_JV1!G$2,"")</f>
        <v/>
      </c>
      <c r="H346" s="8" t="str">
        <f>IF(G346&lt;&gt;"",'Viemäriverkoston lähtötiedot'!$B345*MALLI_saneeraus_JV1!H$2,"")</f>
        <v/>
      </c>
      <c r="I346" t="str">
        <f>IF('Viemäriverkoston lähtötiedot'!$A345&gt;1000, 'Viemäriverkoston lähtötiedot'!$A345+MALLI_saneeraus_JV1!I$2,"")</f>
        <v/>
      </c>
      <c r="J346" s="8" t="str">
        <f>IF(I346&lt;&gt;"",'Viemäriverkoston lähtötiedot'!$B345*MALLI_saneeraus_JV1!J$2,"")</f>
        <v/>
      </c>
    </row>
    <row r="347" spans="1:10" x14ac:dyDescent="0.35">
      <c r="A347" t="str">
        <f>IF('Viemäriverkoston lähtötiedot'!$A346&gt;1000, 'Viemäriverkoston lähtötiedot'!$A346+MALLI_saneeraus_JV1!A$2,"")</f>
        <v/>
      </c>
      <c r="B347" s="8" t="str">
        <f>IF(A347&lt;&gt;"",'Viemäriverkoston lähtötiedot'!$B346*MALLI_saneeraus_JV1!B$2,"")</f>
        <v/>
      </c>
      <c r="C347" t="str">
        <f>IF('Viemäriverkoston lähtötiedot'!$A346&gt;1000, 'Viemäriverkoston lähtötiedot'!$A346+MALLI_saneeraus_JV1!C$2,"")</f>
        <v/>
      </c>
      <c r="D347" s="8" t="str">
        <f>IF(C347&lt;&gt;"",'Viemäriverkoston lähtötiedot'!$B346*MALLI_saneeraus_JV1!D$2,"")</f>
        <v/>
      </c>
      <c r="E347" t="str">
        <f>IF('Viemäriverkoston lähtötiedot'!$A346&gt;1000, 'Viemäriverkoston lähtötiedot'!$A346+MALLI_saneeraus_JV1!E$2,"")</f>
        <v/>
      </c>
      <c r="F347" s="8" t="str">
        <f>IF(E347&lt;&gt;"",'Viemäriverkoston lähtötiedot'!$B346*MALLI_saneeraus_JV1!F$2,"")</f>
        <v/>
      </c>
      <c r="G347" t="str">
        <f>IF('Viemäriverkoston lähtötiedot'!$A346&gt;1000, 'Viemäriverkoston lähtötiedot'!$A346+MALLI_saneeraus_JV1!G$2,"")</f>
        <v/>
      </c>
      <c r="H347" s="8" t="str">
        <f>IF(G347&lt;&gt;"",'Viemäriverkoston lähtötiedot'!$B346*MALLI_saneeraus_JV1!H$2,"")</f>
        <v/>
      </c>
      <c r="I347" t="str">
        <f>IF('Viemäriverkoston lähtötiedot'!$A346&gt;1000, 'Viemäriverkoston lähtötiedot'!$A346+MALLI_saneeraus_JV1!I$2,"")</f>
        <v/>
      </c>
      <c r="J347" s="8" t="str">
        <f>IF(I347&lt;&gt;"",'Viemäriverkoston lähtötiedot'!$B346*MALLI_saneeraus_JV1!J$2,"")</f>
        <v/>
      </c>
    </row>
    <row r="348" spans="1:10" x14ac:dyDescent="0.35">
      <c r="A348" t="str">
        <f>IF('Viemäriverkoston lähtötiedot'!$A347&gt;1000, 'Viemäriverkoston lähtötiedot'!$A347+MALLI_saneeraus_JV1!A$2,"")</f>
        <v/>
      </c>
      <c r="B348" s="8" t="str">
        <f>IF(A348&lt;&gt;"",'Viemäriverkoston lähtötiedot'!$B347*MALLI_saneeraus_JV1!B$2,"")</f>
        <v/>
      </c>
      <c r="C348" t="str">
        <f>IF('Viemäriverkoston lähtötiedot'!$A347&gt;1000, 'Viemäriverkoston lähtötiedot'!$A347+MALLI_saneeraus_JV1!C$2,"")</f>
        <v/>
      </c>
      <c r="D348" s="8" t="str">
        <f>IF(C348&lt;&gt;"",'Viemäriverkoston lähtötiedot'!$B347*MALLI_saneeraus_JV1!D$2,"")</f>
        <v/>
      </c>
      <c r="E348" t="str">
        <f>IF('Viemäriverkoston lähtötiedot'!$A347&gt;1000, 'Viemäriverkoston lähtötiedot'!$A347+MALLI_saneeraus_JV1!E$2,"")</f>
        <v/>
      </c>
      <c r="F348" s="8" t="str">
        <f>IF(E348&lt;&gt;"",'Viemäriverkoston lähtötiedot'!$B347*MALLI_saneeraus_JV1!F$2,"")</f>
        <v/>
      </c>
      <c r="G348" t="str">
        <f>IF('Viemäriverkoston lähtötiedot'!$A347&gt;1000, 'Viemäriverkoston lähtötiedot'!$A347+MALLI_saneeraus_JV1!G$2,"")</f>
        <v/>
      </c>
      <c r="H348" s="8" t="str">
        <f>IF(G348&lt;&gt;"",'Viemäriverkoston lähtötiedot'!$B347*MALLI_saneeraus_JV1!H$2,"")</f>
        <v/>
      </c>
      <c r="I348" t="str">
        <f>IF('Viemäriverkoston lähtötiedot'!$A347&gt;1000, 'Viemäriverkoston lähtötiedot'!$A347+MALLI_saneeraus_JV1!I$2,"")</f>
        <v/>
      </c>
      <c r="J348" s="8" t="str">
        <f>IF(I348&lt;&gt;"",'Viemäriverkoston lähtötiedot'!$B347*MALLI_saneeraus_JV1!J$2,"")</f>
        <v/>
      </c>
    </row>
    <row r="349" spans="1:10" x14ac:dyDescent="0.35">
      <c r="A349" t="str">
        <f>IF('Viemäriverkoston lähtötiedot'!$A348&gt;1000, 'Viemäriverkoston lähtötiedot'!$A348+MALLI_saneeraus_JV1!A$2,"")</f>
        <v/>
      </c>
      <c r="B349" s="8" t="str">
        <f>IF(A349&lt;&gt;"",'Viemäriverkoston lähtötiedot'!$B348*MALLI_saneeraus_JV1!B$2,"")</f>
        <v/>
      </c>
      <c r="C349" t="str">
        <f>IF('Viemäriverkoston lähtötiedot'!$A348&gt;1000, 'Viemäriverkoston lähtötiedot'!$A348+MALLI_saneeraus_JV1!C$2,"")</f>
        <v/>
      </c>
      <c r="D349" s="8" t="str">
        <f>IF(C349&lt;&gt;"",'Viemäriverkoston lähtötiedot'!$B348*MALLI_saneeraus_JV1!D$2,"")</f>
        <v/>
      </c>
      <c r="E349" t="str">
        <f>IF('Viemäriverkoston lähtötiedot'!$A348&gt;1000, 'Viemäriverkoston lähtötiedot'!$A348+MALLI_saneeraus_JV1!E$2,"")</f>
        <v/>
      </c>
      <c r="F349" s="8" t="str">
        <f>IF(E349&lt;&gt;"",'Viemäriverkoston lähtötiedot'!$B348*MALLI_saneeraus_JV1!F$2,"")</f>
        <v/>
      </c>
      <c r="G349" t="str">
        <f>IF('Viemäriverkoston lähtötiedot'!$A348&gt;1000, 'Viemäriverkoston lähtötiedot'!$A348+MALLI_saneeraus_JV1!G$2,"")</f>
        <v/>
      </c>
      <c r="H349" s="8" t="str">
        <f>IF(G349&lt;&gt;"",'Viemäriverkoston lähtötiedot'!$B348*MALLI_saneeraus_JV1!H$2,"")</f>
        <v/>
      </c>
      <c r="I349" t="str">
        <f>IF('Viemäriverkoston lähtötiedot'!$A348&gt;1000, 'Viemäriverkoston lähtötiedot'!$A348+MALLI_saneeraus_JV1!I$2,"")</f>
        <v/>
      </c>
      <c r="J349" s="8" t="str">
        <f>IF(I349&lt;&gt;"",'Viemäriverkoston lähtötiedot'!$B348*MALLI_saneeraus_JV1!J$2,"")</f>
        <v/>
      </c>
    </row>
    <row r="350" spans="1:10" x14ac:dyDescent="0.35">
      <c r="A350" t="str">
        <f>IF('Viemäriverkoston lähtötiedot'!$A349&gt;1000, 'Viemäriverkoston lähtötiedot'!$A349+MALLI_saneeraus_JV1!A$2,"")</f>
        <v/>
      </c>
      <c r="B350" s="8" t="str">
        <f>IF(A350&lt;&gt;"",'Viemäriverkoston lähtötiedot'!$B349*MALLI_saneeraus_JV1!B$2,"")</f>
        <v/>
      </c>
      <c r="C350" t="str">
        <f>IF('Viemäriverkoston lähtötiedot'!$A349&gt;1000, 'Viemäriverkoston lähtötiedot'!$A349+MALLI_saneeraus_JV1!C$2,"")</f>
        <v/>
      </c>
      <c r="D350" s="8" t="str">
        <f>IF(C350&lt;&gt;"",'Viemäriverkoston lähtötiedot'!$B349*MALLI_saneeraus_JV1!D$2,"")</f>
        <v/>
      </c>
      <c r="E350" t="str">
        <f>IF('Viemäriverkoston lähtötiedot'!$A349&gt;1000, 'Viemäriverkoston lähtötiedot'!$A349+MALLI_saneeraus_JV1!E$2,"")</f>
        <v/>
      </c>
      <c r="F350" s="8" t="str">
        <f>IF(E350&lt;&gt;"",'Viemäriverkoston lähtötiedot'!$B349*MALLI_saneeraus_JV1!F$2,"")</f>
        <v/>
      </c>
      <c r="G350" t="str">
        <f>IF('Viemäriverkoston lähtötiedot'!$A349&gt;1000, 'Viemäriverkoston lähtötiedot'!$A349+MALLI_saneeraus_JV1!G$2,"")</f>
        <v/>
      </c>
      <c r="H350" s="8" t="str">
        <f>IF(G350&lt;&gt;"",'Viemäriverkoston lähtötiedot'!$B349*MALLI_saneeraus_JV1!H$2,"")</f>
        <v/>
      </c>
      <c r="I350" t="str">
        <f>IF('Viemäriverkoston lähtötiedot'!$A349&gt;1000, 'Viemäriverkoston lähtötiedot'!$A349+MALLI_saneeraus_JV1!I$2,"")</f>
        <v/>
      </c>
      <c r="J350" s="8" t="str">
        <f>IF(I350&lt;&gt;"",'Viemäriverkoston lähtötiedot'!$B349*MALLI_saneeraus_JV1!J$2,"")</f>
        <v/>
      </c>
    </row>
    <row r="351" spans="1:10" x14ac:dyDescent="0.35">
      <c r="A351" t="str">
        <f>IF('Viemäriverkoston lähtötiedot'!$A350&gt;1000, 'Viemäriverkoston lähtötiedot'!$A350+MALLI_saneeraus_JV1!A$2,"")</f>
        <v/>
      </c>
      <c r="B351" s="8" t="str">
        <f>IF(A351&lt;&gt;"",'Viemäriverkoston lähtötiedot'!$B350*MALLI_saneeraus_JV1!B$2,"")</f>
        <v/>
      </c>
      <c r="C351" t="str">
        <f>IF('Viemäriverkoston lähtötiedot'!$A350&gt;1000, 'Viemäriverkoston lähtötiedot'!$A350+MALLI_saneeraus_JV1!C$2,"")</f>
        <v/>
      </c>
      <c r="D351" s="8" t="str">
        <f>IF(C351&lt;&gt;"",'Viemäriverkoston lähtötiedot'!$B350*MALLI_saneeraus_JV1!D$2,"")</f>
        <v/>
      </c>
      <c r="E351" t="str">
        <f>IF('Viemäriverkoston lähtötiedot'!$A350&gt;1000, 'Viemäriverkoston lähtötiedot'!$A350+MALLI_saneeraus_JV1!E$2,"")</f>
        <v/>
      </c>
      <c r="F351" s="8" t="str">
        <f>IF(E351&lt;&gt;"",'Viemäriverkoston lähtötiedot'!$B350*MALLI_saneeraus_JV1!F$2,"")</f>
        <v/>
      </c>
      <c r="G351" t="str">
        <f>IF('Viemäriverkoston lähtötiedot'!$A350&gt;1000, 'Viemäriverkoston lähtötiedot'!$A350+MALLI_saneeraus_JV1!G$2,"")</f>
        <v/>
      </c>
      <c r="H351" s="8" t="str">
        <f>IF(G351&lt;&gt;"",'Viemäriverkoston lähtötiedot'!$B350*MALLI_saneeraus_JV1!H$2,"")</f>
        <v/>
      </c>
      <c r="I351" t="str">
        <f>IF('Viemäriverkoston lähtötiedot'!$A350&gt;1000, 'Viemäriverkoston lähtötiedot'!$A350+MALLI_saneeraus_JV1!I$2,"")</f>
        <v/>
      </c>
      <c r="J351" s="8" t="str">
        <f>IF(I351&lt;&gt;"",'Viemäriverkoston lähtötiedot'!$B350*MALLI_saneeraus_JV1!J$2,"")</f>
        <v/>
      </c>
    </row>
    <row r="352" spans="1:10" x14ac:dyDescent="0.35">
      <c r="A352" t="str">
        <f>IF('Viemäriverkoston lähtötiedot'!$A351&gt;1000, 'Viemäriverkoston lähtötiedot'!$A351+MALLI_saneeraus_JV1!A$2,"")</f>
        <v/>
      </c>
      <c r="B352" s="8" t="str">
        <f>IF(A352&lt;&gt;"",'Viemäriverkoston lähtötiedot'!$B351*MALLI_saneeraus_JV1!B$2,"")</f>
        <v/>
      </c>
      <c r="C352" t="str">
        <f>IF('Viemäriverkoston lähtötiedot'!$A351&gt;1000, 'Viemäriverkoston lähtötiedot'!$A351+MALLI_saneeraus_JV1!C$2,"")</f>
        <v/>
      </c>
      <c r="D352" s="8" t="str">
        <f>IF(C352&lt;&gt;"",'Viemäriverkoston lähtötiedot'!$B351*MALLI_saneeraus_JV1!D$2,"")</f>
        <v/>
      </c>
      <c r="E352" t="str">
        <f>IF('Viemäriverkoston lähtötiedot'!$A351&gt;1000, 'Viemäriverkoston lähtötiedot'!$A351+MALLI_saneeraus_JV1!E$2,"")</f>
        <v/>
      </c>
      <c r="F352" s="8" t="str">
        <f>IF(E352&lt;&gt;"",'Viemäriverkoston lähtötiedot'!$B351*MALLI_saneeraus_JV1!F$2,"")</f>
        <v/>
      </c>
      <c r="G352" t="str">
        <f>IF('Viemäriverkoston lähtötiedot'!$A351&gt;1000, 'Viemäriverkoston lähtötiedot'!$A351+MALLI_saneeraus_JV1!G$2,"")</f>
        <v/>
      </c>
      <c r="H352" s="8" t="str">
        <f>IF(G352&lt;&gt;"",'Viemäriverkoston lähtötiedot'!$B351*MALLI_saneeraus_JV1!H$2,"")</f>
        <v/>
      </c>
      <c r="I352" t="str">
        <f>IF('Viemäriverkoston lähtötiedot'!$A351&gt;1000, 'Viemäriverkoston lähtötiedot'!$A351+MALLI_saneeraus_JV1!I$2,"")</f>
        <v/>
      </c>
      <c r="J352" s="8" t="str">
        <f>IF(I352&lt;&gt;"",'Viemäriverkoston lähtötiedot'!$B351*MALLI_saneeraus_JV1!J$2,"")</f>
        <v/>
      </c>
    </row>
    <row r="353" spans="1:10" x14ac:dyDescent="0.35">
      <c r="A353" t="str">
        <f>IF('Viemäriverkoston lähtötiedot'!$A352&gt;1000, 'Viemäriverkoston lähtötiedot'!$A352+MALLI_saneeraus_JV1!A$2,"")</f>
        <v/>
      </c>
      <c r="B353" s="8" t="str">
        <f>IF(A353&lt;&gt;"",'Viemäriverkoston lähtötiedot'!$B352*MALLI_saneeraus_JV1!B$2,"")</f>
        <v/>
      </c>
      <c r="C353" t="str">
        <f>IF('Viemäriverkoston lähtötiedot'!$A352&gt;1000, 'Viemäriverkoston lähtötiedot'!$A352+MALLI_saneeraus_JV1!C$2,"")</f>
        <v/>
      </c>
      <c r="D353" s="8" t="str">
        <f>IF(C353&lt;&gt;"",'Viemäriverkoston lähtötiedot'!$B352*MALLI_saneeraus_JV1!D$2,"")</f>
        <v/>
      </c>
      <c r="E353" t="str">
        <f>IF('Viemäriverkoston lähtötiedot'!$A352&gt;1000, 'Viemäriverkoston lähtötiedot'!$A352+MALLI_saneeraus_JV1!E$2,"")</f>
        <v/>
      </c>
      <c r="F353" s="8" t="str">
        <f>IF(E353&lt;&gt;"",'Viemäriverkoston lähtötiedot'!$B352*MALLI_saneeraus_JV1!F$2,"")</f>
        <v/>
      </c>
      <c r="G353" t="str">
        <f>IF('Viemäriverkoston lähtötiedot'!$A352&gt;1000, 'Viemäriverkoston lähtötiedot'!$A352+MALLI_saneeraus_JV1!G$2,"")</f>
        <v/>
      </c>
      <c r="H353" s="8" t="str">
        <f>IF(G353&lt;&gt;"",'Viemäriverkoston lähtötiedot'!$B352*MALLI_saneeraus_JV1!H$2,"")</f>
        <v/>
      </c>
      <c r="I353" t="str">
        <f>IF('Viemäriverkoston lähtötiedot'!$A352&gt;1000, 'Viemäriverkoston lähtötiedot'!$A352+MALLI_saneeraus_JV1!I$2,"")</f>
        <v/>
      </c>
      <c r="J353" s="8" t="str">
        <f>IF(I353&lt;&gt;"",'Viemäriverkoston lähtötiedot'!$B352*MALLI_saneeraus_JV1!J$2,"")</f>
        <v/>
      </c>
    </row>
    <row r="354" spans="1:10" x14ac:dyDescent="0.35">
      <c r="A354" t="str">
        <f>IF('Viemäriverkoston lähtötiedot'!$A353&gt;1000, 'Viemäriverkoston lähtötiedot'!$A353+MALLI_saneeraus_JV1!A$2,"")</f>
        <v/>
      </c>
      <c r="B354" s="8" t="str">
        <f>IF(A354&lt;&gt;"",'Viemäriverkoston lähtötiedot'!$B353*MALLI_saneeraus_JV1!B$2,"")</f>
        <v/>
      </c>
      <c r="C354" t="str">
        <f>IF('Viemäriverkoston lähtötiedot'!$A353&gt;1000, 'Viemäriverkoston lähtötiedot'!$A353+MALLI_saneeraus_JV1!C$2,"")</f>
        <v/>
      </c>
      <c r="D354" s="8" t="str">
        <f>IF(C354&lt;&gt;"",'Viemäriverkoston lähtötiedot'!$B353*MALLI_saneeraus_JV1!D$2,"")</f>
        <v/>
      </c>
      <c r="E354" t="str">
        <f>IF('Viemäriverkoston lähtötiedot'!$A353&gt;1000, 'Viemäriverkoston lähtötiedot'!$A353+MALLI_saneeraus_JV1!E$2,"")</f>
        <v/>
      </c>
      <c r="F354" s="8" t="str">
        <f>IF(E354&lt;&gt;"",'Viemäriverkoston lähtötiedot'!$B353*MALLI_saneeraus_JV1!F$2,"")</f>
        <v/>
      </c>
      <c r="G354" t="str">
        <f>IF('Viemäriverkoston lähtötiedot'!$A353&gt;1000, 'Viemäriverkoston lähtötiedot'!$A353+MALLI_saneeraus_JV1!G$2,"")</f>
        <v/>
      </c>
      <c r="H354" s="8" t="str">
        <f>IF(G354&lt;&gt;"",'Viemäriverkoston lähtötiedot'!$B353*MALLI_saneeraus_JV1!H$2,"")</f>
        <v/>
      </c>
      <c r="I354" t="str">
        <f>IF('Viemäriverkoston lähtötiedot'!$A353&gt;1000, 'Viemäriverkoston lähtötiedot'!$A353+MALLI_saneeraus_JV1!I$2,"")</f>
        <v/>
      </c>
      <c r="J354" s="8" t="str">
        <f>IF(I354&lt;&gt;"",'Viemäriverkoston lähtötiedot'!$B353*MALLI_saneeraus_JV1!J$2,"")</f>
        <v/>
      </c>
    </row>
    <row r="355" spans="1:10" x14ac:dyDescent="0.35">
      <c r="A355" t="str">
        <f>IF('Viemäriverkoston lähtötiedot'!$A354&gt;1000, 'Viemäriverkoston lähtötiedot'!$A354+MALLI_saneeraus_JV1!A$2,"")</f>
        <v/>
      </c>
      <c r="B355" s="8" t="str">
        <f>IF(A355&lt;&gt;"",'Viemäriverkoston lähtötiedot'!$B354*MALLI_saneeraus_JV1!B$2,"")</f>
        <v/>
      </c>
      <c r="C355" t="str">
        <f>IF('Viemäriverkoston lähtötiedot'!$A354&gt;1000, 'Viemäriverkoston lähtötiedot'!$A354+MALLI_saneeraus_JV1!C$2,"")</f>
        <v/>
      </c>
      <c r="D355" s="8" t="str">
        <f>IF(C355&lt;&gt;"",'Viemäriverkoston lähtötiedot'!$B354*MALLI_saneeraus_JV1!D$2,"")</f>
        <v/>
      </c>
      <c r="E355" t="str">
        <f>IF('Viemäriverkoston lähtötiedot'!$A354&gt;1000, 'Viemäriverkoston lähtötiedot'!$A354+MALLI_saneeraus_JV1!E$2,"")</f>
        <v/>
      </c>
      <c r="F355" s="8" t="str">
        <f>IF(E355&lt;&gt;"",'Viemäriverkoston lähtötiedot'!$B354*MALLI_saneeraus_JV1!F$2,"")</f>
        <v/>
      </c>
      <c r="G355" t="str">
        <f>IF('Viemäriverkoston lähtötiedot'!$A354&gt;1000, 'Viemäriverkoston lähtötiedot'!$A354+MALLI_saneeraus_JV1!G$2,"")</f>
        <v/>
      </c>
      <c r="H355" s="8" t="str">
        <f>IF(G355&lt;&gt;"",'Viemäriverkoston lähtötiedot'!$B354*MALLI_saneeraus_JV1!H$2,"")</f>
        <v/>
      </c>
      <c r="I355" t="str">
        <f>IF('Viemäriverkoston lähtötiedot'!$A354&gt;1000, 'Viemäriverkoston lähtötiedot'!$A354+MALLI_saneeraus_JV1!I$2,"")</f>
        <v/>
      </c>
      <c r="J355" s="8" t="str">
        <f>IF(I355&lt;&gt;"",'Viemäriverkoston lähtötiedot'!$B354*MALLI_saneeraus_JV1!J$2,"")</f>
        <v/>
      </c>
    </row>
    <row r="356" spans="1:10" x14ac:dyDescent="0.35">
      <c r="A356" t="str">
        <f>IF('Viemäriverkoston lähtötiedot'!$A355&gt;1000, 'Viemäriverkoston lähtötiedot'!$A355+MALLI_saneeraus_JV1!A$2,"")</f>
        <v/>
      </c>
      <c r="B356" s="8" t="str">
        <f>IF(A356&lt;&gt;"",'Viemäriverkoston lähtötiedot'!$B355*MALLI_saneeraus_JV1!B$2,"")</f>
        <v/>
      </c>
      <c r="C356" t="str">
        <f>IF('Viemäriverkoston lähtötiedot'!$A355&gt;1000, 'Viemäriverkoston lähtötiedot'!$A355+MALLI_saneeraus_JV1!C$2,"")</f>
        <v/>
      </c>
      <c r="D356" s="8" t="str">
        <f>IF(C356&lt;&gt;"",'Viemäriverkoston lähtötiedot'!$B355*MALLI_saneeraus_JV1!D$2,"")</f>
        <v/>
      </c>
      <c r="E356" t="str">
        <f>IF('Viemäriverkoston lähtötiedot'!$A355&gt;1000, 'Viemäriverkoston lähtötiedot'!$A355+MALLI_saneeraus_JV1!E$2,"")</f>
        <v/>
      </c>
      <c r="F356" s="8" t="str">
        <f>IF(E356&lt;&gt;"",'Viemäriverkoston lähtötiedot'!$B355*MALLI_saneeraus_JV1!F$2,"")</f>
        <v/>
      </c>
      <c r="G356" t="str">
        <f>IF('Viemäriverkoston lähtötiedot'!$A355&gt;1000, 'Viemäriverkoston lähtötiedot'!$A355+MALLI_saneeraus_JV1!G$2,"")</f>
        <v/>
      </c>
      <c r="H356" s="8" t="str">
        <f>IF(G356&lt;&gt;"",'Viemäriverkoston lähtötiedot'!$B355*MALLI_saneeraus_JV1!H$2,"")</f>
        <v/>
      </c>
      <c r="I356" t="str">
        <f>IF('Viemäriverkoston lähtötiedot'!$A355&gt;1000, 'Viemäriverkoston lähtötiedot'!$A355+MALLI_saneeraus_JV1!I$2,"")</f>
        <v/>
      </c>
      <c r="J356" s="8" t="str">
        <f>IF(I356&lt;&gt;"",'Viemäriverkoston lähtötiedot'!$B355*MALLI_saneeraus_JV1!J$2,"")</f>
        <v/>
      </c>
    </row>
    <row r="357" spans="1:10" x14ac:dyDescent="0.35">
      <c r="A357" t="str">
        <f>IF('Viemäriverkoston lähtötiedot'!$A356&gt;1000, 'Viemäriverkoston lähtötiedot'!$A356+MALLI_saneeraus_JV1!A$2,"")</f>
        <v/>
      </c>
      <c r="B357" s="8" t="str">
        <f>IF(A357&lt;&gt;"",'Viemäriverkoston lähtötiedot'!$B356*MALLI_saneeraus_JV1!B$2,"")</f>
        <v/>
      </c>
      <c r="C357" t="str">
        <f>IF('Viemäriverkoston lähtötiedot'!$A356&gt;1000, 'Viemäriverkoston lähtötiedot'!$A356+MALLI_saneeraus_JV1!C$2,"")</f>
        <v/>
      </c>
      <c r="D357" s="8" t="str">
        <f>IF(C357&lt;&gt;"",'Viemäriverkoston lähtötiedot'!$B356*MALLI_saneeraus_JV1!D$2,"")</f>
        <v/>
      </c>
      <c r="E357" t="str">
        <f>IF('Viemäriverkoston lähtötiedot'!$A356&gt;1000, 'Viemäriverkoston lähtötiedot'!$A356+MALLI_saneeraus_JV1!E$2,"")</f>
        <v/>
      </c>
      <c r="F357" s="8" t="str">
        <f>IF(E357&lt;&gt;"",'Viemäriverkoston lähtötiedot'!$B356*MALLI_saneeraus_JV1!F$2,"")</f>
        <v/>
      </c>
      <c r="G357" t="str">
        <f>IF('Viemäriverkoston lähtötiedot'!$A356&gt;1000, 'Viemäriverkoston lähtötiedot'!$A356+MALLI_saneeraus_JV1!G$2,"")</f>
        <v/>
      </c>
      <c r="H357" s="8" t="str">
        <f>IF(G357&lt;&gt;"",'Viemäriverkoston lähtötiedot'!$B356*MALLI_saneeraus_JV1!H$2,"")</f>
        <v/>
      </c>
      <c r="I357" t="str">
        <f>IF('Viemäriverkoston lähtötiedot'!$A356&gt;1000, 'Viemäriverkoston lähtötiedot'!$A356+MALLI_saneeraus_JV1!I$2,"")</f>
        <v/>
      </c>
      <c r="J357" s="8" t="str">
        <f>IF(I357&lt;&gt;"",'Viemäriverkoston lähtötiedot'!$B356*MALLI_saneeraus_JV1!J$2,"")</f>
        <v/>
      </c>
    </row>
    <row r="358" spans="1:10" x14ac:dyDescent="0.35">
      <c r="A358" t="str">
        <f>IF('Viemäriverkoston lähtötiedot'!$A357&gt;1000, 'Viemäriverkoston lähtötiedot'!$A357+MALLI_saneeraus_JV1!A$2,"")</f>
        <v/>
      </c>
      <c r="B358" s="8" t="str">
        <f>IF(A358&lt;&gt;"",'Viemäriverkoston lähtötiedot'!$B357*MALLI_saneeraus_JV1!B$2,"")</f>
        <v/>
      </c>
      <c r="C358" t="str">
        <f>IF('Viemäriverkoston lähtötiedot'!$A357&gt;1000, 'Viemäriverkoston lähtötiedot'!$A357+MALLI_saneeraus_JV1!C$2,"")</f>
        <v/>
      </c>
      <c r="D358" s="8" t="str">
        <f>IF(C358&lt;&gt;"",'Viemäriverkoston lähtötiedot'!$B357*MALLI_saneeraus_JV1!D$2,"")</f>
        <v/>
      </c>
      <c r="E358" t="str">
        <f>IF('Viemäriverkoston lähtötiedot'!$A357&gt;1000, 'Viemäriverkoston lähtötiedot'!$A357+MALLI_saneeraus_JV1!E$2,"")</f>
        <v/>
      </c>
      <c r="F358" s="8" t="str">
        <f>IF(E358&lt;&gt;"",'Viemäriverkoston lähtötiedot'!$B357*MALLI_saneeraus_JV1!F$2,"")</f>
        <v/>
      </c>
      <c r="G358" t="str">
        <f>IF('Viemäriverkoston lähtötiedot'!$A357&gt;1000, 'Viemäriverkoston lähtötiedot'!$A357+MALLI_saneeraus_JV1!G$2,"")</f>
        <v/>
      </c>
      <c r="H358" s="8" t="str">
        <f>IF(G358&lt;&gt;"",'Viemäriverkoston lähtötiedot'!$B357*MALLI_saneeraus_JV1!H$2,"")</f>
        <v/>
      </c>
      <c r="I358" t="str">
        <f>IF('Viemäriverkoston lähtötiedot'!$A357&gt;1000, 'Viemäriverkoston lähtötiedot'!$A357+MALLI_saneeraus_JV1!I$2,"")</f>
        <v/>
      </c>
      <c r="J358" s="8" t="str">
        <f>IF(I358&lt;&gt;"",'Viemäriverkoston lähtötiedot'!$B357*MALLI_saneeraus_JV1!J$2,"")</f>
        <v/>
      </c>
    </row>
    <row r="359" spans="1:10" x14ac:dyDescent="0.35">
      <c r="A359" t="str">
        <f>IF('Viemäriverkoston lähtötiedot'!$A358&gt;1000, 'Viemäriverkoston lähtötiedot'!$A358+MALLI_saneeraus_JV1!A$2,"")</f>
        <v/>
      </c>
      <c r="B359" s="8" t="str">
        <f>IF(A359&lt;&gt;"",'Viemäriverkoston lähtötiedot'!$B358*MALLI_saneeraus_JV1!B$2,"")</f>
        <v/>
      </c>
      <c r="C359" t="str">
        <f>IF('Viemäriverkoston lähtötiedot'!$A358&gt;1000, 'Viemäriverkoston lähtötiedot'!$A358+MALLI_saneeraus_JV1!C$2,"")</f>
        <v/>
      </c>
      <c r="D359" s="8" t="str">
        <f>IF(C359&lt;&gt;"",'Viemäriverkoston lähtötiedot'!$B358*MALLI_saneeraus_JV1!D$2,"")</f>
        <v/>
      </c>
      <c r="E359" t="str">
        <f>IF('Viemäriverkoston lähtötiedot'!$A358&gt;1000, 'Viemäriverkoston lähtötiedot'!$A358+MALLI_saneeraus_JV1!E$2,"")</f>
        <v/>
      </c>
      <c r="F359" s="8" t="str">
        <f>IF(E359&lt;&gt;"",'Viemäriverkoston lähtötiedot'!$B358*MALLI_saneeraus_JV1!F$2,"")</f>
        <v/>
      </c>
      <c r="G359" t="str">
        <f>IF('Viemäriverkoston lähtötiedot'!$A358&gt;1000, 'Viemäriverkoston lähtötiedot'!$A358+MALLI_saneeraus_JV1!G$2,"")</f>
        <v/>
      </c>
      <c r="H359" s="8" t="str">
        <f>IF(G359&lt;&gt;"",'Viemäriverkoston lähtötiedot'!$B358*MALLI_saneeraus_JV1!H$2,"")</f>
        <v/>
      </c>
      <c r="I359" t="str">
        <f>IF('Viemäriverkoston lähtötiedot'!$A358&gt;1000, 'Viemäriverkoston lähtötiedot'!$A358+MALLI_saneeraus_JV1!I$2,"")</f>
        <v/>
      </c>
      <c r="J359" s="8" t="str">
        <f>IF(I359&lt;&gt;"",'Viemäriverkoston lähtötiedot'!$B358*MALLI_saneeraus_JV1!J$2,"")</f>
        <v/>
      </c>
    </row>
    <row r="360" spans="1:10" x14ac:dyDescent="0.35">
      <c r="A360" t="str">
        <f>IF('Viemäriverkoston lähtötiedot'!$A359&gt;1000, 'Viemäriverkoston lähtötiedot'!$A359+MALLI_saneeraus_JV1!A$2,"")</f>
        <v/>
      </c>
      <c r="B360" s="8" t="str">
        <f>IF(A360&lt;&gt;"",'Viemäriverkoston lähtötiedot'!$B359*MALLI_saneeraus_JV1!B$2,"")</f>
        <v/>
      </c>
      <c r="C360" t="str">
        <f>IF('Viemäriverkoston lähtötiedot'!$A359&gt;1000, 'Viemäriverkoston lähtötiedot'!$A359+MALLI_saneeraus_JV1!C$2,"")</f>
        <v/>
      </c>
      <c r="D360" s="8" t="str">
        <f>IF(C360&lt;&gt;"",'Viemäriverkoston lähtötiedot'!$B359*MALLI_saneeraus_JV1!D$2,"")</f>
        <v/>
      </c>
      <c r="E360" t="str">
        <f>IF('Viemäriverkoston lähtötiedot'!$A359&gt;1000, 'Viemäriverkoston lähtötiedot'!$A359+MALLI_saneeraus_JV1!E$2,"")</f>
        <v/>
      </c>
      <c r="F360" s="8" t="str">
        <f>IF(E360&lt;&gt;"",'Viemäriverkoston lähtötiedot'!$B359*MALLI_saneeraus_JV1!F$2,"")</f>
        <v/>
      </c>
      <c r="G360" t="str">
        <f>IF('Viemäriverkoston lähtötiedot'!$A359&gt;1000, 'Viemäriverkoston lähtötiedot'!$A359+MALLI_saneeraus_JV1!G$2,"")</f>
        <v/>
      </c>
      <c r="H360" s="8" t="str">
        <f>IF(G360&lt;&gt;"",'Viemäriverkoston lähtötiedot'!$B359*MALLI_saneeraus_JV1!H$2,"")</f>
        <v/>
      </c>
      <c r="I360" t="str">
        <f>IF('Viemäriverkoston lähtötiedot'!$A359&gt;1000, 'Viemäriverkoston lähtötiedot'!$A359+MALLI_saneeraus_JV1!I$2,"")</f>
        <v/>
      </c>
      <c r="J360" s="8" t="str">
        <f>IF(I360&lt;&gt;"",'Viemäriverkoston lähtötiedot'!$B359*MALLI_saneeraus_JV1!J$2,"")</f>
        <v/>
      </c>
    </row>
    <row r="361" spans="1:10" x14ac:dyDescent="0.35">
      <c r="A361" t="str">
        <f>IF('Viemäriverkoston lähtötiedot'!$A360&gt;1000, 'Viemäriverkoston lähtötiedot'!$A360+MALLI_saneeraus_JV1!A$2,"")</f>
        <v/>
      </c>
      <c r="B361" s="8" t="str">
        <f>IF(A361&lt;&gt;"",'Viemäriverkoston lähtötiedot'!$B360*MALLI_saneeraus_JV1!B$2,"")</f>
        <v/>
      </c>
      <c r="C361" t="str">
        <f>IF('Viemäriverkoston lähtötiedot'!$A360&gt;1000, 'Viemäriverkoston lähtötiedot'!$A360+MALLI_saneeraus_JV1!C$2,"")</f>
        <v/>
      </c>
      <c r="D361" s="8" t="str">
        <f>IF(C361&lt;&gt;"",'Viemäriverkoston lähtötiedot'!$B360*MALLI_saneeraus_JV1!D$2,"")</f>
        <v/>
      </c>
      <c r="E361" t="str">
        <f>IF('Viemäriverkoston lähtötiedot'!$A360&gt;1000, 'Viemäriverkoston lähtötiedot'!$A360+MALLI_saneeraus_JV1!E$2,"")</f>
        <v/>
      </c>
      <c r="F361" s="8" t="str">
        <f>IF(E361&lt;&gt;"",'Viemäriverkoston lähtötiedot'!$B360*MALLI_saneeraus_JV1!F$2,"")</f>
        <v/>
      </c>
      <c r="G361" t="str">
        <f>IF('Viemäriverkoston lähtötiedot'!$A360&gt;1000, 'Viemäriverkoston lähtötiedot'!$A360+MALLI_saneeraus_JV1!G$2,"")</f>
        <v/>
      </c>
      <c r="H361" s="8" t="str">
        <f>IF(G361&lt;&gt;"",'Viemäriverkoston lähtötiedot'!$B360*MALLI_saneeraus_JV1!H$2,"")</f>
        <v/>
      </c>
      <c r="I361" t="str">
        <f>IF('Viemäriverkoston lähtötiedot'!$A360&gt;1000, 'Viemäriverkoston lähtötiedot'!$A360+MALLI_saneeraus_JV1!I$2,"")</f>
        <v/>
      </c>
      <c r="J361" s="8" t="str">
        <f>IF(I361&lt;&gt;"",'Viemäriverkoston lähtötiedot'!$B360*MALLI_saneeraus_JV1!J$2,"")</f>
        <v/>
      </c>
    </row>
    <row r="362" spans="1:10" x14ac:dyDescent="0.35">
      <c r="A362" t="str">
        <f>IF('Viemäriverkoston lähtötiedot'!$A361&gt;1000, 'Viemäriverkoston lähtötiedot'!$A361+MALLI_saneeraus_JV1!A$2,"")</f>
        <v/>
      </c>
      <c r="B362" s="8" t="str">
        <f>IF(A362&lt;&gt;"",'Viemäriverkoston lähtötiedot'!$B361*MALLI_saneeraus_JV1!B$2,"")</f>
        <v/>
      </c>
      <c r="C362" t="str">
        <f>IF('Viemäriverkoston lähtötiedot'!$A361&gt;1000, 'Viemäriverkoston lähtötiedot'!$A361+MALLI_saneeraus_JV1!C$2,"")</f>
        <v/>
      </c>
      <c r="D362" s="8" t="str">
        <f>IF(C362&lt;&gt;"",'Viemäriverkoston lähtötiedot'!$B361*MALLI_saneeraus_JV1!D$2,"")</f>
        <v/>
      </c>
      <c r="E362" t="str">
        <f>IF('Viemäriverkoston lähtötiedot'!$A361&gt;1000, 'Viemäriverkoston lähtötiedot'!$A361+MALLI_saneeraus_JV1!E$2,"")</f>
        <v/>
      </c>
      <c r="F362" s="8" t="str">
        <f>IF(E362&lt;&gt;"",'Viemäriverkoston lähtötiedot'!$B361*MALLI_saneeraus_JV1!F$2,"")</f>
        <v/>
      </c>
      <c r="G362" t="str">
        <f>IF('Viemäriverkoston lähtötiedot'!$A361&gt;1000, 'Viemäriverkoston lähtötiedot'!$A361+MALLI_saneeraus_JV1!G$2,"")</f>
        <v/>
      </c>
      <c r="H362" s="8" t="str">
        <f>IF(G362&lt;&gt;"",'Viemäriverkoston lähtötiedot'!$B361*MALLI_saneeraus_JV1!H$2,"")</f>
        <v/>
      </c>
      <c r="I362" t="str">
        <f>IF('Viemäriverkoston lähtötiedot'!$A361&gt;1000, 'Viemäriverkoston lähtötiedot'!$A361+MALLI_saneeraus_JV1!I$2,"")</f>
        <v/>
      </c>
      <c r="J362" s="8" t="str">
        <f>IF(I362&lt;&gt;"",'Viemäriverkoston lähtötiedot'!$B361*MALLI_saneeraus_JV1!J$2,"")</f>
        <v/>
      </c>
    </row>
    <row r="363" spans="1:10" x14ac:dyDescent="0.35">
      <c r="A363" t="str">
        <f>IF('Viemäriverkoston lähtötiedot'!$A362&gt;1000, 'Viemäriverkoston lähtötiedot'!$A362+MALLI_saneeraus_JV1!A$2,"")</f>
        <v/>
      </c>
      <c r="B363" s="8" t="str">
        <f>IF(A363&lt;&gt;"",'Viemäriverkoston lähtötiedot'!$B362*MALLI_saneeraus_JV1!B$2,"")</f>
        <v/>
      </c>
      <c r="C363" t="str">
        <f>IF('Viemäriverkoston lähtötiedot'!$A362&gt;1000, 'Viemäriverkoston lähtötiedot'!$A362+MALLI_saneeraus_JV1!C$2,"")</f>
        <v/>
      </c>
      <c r="D363" s="8" t="str">
        <f>IF(C363&lt;&gt;"",'Viemäriverkoston lähtötiedot'!$B362*MALLI_saneeraus_JV1!D$2,"")</f>
        <v/>
      </c>
      <c r="E363" t="str">
        <f>IF('Viemäriverkoston lähtötiedot'!$A362&gt;1000, 'Viemäriverkoston lähtötiedot'!$A362+MALLI_saneeraus_JV1!E$2,"")</f>
        <v/>
      </c>
      <c r="F363" s="8" t="str">
        <f>IF(E363&lt;&gt;"",'Viemäriverkoston lähtötiedot'!$B362*MALLI_saneeraus_JV1!F$2,"")</f>
        <v/>
      </c>
      <c r="G363" t="str">
        <f>IF('Viemäriverkoston lähtötiedot'!$A362&gt;1000, 'Viemäriverkoston lähtötiedot'!$A362+MALLI_saneeraus_JV1!G$2,"")</f>
        <v/>
      </c>
      <c r="H363" s="8" t="str">
        <f>IF(G363&lt;&gt;"",'Viemäriverkoston lähtötiedot'!$B362*MALLI_saneeraus_JV1!H$2,"")</f>
        <v/>
      </c>
      <c r="I363" t="str">
        <f>IF('Viemäriverkoston lähtötiedot'!$A362&gt;1000, 'Viemäriverkoston lähtötiedot'!$A362+MALLI_saneeraus_JV1!I$2,"")</f>
        <v/>
      </c>
      <c r="J363" s="8" t="str">
        <f>IF(I363&lt;&gt;"",'Viemäriverkoston lähtötiedot'!$B362*MALLI_saneeraus_JV1!J$2,"")</f>
        <v/>
      </c>
    </row>
    <row r="364" spans="1:10" x14ac:dyDescent="0.35">
      <c r="A364" t="str">
        <f>IF('Viemäriverkoston lähtötiedot'!$A363&gt;1000, 'Viemäriverkoston lähtötiedot'!$A363+MALLI_saneeraus_JV1!A$2,"")</f>
        <v/>
      </c>
      <c r="B364" s="8" t="str">
        <f>IF(A364&lt;&gt;"",'Viemäriverkoston lähtötiedot'!$B363*MALLI_saneeraus_JV1!B$2,"")</f>
        <v/>
      </c>
      <c r="C364" t="str">
        <f>IF('Viemäriverkoston lähtötiedot'!$A363&gt;1000, 'Viemäriverkoston lähtötiedot'!$A363+MALLI_saneeraus_JV1!C$2,"")</f>
        <v/>
      </c>
      <c r="D364" s="8" t="str">
        <f>IF(C364&lt;&gt;"",'Viemäriverkoston lähtötiedot'!$B363*MALLI_saneeraus_JV1!D$2,"")</f>
        <v/>
      </c>
      <c r="E364" t="str">
        <f>IF('Viemäriverkoston lähtötiedot'!$A363&gt;1000, 'Viemäriverkoston lähtötiedot'!$A363+MALLI_saneeraus_JV1!E$2,"")</f>
        <v/>
      </c>
      <c r="F364" s="8" t="str">
        <f>IF(E364&lt;&gt;"",'Viemäriverkoston lähtötiedot'!$B363*MALLI_saneeraus_JV1!F$2,"")</f>
        <v/>
      </c>
      <c r="G364" t="str">
        <f>IF('Viemäriverkoston lähtötiedot'!$A363&gt;1000, 'Viemäriverkoston lähtötiedot'!$A363+MALLI_saneeraus_JV1!G$2,"")</f>
        <v/>
      </c>
      <c r="H364" s="8" t="str">
        <f>IF(G364&lt;&gt;"",'Viemäriverkoston lähtötiedot'!$B363*MALLI_saneeraus_JV1!H$2,"")</f>
        <v/>
      </c>
      <c r="I364" t="str">
        <f>IF('Viemäriverkoston lähtötiedot'!$A363&gt;1000, 'Viemäriverkoston lähtötiedot'!$A363+MALLI_saneeraus_JV1!I$2,"")</f>
        <v/>
      </c>
      <c r="J364" s="8" t="str">
        <f>IF(I364&lt;&gt;"",'Viemäriverkoston lähtötiedot'!$B363*MALLI_saneeraus_JV1!J$2,"")</f>
        <v/>
      </c>
    </row>
    <row r="365" spans="1:10" x14ac:dyDescent="0.35">
      <c r="A365" t="str">
        <f>IF('Viemäriverkoston lähtötiedot'!$A364&gt;1000, 'Viemäriverkoston lähtötiedot'!$A364+MALLI_saneeraus_JV1!A$2,"")</f>
        <v/>
      </c>
      <c r="B365" s="8" t="str">
        <f>IF(A365&lt;&gt;"",'Viemäriverkoston lähtötiedot'!$B364*MALLI_saneeraus_JV1!B$2,"")</f>
        <v/>
      </c>
      <c r="C365" t="str">
        <f>IF('Viemäriverkoston lähtötiedot'!$A364&gt;1000, 'Viemäriverkoston lähtötiedot'!$A364+MALLI_saneeraus_JV1!C$2,"")</f>
        <v/>
      </c>
      <c r="D365" s="8" t="str">
        <f>IF(C365&lt;&gt;"",'Viemäriverkoston lähtötiedot'!$B364*MALLI_saneeraus_JV1!D$2,"")</f>
        <v/>
      </c>
      <c r="E365" t="str">
        <f>IF('Viemäriverkoston lähtötiedot'!$A364&gt;1000, 'Viemäriverkoston lähtötiedot'!$A364+MALLI_saneeraus_JV1!E$2,"")</f>
        <v/>
      </c>
      <c r="F365" s="8" t="str">
        <f>IF(E365&lt;&gt;"",'Viemäriverkoston lähtötiedot'!$B364*MALLI_saneeraus_JV1!F$2,"")</f>
        <v/>
      </c>
      <c r="G365" t="str">
        <f>IF('Viemäriverkoston lähtötiedot'!$A364&gt;1000, 'Viemäriverkoston lähtötiedot'!$A364+MALLI_saneeraus_JV1!G$2,"")</f>
        <v/>
      </c>
      <c r="H365" s="8" t="str">
        <f>IF(G365&lt;&gt;"",'Viemäriverkoston lähtötiedot'!$B364*MALLI_saneeraus_JV1!H$2,"")</f>
        <v/>
      </c>
      <c r="I365" t="str">
        <f>IF('Viemäriverkoston lähtötiedot'!$A364&gt;1000, 'Viemäriverkoston lähtötiedot'!$A364+MALLI_saneeraus_JV1!I$2,"")</f>
        <v/>
      </c>
      <c r="J365" s="8" t="str">
        <f>IF(I365&lt;&gt;"",'Viemäriverkoston lähtötiedot'!$B364*MALLI_saneeraus_JV1!J$2,"")</f>
        <v/>
      </c>
    </row>
    <row r="366" spans="1:10" x14ac:dyDescent="0.35">
      <c r="A366" t="str">
        <f>IF('Viemäriverkoston lähtötiedot'!$A365&gt;1000, 'Viemäriverkoston lähtötiedot'!$A365+MALLI_saneeraus_JV1!A$2,"")</f>
        <v/>
      </c>
      <c r="B366" s="8" t="str">
        <f>IF(A366&lt;&gt;"",'Viemäriverkoston lähtötiedot'!$B365*MALLI_saneeraus_JV1!B$2,"")</f>
        <v/>
      </c>
      <c r="C366" t="str">
        <f>IF('Viemäriverkoston lähtötiedot'!$A365&gt;1000, 'Viemäriverkoston lähtötiedot'!$A365+MALLI_saneeraus_JV1!C$2,"")</f>
        <v/>
      </c>
      <c r="D366" s="8" t="str">
        <f>IF(C366&lt;&gt;"",'Viemäriverkoston lähtötiedot'!$B365*MALLI_saneeraus_JV1!D$2,"")</f>
        <v/>
      </c>
      <c r="E366" t="str">
        <f>IF('Viemäriverkoston lähtötiedot'!$A365&gt;1000, 'Viemäriverkoston lähtötiedot'!$A365+MALLI_saneeraus_JV1!E$2,"")</f>
        <v/>
      </c>
      <c r="F366" s="8" t="str">
        <f>IF(E366&lt;&gt;"",'Viemäriverkoston lähtötiedot'!$B365*MALLI_saneeraus_JV1!F$2,"")</f>
        <v/>
      </c>
      <c r="G366" t="str">
        <f>IF('Viemäriverkoston lähtötiedot'!$A365&gt;1000, 'Viemäriverkoston lähtötiedot'!$A365+MALLI_saneeraus_JV1!G$2,"")</f>
        <v/>
      </c>
      <c r="H366" s="8" t="str">
        <f>IF(G366&lt;&gt;"",'Viemäriverkoston lähtötiedot'!$B365*MALLI_saneeraus_JV1!H$2,"")</f>
        <v/>
      </c>
      <c r="I366" t="str">
        <f>IF('Viemäriverkoston lähtötiedot'!$A365&gt;1000, 'Viemäriverkoston lähtötiedot'!$A365+MALLI_saneeraus_JV1!I$2,"")</f>
        <v/>
      </c>
      <c r="J366" s="8" t="str">
        <f>IF(I366&lt;&gt;"",'Viemäriverkoston lähtötiedot'!$B365*MALLI_saneeraus_JV1!J$2,"")</f>
        <v/>
      </c>
    </row>
    <row r="367" spans="1:10" x14ac:dyDescent="0.35">
      <c r="A367" t="str">
        <f>IF('Viemäriverkoston lähtötiedot'!$A366&gt;1000, 'Viemäriverkoston lähtötiedot'!$A366+MALLI_saneeraus_JV1!A$2,"")</f>
        <v/>
      </c>
      <c r="B367" s="8" t="str">
        <f>IF(A367&lt;&gt;"",'Viemäriverkoston lähtötiedot'!$B366*MALLI_saneeraus_JV1!B$2,"")</f>
        <v/>
      </c>
      <c r="C367" t="str">
        <f>IF('Viemäriverkoston lähtötiedot'!$A366&gt;1000, 'Viemäriverkoston lähtötiedot'!$A366+MALLI_saneeraus_JV1!C$2,"")</f>
        <v/>
      </c>
      <c r="D367" s="8" t="str">
        <f>IF(C367&lt;&gt;"",'Viemäriverkoston lähtötiedot'!$B366*MALLI_saneeraus_JV1!D$2,"")</f>
        <v/>
      </c>
      <c r="E367" t="str">
        <f>IF('Viemäriverkoston lähtötiedot'!$A366&gt;1000, 'Viemäriverkoston lähtötiedot'!$A366+MALLI_saneeraus_JV1!E$2,"")</f>
        <v/>
      </c>
      <c r="F367" s="8" t="str">
        <f>IF(E367&lt;&gt;"",'Viemäriverkoston lähtötiedot'!$B366*MALLI_saneeraus_JV1!F$2,"")</f>
        <v/>
      </c>
      <c r="G367" t="str">
        <f>IF('Viemäriverkoston lähtötiedot'!$A366&gt;1000, 'Viemäriverkoston lähtötiedot'!$A366+MALLI_saneeraus_JV1!G$2,"")</f>
        <v/>
      </c>
      <c r="H367" s="8" t="str">
        <f>IF(G367&lt;&gt;"",'Viemäriverkoston lähtötiedot'!$B366*MALLI_saneeraus_JV1!H$2,"")</f>
        <v/>
      </c>
      <c r="I367" t="str">
        <f>IF('Viemäriverkoston lähtötiedot'!$A366&gt;1000, 'Viemäriverkoston lähtötiedot'!$A366+MALLI_saneeraus_JV1!I$2,"")</f>
        <v/>
      </c>
      <c r="J367" s="8" t="str">
        <f>IF(I367&lt;&gt;"",'Viemäriverkoston lähtötiedot'!$B366*MALLI_saneeraus_JV1!J$2,"")</f>
        <v/>
      </c>
    </row>
    <row r="368" spans="1:10" x14ac:dyDescent="0.35">
      <c r="A368" t="str">
        <f>IF('Viemäriverkoston lähtötiedot'!$A367&gt;1000, 'Viemäriverkoston lähtötiedot'!$A367+MALLI_saneeraus_JV1!A$2,"")</f>
        <v/>
      </c>
      <c r="B368" s="8" t="str">
        <f>IF(A368&lt;&gt;"",'Viemäriverkoston lähtötiedot'!$B367*MALLI_saneeraus_JV1!B$2,"")</f>
        <v/>
      </c>
      <c r="C368" t="str">
        <f>IF('Viemäriverkoston lähtötiedot'!$A367&gt;1000, 'Viemäriverkoston lähtötiedot'!$A367+MALLI_saneeraus_JV1!C$2,"")</f>
        <v/>
      </c>
      <c r="D368" s="8" t="str">
        <f>IF(C368&lt;&gt;"",'Viemäriverkoston lähtötiedot'!$B367*MALLI_saneeraus_JV1!D$2,"")</f>
        <v/>
      </c>
      <c r="E368" t="str">
        <f>IF('Viemäriverkoston lähtötiedot'!$A367&gt;1000, 'Viemäriverkoston lähtötiedot'!$A367+MALLI_saneeraus_JV1!E$2,"")</f>
        <v/>
      </c>
      <c r="F368" s="8" t="str">
        <f>IF(E368&lt;&gt;"",'Viemäriverkoston lähtötiedot'!$B367*MALLI_saneeraus_JV1!F$2,"")</f>
        <v/>
      </c>
      <c r="G368" t="str">
        <f>IF('Viemäriverkoston lähtötiedot'!$A367&gt;1000, 'Viemäriverkoston lähtötiedot'!$A367+MALLI_saneeraus_JV1!G$2,"")</f>
        <v/>
      </c>
      <c r="H368" s="8" t="str">
        <f>IF(G368&lt;&gt;"",'Viemäriverkoston lähtötiedot'!$B367*MALLI_saneeraus_JV1!H$2,"")</f>
        <v/>
      </c>
      <c r="I368" t="str">
        <f>IF('Viemäriverkoston lähtötiedot'!$A367&gt;1000, 'Viemäriverkoston lähtötiedot'!$A367+MALLI_saneeraus_JV1!I$2,"")</f>
        <v/>
      </c>
      <c r="J368" s="8" t="str">
        <f>IF(I368&lt;&gt;"",'Viemäriverkoston lähtötiedot'!$B367*MALLI_saneeraus_JV1!J$2,"")</f>
        <v/>
      </c>
    </row>
    <row r="369" spans="1:10" x14ac:dyDescent="0.35">
      <c r="A369" t="str">
        <f>IF('Viemäriverkoston lähtötiedot'!$A368&gt;1000, 'Viemäriverkoston lähtötiedot'!$A368+MALLI_saneeraus_JV1!A$2,"")</f>
        <v/>
      </c>
      <c r="B369" s="8" t="str">
        <f>IF(A369&lt;&gt;"",'Viemäriverkoston lähtötiedot'!$B368*MALLI_saneeraus_JV1!B$2,"")</f>
        <v/>
      </c>
      <c r="C369" t="str">
        <f>IF('Viemäriverkoston lähtötiedot'!$A368&gt;1000, 'Viemäriverkoston lähtötiedot'!$A368+MALLI_saneeraus_JV1!C$2,"")</f>
        <v/>
      </c>
      <c r="D369" s="8" t="str">
        <f>IF(C369&lt;&gt;"",'Viemäriverkoston lähtötiedot'!$B368*MALLI_saneeraus_JV1!D$2,"")</f>
        <v/>
      </c>
      <c r="E369" t="str">
        <f>IF('Viemäriverkoston lähtötiedot'!$A368&gt;1000, 'Viemäriverkoston lähtötiedot'!$A368+MALLI_saneeraus_JV1!E$2,"")</f>
        <v/>
      </c>
      <c r="F369" s="8" t="str">
        <f>IF(E369&lt;&gt;"",'Viemäriverkoston lähtötiedot'!$B368*MALLI_saneeraus_JV1!F$2,"")</f>
        <v/>
      </c>
      <c r="G369" t="str">
        <f>IF('Viemäriverkoston lähtötiedot'!$A368&gt;1000, 'Viemäriverkoston lähtötiedot'!$A368+MALLI_saneeraus_JV1!G$2,"")</f>
        <v/>
      </c>
      <c r="H369" s="8" t="str">
        <f>IF(G369&lt;&gt;"",'Viemäriverkoston lähtötiedot'!$B368*MALLI_saneeraus_JV1!H$2,"")</f>
        <v/>
      </c>
      <c r="I369" t="str">
        <f>IF('Viemäriverkoston lähtötiedot'!$A368&gt;1000, 'Viemäriverkoston lähtötiedot'!$A368+MALLI_saneeraus_JV1!I$2,"")</f>
        <v/>
      </c>
      <c r="J369" s="8" t="str">
        <f>IF(I369&lt;&gt;"",'Viemäriverkoston lähtötiedot'!$B368*MALLI_saneeraus_JV1!J$2,"")</f>
        <v/>
      </c>
    </row>
    <row r="370" spans="1:10" x14ac:dyDescent="0.35">
      <c r="A370" t="str">
        <f>IF('Viemäriverkoston lähtötiedot'!$A369&gt;1000, 'Viemäriverkoston lähtötiedot'!$A369+MALLI_saneeraus_JV1!A$2,"")</f>
        <v/>
      </c>
      <c r="B370" s="8" t="str">
        <f>IF(A370&lt;&gt;"",'Viemäriverkoston lähtötiedot'!$B369*MALLI_saneeraus_JV1!B$2,"")</f>
        <v/>
      </c>
      <c r="C370" t="str">
        <f>IF('Viemäriverkoston lähtötiedot'!$A369&gt;1000, 'Viemäriverkoston lähtötiedot'!$A369+MALLI_saneeraus_JV1!C$2,"")</f>
        <v/>
      </c>
      <c r="D370" s="8" t="str">
        <f>IF(C370&lt;&gt;"",'Viemäriverkoston lähtötiedot'!$B369*MALLI_saneeraus_JV1!D$2,"")</f>
        <v/>
      </c>
      <c r="E370" t="str">
        <f>IF('Viemäriverkoston lähtötiedot'!$A369&gt;1000, 'Viemäriverkoston lähtötiedot'!$A369+MALLI_saneeraus_JV1!E$2,"")</f>
        <v/>
      </c>
      <c r="F370" s="8" t="str">
        <f>IF(E370&lt;&gt;"",'Viemäriverkoston lähtötiedot'!$B369*MALLI_saneeraus_JV1!F$2,"")</f>
        <v/>
      </c>
      <c r="G370" t="str">
        <f>IF('Viemäriverkoston lähtötiedot'!$A369&gt;1000, 'Viemäriverkoston lähtötiedot'!$A369+MALLI_saneeraus_JV1!G$2,"")</f>
        <v/>
      </c>
      <c r="H370" s="8" t="str">
        <f>IF(G370&lt;&gt;"",'Viemäriverkoston lähtötiedot'!$B369*MALLI_saneeraus_JV1!H$2,"")</f>
        <v/>
      </c>
      <c r="I370" t="str">
        <f>IF('Viemäriverkoston lähtötiedot'!$A369&gt;1000, 'Viemäriverkoston lähtötiedot'!$A369+MALLI_saneeraus_JV1!I$2,"")</f>
        <v/>
      </c>
      <c r="J370" s="8" t="str">
        <f>IF(I370&lt;&gt;"",'Viemäriverkoston lähtötiedot'!$B369*MALLI_saneeraus_JV1!J$2,"")</f>
        <v/>
      </c>
    </row>
    <row r="371" spans="1:10" x14ac:dyDescent="0.35">
      <c r="A371" t="str">
        <f>IF('Viemäriverkoston lähtötiedot'!$A370&gt;1000, 'Viemäriverkoston lähtötiedot'!$A370+MALLI_saneeraus_JV1!A$2,"")</f>
        <v/>
      </c>
      <c r="B371" s="8" t="str">
        <f>IF(A371&lt;&gt;"",'Viemäriverkoston lähtötiedot'!$B370*MALLI_saneeraus_JV1!B$2,"")</f>
        <v/>
      </c>
      <c r="C371" t="str">
        <f>IF('Viemäriverkoston lähtötiedot'!$A370&gt;1000, 'Viemäriverkoston lähtötiedot'!$A370+MALLI_saneeraus_JV1!C$2,"")</f>
        <v/>
      </c>
      <c r="D371" s="8" t="str">
        <f>IF(C371&lt;&gt;"",'Viemäriverkoston lähtötiedot'!$B370*MALLI_saneeraus_JV1!D$2,"")</f>
        <v/>
      </c>
      <c r="E371" t="str">
        <f>IF('Viemäriverkoston lähtötiedot'!$A370&gt;1000, 'Viemäriverkoston lähtötiedot'!$A370+MALLI_saneeraus_JV1!E$2,"")</f>
        <v/>
      </c>
      <c r="F371" s="8" t="str">
        <f>IF(E371&lt;&gt;"",'Viemäriverkoston lähtötiedot'!$B370*MALLI_saneeraus_JV1!F$2,"")</f>
        <v/>
      </c>
      <c r="G371" t="str">
        <f>IF('Viemäriverkoston lähtötiedot'!$A370&gt;1000, 'Viemäriverkoston lähtötiedot'!$A370+MALLI_saneeraus_JV1!G$2,"")</f>
        <v/>
      </c>
      <c r="H371" s="8" t="str">
        <f>IF(G371&lt;&gt;"",'Viemäriverkoston lähtötiedot'!$B370*MALLI_saneeraus_JV1!H$2,"")</f>
        <v/>
      </c>
      <c r="I371" t="str">
        <f>IF('Viemäriverkoston lähtötiedot'!$A370&gt;1000, 'Viemäriverkoston lähtötiedot'!$A370+MALLI_saneeraus_JV1!I$2,"")</f>
        <v/>
      </c>
      <c r="J371" s="8" t="str">
        <f>IF(I371&lt;&gt;"",'Viemäriverkoston lähtötiedot'!$B370*MALLI_saneeraus_JV1!J$2,"")</f>
        <v/>
      </c>
    </row>
    <row r="372" spans="1:10" x14ac:dyDescent="0.35">
      <c r="A372" t="str">
        <f>IF('Viemäriverkoston lähtötiedot'!$A371&gt;1000, 'Viemäriverkoston lähtötiedot'!$A371+MALLI_saneeraus_JV1!A$2,"")</f>
        <v/>
      </c>
      <c r="B372" s="8" t="str">
        <f>IF(A372&lt;&gt;"",'Viemäriverkoston lähtötiedot'!$B371*MALLI_saneeraus_JV1!B$2,"")</f>
        <v/>
      </c>
      <c r="C372" t="str">
        <f>IF('Viemäriverkoston lähtötiedot'!$A371&gt;1000, 'Viemäriverkoston lähtötiedot'!$A371+MALLI_saneeraus_JV1!C$2,"")</f>
        <v/>
      </c>
      <c r="D372" s="8" t="str">
        <f>IF(C372&lt;&gt;"",'Viemäriverkoston lähtötiedot'!$B371*MALLI_saneeraus_JV1!D$2,"")</f>
        <v/>
      </c>
      <c r="E372" t="str">
        <f>IF('Viemäriverkoston lähtötiedot'!$A371&gt;1000, 'Viemäriverkoston lähtötiedot'!$A371+MALLI_saneeraus_JV1!E$2,"")</f>
        <v/>
      </c>
      <c r="F372" s="8" t="str">
        <f>IF(E372&lt;&gt;"",'Viemäriverkoston lähtötiedot'!$B371*MALLI_saneeraus_JV1!F$2,"")</f>
        <v/>
      </c>
      <c r="G372" t="str">
        <f>IF('Viemäriverkoston lähtötiedot'!$A371&gt;1000, 'Viemäriverkoston lähtötiedot'!$A371+MALLI_saneeraus_JV1!G$2,"")</f>
        <v/>
      </c>
      <c r="H372" s="8" t="str">
        <f>IF(G372&lt;&gt;"",'Viemäriverkoston lähtötiedot'!$B371*MALLI_saneeraus_JV1!H$2,"")</f>
        <v/>
      </c>
      <c r="I372" t="str">
        <f>IF('Viemäriverkoston lähtötiedot'!$A371&gt;1000, 'Viemäriverkoston lähtötiedot'!$A371+MALLI_saneeraus_JV1!I$2,"")</f>
        <v/>
      </c>
      <c r="J372" s="8" t="str">
        <f>IF(I372&lt;&gt;"",'Viemäriverkoston lähtötiedot'!$B371*MALLI_saneeraus_JV1!J$2,"")</f>
        <v/>
      </c>
    </row>
    <row r="373" spans="1:10" x14ac:dyDescent="0.35">
      <c r="A373" t="str">
        <f>IF('Viemäriverkoston lähtötiedot'!$A372&gt;1000, 'Viemäriverkoston lähtötiedot'!$A372+MALLI_saneeraus_JV1!A$2,"")</f>
        <v/>
      </c>
      <c r="B373" s="8" t="str">
        <f>IF(A373&lt;&gt;"",'Viemäriverkoston lähtötiedot'!$B372*MALLI_saneeraus_JV1!B$2,"")</f>
        <v/>
      </c>
      <c r="C373" t="str">
        <f>IF('Viemäriverkoston lähtötiedot'!$A372&gt;1000, 'Viemäriverkoston lähtötiedot'!$A372+MALLI_saneeraus_JV1!C$2,"")</f>
        <v/>
      </c>
      <c r="D373" s="8" t="str">
        <f>IF(C373&lt;&gt;"",'Viemäriverkoston lähtötiedot'!$B372*MALLI_saneeraus_JV1!D$2,"")</f>
        <v/>
      </c>
      <c r="E373" t="str">
        <f>IF('Viemäriverkoston lähtötiedot'!$A372&gt;1000, 'Viemäriverkoston lähtötiedot'!$A372+MALLI_saneeraus_JV1!E$2,"")</f>
        <v/>
      </c>
      <c r="F373" s="8" t="str">
        <f>IF(E373&lt;&gt;"",'Viemäriverkoston lähtötiedot'!$B372*MALLI_saneeraus_JV1!F$2,"")</f>
        <v/>
      </c>
      <c r="G373" t="str">
        <f>IF('Viemäriverkoston lähtötiedot'!$A372&gt;1000, 'Viemäriverkoston lähtötiedot'!$A372+MALLI_saneeraus_JV1!G$2,"")</f>
        <v/>
      </c>
      <c r="H373" s="8" t="str">
        <f>IF(G373&lt;&gt;"",'Viemäriverkoston lähtötiedot'!$B372*MALLI_saneeraus_JV1!H$2,"")</f>
        <v/>
      </c>
      <c r="I373" t="str">
        <f>IF('Viemäriverkoston lähtötiedot'!$A372&gt;1000, 'Viemäriverkoston lähtötiedot'!$A372+MALLI_saneeraus_JV1!I$2,"")</f>
        <v/>
      </c>
      <c r="J373" s="8" t="str">
        <f>IF(I373&lt;&gt;"",'Viemäriverkoston lähtötiedot'!$B372*MALLI_saneeraus_JV1!J$2,"")</f>
        <v/>
      </c>
    </row>
    <row r="374" spans="1:10" x14ac:dyDescent="0.35">
      <c r="A374" t="str">
        <f>IF('Viemäriverkoston lähtötiedot'!$A373&gt;1000, 'Viemäriverkoston lähtötiedot'!$A373+MALLI_saneeraus_JV1!A$2,"")</f>
        <v/>
      </c>
      <c r="B374" s="8" t="str">
        <f>IF(A374&lt;&gt;"",'Viemäriverkoston lähtötiedot'!$B373*MALLI_saneeraus_JV1!B$2,"")</f>
        <v/>
      </c>
      <c r="C374" t="str">
        <f>IF('Viemäriverkoston lähtötiedot'!$A373&gt;1000, 'Viemäriverkoston lähtötiedot'!$A373+MALLI_saneeraus_JV1!C$2,"")</f>
        <v/>
      </c>
      <c r="D374" s="8" t="str">
        <f>IF(C374&lt;&gt;"",'Viemäriverkoston lähtötiedot'!$B373*MALLI_saneeraus_JV1!D$2,"")</f>
        <v/>
      </c>
      <c r="E374" t="str">
        <f>IF('Viemäriverkoston lähtötiedot'!$A373&gt;1000, 'Viemäriverkoston lähtötiedot'!$A373+MALLI_saneeraus_JV1!E$2,"")</f>
        <v/>
      </c>
      <c r="F374" s="8" t="str">
        <f>IF(E374&lt;&gt;"",'Viemäriverkoston lähtötiedot'!$B373*MALLI_saneeraus_JV1!F$2,"")</f>
        <v/>
      </c>
      <c r="G374" t="str">
        <f>IF('Viemäriverkoston lähtötiedot'!$A373&gt;1000, 'Viemäriverkoston lähtötiedot'!$A373+MALLI_saneeraus_JV1!G$2,"")</f>
        <v/>
      </c>
      <c r="H374" s="8" t="str">
        <f>IF(G374&lt;&gt;"",'Viemäriverkoston lähtötiedot'!$B373*MALLI_saneeraus_JV1!H$2,"")</f>
        <v/>
      </c>
      <c r="I374" t="str">
        <f>IF('Viemäriverkoston lähtötiedot'!$A373&gt;1000, 'Viemäriverkoston lähtötiedot'!$A373+MALLI_saneeraus_JV1!I$2,"")</f>
        <v/>
      </c>
      <c r="J374" s="8" t="str">
        <f>IF(I374&lt;&gt;"",'Viemäriverkoston lähtötiedot'!$B373*MALLI_saneeraus_JV1!J$2,"")</f>
        <v/>
      </c>
    </row>
    <row r="375" spans="1:10" x14ac:dyDescent="0.35">
      <c r="A375" t="str">
        <f>IF('Viemäriverkoston lähtötiedot'!$A374&gt;1000, 'Viemäriverkoston lähtötiedot'!$A374+MALLI_saneeraus_JV1!A$2,"")</f>
        <v/>
      </c>
      <c r="B375" s="8" t="str">
        <f>IF(A375&lt;&gt;"",'Viemäriverkoston lähtötiedot'!$B374*MALLI_saneeraus_JV1!B$2,"")</f>
        <v/>
      </c>
      <c r="C375" t="str">
        <f>IF('Viemäriverkoston lähtötiedot'!$A374&gt;1000, 'Viemäriverkoston lähtötiedot'!$A374+MALLI_saneeraus_JV1!C$2,"")</f>
        <v/>
      </c>
      <c r="D375" s="8" t="str">
        <f>IF(C375&lt;&gt;"",'Viemäriverkoston lähtötiedot'!$B374*MALLI_saneeraus_JV1!D$2,"")</f>
        <v/>
      </c>
      <c r="E375" t="str">
        <f>IF('Viemäriverkoston lähtötiedot'!$A374&gt;1000, 'Viemäriverkoston lähtötiedot'!$A374+MALLI_saneeraus_JV1!E$2,"")</f>
        <v/>
      </c>
      <c r="F375" s="8" t="str">
        <f>IF(E375&lt;&gt;"",'Viemäriverkoston lähtötiedot'!$B374*MALLI_saneeraus_JV1!F$2,"")</f>
        <v/>
      </c>
      <c r="G375" t="str">
        <f>IF('Viemäriverkoston lähtötiedot'!$A374&gt;1000, 'Viemäriverkoston lähtötiedot'!$A374+MALLI_saneeraus_JV1!G$2,"")</f>
        <v/>
      </c>
      <c r="H375" s="8" t="str">
        <f>IF(G375&lt;&gt;"",'Viemäriverkoston lähtötiedot'!$B374*MALLI_saneeraus_JV1!H$2,"")</f>
        <v/>
      </c>
      <c r="I375" t="str">
        <f>IF('Viemäriverkoston lähtötiedot'!$A374&gt;1000, 'Viemäriverkoston lähtötiedot'!$A374+MALLI_saneeraus_JV1!I$2,"")</f>
        <v/>
      </c>
      <c r="J375" s="8" t="str">
        <f>IF(I375&lt;&gt;"",'Viemäriverkoston lähtötiedot'!$B374*MALLI_saneeraus_JV1!J$2,"")</f>
        <v/>
      </c>
    </row>
    <row r="376" spans="1:10" x14ac:dyDescent="0.35">
      <c r="A376" t="str">
        <f>IF('Viemäriverkoston lähtötiedot'!$A375&gt;1000, 'Viemäriverkoston lähtötiedot'!$A375+MALLI_saneeraus_JV1!A$2,"")</f>
        <v/>
      </c>
      <c r="B376" s="8" t="str">
        <f>IF(A376&lt;&gt;"",'Viemäriverkoston lähtötiedot'!$B375*MALLI_saneeraus_JV1!B$2,"")</f>
        <v/>
      </c>
      <c r="C376" t="str">
        <f>IF('Viemäriverkoston lähtötiedot'!$A375&gt;1000, 'Viemäriverkoston lähtötiedot'!$A375+MALLI_saneeraus_JV1!C$2,"")</f>
        <v/>
      </c>
      <c r="D376" s="8" t="str">
        <f>IF(C376&lt;&gt;"",'Viemäriverkoston lähtötiedot'!$B375*MALLI_saneeraus_JV1!D$2,"")</f>
        <v/>
      </c>
      <c r="E376" t="str">
        <f>IF('Viemäriverkoston lähtötiedot'!$A375&gt;1000, 'Viemäriverkoston lähtötiedot'!$A375+MALLI_saneeraus_JV1!E$2,"")</f>
        <v/>
      </c>
      <c r="F376" s="8" t="str">
        <f>IF(E376&lt;&gt;"",'Viemäriverkoston lähtötiedot'!$B375*MALLI_saneeraus_JV1!F$2,"")</f>
        <v/>
      </c>
      <c r="G376" t="str">
        <f>IF('Viemäriverkoston lähtötiedot'!$A375&gt;1000, 'Viemäriverkoston lähtötiedot'!$A375+MALLI_saneeraus_JV1!G$2,"")</f>
        <v/>
      </c>
      <c r="H376" s="8" t="str">
        <f>IF(G376&lt;&gt;"",'Viemäriverkoston lähtötiedot'!$B375*MALLI_saneeraus_JV1!H$2,"")</f>
        <v/>
      </c>
      <c r="I376" t="str">
        <f>IF('Viemäriverkoston lähtötiedot'!$A375&gt;1000, 'Viemäriverkoston lähtötiedot'!$A375+MALLI_saneeraus_JV1!I$2,"")</f>
        <v/>
      </c>
      <c r="J376" s="8" t="str">
        <f>IF(I376&lt;&gt;"",'Viemäriverkoston lähtötiedot'!$B375*MALLI_saneeraus_JV1!J$2,"")</f>
        <v/>
      </c>
    </row>
    <row r="377" spans="1:10" x14ac:dyDescent="0.35">
      <c r="A377" t="str">
        <f>IF('Viemäriverkoston lähtötiedot'!$A376&gt;1000, 'Viemäriverkoston lähtötiedot'!$A376+MALLI_saneeraus_JV1!A$2,"")</f>
        <v/>
      </c>
      <c r="B377" s="8" t="str">
        <f>IF(A377&lt;&gt;"",'Viemäriverkoston lähtötiedot'!$B376*MALLI_saneeraus_JV1!B$2,"")</f>
        <v/>
      </c>
      <c r="C377" t="str">
        <f>IF('Viemäriverkoston lähtötiedot'!$A376&gt;1000, 'Viemäriverkoston lähtötiedot'!$A376+MALLI_saneeraus_JV1!C$2,"")</f>
        <v/>
      </c>
      <c r="D377" s="8" t="str">
        <f>IF(C377&lt;&gt;"",'Viemäriverkoston lähtötiedot'!$B376*MALLI_saneeraus_JV1!D$2,"")</f>
        <v/>
      </c>
      <c r="E377" t="str">
        <f>IF('Viemäriverkoston lähtötiedot'!$A376&gt;1000, 'Viemäriverkoston lähtötiedot'!$A376+MALLI_saneeraus_JV1!E$2,"")</f>
        <v/>
      </c>
      <c r="F377" s="8" t="str">
        <f>IF(E377&lt;&gt;"",'Viemäriverkoston lähtötiedot'!$B376*MALLI_saneeraus_JV1!F$2,"")</f>
        <v/>
      </c>
      <c r="G377" t="str">
        <f>IF('Viemäriverkoston lähtötiedot'!$A376&gt;1000, 'Viemäriverkoston lähtötiedot'!$A376+MALLI_saneeraus_JV1!G$2,"")</f>
        <v/>
      </c>
      <c r="H377" s="8" t="str">
        <f>IF(G377&lt;&gt;"",'Viemäriverkoston lähtötiedot'!$B376*MALLI_saneeraus_JV1!H$2,"")</f>
        <v/>
      </c>
      <c r="I377" t="str">
        <f>IF('Viemäriverkoston lähtötiedot'!$A376&gt;1000, 'Viemäriverkoston lähtötiedot'!$A376+MALLI_saneeraus_JV1!I$2,"")</f>
        <v/>
      </c>
      <c r="J377" s="8" t="str">
        <f>IF(I377&lt;&gt;"",'Viemäriverkoston lähtötiedot'!$B376*MALLI_saneeraus_JV1!J$2,"")</f>
        <v/>
      </c>
    </row>
    <row r="378" spans="1:10" x14ac:dyDescent="0.35">
      <c r="A378" t="str">
        <f>IF('Viemäriverkoston lähtötiedot'!$A377&gt;1000, 'Viemäriverkoston lähtötiedot'!$A377+MALLI_saneeraus_JV1!A$2,"")</f>
        <v/>
      </c>
      <c r="B378" s="8" t="str">
        <f>IF(A378&lt;&gt;"",'Viemäriverkoston lähtötiedot'!$B377*MALLI_saneeraus_JV1!B$2,"")</f>
        <v/>
      </c>
      <c r="C378" t="str">
        <f>IF('Viemäriverkoston lähtötiedot'!$A377&gt;1000, 'Viemäriverkoston lähtötiedot'!$A377+MALLI_saneeraus_JV1!C$2,"")</f>
        <v/>
      </c>
      <c r="D378" s="8" t="str">
        <f>IF(C378&lt;&gt;"",'Viemäriverkoston lähtötiedot'!$B377*MALLI_saneeraus_JV1!D$2,"")</f>
        <v/>
      </c>
      <c r="E378" t="str">
        <f>IF('Viemäriverkoston lähtötiedot'!$A377&gt;1000, 'Viemäriverkoston lähtötiedot'!$A377+MALLI_saneeraus_JV1!E$2,"")</f>
        <v/>
      </c>
      <c r="F378" s="8" t="str">
        <f>IF(E378&lt;&gt;"",'Viemäriverkoston lähtötiedot'!$B377*MALLI_saneeraus_JV1!F$2,"")</f>
        <v/>
      </c>
      <c r="G378" t="str">
        <f>IF('Viemäriverkoston lähtötiedot'!$A377&gt;1000, 'Viemäriverkoston lähtötiedot'!$A377+MALLI_saneeraus_JV1!G$2,"")</f>
        <v/>
      </c>
      <c r="H378" s="8" t="str">
        <f>IF(G378&lt;&gt;"",'Viemäriverkoston lähtötiedot'!$B377*MALLI_saneeraus_JV1!H$2,"")</f>
        <v/>
      </c>
      <c r="I378" t="str">
        <f>IF('Viemäriverkoston lähtötiedot'!$A377&gt;1000, 'Viemäriverkoston lähtötiedot'!$A377+MALLI_saneeraus_JV1!I$2,"")</f>
        <v/>
      </c>
      <c r="J378" s="8" t="str">
        <f>IF(I378&lt;&gt;"",'Viemäriverkoston lähtötiedot'!$B377*MALLI_saneeraus_JV1!J$2,"")</f>
        <v/>
      </c>
    </row>
    <row r="379" spans="1:10" x14ac:dyDescent="0.35">
      <c r="A379" t="str">
        <f>IF('Viemäriverkoston lähtötiedot'!$A378&gt;1000, 'Viemäriverkoston lähtötiedot'!$A378+MALLI_saneeraus_JV1!A$2,"")</f>
        <v/>
      </c>
      <c r="B379" s="8" t="str">
        <f>IF(A379&lt;&gt;"",'Viemäriverkoston lähtötiedot'!$B378*MALLI_saneeraus_JV1!B$2,"")</f>
        <v/>
      </c>
      <c r="C379" t="str">
        <f>IF('Viemäriverkoston lähtötiedot'!$A378&gt;1000, 'Viemäriverkoston lähtötiedot'!$A378+MALLI_saneeraus_JV1!C$2,"")</f>
        <v/>
      </c>
      <c r="D379" s="8" t="str">
        <f>IF(C379&lt;&gt;"",'Viemäriverkoston lähtötiedot'!$B378*MALLI_saneeraus_JV1!D$2,"")</f>
        <v/>
      </c>
      <c r="E379" t="str">
        <f>IF('Viemäriverkoston lähtötiedot'!$A378&gt;1000, 'Viemäriverkoston lähtötiedot'!$A378+MALLI_saneeraus_JV1!E$2,"")</f>
        <v/>
      </c>
      <c r="F379" s="8" t="str">
        <f>IF(E379&lt;&gt;"",'Viemäriverkoston lähtötiedot'!$B378*MALLI_saneeraus_JV1!F$2,"")</f>
        <v/>
      </c>
      <c r="G379" t="str">
        <f>IF('Viemäriverkoston lähtötiedot'!$A378&gt;1000, 'Viemäriverkoston lähtötiedot'!$A378+MALLI_saneeraus_JV1!G$2,"")</f>
        <v/>
      </c>
      <c r="H379" s="8" t="str">
        <f>IF(G379&lt;&gt;"",'Viemäriverkoston lähtötiedot'!$B378*MALLI_saneeraus_JV1!H$2,"")</f>
        <v/>
      </c>
      <c r="I379" t="str">
        <f>IF('Viemäriverkoston lähtötiedot'!$A378&gt;1000, 'Viemäriverkoston lähtötiedot'!$A378+MALLI_saneeraus_JV1!I$2,"")</f>
        <v/>
      </c>
      <c r="J379" s="8" t="str">
        <f>IF(I379&lt;&gt;"",'Viemäriverkoston lähtötiedot'!$B378*MALLI_saneeraus_JV1!J$2,"")</f>
        <v/>
      </c>
    </row>
    <row r="380" spans="1:10" x14ac:dyDescent="0.35">
      <c r="A380" t="str">
        <f>IF('Viemäriverkoston lähtötiedot'!$A379&gt;1000, 'Viemäriverkoston lähtötiedot'!$A379+MALLI_saneeraus_JV1!A$2,"")</f>
        <v/>
      </c>
      <c r="B380" s="8" t="str">
        <f>IF(A380&lt;&gt;"",'Viemäriverkoston lähtötiedot'!$B379*MALLI_saneeraus_JV1!B$2,"")</f>
        <v/>
      </c>
      <c r="C380" t="str">
        <f>IF('Viemäriverkoston lähtötiedot'!$A379&gt;1000, 'Viemäriverkoston lähtötiedot'!$A379+MALLI_saneeraus_JV1!C$2,"")</f>
        <v/>
      </c>
      <c r="D380" s="8" t="str">
        <f>IF(C380&lt;&gt;"",'Viemäriverkoston lähtötiedot'!$B379*MALLI_saneeraus_JV1!D$2,"")</f>
        <v/>
      </c>
      <c r="E380" t="str">
        <f>IF('Viemäriverkoston lähtötiedot'!$A379&gt;1000, 'Viemäriverkoston lähtötiedot'!$A379+MALLI_saneeraus_JV1!E$2,"")</f>
        <v/>
      </c>
      <c r="F380" s="8" t="str">
        <f>IF(E380&lt;&gt;"",'Viemäriverkoston lähtötiedot'!$B379*MALLI_saneeraus_JV1!F$2,"")</f>
        <v/>
      </c>
      <c r="G380" t="str">
        <f>IF('Viemäriverkoston lähtötiedot'!$A379&gt;1000, 'Viemäriverkoston lähtötiedot'!$A379+MALLI_saneeraus_JV1!G$2,"")</f>
        <v/>
      </c>
      <c r="H380" s="8" t="str">
        <f>IF(G380&lt;&gt;"",'Viemäriverkoston lähtötiedot'!$B379*MALLI_saneeraus_JV1!H$2,"")</f>
        <v/>
      </c>
      <c r="I380" t="str">
        <f>IF('Viemäriverkoston lähtötiedot'!$A379&gt;1000, 'Viemäriverkoston lähtötiedot'!$A379+MALLI_saneeraus_JV1!I$2,"")</f>
        <v/>
      </c>
      <c r="J380" s="8" t="str">
        <f>IF(I380&lt;&gt;"",'Viemäriverkoston lähtötiedot'!$B379*MALLI_saneeraus_JV1!J$2,"")</f>
        <v/>
      </c>
    </row>
    <row r="381" spans="1:10" x14ac:dyDescent="0.35">
      <c r="A381" t="str">
        <f>IF('Viemäriverkoston lähtötiedot'!$A380&gt;1000, 'Viemäriverkoston lähtötiedot'!$A380+MALLI_saneeraus_JV1!A$2,"")</f>
        <v/>
      </c>
      <c r="B381" s="8" t="str">
        <f>IF(A381&lt;&gt;"",'Viemäriverkoston lähtötiedot'!$B380*MALLI_saneeraus_JV1!B$2,"")</f>
        <v/>
      </c>
      <c r="C381" t="str">
        <f>IF('Viemäriverkoston lähtötiedot'!$A380&gt;1000, 'Viemäriverkoston lähtötiedot'!$A380+MALLI_saneeraus_JV1!C$2,"")</f>
        <v/>
      </c>
      <c r="D381" s="8" t="str">
        <f>IF(C381&lt;&gt;"",'Viemäriverkoston lähtötiedot'!$B380*MALLI_saneeraus_JV1!D$2,"")</f>
        <v/>
      </c>
      <c r="E381" t="str">
        <f>IF('Viemäriverkoston lähtötiedot'!$A380&gt;1000, 'Viemäriverkoston lähtötiedot'!$A380+MALLI_saneeraus_JV1!E$2,"")</f>
        <v/>
      </c>
      <c r="F381" s="8" t="str">
        <f>IF(E381&lt;&gt;"",'Viemäriverkoston lähtötiedot'!$B380*MALLI_saneeraus_JV1!F$2,"")</f>
        <v/>
      </c>
      <c r="G381" t="str">
        <f>IF('Viemäriverkoston lähtötiedot'!$A380&gt;1000, 'Viemäriverkoston lähtötiedot'!$A380+MALLI_saneeraus_JV1!G$2,"")</f>
        <v/>
      </c>
      <c r="H381" s="8" t="str">
        <f>IF(G381&lt;&gt;"",'Viemäriverkoston lähtötiedot'!$B380*MALLI_saneeraus_JV1!H$2,"")</f>
        <v/>
      </c>
      <c r="I381" t="str">
        <f>IF('Viemäriverkoston lähtötiedot'!$A380&gt;1000, 'Viemäriverkoston lähtötiedot'!$A380+MALLI_saneeraus_JV1!I$2,"")</f>
        <v/>
      </c>
      <c r="J381" s="8" t="str">
        <f>IF(I381&lt;&gt;"",'Viemäriverkoston lähtötiedot'!$B380*MALLI_saneeraus_JV1!J$2,"")</f>
        <v/>
      </c>
    </row>
    <row r="382" spans="1:10" x14ac:dyDescent="0.35">
      <c r="A382" t="str">
        <f>IF('Viemäriverkoston lähtötiedot'!$A381&gt;1000, 'Viemäriverkoston lähtötiedot'!$A381+MALLI_saneeraus_JV1!A$2,"")</f>
        <v/>
      </c>
      <c r="B382" s="8" t="str">
        <f>IF(A382&lt;&gt;"",'Viemäriverkoston lähtötiedot'!$B381*MALLI_saneeraus_JV1!B$2,"")</f>
        <v/>
      </c>
      <c r="C382" t="str">
        <f>IF('Viemäriverkoston lähtötiedot'!$A381&gt;1000, 'Viemäriverkoston lähtötiedot'!$A381+MALLI_saneeraus_JV1!C$2,"")</f>
        <v/>
      </c>
      <c r="D382" s="8" t="str">
        <f>IF(C382&lt;&gt;"",'Viemäriverkoston lähtötiedot'!$B381*MALLI_saneeraus_JV1!D$2,"")</f>
        <v/>
      </c>
      <c r="E382" t="str">
        <f>IF('Viemäriverkoston lähtötiedot'!$A381&gt;1000, 'Viemäriverkoston lähtötiedot'!$A381+MALLI_saneeraus_JV1!E$2,"")</f>
        <v/>
      </c>
      <c r="F382" s="8" t="str">
        <f>IF(E382&lt;&gt;"",'Viemäriverkoston lähtötiedot'!$B381*MALLI_saneeraus_JV1!F$2,"")</f>
        <v/>
      </c>
      <c r="G382" t="str">
        <f>IF('Viemäriverkoston lähtötiedot'!$A381&gt;1000, 'Viemäriverkoston lähtötiedot'!$A381+MALLI_saneeraus_JV1!G$2,"")</f>
        <v/>
      </c>
      <c r="H382" s="8" t="str">
        <f>IF(G382&lt;&gt;"",'Viemäriverkoston lähtötiedot'!$B381*MALLI_saneeraus_JV1!H$2,"")</f>
        <v/>
      </c>
      <c r="I382" t="str">
        <f>IF('Viemäriverkoston lähtötiedot'!$A381&gt;1000, 'Viemäriverkoston lähtötiedot'!$A381+MALLI_saneeraus_JV1!I$2,"")</f>
        <v/>
      </c>
      <c r="J382" s="8" t="str">
        <f>IF(I382&lt;&gt;"",'Viemäriverkoston lähtötiedot'!$B381*MALLI_saneeraus_JV1!J$2,"")</f>
        <v/>
      </c>
    </row>
    <row r="383" spans="1:10" x14ac:dyDescent="0.35">
      <c r="A383" t="str">
        <f>IF('Viemäriverkoston lähtötiedot'!$A382&gt;1000, 'Viemäriverkoston lähtötiedot'!$A382+MALLI_saneeraus_JV1!A$2,"")</f>
        <v/>
      </c>
      <c r="B383" s="8" t="str">
        <f>IF(A383&lt;&gt;"",'Viemäriverkoston lähtötiedot'!$B382*MALLI_saneeraus_JV1!B$2,"")</f>
        <v/>
      </c>
      <c r="C383" t="str">
        <f>IF('Viemäriverkoston lähtötiedot'!$A382&gt;1000, 'Viemäriverkoston lähtötiedot'!$A382+MALLI_saneeraus_JV1!C$2,"")</f>
        <v/>
      </c>
      <c r="D383" s="8" t="str">
        <f>IF(C383&lt;&gt;"",'Viemäriverkoston lähtötiedot'!$B382*MALLI_saneeraus_JV1!D$2,"")</f>
        <v/>
      </c>
      <c r="E383" t="str">
        <f>IF('Viemäriverkoston lähtötiedot'!$A382&gt;1000, 'Viemäriverkoston lähtötiedot'!$A382+MALLI_saneeraus_JV1!E$2,"")</f>
        <v/>
      </c>
      <c r="F383" s="8" t="str">
        <f>IF(E383&lt;&gt;"",'Viemäriverkoston lähtötiedot'!$B382*MALLI_saneeraus_JV1!F$2,"")</f>
        <v/>
      </c>
      <c r="G383" t="str">
        <f>IF('Viemäriverkoston lähtötiedot'!$A382&gt;1000, 'Viemäriverkoston lähtötiedot'!$A382+MALLI_saneeraus_JV1!G$2,"")</f>
        <v/>
      </c>
      <c r="H383" s="8" t="str">
        <f>IF(G383&lt;&gt;"",'Viemäriverkoston lähtötiedot'!$B382*MALLI_saneeraus_JV1!H$2,"")</f>
        <v/>
      </c>
      <c r="I383" t="str">
        <f>IF('Viemäriverkoston lähtötiedot'!$A382&gt;1000, 'Viemäriverkoston lähtötiedot'!$A382+MALLI_saneeraus_JV1!I$2,"")</f>
        <v/>
      </c>
      <c r="J383" s="8" t="str">
        <f>IF(I383&lt;&gt;"",'Viemäriverkoston lähtötiedot'!$B382*MALLI_saneeraus_JV1!J$2,"")</f>
        <v/>
      </c>
    </row>
    <row r="384" spans="1:10" x14ac:dyDescent="0.35">
      <c r="A384" t="str">
        <f>IF('Viemäriverkoston lähtötiedot'!$A383&gt;1000, 'Viemäriverkoston lähtötiedot'!$A383+MALLI_saneeraus_JV1!A$2,"")</f>
        <v/>
      </c>
      <c r="B384" s="8" t="str">
        <f>IF(A384&lt;&gt;"",'Viemäriverkoston lähtötiedot'!$B383*MALLI_saneeraus_JV1!B$2,"")</f>
        <v/>
      </c>
      <c r="C384" t="str">
        <f>IF('Viemäriverkoston lähtötiedot'!$A383&gt;1000, 'Viemäriverkoston lähtötiedot'!$A383+MALLI_saneeraus_JV1!C$2,"")</f>
        <v/>
      </c>
      <c r="D384" s="8" t="str">
        <f>IF(C384&lt;&gt;"",'Viemäriverkoston lähtötiedot'!$B383*MALLI_saneeraus_JV1!D$2,"")</f>
        <v/>
      </c>
      <c r="E384" t="str">
        <f>IF('Viemäriverkoston lähtötiedot'!$A383&gt;1000, 'Viemäriverkoston lähtötiedot'!$A383+MALLI_saneeraus_JV1!E$2,"")</f>
        <v/>
      </c>
      <c r="F384" s="8" t="str">
        <f>IF(E384&lt;&gt;"",'Viemäriverkoston lähtötiedot'!$B383*MALLI_saneeraus_JV1!F$2,"")</f>
        <v/>
      </c>
      <c r="G384" t="str">
        <f>IF('Viemäriverkoston lähtötiedot'!$A383&gt;1000, 'Viemäriverkoston lähtötiedot'!$A383+MALLI_saneeraus_JV1!G$2,"")</f>
        <v/>
      </c>
      <c r="H384" s="8" t="str">
        <f>IF(G384&lt;&gt;"",'Viemäriverkoston lähtötiedot'!$B383*MALLI_saneeraus_JV1!H$2,"")</f>
        <v/>
      </c>
      <c r="I384" t="str">
        <f>IF('Viemäriverkoston lähtötiedot'!$A383&gt;1000, 'Viemäriverkoston lähtötiedot'!$A383+MALLI_saneeraus_JV1!I$2,"")</f>
        <v/>
      </c>
      <c r="J384" s="8" t="str">
        <f>IF(I384&lt;&gt;"",'Viemäriverkoston lähtötiedot'!$B383*MALLI_saneeraus_JV1!J$2,"")</f>
        <v/>
      </c>
    </row>
    <row r="385" spans="1:10" x14ac:dyDescent="0.35">
      <c r="A385" t="str">
        <f>IF('Viemäriverkoston lähtötiedot'!$A384&gt;1000, 'Viemäriverkoston lähtötiedot'!$A384+MALLI_saneeraus_JV1!A$2,"")</f>
        <v/>
      </c>
      <c r="B385" s="8" t="str">
        <f>IF(A385&lt;&gt;"",'Viemäriverkoston lähtötiedot'!$B384*MALLI_saneeraus_JV1!B$2,"")</f>
        <v/>
      </c>
      <c r="C385" t="str">
        <f>IF('Viemäriverkoston lähtötiedot'!$A384&gt;1000, 'Viemäriverkoston lähtötiedot'!$A384+MALLI_saneeraus_JV1!C$2,"")</f>
        <v/>
      </c>
      <c r="D385" s="8" t="str">
        <f>IF(C385&lt;&gt;"",'Viemäriverkoston lähtötiedot'!$B384*MALLI_saneeraus_JV1!D$2,"")</f>
        <v/>
      </c>
      <c r="E385" t="str">
        <f>IF('Viemäriverkoston lähtötiedot'!$A384&gt;1000, 'Viemäriverkoston lähtötiedot'!$A384+MALLI_saneeraus_JV1!E$2,"")</f>
        <v/>
      </c>
      <c r="F385" s="8" t="str">
        <f>IF(E385&lt;&gt;"",'Viemäriverkoston lähtötiedot'!$B384*MALLI_saneeraus_JV1!F$2,"")</f>
        <v/>
      </c>
      <c r="G385" t="str">
        <f>IF('Viemäriverkoston lähtötiedot'!$A384&gt;1000, 'Viemäriverkoston lähtötiedot'!$A384+MALLI_saneeraus_JV1!G$2,"")</f>
        <v/>
      </c>
      <c r="H385" s="8" t="str">
        <f>IF(G385&lt;&gt;"",'Viemäriverkoston lähtötiedot'!$B384*MALLI_saneeraus_JV1!H$2,"")</f>
        <v/>
      </c>
      <c r="I385" t="str">
        <f>IF('Viemäriverkoston lähtötiedot'!$A384&gt;1000, 'Viemäriverkoston lähtötiedot'!$A384+MALLI_saneeraus_JV1!I$2,"")</f>
        <v/>
      </c>
      <c r="J385" s="8" t="str">
        <f>IF(I385&lt;&gt;"",'Viemäriverkoston lähtötiedot'!$B384*MALLI_saneeraus_JV1!J$2,"")</f>
        <v/>
      </c>
    </row>
    <row r="386" spans="1:10" x14ac:dyDescent="0.35">
      <c r="A386" t="str">
        <f>IF('Viemäriverkoston lähtötiedot'!$A385&gt;1000, 'Viemäriverkoston lähtötiedot'!$A385+MALLI_saneeraus_JV1!A$2,"")</f>
        <v/>
      </c>
      <c r="B386" s="8" t="str">
        <f>IF(A386&lt;&gt;"",'Viemäriverkoston lähtötiedot'!$B385*MALLI_saneeraus_JV1!B$2,"")</f>
        <v/>
      </c>
      <c r="C386" t="str">
        <f>IF('Viemäriverkoston lähtötiedot'!$A385&gt;1000, 'Viemäriverkoston lähtötiedot'!$A385+MALLI_saneeraus_JV1!C$2,"")</f>
        <v/>
      </c>
      <c r="D386" s="8" t="str">
        <f>IF(C386&lt;&gt;"",'Viemäriverkoston lähtötiedot'!$B385*MALLI_saneeraus_JV1!D$2,"")</f>
        <v/>
      </c>
      <c r="E386" t="str">
        <f>IF('Viemäriverkoston lähtötiedot'!$A385&gt;1000, 'Viemäriverkoston lähtötiedot'!$A385+MALLI_saneeraus_JV1!E$2,"")</f>
        <v/>
      </c>
      <c r="F386" s="8" t="str">
        <f>IF(E386&lt;&gt;"",'Viemäriverkoston lähtötiedot'!$B385*MALLI_saneeraus_JV1!F$2,"")</f>
        <v/>
      </c>
      <c r="G386" t="str">
        <f>IF('Viemäriverkoston lähtötiedot'!$A385&gt;1000, 'Viemäriverkoston lähtötiedot'!$A385+MALLI_saneeraus_JV1!G$2,"")</f>
        <v/>
      </c>
      <c r="H386" s="8" t="str">
        <f>IF(G386&lt;&gt;"",'Viemäriverkoston lähtötiedot'!$B385*MALLI_saneeraus_JV1!H$2,"")</f>
        <v/>
      </c>
      <c r="I386" t="str">
        <f>IF('Viemäriverkoston lähtötiedot'!$A385&gt;1000, 'Viemäriverkoston lähtötiedot'!$A385+MALLI_saneeraus_JV1!I$2,"")</f>
        <v/>
      </c>
      <c r="J386" s="8" t="str">
        <f>IF(I386&lt;&gt;"",'Viemäriverkoston lähtötiedot'!$B385*MALLI_saneeraus_JV1!J$2,"")</f>
        <v/>
      </c>
    </row>
    <row r="387" spans="1:10" x14ac:dyDescent="0.35">
      <c r="A387" t="str">
        <f>IF('Viemäriverkoston lähtötiedot'!$A386&gt;1000, 'Viemäriverkoston lähtötiedot'!$A386+MALLI_saneeraus_JV1!A$2,"")</f>
        <v/>
      </c>
      <c r="B387" s="8" t="str">
        <f>IF(A387&lt;&gt;"",'Viemäriverkoston lähtötiedot'!$B386*MALLI_saneeraus_JV1!B$2,"")</f>
        <v/>
      </c>
      <c r="C387" t="str">
        <f>IF('Viemäriverkoston lähtötiedot'!$A386&gt;1000, 'Viemäriverkoston lähtötiedot'!$A386+MALLI_saneeraus_JV1!C$2,"")</f>
        <v/>
      </c>
      <c r="D387" s="8" t="str">
        <f>IF(C387&lt;&gt;"",'Viemäriverkoston lähtötiedot'!$B386*MALLI_saneeraus_JV1!D$2,"")</f>
        <v/>
      </c>
      <c r="E387" t="str">
        <f>IF('Viemäriverkoston lähtötiedot'!$A386&gt;1000, 'Viemäriverkoston lähtötiedot'!$A386+MALLI_saneeraus_JV1!E$2,"")</f>
        <v/>
      </c>
      <c r="F387" s="8" t="str">
        <f>IF(E387&lt;&gt;"",'Viemäriverkoston lähtötiedot'!$B386*MALLI_saneeraus_JV1!F$2,"")</f>
        <v/>
      </c>
      <c r="G387" t="str">
        <f>IF('Viemäriverkoston lähtötiedot'!$A386&gt;1000, 'Viemäriverkoston lähtötiedot'!$A386+MALLI_saneeraus_JV1!G$2,"")</f>
        <v/>
      </c>
      <c r="H387" s="8" t="str">
        <f>IF(G387&lt;&gt;"",'Viemäriverkoston lähtötiedot'!$B386*MALLI_saneeraus_JV1!H$2,"")</f>
        <v/>
      </c>
      <c r="I387" t="str">
        <f>IF('Viemäriverkoston lähtötiedot'!$A386&gt;1000, 'Viemäriverkoston lähtötiedot'!$A386+MALLI_saneeraus_JV1!I$2,"")</f>
        <v/>
      </c>
      <c r="J387" s="8" t="str">
        <f>IF(I387&lt;&gt;"",'Viemäriverkoston lähtötiedot'!$B386*MALLI_saneeraus_JV1!J$2,"")</f>
        <v/>
      </c>
    </row>
    <row r="388" spans="1:10" x14ac:dyDescent="0.35">
      <c r="A388" t="str">
        <f>IF('Viemäriverkoston lähtötiedot'!$A387&gt;1000, 'Viemäriverkoston lähtötiedot'!$A387+MALLI_saneeraus_JV1!A$2,"")</f>
        <v/>
      </c>
      <c r="B388" s="8" t="str">
        <f>IF(A388&lt;&gt;"",'Viemäriverkoston lähtötiedot'!$B387*MALLI_saneeraus_JV1!B$2,"")</f>
        <v/>
      </c>
      <c r="C388" t="str">
        <f>IF('Viemäriverkoston lähtötiedot'!$A387&gt;1000, 'Viemäriverkoston lähtötiedot'!$A387+MALLI_saneeraus_JV1!C$2,"")</f>
        <v/>
      </c>
      <c r="D388" s="8" t="str">
        <f>IF(C388&lt;&gt;"",'Viemäriverkoston lähtötiedot'!$B387*MALLI_saneeraus_JV1!D$2,"")</f>
        <v/>
      </c>
      <c r="E388" t="str">
        <f>IF('Viemäriverkoston lähtötiedot'!$A387&gt;1000, 'Viemäriverkoston lähtötiedot'!$A387+MALLI_saneeraus_JV1!E$2,"")</f>
        <v/>
      </c>
      <c r="F388" s="8" t="str">
        <f>IF(E388&lt;&gt;"",'Viemäriverkoston lähtötiedot'!$B387*MALLI_saneeraus_JV1!F$2,"")</f>
        <v/>
      </c>
      <c r="G388" t="str">
        <f>IF('Viemäriverkoston lähtötiedot'!$A387&gt;1000, 'Viemäriverkoston lähtötiedot'!$A387+MALLI_saneeraus_JV1!G$2,"")</f>
        <v/>
      </c>
      <c r="H388" s="8" t="str">
        <f>IF(G388&lt;&gt;"",'Viemäriverkoston lähtötiedot'!$B387*MALLI_saneeraus_JV1!H$2,"")</f>
        <v/>
      </c>
      <c r="I388" t="str">
        <f>IF('Viemäriverkoston lähtötiedot'!$A387&gt;1000, 'Viemäriverkoston lähtötiedot'!$A387+MALLI_saneeraus_JV1!I$2,"")</f>
        <v/>
      </c>
      <c r="J388" s="8" t="str">
        <f>IF(I388&lt;&gt;"",'Viemäriverkoston lähtötiedot'!$B387*MALLI_saneeraus_JV1!J$2,"")</f>
        <v/>
      </c>
    </row>
    <row r="389" spans="1:10" x14ac:dyDescent="0.35">
      <c r="A389" t="str">
        <f>IF('Viemäriverkoston lähtötiedot'!$A388&gt;1000, 'Viemäriverkoston lähtötiedot'!$A388+MALLI_saneeraus_JV1!A$2,"")</f>
        <v/>
      </c>
      <c r="B389" s="8" t="str">
        <f>IF(A389&lt;&gt;"",'Viemäriverkoston lähtötiedot'!$B388*MALLI_saneeraus_JV1!B$2,"")</f>
        <v/>
      </c>
      <c r="C389" t="str">
        <f>IF('Viemäriverkoston lähtötiedot'!$A388&gt;1000, 'Viemäriverkoston lähtötiedot'!$A388+MALLI_saneeraus_JV1!C$2,"")</f>
        <v/>
      </c>
      <c r="D389" s="8" t="str">
        <f>IF(C389&lt;&gt;"",'Viemäriverkoston lähtötiedot'!$B388*MALLI_saneeraus_JV1!D$2,"")</f>
        <v/>
      </c>
      <c r="E389" t="str">
        <f>IF('Viemäriverkoston lähtötiedot'!$A388&gt;1000, 'Viemäriverkoston lähtötiedot'!$A388+MALLI_saneeraus_JV1!E$2,"")</f>
        <v/>
      </c>
      <c r="F389" s="8" t="str">
        <f>IF(E389&lt;&gt;"",'Viemäriverkoston lähtötiedot'!$B388*MALLI_saneeraus_JV1!F$2,"")</f>
        <v/>
      </c>
      <c r="G389" t="str">
        <f>IF('Viemäriverkoston lähtötiedot'!$A388&gt;1000, 'Viemäriverkoston lähtötiedot'!$A388+MALLI_saneeraus_JV1!G$2,"")</f>
        <v/>
      </c>
      <c r="H389" s="8" t="str">
        <f>IF(G389&lt;&gt;"",'Viemäriverkoston lähtötiedot'!$B388*MALLI_saneeraus_JV1!H$2,"")</f>
        <v/>
      </c>
      <c r="I389" t="str">
        <f>IF('Viemäriverkoston lähtötiedot'!$A388&gt;1000, 'Viemäriverkoston lähtötiedot'!$A388+MALLI_saneeraus_JV1!I$2,"")</f>
        <v/>
      </c>
      <c r="J389" s="8" t="str">
        <f>IF(I389&lt;&gt;"",'Viemäriverkoston lähtötiedot'!$B388*MALLI_saneeraus_JV1!J$2,"")</f>
        <v/>
      </c>
    </row>
    <row r="390" spans="1:10" x14ac:dyDescent="0.35">
      <c r="A390" t="str">
        <f>IF('Viemäriverkoston lähtötiedot'!$A389&gt;1000, 'Viemäriverkoston lähtötiedot'!$A389+MALLI_saneeraus_JV1!A$2,"")</f>
        <v/>
      </c>
      <c r="B390" s="8" t="str">
        <f>IF(A390&lt;&gt;"",'Viemäriverkoston lähtötiedot'!$B389*MALLI_saneeraus_JV1!B$2,"")</f>
        <v/>
      </c>
      <c r="C390" t="str">
        <f>IF('Viemäriverkoston lähtötiedot'!$A389&gt;1000, 'Viemäriverkoston lähtötiedot'!$A389+MALLI_saneeraus_JV1!C$2,"")</f>
        <v/>
      </c>
      <c r="D390" s="8" t="str">
        <f>IF(C390&lt;&gt;"",'Viemäriverkoston lähtötiedot'!$B389*MALLI_saneeraus_JV1!D$2,"")</f>
        <v/>
      </c>
      <c r="E390" t="str">
        <f>IF('Viemäriverkoston lähtötiedot'!$A389&gt;1000, 'Viemäriverkoston lähtötiedot'!$A389+MALLI_saneeraus_JV1!E$2,"")</f>
        <v/>
      </c>
      <c r="F390" s="8" t="str">
        <f>IF(E390&lt;&gt;"",'Viemäriverkoston lähtötiedot'!$B389*MALLI_saneeraus_JV1!F$2,"")</f>
        <v/>
      </c>
      <c r="G390" t="str">
        <f>IF('Viemäriverkoston lähtötiedot'!$A389&gt;1000, 'Viemäriverkoston lähtötiedot'!$A389+MALLI_saneeraus_JV1!G$2,"")</f>
        <v/>
      </c>
      <c r="H390" s="8" t="str">
        <f>IF(G390&lt;&gt;"",'Viemäriverkoston lähtötiedot'!$B389*MALLI_saneeraus_JV1!H$2,"")</f>
        <v/>
      </c>
      <c r="I390" t="str">
        <f>IF('Viemäriverkoston lähtötiedot'!$A389&gt;1000, 'Viemäriverkoston lähtötiedot'!$A389+MALLI_saneeraus_JV1!I$2,"")</f>
        <v/>
      </c>
      <c r="J390" s="8" t="str">
        <f>IF(I390&lt;&gt;"",'Viemäriverkoston lähtötiedot'!$B389*MALLI_saneeraus_JV1!J$2,"")</f>
        <v/>
      </c>
    </row>
    <row r="391" spans="1:10" x14ac:dyDescent="0.35">
      <c r="A391" t="str">
        <f>IF('Viemäriverkoston lähtötiedot'!$A390&gt;1000, 'Viemäriverkoston lähtötiedot'!$A390+MALLI_saneeraus_JV1!A$2,"")</f>
        <v/>
      </c>
      <c r="B391" s="8" t="str">
        <f>IF(A391&lt;&gt;"",'Viemäriverkoston lähtötiedot'!$B390*MALLI_saneeraus_JV1!B$2,"")</f>
        <v/>
      </c>
      <c r="C391" t="str">
        <f>IF('Viemäriverkoston lähtötiedot'!$A390&gt;1000, 'Viemäriverkoston lähtötiedot'!$A390+MALLI_saneeraus_JV1!C$2,"")</f>
        <v/>
      </c>
      <c r="D391" s="8" t="str">
        <f>IF(C391&lt;&gt;"",'Viemäriverkoston lähtötiedot'!$B390*MALLI_saneeraus_JV1!D$2,"")</f>
        <v/>
      </c>
      <c r="E391" t="str">
        <f>IF('Viemäriverkoston lähtötiedot'!$A390&gt;1000, 'Viemäriverkoston lähtötiedot'!$A390+MALLI_saneeraus_JV1!E$2,"")</f>
        <v/>
      </c>
      <c r="F391" s="8" t="str">
        <f>IF(E391&lt;&gt;"",'Viemäriverkoston lähtötiedot'!$B390*MALLI_saneeraus_JV1!F$2,"")</f>
        <v/>
      </c>
      <c r="G391" t="str">
        <f>IF('Viemäriverkoston lähtötiedot'!$A390&gt;1000, 'Viemäriverkoston lähtötiedot'!$A390+MALLI_saneeraus_JV1!G$2,"")</f>
        <v/>
      </c>
      <c r="H391" s="8" t="str">
        <f>IF(G391&lt;&gt;"",'Viemäriverkoston lähtötiedot'!$B390*MALLI_saneeraus_JV1!H$2,"")</f>
        <v/>
      </c>
      <c r="I391" t="str">
        <f>IF('Viemäriverkoston lähtötiedot'!$A390&gt;1000, 'Viemäriverkoston lähtötiedot'!$A390+MALLI_saneeraus_JV1!I$2,"")</f>
        <v/>
      </c>
      <c r="J391" s="8" t="str">
        <f>IF(I391&lt;&gt;"",'Viemäriverkoston lähtötiedot'!$B390*MALLI_saneeraus_JV1!J$2,"")</f>
        <v/>
      </c>
    </row>
    <row r="392" spans="1:10" x14ac:dyDescent="0.35">
      <c r="A392" t="str">
        <f>IF('Viemäriverkoston lähtötiedot'!$A391&gt;1000, 'Viemäriverkoston lähtötiedot'!$A391+MALLI_saneeraus_JV1!A$2,"")</f>
        <v/>
      </c>
      <c r="B392" s="8" t="str">
        <f>IF(A392&lt;&gt;"",'Viemäriverkoston lähtötiedot'!$B391*MALLI_saneeraus_JV1!B$2,"")</f>
        <v/>
      </c>
      <c r="C392" t="str">
        <f>IF('Viemäriverkoston lähtötiedot'!$A391&gt;1000, 'Viemäriverkoston lähtötiedot'!$A391+MALLI_saneeraus_JV1!C$2,"")</f>
        <v/>
      </c>
      <c r="D392" s="8" t="str">
        <f>IF(C392&lt;&gt;"",'Viemäriverkoston lähtötiedot'!$B391*MALLI_saneeraus_JV1!D$2,"")</f>
        <v/>
      </c>
      <c r="E392" t="str">
        <f>IF('Viemäriverkoston lähtötiedot'!$A391&gt;1000, 'Viemäriverkoston lähtötiedot'!$A391+MALLI_saneeraus_JV1!E$2,"")</f>
        <v/>
      </c>
      <c r="F392" s="8" t="str">
        <f>IF(E392&lt;&gt;"",'Viemäriverkoston lähtötiedot'!$B391*MALLI_saneeraus_JV1!F$2,"")</f>
        <v/>
      </c>
      <c r="G392" t="str">
        <f>IF('Viemäriverkoston lähtötiedot'!$A391&gt;1000, 'Viemäriverkoston lähtötiedot'!$A391+MALLI_saneeraus_JV1!G$2,"")</f>
        <v/>
      </c>
      <c r="H392" s="8" t="str">
        <f>IF(G392&lt;&gt;"",'Viemäriverkoston lähtötiedot'!$B391*MALLI_saneeraus_JV1!H$2,"")</f>
        <v/>
      </c>
      <c r="I392" t="str">
        <f>IF('Viemäriverkoston lähtötiedot'!$A391&gt;1000, 'Viemäriverkoston lähtötiedot'!$A391+MALLI_saneeraus_JV1!I$2,"")</f>
        <v/>
      </c>
      <c r="J392" s="8" t="str">
        <f>IF(I392&lt;&gt;"",'Viemäriverkoston lähtötiedot'!$B391*MALLI_saneeraus_JV1!J$2,"")</f>
        <v/>
      </c>
    </row>
    <row r="393" spans="1:10" x14ac:dyDescent="0.35">
      <c r="A393" t="str">
        <f>IF('Viemäriverkoston lähtötiedot'!$A392&gt;1000, 'Viemäriverkoston lähtötiedot'!$A392+MALLI_saneeraus_JV1!A$2,"")</f>
        <v/>
      </c>
      <c r="B393" s="8" t="str">
        <f>IF(A393&lt;&gt;"",'Viemäriverkoston lähtötiedot'!$B392*MALLI_saneeraus_JV1!B$2,"")</f>
        <v/>
      </c>
      <c r="C393" t="str">
        <f>IF('Viemäriverkoston lähtötiedot'!$A392&gt;1000, 'Viemäriverkoston lähtötiedot'!$A392+MALLI_saneeraus_JV1!C$2,"")</f>
        <v/>
      </c>
      <c r="D393" s="8" t="str">
        <f>IF(C393&lt;&gt;"",'Viemäriverkoston lähtötiedot'!$B392*MALLI_saneeraus_JV1!D$2,"")</f>
        <v/>
      </c>
      <c r="E393" t="str">
        <f>IF('Viemäriverkoston lähtötiedot'!$A392&gt;1000, 'Viemäriverkoston lähtötiedot'!$A392+MALLI_saneeraus_JV1!E$2,"")</f>
        <v/>
      </c>
      <c r="F393" s="8" t="str">
        <f>IF(E393&lt;&gt;"",'Viemäriverkoston lähtötiedot'!$B392*MALLI_saneeraus_JV1!F$2,"")</f>
        <v/>
      </c>
      <c r="G393" t="str">
        <f>IF('Viemäriverkoston lähtötiedot'!$A392&gt;1000, 'Viemäriverkoston lähtötiedot'!$A392+MALLI_saneeraus_JV1!G$2,"")</f>
        <v/>
      </c>
      <c r="H393" s="8" t="str">
        <f>IF(G393&lt;&gt;"",'Viemäriverkoston lähtötiedot'!$B392*MALLI_saneeraus_JV1!H$2,"")</f>
        <v/>
      </c>
      <c r="I393" t="str">
        <f>IF('Viemäriverkoston lähtötiedot'!$A392&gt;1000, 'Viemäriverkoston lähtötiedot'!$A392+MALLI_saneeraus_JV1!I$2,"")</f>
        <v/>
      </c>
      <c r="J393" s="8" t="str">
        <f>IF(I393&lt;&gt;"",'Viemäriverkoston lähtötiedot'!$B392*MALLI_saneeraus_JV1!J$2,"")</f>
        <v/>
      </c>
    </row>
    <row r="394" spans="1:10" x14ac:dyDescent="0.35">
      <c r="A394" t="str">
        <f>IF('Viemäriverkoston lähtötiedot'!$A393&gt;1000, 'Viemäriverkoston lähtötiedot'!$A393+MALLI_saneeraus_JV1!A$2,"")</f>
        <v/>
      </c>
      <c r="B394" s="8" t="str">
        <f>IF(A394&lt;&gt;"",'Viemäriverkoston lähtötiedot'!$B393*MALLI_saneeraus_JV1!B$2,"")</f>
        <v/>
      </c>
      <c r="C394" t="str">
        <f>IF('Viemäriverkoston lähtötiedot'!$A393&gt;1000, 'Viemäriverkoston lähtötiedot'!$A393+MALLI_saneeraus_JV1!C$2,"")</f>
        <v/>
      </c>
      <c r="D394" s="8" t="str">
        <f>IF(C394&lt;&gt;"",'Viemäriverkoston lähtötiedot'!$B393*MALLI_saneeraus_JV1!D$2,"")</f>
        <v/>
      </c>
      <c r="E394" t="str">
        <f>IF('Viemäriverkoston lähtötiedot'!$A393&gt;1000, 'Viemäriverkoston lähtötiedot'!$A393+MALLI_saneeraus_JV1!E$2,"")</f>
        <v/>
      </c>
      <c r="F394" s="8" t="str">
        <f>IF(E394&lt;&gt;"",'Viemäriverkoston lähtötiedot'!$B393*MALLI_saneeraus_JV1!F$2,"")</f>
        <v/>
      </c>
      <c r="G394" t="str">
        <f>IF('Viemäriverkoston lähtötiedot'!$A393&gt;1000, 'Viemäriverkoston lähtötiedot'!$A393+MALLI_saneeraus_JV1!G$2,"")</f>
        <v/>
      </c>
      <c r="H394" s="8" t="str">
        <f>IF(G394&lt;&gt;"",'Viemäriverkoston lähtötiedot'!$B393*MALLI_saneeraus_JV1!H$2,"")</f>
        <v/>
      </c>
      <c r="I394" t="str">
        <f>IF('Viemäriverkoston lähtötiedot'!$A393&gt;1000, 'Viemäriverkoston lähtötiedot'!$A393+MALLI_saneeraus_JV1!I$2,"")</f>
        <v/>
      </c>
      <c r="J394" s="8" t="str">
        <f>IF(I394&lt;&gt;"",'Viemäriverkoston lähtötiedot'!$B393*MALLI_saneeraus_JV1!J$2,"")</f>
        <v/>
      </c>
    </row>
    <row r="395" spans="1:10" x14ac:dyDescent="0.35">
      <c r="A395" t="str">
        <f>IF('Viemäriverkoston lähtötiedot'!$A394&gt;1000, 'Viemäriverkoston lähtötiedot'!$A394+MALLI_saneeraus_JV1!A$2,"")</f>
        <v/>
      </c>
      <c r="B395" s="8" t="str">
        <f>IF(A395&lt;&gt;"",'Viemäriverkoston lähtötiedot'!$B394*MALLI_saneeraus_JV1!B$2,"")</f>
        <v/>
      </c>
      <c r="C395" t="str">
        <f>IF('Viemäriverkoston lähtötiedot'!$A394&gt;1000, 'Viemäriverkoston lähtötiedot'!$A394+MALLI_saneeraus_JV1!C$2,"")</f>
        <v/>
      </c>
      <c r="D395" s="8" t="str">
        <f>IF(C395&lt;&gt;"",'Viemäriverkoston lähtötiedot'!$B394*MALLI_saneeraus_JV1!D$2,"")</f>
        <v/>
      </c>
      <c r="E395" t="str">
        <f>IF('Viemäriverkoston lähtötiedot'!$A394&gt;1000, 'Viemäriverkoston lähtötiedot'!$A394+MALLI_saneeraus_JV1!E$2,"")</f>
        <v/>
      </c>
      <c r="F395" s="8" t="str">
        <f>IF(E395&lt;&gt;"",'Viemäriverkoston lähtötiedot'!$B394*MALLI_saneeraus_JV1!F$2,"")</f>
        <v/>
      </c>
      <c r="G395" t="str">
        <f>IF('Viemäriverkoston lähtötiedot'!$A394&gt;1000, 'Viemäriverkoston lähtötiedot'!$A394+MALLI_saneeraus_JV1!G$2,"")</f>
        <v/>
      </c>
      <c r="H395" s="8" t="str">
        <f>IF(G395&lt;&gt;"",'Viemäriverkoston lähtötiedot'!$B394*MALLI_saneeraus_JV1!H$2,"")</f>
        <v/>
      </c>
      <c r="I395" t="str">
        <f>IF('Viemäriverkoston lähtötiedot'!$A394&gt;1000, 'Viemäriverkoston lähtötiedot'!$A394+MALLI_saneeraus_JV1!I$2,"")</f>
        <v/>
      </c>
      <c r="J395" s="8" t="str">
        <f>IF(I395&lt;&gt;"",'Viemäriverkoston lähtötiedot'!$B394*MALLI_saneeraus_JV1!J$2,"")</f>
        <v/>
      </c>
    </row>
    <row r="396" spans="1:10" x14ac:dyDescent="0.35">
      <c r="A396" t="str">
        <f>IF('Viemäriverkoston lähtötiedot'!$A395&gt;1000, 'Viemäriverkoston lähtötiedot'!$A395+MALLI_saneeraus_JV1!A$2,"")</f>
        <v/>
      </c>
      <c r="B396" s="8" t="str">
        <f>IF(A396&lt;&gt;"",'Viemäriverkoston lähtötiedot'!$B395*MALLI_saneeraus_JV1!B$2,"")</f>
        <v/>
      </c>
      <c r="C396" t="str">
        <f>IF('Viemäriverkoston lähtötiedot'!$A395&gt;1000, 'Viemäriverkoston lähtötiedot'!$A395+MALLI_saneeraus_JV1!C$2,"")</f>
        <v/>
      </c>
      <c r="D396" s="8" t="str">
        <f>IF(C396&lt;&gt;"",'Viemäriverkoston lähtötiedot'!$B395*MALLI_saneeraus_JV1!D$2,"")</f>
        <v/>
      </c>
      <c r="E396" t="str">
        <f>IF('Viemäriverkoston lähtötiedot'!$A395&gt;1000, 'Viemäriverkoston lähtötiedot'!$A395+MALLI_saneeraus_JV1!E$2,"")</f>
        <v/>
      </c>
      <c r="F396" s="8" t="str">
        <f>IF(E396&lt;&gt;"",'Viemäriverkoston lähtötiedot'!$B395*MALLI_saneeraus_JV1!F$2,"")</f>
        <v/>
      </c>
      <c r="G396" t="str">
        <f>IF('Viemäriverkoston lähtötiedot'!$A395&gt;1000, 'Viemäriverkoston lähtötiedot'!$A395+MALLI_saneeraus_JV1!G$2,"")</f>
        <v/>
      </c>
      <c r="H396" s="8" t="str">
        <f>IF(G396&lt;&gt;"",'Viemäriverkoston lähtötiedot'!$B395*MALLI_saneeraus_JV1!H$2,"")</f>
        <v/>
      </c>
      <c r="I396" t="str">
        <f>IF('Viemäriverkoston lähtötiedot'!$A395&gt;1000, 'Viemäriverkoston lähtötiedot'!$A395+MALLI_saneeraus_JV1!I$2,"")</f>
        <v/>
      </c>
      <c r="J396" s="8" t="str">
        <f>IF(I396&lt;&gt;"",'Viemäriverkoston lähtötiedot'!$B395*MALLI_saneeraus_JV1!J$2,"")</f>
        <v/>
      </c>
    </row>
    <row r="397" spans="1:10" x14ac:dyDescent="0.35">
      <c r="A397" t="str">
        <f>IF('Viemäriverkoston lähtötiedot'!$A396&gt;1000, 'Viemäriverkoston lähtötiedot'!$A396+MALLI_saneeraus_JV1!A$2,"")</f>
        <v/>
      </c>
      <c r="B397" s="8" t="str">
        <f>IF(A397&lt;&gt;"",'Viemäriverkoston lähtötiedot'!$B396*MALLI_saneeraus_JV1!B$2,"")</f>
        <v/>
      </c>
      <c r="C397" t="str">
        <f>IF('Viemäriverkoston lähtötiedot'!$A396&gt;1000, 'Viemäriverkoston lähtötiedot'!$A396+MALLI_saneeraus_JV1!C$2,"")</f>
        <v/>
      </c>
      <c r="D397" s="8" t="str">
        <f>IF(C397&lt;&gt;"",'Viemäriverkoston lähtötiedot'!$B396*MALLI_saneeraus_JV1!D$2,"")</f>
        <v/>
      </c>
      <c r="E397" t="str">
        <f>IF('Viemäriverkoston lähtötiedot'!$A396&gt;1000, 'Viemäriverkoston lähtötiedot'!$A396+MALLI_saneeraus_JV1!E$2,"")</f>
        <v/>
      </c>
      <c r="F397" s="8" t="str">
        <f>IF(E397&lt;&gt;"",'Viemäriverkoston lähtötiedot'!$B396*MALLI_saneeraus_JV1!F$2,"")</f>
        <v/>
      </c>
      <c r="G397" t="str">
        <f>IF('Viemäriverkoston lähtötiedot'!$A396&gt;1000, 'Viemäriverkoston lähtötiedot'!$A396+MALLI_saneeraus_JV1!G$2,"")</f>
        <v/>
      </c>
      <c r="H397" s="8" t="str">
        <f>IF(G397&lt;&gt;"",'Viemäriverkoston lähtötiedot'!$B396*MALLI_saneeraus_JV1!H$2,"")</f>
        <v/>
      </c>
      <c r="I397" t="str">
        <f>IF('Viemäriverkoston lähtötiedot'!$A396&gt;1000, 'Viemäriverkoston lähtötiedot'!$A396+MALLI_saneeraus_JV1!I$2,"")</f>
        <v/>
      </c>
      <c r="J397" s="8" t="str">
        <f>IF(I397&lt;&gt;"",'Viemäriverkoston lähtötiedot'!$B396*MALLI_saneeraus_JV1!J$2,"")</f>
        <v/>
      </c>
    </row>
    <row r="398" spans="1:10" x14ac:dyDescent="0.35">
      <c r="A398" t="str">
        <f>IF('Viemäriverkoston lähtötiedot'!$A397&gt;1000, 'Viemäriverkoston lähtötiedot'!$A397+MALLI_saneeraus_JV1!A$2,"")</f>
        <v/>
      </c>
      <c r="B398" s="8" t="str">
        <f>IF(A398&lt;&gt;"",'Viemäriverkoston lähtötiedot'!$B397*MALLI_saneeraus_JV1!B$2,"")</f>
        <v/>
      </c>
      <c r="C398" t="str">
        <f>IF('Viemäriverkoston lähtötiedot'!$A397&gt;1000, 'Viemäriverkoston lähtötiedot'!$A397+MALLI_saneeraus_JV1!C$2,"")</f>
        <v/>
      </c>
      <c r="D398" s="8" t="str">
        <f>IF(C398&lt;&gt;"",'Viemäriverkoston lähtötiedot'!$B397*MALLI_saneeraus_JV1!D$2,"")</f>
        <v/>
      </c>
      <c r="E398" t="str">
        <f>IF('Viemäriverkoston lähtötiedot'!$A397&gt;1000, 'Viemäriverkoston lähtötiedot'!$A397+MALLI_saneeraus_JV1!E$2,"")</f>
        <v/>
      </c>
      <c r="F398" s="8" t="str">
        <f>IF(E398&lt;&gt;"",'Viemäriverkoston lähtötiedot'!$B397*MALLI_saneeraus_JV1!F$2,"")</f>
        <v/>
      </c>
      <c r="G398" t="str">
        <f>IF('Viemäriverkoston lähtötiedot'!$A397&gt;1000, 'Viemäriverkoston lähtötiedot'!$A397+MALLI_saneeraus_JV1!G$2,"")</f>
        <v/>
      </c>
      <c r="H398" s="8" t="str">
        <f>IF(G398&lt;&gt;"",'Viemäriverkoston lähtötiedot'!$B397*MALLI_saneeraus_JV1!H$2,"")</f>
        <v/>
      </c>
      <c r="I398" t="str">
        <f>IF('Viemäriverkoston lähtötiedot'!$A397&gt;1000, 'Viemäriverkoston lähtötiedot'!$A397+MALLI_saneeraus_JV1!I$2,"")</f>
        <v/>
      </c>
      <c r="J398" s="8" t="str">
        <f>IF(I398&lt;&gt;"",'Viemäriverkoston lähtötiedot'!$B397*MALLI_saneeraus_JV1!J$2,"")</f>
        <v/>
      </c>
    </row>
    <row r="399" spans="1:10" x14ac:dyDescent="0.35">
      <c r="A399" t="str">
        <f>IF('Viemäriverkoston lähtötiedot'!$A398&gt;1000, 'Viemäriverkoston lähtötiedot'!$A398+MALLI_saneeraus_JV1!A$2,"")</f>
        <v/>
      </c>
      <c r="B399" s="8" t="str">
        <f>IF(A399&lt;&gt;"",'Viemäriverkoston lähtötiedot'!$B398*MALLI_saneeraus_JV1!B$2,"")</f>
        <v/>
      </c>
      <c r="C399" t="str">
        <f>IF('Viemäriverkoston lähtötiedot'!$A398&gt;1000, 'Viemäriverkoston lähtötiedot'!$A398+MALLI_saneeraus_JV1!C$2,"")</f>
        <v/>
      </c>
      <c r="D399" s="8" t="str">
        <f>IF(C399&lt;&gt;"",'Viemäriverkoston lähtötiedot'!$B398*MALLI_saneeraus_JV1!D$2,"")</f>
        <v/>
      </c>
      <c r="E399" t="str">
        <f>IF('Viemäriverkoston lähtötiedot'!$A398&gt;1000, 'Viemäriverkoston lähtötiedot'!$A398+MALLI_saneeraus_JV1!E$2,"")</f>
        <v/>
      </c>
      <c r="F399" s="8" t="str">
        <f>IF(E399&lt;&gt;"",'Viemäriverkoston lähtötiedot'!$B398*MALLI_saneeraus_JV1!F$2,"")</f>
        <v/>
      </c>
      <c r="G399" t="str">
        <f>IF('Viemäriverkoston lähtötiedot'!$A398&gt;1000, 'Viemäriverkoston lähtötiedot'!$A398+MALLI_saneeraus_JV1!G$2,"")</f>
        <v/>
      </c>
      <c r="H399" s="8" t="str">
        <f>IF(G399&lt;&gt;"",'Viemäriverkoston lähtötiedot'!$B398*MALLI_saneeraus_JV1!H$2,"")</f>
        <v/>
      </c>
      <c r="I399" t="str">
        <f>IF('Viemäriverkoston lähtötiedot'!$A398&gt;1000, 'Viemäriverkoston lähtötiedot'!$A398+MALLI_saneeraus_JV1!I$2,"")</f>
        <v/>
      </c>
      <c r="J399" s="8" t="str">
        <f>IF(I399&lt;&gt;"",'Viemäriverkoston lähtötiedot'!$B398*MALLI_saneeraus_JV1!J$2,"")</f>
        <v/>
      </c>
    </row>
    <row r="400" spans="1:10" x14ac:dyDescent="0.35">
      <c r="A400" t="str">
        <f>IF('Viemäriverkoston lähtötiedot'!$A399&gt;1000, 'Viemäriverkoston lähtötiedot'!$A399+MALLI_saneeraus_JV1!A$2,"")</f>
        <v/>
      </c>
      <c r="B400" s="8" t="str">
        <f>IF(A400&lt;&gt;"",'Viemäriverkoston lähtötiedot'!$B399*MALLI_saneeraus_JV1!B$2,"")</f>
        <v/>
      </c>
      <c r="C400" t="str">
        <f>IF('Viemäriverkoston lähtötiedot'!$A399&gt;1000, 'Viemäriverkoston lähtötiedot'!$A399+MALLI_saneeraus_JV1!C$2,"")</f>
        <v/>
      </c>
      <c r="D400" s="8" t="str">
        <f>IF(C400&lt;&gt;"",'Viemäriverkoston lähtötiedot'!$B399*MALLI_saneeraus_JV1!D$2,"")</f>
        <v/>
      </c>
      <c r="E400" t="str">
        <f>IF('Viemäriverkoston lähtötiedot'!$A399&gt;1000, 'Viemäriverkoston lähtötiedot'!$A399+MALLI_saneeraus_JV1!E$2,"")</f>
        <v/>
      </c>
      <c r="F400" s="8" t="str">
        <f>IF(E400&lt;&gt;"",'Viemäriverkoston lähtötiedot'!$B399*MALLI_saneeraus_JV1!F$2,"")</f>
        <v/>
      </c>
      <c r="G400" t="str">
        <f>IF('Viemäriverkoston lähtötiedot'!$A399&gt;1000, 'Viemäriverkoston lähtötiedot'!$A399+MALLI_saneeraus_JV1!G$2,"")</f>
        <v/>
      </c>
      <c r="H400" s="8" t="str">
        <f>IF(G400&lt;&gt;"",'Viemäriverkoston lähtötiedot'!$B399*MALLI_saneeraus_JV1!H$2,"")</f>
        <v/>
      </c>
      <c r="I400" t="str">
        <f>IF('Viemäriverkoston lähtötiedot'!$A399&gt;1000, 'Viemäriverkoston lähtötiedot'!$A399+MALLI_saneeraus_JV1!I$2,"")</f>
        <v/>
      </c>
      <c r="J400" s="8" t="str">
        <f>IF(I400&lt;&gt;"",'Viemäriverkoston lähtötiedot'!$B399*MALLI_saneeraus_JV1!J$2,"")</f>
        <v/>
      </c>
    </row>
    <row r="401" spans="1:10" x14ac:dyDescent="0.35">
      <c r="A401" t="str">
        <f>IF('Viemäriverkoston lähtötiedot'!$A400&gt;1000, 'Viemäriverkoston lähtötiedot'!$A400+MALLI_saneeraus_JV1!A$2,"")</f>
        <v/>
      </c>
      <c r="B401" s="8" t="str">
        <f>IF(A401&lt;&gt;"",'Viemäriverkoston lähtötiedot'!$B400*MALLI_saneeraus_JV1!B$2,"")</f>
        <v/>
      </c>
      <c r="C401" t="str">
        <f>IF('Viemäriverkoston lähtötiedot'!$A400&gt;1000, 'Viemäriverkoston lähtötiedot'!$A400+MALLI_saneeraus_JV1!C$2,"")</f>
        <v/>
      </c>
      <c r="D401" s="8" t="str">
        <f>IF(C401&lt;&gt;"",'Viemäriverkoston lähtötiedot'!$B400*MALLI_saneeraus_JV1!D$2,"")</f>
        <v/>
      </c>
      <c r="E401" t="str">
        <f>IF('Viemäriverkoston lähtötiedot'!$A400&gt;1000, 'Viemäriverkoston lähtötiedot'!$A400+MALLI_saneeraus_JV1!E$2,"")</f>
        <v/>
      </c>
      <c r="F401" s="8" t="str">
        <f>IF(E401&lt;&gt;"",'Viemäriverkoston lähtötiedot'!$B400*MALLI_saneeraus_JV1!F$2,"")</f>
        <v/>
      </c>
      <c r="G401" t="str">
        <f>IF('Viemäriverkoston lähtötiedot'!$A400&gt;1000, 'Viemäriverkoston lähtötiedot'!$A400+MALLI_saneeraus_JV1!G$2,"")</f>
        <v/>
      </c>
      <c r="H401" s="8" t="str">
        <f>IF(G401&lt;&gt;"",'Viemäriverkoston lähtötiedot'!$B400*MALLI_saneeraus_JV1!H$2,"")</f>
        <v/>
      </c>
      <c r="I401" t="str">
        <f>IF('Viemäriverkoston lähtötiedot'!$A400&gt;1000, 'Viemäriverkoston lähtötiedot'!$A400+MALLI_saneeraus_JV1!I$2,"")</f>
        <v/>
      </c>
      <c r="J401" s="8" t="str">
        <f>IF(I401&lt;&gt;"",'Viemäriverkoston lähtötiedot'!$B400*MALLI_saneeraus_JV1!J$2,"")</f>
        <v/>
      </c>
    </row>
    <row r="402" spans="1:10" x14ac:dyDescent="0.35">
      <c r="A402" t="str">
        <f>IF('Viemäriverkoston lähtötiedot'!$A401&gt;1000, 'Viemäriverkoston lähtötiedot'!$A401+MALLI_saneeraus_JV1!A$2,"")</f>
        <v/>
      </c>
      <c r="B402" s="8" t="str">
        <f>IF(A402&lt;&gt;"",'Viemäriverkoston lähtötiedot'!$B401*MALLI_saneeraus_JV1!B$2,"")</f>
        <v/>
      </c>
      <c r="C402" t="str">
        <f>IF('Viemäriverkoston lähtötiedot'!$A401&gt;1000, 'Viemäriverkoston lähtötiedot'!$A401+MALLI_saneeraus_JV1!C$2,"")</f>
        <v/>
      </c>
      <c r="D402" s="8" t="str">
        <f>IF(C402&lt;&gt;"",'Viemäriverkoston lähtötiedot'!$B401*MALLI_saneeraus_JV1!D$2,"")</f>
        <v/>
      </c>
      <c r="E402" t="str">
        <f>IF('Viemäriverkoston lähtötiedot'!$A401&gt;1000, 'Viemäriverkoston lähtötiedot'!$A401+MALLI_saneeraus_JV1!E$2,"")</f>
        <v/>
      </c>
      <c r="F402" s="8" t="str">
        <f>IF(E402&lt;&gt;"",'Viemäriverkoston lähtötiedot'!$B401*MALLI_saneeraus_JV1!F$2,"")</f>
        <v/>
      </c>
      <c r="G402" t="str">
        <f>IF('Viemäriverkoston lähtötiedot'!$A401&gt;1000, 'Viemäriverkoston lähtötiedot'!$A401+MALLI_saneeraus_JV1!G$2,"")</f>
        <v/>
      </c>
      <c r="H402" s="8" t="str">
        <f>IF(G402&lt;&gt;"",'Viemäriverkoston lähtötiedot'!$B401*MALLI_saneeraus_JV1!H$2,"")</f>
        <v/>
      </c>
      <c r="I402" t="str">
        <f>IF('Viemäriverkoston lähtötiedot'!$A401&gt;1000, 'Viemäriverkoston lähtötiedot'!$A401+MALLI_saneeraus_JV1!I$2,"")</f>
        <v/>
      </c>
      <c r="J402" s="8" t="str">
        <f>IF(I402&lt;&gt;"",'Viemäriverkoston lähtötiedot'!$B401*MALLI_saneeraus_JV1!J$2,"")</f>
        <v/>
      </c>
    </row>
    <row r="403" spans="1:10" x14ac:dyDescent="0.35">
      <c r="A403" t="str">
        <f>IF('Viemäriverkoston lähtötiedot'!$A402&gt;1000, 'Viemäriverkoston lähtötiedot'!$A402+MALLI_saneeraus_JV1!A$2,"")</f>
        <v/>
      </c>
      <c r="B403" s="8" t="str">
        <f>IF(A403&lt;&gt;"",'Viemäriverkoston lähtötiedot'!$B402*MALLI_saneeraus_JV1!B$2,"")</f>
        <v/>
      </c>
      <c r="C403" t="str">
        <f>IF('Viemäriverkoston lähtötiedot'!$A402&gt;1000, 'Viemäriverkoston lähtötiedot'!$A402+MALLI_saneeraus_JV1!C$2,"")</f>
        <v/>
      </c>
      <c r="D403" s="8" t="str">
        <f>IF(C403&lt;&gt;"",'Viemäriverkoston lähtötiedot'!$B402*MALLI_saneeraus_JV1!D$2,"")</f>
        <v/>
      </c>
      <c r="E403" t="str">
        <f>IF('Viemäriverkoston lähtötiedot'!$A402&gt;1000, 'Viemäriverkoston lähtötiedot'!$A402+MALLI_saneeraus_JV1!E$2,"")</f>
        <v/>
      </c>
      <c r="F403" s="8" t="str">
        <f>IF(E403&lt;&gt;"",'Viemäriverkoston lähtötiedot'!$B402*MALLI_saneeraus_JV1!F$2,"")</f>
        <v/>
      </c>
      <c r="G403" t="str">
        <f>IF('Viemäriverkoston lähtötiedot'!$A402&gt;1000, 'Viemäriverkoston lähtötiedot'!$A402+MALLI_saneeraus_JV1!G$2,"")</f>
        <v/>
      </c>
      <c r="H403" s="8" t="str">
        <f>IF(G403&lt;&gt;"",'Viemäriverkoston lähtötiedot'!$B402*MALLI_saneeraus_JV1!H$2,"")</f>
        <v/>
      </c>
      <c r="I403" t="str">
        <f>IF('Viemäriverkoston lähtötiedot'!$A402&gt;1000, 'Viemäriverkoston lähtötiedot'!$A402+MALLI_saneeraus_JV1!I$2,"")</f>
        <v/>
      </c>
      <c r="J403" s="8" t="str">
        <f>IF(I403&lt;&gt;"",'Viemäriverkoston lähtötiedot'!$B402*MALLI_saneeraus_JV1!J$2,"")</f>
        <v/>
      </c>
    </row>
    <row r="404" spans="1:10" x14ac:dyDescent="0.35">
      <c r="A404" t="str">
        <f>IF('Viemäriverkoston lähtötiedot'!$A403&gt;1000, 'Viemäriverkoston lähtötiedot'!$A403+MALLI_saneeraus_JV1!A$2,"")</f>
        <v/>
      </c>
      <c r="B404" s="8" t="str">
        <f>IF(A404&lt;&gt;"",'Viemäriverkoston lähtötiedot'!$B403*MALLI_saneeraus_JV1!B$2,"")</f>
        <v/>
      </c>
      <c r="C404" t="str">
        <f>IF('Viemäriverkoston lähtötiedot'!$A403&gt;1000, 'Viemäriverkoston lähtötiedot'!$A403+MALLI_saneeraus_JV1!C$2,"")</f>
        <v/>
      </c>
      <c r="D404" s="8" t="str">
        <f>IF(C404&lt;&gt;"",'Viemäriverkoston lähtötiedot'!$B403*MALLI_saneeraus_JV1!D$2,"")</f>
        <v/>
      </c>
      <c r="E404" t="str">
        <f>IF('Viemäriverkoston lähtötiedot'!$A403&gt;1000, 'Viemäriverkoston lähtötiedot'!$A403+MALLI_saneeraus_JV1!E$2,"")</f>
        <v/>
      </c>
      <c r="F404" s="8" t="str">
        <f>IF(E404&lt;&gt;"",'Viemäriverkoston lähtötiedot'!$B403*MALLI_saneeraus_JV1!F$2,"")</f>
        <v/>
      </c>
      <c r="G404" t="str">
        <f>IF('Viemäriverkoston lähtötiedot'!$A403&gt;1000, 'Viemäriverkoston lähtötiedot'!$A403+MALLI_saneeraus_JV1!G$2,"")</f>
        <v/>
      </c>
      <c r="H404" s="8" t="str">
        <f>IF(G404&lt;&gt;"",'Viemäriverkoston lähtötiedot'!$B403*MALLI_saneeraus_JV1!H$2,"")</f>
        <v/>
      </c>
      <c r="I404" t="str">
        <f>IF('Viemäriverkoston lähtötiedot'!$A403&gt;1000, 'Viemäriverkoston lähtötiedot'!$A403+MALLI_saneeraus_JV1!I$2,"")</f>
        <v/>
      </c>
      <c r="J404" s="8" t="str">
        <f>IF(I404&lt;&gt;"",'Viemäriverkoston lähtötiedot'!$B403*MALLI_saneeraus_JV1!J$2,"")</f>
        <v/>
      </c>
    </row>
    <row r="405" spans="1:10" x14ac:dyDescent="0.35">
      <c r="A405" t="str">
        <f>IF('Viemäriverkoston lähtötiedot'!$A404&gt;1000, 'Viemäriverkoston lähtötiedot'!$A404+MALLI_saneeraus_JV1!A$2,"")</f>
        <v/>
      </c>
      <c r="B405" s="8" t="str">
        <f>IF(A405&lt;&gt;"",'Viemäriverkoston lähtötiedot'!$B404*MALLI_saneeraus_JV1!B$2,"")</f>
        <v/>
      </c>
      <c r="C405" t="str">
        <f>IF('Viemäriverkoston lähtötiedot'!$A404&gt;1000, 'Viemäriverkoston lähtötiedot'!$A404+MALLI_saneeraus_JV1!C$2,"")</f>
        <v/>
      </c>
      <c r="D405" s="8" t="str">
        <f>IF(C405&lt;&gt;"",'Viemäriverkoston lähtötiedot'!$B404*MALLI_saneeraus_JV1!D$2,"")</f>
        <v/>
      </c>
      <c r="E405" t="str">
        <f>IF('Viemäriverkoston lähtötiedot'!$A404&gt;1000, 'Viemäriverkoston lähtötiedot'!$A404+MALLI_saneeraus_JV1!E$2,"")</f>
        <v/>
      </c>
      <c r="F405" s="8" t="str">
        <f>IF(E405&lt;&gt;"",'Viemäriverkoston lähtötiedot'!$B404*MALLI_saneeraus_JV1!F$2,"")</f>
        <v/>
      </c>
      <c r="G405" t="str">
        <f>IF('Viemäriverkoston lähtötiedot'!$A404&gt;1000, 'Viemäriverkoston lähtötiedot'!$A404+MALLI_saneeraus_JV1!G$2,"")</f>
        <v/>
      </c>
      <c r="H405" s="8" t="str">
        <f>IF(G405&lt;&gt;"",'Viemäriverkoston lähtötiedot'!$B404*MALLI_saneeraus_JV1!H$2,"")</f>
        <v/>
      </c>
      <c r="I405" t="str">
        <f>IF('Viemäriverkoston lähtötiedot'!$A404&gt;1000, 'Viemäriverkoston lähtötiedot'!$A404+MALLI_saneeraus_JV1!I$2,"")</f>
        <v/>
      </c>
      <c r="J405" s="8" t="str">
        <f>IF(I405&lt;&gt;"",'Viemäriverkoston lähtötiedot'!$B404*MALLI_saneeraus_JV1!J$2,"")</f>
        <v/>
      </c>
    </row>
    <row r="406" spans="1:10" x14ac:dyDescent="0.35">
      <c r="A406" t="str">
        <f>IF('Viemäriverkoston lähtötiedot'!$A405&gt;1000, 'Viemäriverkoston lähtötiedot'!$A405+MALLI_saneeraus_JV1!A$2,"")</f>
        <v/>
      </c>
      <c r="B406" s="8" t="str">
        <f>IF(A406&lt;&gt;"",'Viemäriverkoston lähtötiedot'!$B405*MALLI_saneeraus_JV1!B$2,"")</f>
        <v/>
      </c>
      <c r="C406" t="str">
        <f>IF('Viemäriverkoston lähtötiedot'!$A405&gt;1000, 'Viemäriverkoston lähtötiedot'!$A405+MALLI_saneeraus_JV1!C$2,"")</f>
        <v/>
      </c>
      <c r="D406" s="8" t="str">
        <f>IF(C406&lt;&gt;"",'Viemäriverkoston lähtötiedot'!$B405*MALLI_saneeraus_JV1!D$2,"")</f>
        <v/>
      </c>
      <c r="E406" t="str">
        <f>IF('Viemäriverkoston lähtötiedot'!$A405&gt;1000, 'Viemäriverkoston lähtötiedot'!$A405+MALLI_saneeraus_JV1!E$2,"")</f>
        <v/>
      </c>
      <c r="F406" s="8" t="str">
        <f>IF(E406&lt;&gt;"",'Viemäriverkoston lähtötiedot'!$B405*MALLI_saneeraus_JV1!F$2,"")</f>
        <v/>
      </c>
      <c r="G406" t="str">
        <f>IF('Viemäriverkoston lähtötiedot'!$A405&gt;1000, 'Viemäriverkoston lähtötiedot'!$A405+MALLI_saneeraus_JV1!G$2,"")</f>
        <v/>
      </c>
      <c r="H406" s="8" t="str">
        <f>IF(G406&lt;&gt;"",'Viemäriverkoston lähtötiedot'!$B405*MALLI_saneeraus_JV1!H$2,"")</f>
        <v/>
      </c>
      <c r="I406" t="str">
        <f>IF('Viemäriverkoston lähtötiedot'!$A405&gt;1000, 'Viemäriverkoston lähtötiedot'!$A405+MALLI_saneeraus_JV1!I$2,"")</f>
        <v/>
      </c>
      <c r="J406" s="8" t="str">
        <f>IF(I406&lt;&gt;"",'Viemäriverkoston lähtötiedot'!$B405*MALLI_saneeraus_JV1!J$2,"")</f>
        <v/>
      </c>
    </row>
    <row r="407" spans="1:10" x14ac:dyDescent="0.35">
      <c r="A407" t="str">
        <f>IF('Viemäriverkoston lähtötiedot'!$A406&gt;1000, 'Viemäriverkoston lähtötiedot'!$A406+MALLI_saneeraus_JV1!A$2,"")</f>
        <v/>
      </c>
      <c r="B407" s="8" t="str">
        <f>IF(A407&lt;&gt;"",'Viemäriverkoston lähtötiedot'!$B406*MALLI_saneeraus_JV1!B$2,"")</f>
        <v/>
      </c>
      <c r="C407" t="str">
        <f>IF('Viemäriverkoston lähtötiedot'!$A406&gt;1000, 'Viemäriverkoston lähtötiedot'!$A406+MALLI_saneeraus_JV1!C$2,"")</f>
        <v/>
      </c>
      <c r="D407" s="8" t="str">
        <f>IF(C407&lt;&gt;"",'Viemäriverkoston lähtötiedot'!$B406*MALLI_saneeraus_JV1!D$2,"")</f>
        <v/>
      </c>
      <c r="E407" t="str">
        <f>IF('Viemäriverkoston lähtötiedot'!$A406&gt;1000, 'Viemäriverkoston lähtötiedot'!$A406+MALLI_saneeraus_JV1!E$2,"")</f>
        <v/>
      </c>
      <c r="F407" s="8" t="str">
        <f>IF(E407&lt;&gt;"",'Viemäriverkoston lähtötiedot'!$B406*MALLI_saneeraus_JV1!F$2,"")</f>
        <v/>
      </c>
      <c r="G407" t="str">
        <f>IF('Viemäriverkoston lähtötiedot'!$A406&gt;1000, 'Viemäriverkoston lähtötiedot'!$A406+MALLI_saneeraus_JV1!G$2,"")</f>
        <v/>
      </c>
      <c r="H407" s="8" t="str">
        <f>IF(G407&lt;&gt;"",'Viemäriverkoston lähtötiedot'!$B406*MALLI_saneeraus_JV1!H$2,"")</f>
        <v/>
      </c>
      <c r="I407" t="str">
        <f>IF('Viemäriverkoston lähtötiedot'!$A406&gt;1000, 'Viemäriverkoston lähtötiedot'!$A406+MALLI_saneeraus_JV1!I$2,"")</f>
        <v/>
      </c>
      <c r="J407" s="8" t="str">
        <f>IF(I407&lt;&gt;"",'Viemäriverkoston lähtötiedot'!$B406*MALLI_saneeraus_JV1!J$2,"")</f>
        <v/>
      </c>
    </row>
    <row r="408" spans="1:10" x14ac:dyDescent="0.35">
      <c r="A408" t="str">
        <f>IF('Viemäriverkoston lähtötiedot'!$A407&gt;1000, 'Viemäriverkoston lähtötiedot'!$A407+MALLI_saneeraus_JV1!A$2,"")</f>
        <v/>
      </c>
      <c r="B408" s="8" t="str">
        <f>IF(A408&lt;&gt;"",'Viemäriverkoston lähtötiedot'!$B407*MALLI_saneeraus_JV1!B$2,"")</f>
        <v/>
      </c>
      <c r="C408" t="str">
        <f>IF('Viemäriverkoston lähtötiedot'!$A407&gt;1000, 'Viemäriverkoston lähtötiedot'!$A407+MALLI_saneeraus_JV1!C$2,"")</f>
        <v/>
      </c>
      <c r="D408" s="8" t="str">
        <f>IF(C408&lt;&gt;"",'Viemäriverkoston lähtötiedot'!$B407*MALLI_saneeraus_JV1!D$2,"")</f>
        <v/>
      </c>
      <c r="E408" t="str">
        <f>IF('Viemäriverkoston lähtötiedot'!$A407&gt;1000, 'Viemäriverkoston lähtötiedot'!$A407+MALLI_saneeraus_JV1!E$2,"")</f>
        <v/>
      </c>
      <c r="F408" s="8" t="str">
        <f>IF(E408&lt;&gt;"",'Viemäriverkoston lähtötiedot'!$B407*MALLI_saneeraus_JV1!F$2,"")</f>
        <v/>
      </c>
      <c r="G408" t="str">
        <f>IF('Viemäriverkoston lähtötiedot'!$A407&gt;1000, 'Viemäriverkoston lähtötiedot'!$A407+MALLI_saneeraus_JV1!G$2,"")</f>
        <v/>
      </c>
      <c r="H408" s="8" t="str">
        <f>IF(G408&lt;&gt;"",'Viemäriverkoston lähtötiedot'!$B407*MALLI_saneeraus_JV1!H$2,"")</f>
        <v/>
      </c>
      <c r="I408" t="str">
        <f>IF('Viemäriverkoston lähtötiedot'!$A407&gt;1000, 'Viemäriverkoston lähtötiedot'!$A407+MALLI_saneeraus_JV1!I$2,"")</f>
        <v/>
      </c>
      <c r="J408" s="8" t="str">
        <f>IF(I408&lt;&gt;"",'Viemäriverkoston lähtötiedot'!$B407*MALLI_saneeraus_JV1!J$2,"")</f>
        <v/>
      </c>
    </row>
    <row r="409" spans="1:10" x14ac:dyDescent="0.35">
      <c r="A409" t="str">
        <f>IF('Viemäriverkoston lähtötiedot'!$A408&gt;1000, 'Viemäriverkoston lähtötiedot'!$A408+MALLI_saneeraus_JV1!A$2,"")</f>
        <v/>
      </c>
      <c r="B409" s="8" t="str">
        <f>IF(A409&lt;&gt;"",'Viemäriverkoston lähtötiedot'!$B408*MALLI_saneeraus_JV1!B$2,"")</f>
        <v/>
      </c>
      <c r="C409" t="str">
        <f>IF('Viemäriverkoston lähtötiedot'!$A408&gt;1000, 'Viemäriverkoston lähtötiedot'!$A408+MALLI_saneeraus_JV1!C$2,"")</f>
        <v/>
      </c>
      <c r="D409" s="8" t="str">
        <f>IF(C409&lt;&gt;"",'Viemäriverkoston lähtötiedot'!$B408*MALLI_saneeraus_JV1!D$2,"")</f>
        <v/>
      </c>
      <c r="E409" t="str">
        <f>IF('Viemäriverkoston lähtötiedot'!$A408&gt;1000, 'Viemäriverkoston lähtötiedot'!$A408+MALLI_saneeraus_JV1!E$2,"")</f>
        <v/>
      </c>
      <c r="F409" s="8" t="str">
        <f>IF(E409&lt;&gt;"",'Viemäriverkoston lähtötiedot'!$B408*MALLI_saneeraus_JV1!F$2,"")</f>
        <v/>
      </c>
      <c r="G409" t="str">
        <f>IF('Viemäriverkoston lähtötiedot'!$A408&gt;1000, 'Viemäriverkoston lähtötiedot'!$A408+MALLI_saneeraus_JV1!G$2,"")</f>
        <v/>
      </c>
      <c r="H409" s="8" t="str">
        <f>IF(G409&lt;&gt;"",'Viemäriverkoston lähtötiedot'!$B408*MALLI_saneeraus_JV1!H$2,"")</f>
        <v/>
      </c>
      <c r="I409" t="str">
        <f>IF('Viemäriverkoston lähtötiedot'!$A408&gt;1000, 'Viemäriverkoston lähtötiedot'!$A408+MALLI_saneeraus_JV1!I$2,"")</f>
        <v/>
      </c>
      <c r="J409" s="8" t="str">
        <f>IF(I409&lt;&gt;"",'Viemäriverkoston lähtötiedot'!$B408*MALLI_saneeraus_JV1!J$2,"")</f>
        <v/>
      </c>
    </row>
    <row r="410" spans="1:10" x14ac:dyDescent="0.35">
      <c r="A410" t="str">
        <f>IF('Viemäriverkoston lähtötiedot'!$A409&gt;1000, 'Viemäriverkoston lähtötiedot'!$A409+MALLI_saneeraus_JV1!A$2,"")</f>
        <v/>
      </c>
      <c r="B410" s="8" t="str">
        <f>IF(A410&lt;&gt;"",'Viemäriverkoston lähtötiedot'!$B409*MALLI_saneeraus_JV1!B$2,"")</f>
        <v/>
      </c>
      <c r="C410" t="str">
        <f>IF('Viemäriverkoston lähtötiedot'!$A409&gt;1000, 'Viemäriverkoston lähtötiedot'!$A409+MALLI_saneeraus_JV1!C$2,"")</f>
        <v/>
      </c>
      <c r="D410" s="8" t="str">
        <f>IF(C410&lt;&gt;"",'Viemäriverkoston lähtötiedot'!$B409*MALLI_saneeraus_JV1!D$2,"")</f>
        <v/>
      </c>
      <c r="E410" t="str">
        <f>IF('Viemäriverkoston lähtötiedot'!$A409&gt;1000, 'Viemäriverkoston lähtötiedot'!$A409+MALLI_saneeraus_JV1!E$2,"")</f>
        <v/>
      </c>
      <c r="F410" s="8" t="str">
        <f>IF(E410&lt;&gt;"",'Viemäriverkoston lähtötiedot'!$B409*MALLI_saneeraus_JV1!F$2,"")</f>
        <v/>
      </c>
      <c r="G410" t="str">
        <f>IF('Viemäriverkoston lähtötiedot'!$A409&gt;1000, 'Viemäriverkoston lähtötiedot'!$A409+MALLI_saneeraus_JV1!G$2,"")</f>
        <v/>
      </c>
      <c r="H410" s="8" t="str">
        <f>IF(G410&lt;&gt;"",'Viemäriverkoston lähtötiedot'!$B409*MALLI_saneeraus_JV1!H$2,"")</f>
        <v/>
      </c>
      <c r="I410" t="str">
        <f>IF('Viemäriverkoston lähtötiedot'!$A409&gt;1000, 'Viemäriverkoston lähtötiedot'!$A409+MALLI_saneeraus_JV1!I$2,"")</f>
        <v/>
      </c>
      <c r="J410" s="8" t="str">
        <f>IF(I410&lt;&gt;"",'Viemäriverkoston lähtötiedot'!$B409*MALLI_saneeraus_JV1!J$2,"")</f>
        <v/>
      </c>
    </row>
    <row r="411" spans="1:10" x14ac:dyDescent="0.35">
      <c r="A411" t="str">
        <f>IF('Viemäriverkoston lähtötiedot'!$A410&gt;1000, 'Viemäriverkoston lähtötiedot'!$A410+MALLI_saneeraus_JV1!A$2,"")</f>
        <v/>
      </c>
      <c r="B411" s="8" t="str">
        <f>IF(A411&lt;&gt;"",'Viemäriverkoston lähtötiedot'!$B410*MALLI_saneeraus_JV1!B$2,"")</f>
        <v/>
      </c>
      <c r="C411" t="str">
        <f>IF('Viemäriverkoston lähtötiedot'!$A410&gt;1000, 'Viemäriverkoston lähtötiedot'!$A410+MALLI_saneeraus_JV1!C$2,"")</f>
        <v/>
      </c>
      <c r="D411" s="8" t="str">
        <f>IF(C411&lt;&gt;"",'Viemäriverkoston lähtötiedot'!$B410*MALLI_saneeraus_JV1!D$2,"")</f>
        <v/>
      </c>
      <c r="E411" t="str">
        <f>IF('Viemäriverkoston lähtötiedot'!$A410&gt;1000, 'Viemäriverkoston lähtötiedot'!$A410+MALLI_saneeraus_JV1!E$2,"")</f>
        <v/>
      </c>
      <c r="F411" s="8" t="str">
        <f>IF(E411&lt;&gt;"",'Viemäriverkoston lähtötiedot'!$B410*MALLI_saneeraus_JV1!F$2,"")</f>
        <v/>
      </c>
      <c r="G411" t="str">
        <f>IF('Viemäriverkoston lähtötiedot'!$A410&gt;1000, 'Viemäriverkoston lähtötiedot'!$A410+MALLI_saneeraus_JV1!G$2,"")</f>
        <v/>
      </c>
      <c r="H411" s="8" t="str">
        <f>IF(G411&lt;&gt;"",'Viemäriverkoston lähtötiedot'!$B410*MALLI_saneeraus_JV1!H$2,"")</f>
        <v/>
      </c>
      <c r="I411" t="str">
        <f>IF('Viemäriverkoston lähtötiedot'!$A410&gt;1000, 'Viemäriverkoston lähtötiedot'!$A410+MALLI_saneeraus_JV1!I$2,"")</f>
        <v/>
      </c>
      <c r="J411" s="8" t="str">
        <f>IF(I411&lt;&gt;"",'Viemäriverkoston lähtötiedot'!$B410*MALLI_saneeraus_JV1!J$2,"")</f>
        <v/>
      </c>
    </row>
    <row r="412" spans="1:10" x14ac:dyDescent="0.35">
      <c r="A412" t="str">
        <f>IF('Viemäriverkoston lähtötiedot'!$A411&gt;1000, 'Viemäriverkoston lähtötiedot'!$A411+MALLI_saneeraus_JV1!A$2,"")</f>
        <v/>
      </c>
      <c r="B412" s="8" t="str">
        <f>IF(A412&lt;&gt;"",'Viemäriverkoston lähtötiedot'!$B411*MALLI_saneeraus_JV1!B$2,"")</f>
        <v/>
      </c>
      <c r="C412" t="str">
        <f>IF('Viemäriverkoston lähtötiedot'!$A411&gt;1000, 'Viemäriverkoston lähtötiedot'!$A411+MALLI_saneeraus_JV1!C$2,"")</f>
        <v/>
      </c>
      <c r="D412" s="8" t="str">
        <f>IF(C412&lt;&gt;"",'Viemäriverkoston lähtötiedot'!$B411*MALLI_saneeraus_JV1!D$2,"")</f>
        <v/>
      </c>
      <c r="E412" t="str">
        <f>IF('Viemäriverkoston lähtötiedot'!$A411&gt;1000, 'Viemäriverkoston lähtötiedot'!$A411+MALLI_saneeraus_JV1!E$2,"")</f>
        <v/>
      </c>
      <c r="F412" s="8" t="str">
        <f>IF(E412&lt;&gt;"",'Viemäriverkoston lähtötiedot'!$B411*MALLI_saneeraus_JV1!F$2,"")</f>
        <v/>
      </c>
      <c r="G412" t="str">
        <f>IF('Viemäriverkoston lähtötiedot'!$A411&gt;1000, 'Viemäriverkoston lähtötiedot'!$A411+MALLI_saneeraus_JV1!G$2,"")</f>
        <v/>
      </c>
      <c r="H412" s="8" t="str">
        <f>IF(G412&lt;&gt;"",'Viemäriverkoston lähtötiedot'!$B411*MALLI_saneeraus_JV1!H$2,"")</f>
        <v/>
      </c>
      <c r="I412" t="str">
        <f>IF('Viemäriverkoston lähtötiedot'!$A411&gt;1000, 'Viemäriverkoston lähtötiedot'!$A411+MALLI_saneeraus_JV1!I$2,"")</f>
        <v/>
      </c>
      <c r="J412" s="8" t="str">
        <f>IF(I412&lt;&gt;"",'Viemäriverkoston lähtötiedot'!$B411*MALLI_saneeraus_JV1!J$2,"")</f>
        <v/>
      </c>
    </row>
    <row r="413" spans="1:10" x14ac:dyDescent="0.35">
      <c r="A413" t="str">
        <f>IF('Viemäriverkoston lähtötiedot'!$A412&gt;1000, 'Viemäriverkoston lähtötiedot'!$A412+MALLI_saneeraus_JV1!A$2,"")</f>
        <v/>
      </c>
      <c r="B413" s="8" t="str">
        <f>IF(A413&lt;&gt;"",'Viemäriverkoston lähtötiedot'!$B412*MALLI_saneeraus_JV1!B$2,"")</f>
        <v/>
      </c>
      <c r="C413" t="str">
        <f>IF('Viemäriverkoston lähtötiedot'!$A412&gt;1000, 'Viemäriverkoston lähtötiedot'!$A412+MALLI_saneeraus_JV1!C$2,"")</f>
        <v/>
      </c>
      <c r="D413" s="8" t="str">
        <f>IF(C413&lt;&gt;"",'Viemäriverkoston lähtötiedot'!$B412*MALLI_saneeraus_JV1!D$2,"")</f>
        <v/>
      </c>
      <c r="E413" t="str">
        <f>IF('Viemäriverkoston lähtötiedot'!$A412&gt;1000, 'Viemäriverkoston lähtötiedot'!$A412+MALLI_saneeraus_JV1!E$2,"")</f>
        <v/>
      </c>
      <c r="F413" s="8" t="str">
        <f>IF(E413&lt;&gt;"",'Viemäriverkoston lähtötiedot'!$B412*MALLI_saneeraus_JV1!F$2,"")</f>
        <v/>
      </c>
      <c r="G413" t="str">
        <f>IF('Viemäriverkoston lähtötiedot'!$A412&gt;1000, 'Viemäriverkoston lähtötiedot'!$A412+MALLI_saneeraus_JV1!G$2,"")</f>
        <v/>
      </c>
      <c r="H413" s="8" t="str">
        <f>IF(G413&lt;&gt;"",'Viemäriverkoston lähtötiedot'!$B412*MALLI_saneeraus_JV1!H$2,"")</f>
        <v/>
      </c>
      <c r="I413" t="str">
        <f>IF('Viemäriverkoston lähtötiedot'!$A412&gt;1000, 'Viemäriverkoston lähtötiedot'!$A412+MALLI_saneeraus_JV1!I$2,"")</f>
        <v/>
      </c>
      <c r="J413" s="8" t="str">
        <f>IF(I413&lt;&gt;"",'Viemäriverkoston lähtötiedot'!$B412*MALLI_saneeraus_JV1!J$2,"")</f>
        <v/>
      </c>
    </row>
    <row r="414" spans="1:10" x14ac:dyDescent="0.35">
      <c r="A414" t="str">
        <f>IF('Viemäriverkoston lähtötiedot'!$A413&gt;1000, 'Viemäriverkoston lähtötiedot'!$A413+MALLI_saneeraus_JV1!A$2,"")</f>
        <v/>
      </c>
      <c r="B414" s="8" t="str">
        <f>IF(A414&lt;&gt;"",'Viemäriverkoston lähtötiedot'!$B413*MALLI_saneeraus_JV1!B$2,"")</f>
        <v/>
      </c>
      <c r="C414" t="str">
        <f>IF('Viemäriverkoston lähtötiedot'!$A413&gt;1000, 'Viemäriverkoston lähtötiedot'!$A413+MALLI_saneeraus_JV1!C$2,"")</f>
        <v/>
      </c>
      <c r="D414" s="8" t="str">
        <f>IF(C414&lt;&gt;"",'Viemäriverkoston lähtötiedot'!$B413*MALLI_saneeraus_JV1!D$2,"")</f>
        <v/>
      </c>
      <c r="E414" t="str">
        <f>IF('Viemäriverkoston lähtötiedot'!$A413&gt;1000, 'Viemäriverkoston lähtötiedot'!$A413+MALLI_saneeraus_JV1!E$2,"")</f>
        <v/>
      </c>
      <c r="F414" s="8" t="str">
        <f>IF(E414&lt;&gt;"",'Viemäriverkoston lähtötiedot'!$B413*MALLI_saneeraus_JV1!F$2,"")</f>
        <v/>
      </c>
      <c r="G414" t="str">
        <f>IF('Viemäriverkoston lähtötiedot'!$A413&gt;1000, 'Viemäriverkoston lähtötiedot'!$A413+MALLI_saneeraus_JV1!G$2,"")</f>
        <v/>
      </c>
      <c r="H414" s="8" t="str">
        <f>IF(G414&lt;&gt;"",'Viemäriverkoston lähtötiedot'!$B413*MALLI_saneeraus_JV1!H$2,"")</f>
        <v/>
      </c>
      <c r="I414" t="str">
        <f>IF('Viemäriverkoston lähtötiedot'!$A413&gt;1000, 'Viemäriverkoston lähtötiedot'!$A413+MALLI_saneeraus_JV1!I$2,"")</f>
        <v/>
      </c>
      <c r="J414" s="8" t="str">
        <f>IF(I414&lt;&gt;"",'Viemäriverkoston lähtötiedot'!$B413*MALLI_saneeraus_JV1!J$2,"")</f>
        <v/>
      </c>
    </row>
    <row r="415" spans="1:10" x14ac:dyDescent="0.35">
      <c r="A415" t="str">
        <f>IF('Viemäriverkoston lähtötiedot'!$A414&gt;1000, 'Viemäriverkoston lähtötiedot'!$A414+MALLI_saneeraus_JV1!A$2,"")</f>
        <v/>
      </c>
      <c r="B415" s="8" t="str">
        <f>IF(A415&lt;&gt;"",'Viemäriverkoston lähtötiedot'!$B414*MALLI_saneeraus_JV1!B$2,"")</f>
        <v/>
      </c>
      <c r="C415" t="str">
        <f>IF('Viemäriverkoston lähtötiedot'!$A414&gt;1000, 'Viemäriverkoston lähtötiedot'!$A414+MALLI_saneeraus_JV1!C$2,"")</f>
        <v/>
      </c>
      <c r="D415" s="8" t="str">
        <f>IF(C415&lt;&gt;"",'Viemäriverkoston lähtötiedot'!$B414*MALLI_saneeraus_JV1!D$2,"")</f>
        <v/>
      </c>
      <c r="E415" t="str">
        <f>IF('Viemäriverkoston lähtötiedot'!$A414&gt;1000, 'Viemäriverkoston lähtötiedot'!$A414+MALLI_saneeraus_JV1!E$2,"")</f>
        <v/>
      </c>
      <c r="F415" s="8" t="str">
        <f>IF(E415&lt;&gt;"",'Viemäriverkoston lähtötiedot'!$B414*MALLI_saneeraus_JV1!F$2,"")</f>
        <v/>
      </c>
      <c r="G415" t="str">
        <f>IF('Viemäriverkoston lähtötiedot'!$A414&gt;1000, 'Viemäriverkoston lähtötiedot'!$A414+MALLI_saneeraus_JV1!G$2,"")</f>
        <v/>
      </c>
      <c r="H415" s="8" t="str">
        <f>IF(G415&lt;&gt;"",'Viemäriverkoston lähtötiedot'!$B414*MALLI_saneeraus_JV1!H$2,"")</f>
        <v/>
      </c>
      <c r="I415" t="str">
        <f>IF('Viemäriverkoston lähtötiedot'!$A414&gt;1000, 'Viemäriverkoston lähtötiedot'!$A414+MALLI_saneeraus_JV1!I$2,"")</f>
        <v/>
      </c>
      <c r="J415" s="8" t="str">
        <f>IF(I415&lt;&gt;"",'Viemäriverkoston lähtötiedot'!$B414*MALLI_saneeraus_JV1!J$2,"")</f>
        <v/>
      </c>
    </row>
    <row r="416" spans="1:10" x14ac:dyDescent="0.35">
      <c r="A416" t="str">
        <f>IF('Viemäriverkoston lähtötiedot'!$A415&gt;1000, 'Viemäriverkoston lähtötiedot'!$A415+MALLI_saneeraus_JV1!A$2,"")</f>
        <v/>
      </c>
      <c r="B416" s="8" t="str">
        <f>IF(A416&lt;&gt;"",'Viemäriverkoston lähtötiedot'!$B415*MALLI_saneeraus_JV1!B$2,"")</f>
        <v/>
      </c>
      <c r="C416" t="str">
        <f>IF('Viemäriverkoston lähtötiedot'!$A415&gt;1000, 'Viemäriverkoston lähtötiedot'!$A415+MALLI_saneeraus_JV1!C$2,"")</f>
        <v/>
      </c>
      <c r="D416" s="8" t="str">
        <f>IF(C416&lt;&gt;"",'Viemäriverkoston lähtötiedot'!$B415*MALLI_saneeraus_JV1!D$2,"")</f>
        <v/>
      </c>
      <c r="E416" t="str">
        <f>IF('Viemäriverkoston lähtötiedot'!$A415&gt;1000, 'Viemäriverkoston lähtötiedot'!$A415+MALLI_saneeraus_JV1!E$2,"")</f>
        <v/>
      </c>
      <c r="F416" s="8" t="str">
        <f>IF(E416&lt;&gt;"",'Viemäriverkoston lähtötiedot'!$B415*MALLI_saneeraus_JV1!F$2,"")</f>
        <v/>
      </c>
      <c r="G416" t="str">
        <f>IF('Viemäriverkoston lähtötiedot'!$A415&gt;1000, 'Viemäriverkoston lähtötiedot'!$A415+MALLI_saneeraus_JV1!G$2,"")</f>
        <v/>
      </c>
      <c r="H416" s="8" t="str">
        <f>IF(G416&lt;&gt;"",'Viemäriverkoston lähtötiedot'!$B415*MALLI_saneeraus_JV1!H$2,"")</f>
        <v/>
      </c>
      <c r="I416" t="str">
        <f>IF('Viemäriverkoston lähtötiedot'!$A415&gt;1000, 'Viemäriverkoston lähtötiedot'!$A415+MALLI_saneeraus_JV1!I$2,"")</f>
        <v/>
      </c>
      <c r="J416" s="8" t="str">
        <f>IF(I416&lt;&gt;"",'Viemäriverkoston lähtötiedot'!$B415*MALLI_saneeraus_JV1!J$2,"")</f>
        <v/>
      </c>
    </row>
    <row r="417" spans="1:10" x14ac:dyDescent="0.35">
      <c r="A417" t="str">
        <f>IF('Viemäriverkoston lähtötiedot'!$A416&gt;1000, 'Viemäriverkoston lähtötiedot'!$A416+MALLI_saneeraus_JV1!A$2,"")</f>
        <v/>
      </c>
      <c r="B417" s="8" t="str">
        <f>IF(A417&lt;&gt;"",'Viemäriverkoston lähtötiedot'!$B416*MALLI_saneeraus_JV1!B$2,"")</f>
        <v/>
      </c>
      <c r="C417" t="str">
        <f>IF('Viemäriverkoston lähtötiedot'!$A416&gt;1000, 'Viemäriverkoston lähtötiedot'!$A416+MALLI_saneeraus_JV1!C$2,"")</f>
        <v/>
      </c>
      <c r="D417" s="8" t="str">
        <f>IF(C417&lt;&gt;"",'Viemäriverkoston lähtötiedot'!$B416*MALLI_saneeraus_JV1!D$2,"")</f>
        <v/>
      </c>
      <c r="E417" t="str">
        <f>IF('Viemäriverkoston lähtötiedot'!$A416&gt;1000, 'Viemäriverkoston lähtötiedot'!$A416+MALLI_saneeraus_JV1!E$2,"")</f>
        <v/>
      </c>
      <c r="F417" s="8" t="str">
        <f>IF(E417&lt;&gt;"",'Viemäriverkoston lähtötiedot'!$B416*MALLI_saneeraus_JV1!F$2,"")</f>
        <v/>
      </c>
      <c r="G417" t="str">
        <f>IF('Viemäriverkoston lähtötiedot'!$A416&gt;1000, 'Viemäriverkoston lähtötiedot'!$A416+MALLI_saneeraus_JV1!G$2,"")</f>
        <v/>
      </c>
      <c r="H417" s="8" t="str">
        <f>IF(G417&lt;&gt;"",'Viemäriverkoston lähtötiedot'!$B416*MALLI_saneeraus_JV1!H$2,"")</f>
        <v/>
      </c>
      <c r="I417" t="str">
        <f>IF('Viemäriverkoston lähtötiedot'!$A416&gt;1000, 'Viemäriverkoston lähtötiedot'!$A416+MALLI_saneeraus_JV1!I$2,"")</f>
        <v/>
      </c>
      <c r="J417" s="8" t="str">
        <f>IF(I417&lt;&gt;"",'Viemäriverkoston lähtötiedot'!$B416*MALLI_saneeraus_JV1!J$2,"")</f>
        <v/>
      </c>
    </row>
    <row r="418" spans="1:10" x14ac:dyDescent="0.35">
      <c r="A418" t="str">
        <f>IF('Viemäriverkoston lähtötiedot'!$A417&gt;1000, 'Viemäriverkoston lähtötiedot'!$A417+MALLI_saneeraus_JV1!A$2,"")</f>
        <v/>
      </c>
      <c r="B418" s="8" t="str">
        <f>IF(A418&lt;&gt;"",'Viemäriverkoston lähtötiedot'!$B417*MALLI_saneeraus_JV1!B$2,"")</f>
        <v/>
      </c>
      <c r="C418" t="str">
        <f>IF('Viemäriverkoston lähtötiedot'!$A417&gt;1000, 'Viemäriverkoston lähtötiedot'!$A417+MALLI_saneeraus_JV1!C$2,"")</f>
        <v/>
      </c>
      <c r="D418" s="8" t="str">
        <f>IF(C418&lt;&gt;"",'Viemäriverkoston lähtötiedot'!$B417*MALLI_saneeraus_JV1!D$2,"")</f>
        <v/>
      </c>
      <c r="E418" t="str">
        <f>IF('Viemäriverkoston lähtötiedot'!$A417&gt;1000, 'Viemäriverkoston lähtötiedot'!$A417+MALLI_saneeraus_JV1!E$2,"")</f>
        <v/>
      </c>
      <c r="F418" s="8" t="str">
        <f>IF(E418&lt;&gt;"",'Viemäriverkoston lähtötiedot'!$B417*MALLI_saneeraus_JV1!F$2,"")</f>
        <v/>
      </c>
      <c r="G418" t="str">
        <f>IF('Viemäriverkoston lähtötiedot'!$A417&gt;1000, 'Viemäriverkoston lähtötiedot'!$A417+MALLI_saneeraus_JV1!G$2,"")</f>
        <v/>
      </c>
      <c r="H418" s="8" t="str">
        <f>IF(G418&lt;&gt;"",'Viemäriverkoston lähtötiedot'!$B417*MALLI_saneeraus_JV1!H$2,"")</f>
        <v/>
      </c>
      <c r="I418" t="str">
        <f>IF('Viemäriverkoston lähtötiedot'!$A417&gt;1000, 'Viemäriverkoston lähtötiedot'!$A417+MALLI_saneeraus_JV1!I$2,"")</f>
        <v/>
      </c>
      <c r="J418" s="8" t="str">
        <f>IF(I418&lt;&gt;"",'Viemäriverkoston lähtötiedot'!$B417*MALLI_saneeraus_JV1!J$2,"")</f>
        <v/>
      </c>
    </row>
    <row r="419" spans="1:10" x14ac:dyDescent="0.35">
      <c r="A419" t="str">
        <f>IF('Viemäriverkoston lähtötiedot'!$A418&gt;1000, 'Viemäriverkoston lähtötiedot'!$A418+MALLI_saneeraus_JV1!A$2,"")</f>
        <v/>
      </c>
      <c r="B419" s="8" t="str">
        <f>IF(A419&lt;&gt;"",'Viemäriverkoston lähtötiedot'!$B418*MALLI_saneeraus_JV1!B$2,"")</f>
        <v/>
      </c>
      <c r="C419" t="str">
        <f>IF('Viemäriverkoston lähtötiedot'!$A418&gt;1000, 'Viemäriverkoston lähtötiedot'!$A418+MALLI_saneeraus_JV1!C$2,"")</f>
        <v/>
      </c>
      <c r="D419" s="8" t="str">
        <f>IF(C419&lt;&gt;"",'Viemäriverkoston lähtötiedot'!$B418*MALLI_saneeraus_JV1!D$2,"")</f>
        <v/>
      </c>
      <c r="E419" t="str">
        <f>IF('Viemäriverkoston lähtötiedot'!$A418&gt;1000, 'Viemäriverkoston lähtötiedot'!$A418+MALLI_saneeraus_JV1!E$2,"")</f>
        <v/>
      </c>
      <c r="F419" s="8" t="str">
        <f>IF(E419&lt;&gt;"",'Viemäriverkoston lähtötiedot'!$B418*MALLI_saneeraus_JV1!F$2,"")</f>
        <v/>
      </c>
      <c r="G419" t="str">
        <f>IF('Viemäriverkoston lähtötiedot'!$A418&gt;1000, 'Viemäriverkoston lähtötiedot'!$A418+MALLI_saneeraus_JV1!G$2,"")</f>
        <v/>
      </c>
      <c r="H419" s="8" t="str">
        <f>IF(G419&lt;&gt;"",'Viemäriverkoston lähtötiedot'!$B418*MALLI_saneeraus_JV1!H$2,"")</f>
        <v/>
      </c>
      <c r="I419" t="str">
        <f>IF('Viemäriverkoston lähtötiedot'!$A418&gt;1000, 'Viemäriverkoston lähtötiedot'!$A418+MALLI_saneeraus_JV1!I$2,"")</f>
        <v/>
      </c>
      <c r="J419" s="8" t="str">
        <f>IF(I419&lt;&gt;"",'Viemäriverkoston lähtötiedot'!$B418*MALLI_saneeraus_JV1!J$2,"")</f>
        <v/>
      </c>
    </row>
    <row r="420" spans="1:10" x14ac:dyDescent="0.35">
      <c r="A420" t="str">
        <f>IF('Viemäriverkoston lähtötiedot'!$A419&gt;1000, 'Viemäriverkoston lähtötiedot'!$A419+MALLI_saneeraus_JV1!A$2,"")</f>
        <v/>
      </c>
      <c r="B420" s="8" t="str">
        <f>IF(A420&lt;&gt;"",'Viemäriverkoston lähtötiedot'!$B419*MALLI_saneeraus_JV1!B$2,"")</f>
        <v/>
      </c>
      <c r="C420" t="str">
        <f>IF('Viemäriverkoston lähtötiedot'!$A419&gt;1000, 'Viemäriverkoston lähtötiedot'!$A419+MALLI_saneeraus_JV1!C$2,"")</f>
        <v/>
      </c>
      <c r="D420" s="8" t="str">
        <f>IF(C420&lt;&gt;"",'Viemäriverkoston lähtötiedot'!$B419*MALLI_saneeraus_JV1!D$2,"")</f>
        <v/>
      </c>
      <c r="E420" t="str">
        <f>IF('Viemäriverkoston lähtötiedot'!$A419&gt;1000, 'Viemäriverkoston lähtötiedot'!$A419+MALLI_saneeraus_JV1!E$2,"")</f>
        <v/>
      </c>
      <c r="F420" s="8" t="str">
        <f>IF(E420&lt;&gt;"",'Viemäriverkoston lähtötiedot'!$B419*MALLI_saneeraus_JV1!F$2,"")</f>
        <v/>
      </c>
      <c r="G420" t="str">
        <f>IF('Viemäriverkoston lähtötiedot'!$A419&gt;1000, 'Viemäriverkoston lähtötiedot'!$A419+MALLI_saneeraus_JV1!G$2,"")</f>
        <v/>
      </c>
      <c r="H420" s="8" t="str">
        <f>IF(G420&lt;&gt;"",'Viemäriverkoston lähtötiedot'!$B419*MALLI_saneeraus_JV1!H$2,"")</f>
        <v/>
      </c>
      <c r="I420" t="str">
        <f>IF('Viemäriverkoston lähtötiedot'!$A419&gt;1000, 'Viemäriverkoston lähtötiedot'!$A419+MALLI_saneeraus_JV1!I$2,"")</f>
        <v/>
      </c>
      <c r="J420" s="8" t="str">
        <f>IF(I420&lt;&gt;"",'Viemäriverkoston lähtötiedot'!$B419*MALLI_saneeraus_JV1!J$2,"")</f>
        <v/>
      </c>
    </row>
    <row r="421" spans="1:10" x14ac:dyDescent="0.35">
      <c r="A421" t="str">
        <f>IF('Viemäriverkoston lähtötiedot'!$A420&gt;1000, 'Viemäriverkoston lähtötiedot'!$A420+MALLI_saneeraus_JV1!A$2,"")</f>
        <v/>
      </c>
      <c r="B421" s="8" t="str">
        <f>IF(A421&lt;&gt;"",'Viemäriverkoston lähtötiedot'!$B420*MALLI_saneeraus_JV1!B$2,"")</f>
        <v/>
      </c>
      <c r="C421" t="str">
        <f>IF('Viemäriverkoston lähtötiedot'!$A420&gt;1000, 'Viemäriverkoston lähtötiedot'!$A420+MALLI_saneeraus_JV1!C$2,"")</f>
        <v/>
      </c>
      <c r="D421" s="8" t="str">
        <f>IF(C421&lt;&gt;"",'Viemäriverkoston lähtötiedot'!$B420*MALLI_saneeraus_JV1!D$2,"")</f>
        <v/>
      </c>
      <c r="E421" t="str">
        <f>IF('Viemäriverkoston lähtötiedot'!$A420&gt;1000, 'Viemäriverkoston lähtötiedot'!$A420+MALLI_saneeraus_JV1!E$2,"")</f>
        <v/>
      </c>
      <c r="F421" s="8" t="str">
        <f>IF(E421&lt;&gt;"",'Viemäriverkoston lähtötiedot'!$B420*MALLI_saneeraus_JV1!F$2,"")</f>
        <v/>
      </c>
      <c r="G421" t="str">
        <f>IF('Viemäriverkoston lähtötiedot'!$A420&gt;1000, 'Viemäriverkoston lähtötiedot'!$A420+MALLI_saneeraus_JV1!G$2,"")</f>
        <v/>
      </c>
      <c r="H421" s="8" t="str">
        <f>IF(G421&lt;&gt;"",'Viemäriverkoston lähtötiedot'!$B420*MALLI_saneeraus_JV1!H$2,"")</f>
        <v/>
      </c>
      <c r="I421" t="str">
        <f>IF('Viemäriverkoston lähtötiedot'!$A420&gt;1000, 'Viemäriverkoston lähtötiedot'!$A420+MALLI_saneeraus_JV1!I$2,"")</f>
        <v/>
      </c>
      <c r="J421" s="8" t="str">
        <f>IF(I421&lt;&gt;"",'Viemäriverkoston lähtötiedot'!$B420*MALLI_saneeraus_JV1!J$2,"")</f>
        <v/>
      </c>
    </row>
    <row r="422" spans="1:10" x14ac:dyDescent="0.35">
      <c r="A422" t="str">
        <f>IF('Viemäriverkoston lähtötiedot'!$A421&gt;1000, 'Viemäriverkoston lähtötiedot'!$A421+MALLI_saneeraus_JV1!A$2,"")</f>
        <v/>
      </c>
      <c r="B422" s="8" t="str">
        <f>IF(A422&lt;&gt;"",'Viemäriverkoston lähtötiedot'!$B421*MALLI_saneeraus_JV1!B$2,"")</f>
        <v/>
      </c>
      <c r="C422" t="str">
        <f>IF('Viemäriverkoston lähtötiedot'!$A421&gt;1000, 'Viemäriverkoston lähtötiedot'!$A421+MALLI_saneeraus_JV1!C$2,"")</f>
        <v/>
      </c>
      <c r="D422" s="8" t="str">
        <f>IF(C422&lt;&gt;"",'Viemäriverkoston lähtötiedot'!$B421*MALLI_saneeraus_JV1!D$2,"")</f>
        <v/>
      </c>
      <c r="E422" t="str">
        <f>IF('Viemäriverkoston lähtötiedot'!$A421&gt;1000, 'Viemäriverkoston lähtötiedot'!$A421+MALLI_saneeraus_JV1!E$2,"")</f>
        <v/>
      </c>
      <c r="F422" s="8" t="str">
        <f>IF(E422&lt;&gt;"",'Viemäriverkoston lähtötiedot'!$B421*MALLI_saneeraus_JV1!F$2,"")</f>
        <v/>
      </c>
      <c r="G422" t="str">
        <f>IF('Viemäriverkoston lähtötiedot'!$A421&gt;1000, 'Viemäriverkoston lähtötiedot'!$A421+MALLI_saneeraus_JV1!G$2,"")</f>
        <v/>
      </c>
      <c r="H422" s="8" t="str">
        <f>IF(G422&lt;&gt;"",'Viemäriverkoston lähtötiedot'!$B421*MALLI_saneeraus_JV1!H$2,"")</f>
        <v/>
      </c>
      <c r="I422" t="str">
        <f>IF('Viemäriverkoston lähtötiedot'!$A421&gt;1000, 'Viemäriverkoston lähtötiedot'!$A421+MALLI_saneeraus_JV1!I$2,"")</f>
        <v/>
      </c>
      <c r="J422" s="8" t="str">
        <f>IF(I422&lt;&gt;"",'Viemäriverkoston lähtötiedot'!$B421*MALLI_saneeraus_JV1!J$2,"")</f>
        <v/>
      </c>
    </row>
    <row r="423" spans="1:10" x14ac:dyDescent="0.35">
      <c r="A423" t="str">
        <f>IF('Viemäriverkoston lähtötiedot'!$A422&gt;1000, 'Viemäriverkoston lähtötiedot'!$A422+MALLI_saneeraus_JV1!A$2,"")</f>
        <v/>
      </c>
      <c r="B423" s="8" t="str">
        <f>IF(A423&lt;&gt;"",'Viemäriverkoston lähtötiedot'!$B422*MALLI_saneeraus_JV1!B$2,"")</f>
        <v/>
      </c>
      <c r="C423" t="str">
        <f>IF('Viemäriverkoston lähtötiedot'!$A422&gt;1000, 'Viemäriverkoston lähtötiedot'!$A422+MALLI_saneeraus_JV1!C$2,"")</f>
        <v/>
      </c>
      <c r="D423" s="8" t="str">
        <f>IF(C423&lt;&gt;"",'Viemäriverkoston lähtötiedot'!$B422*MALLI_saneeraus_JV1!D$2,"")</f>
        <v/>
      </c>
      <c r="E423" t="str">
        <f>IF('Viemäriverkoston lähtötiedot'!$A422&gt;1000, 'Viemäriverkoston lähtötiedot'!$A422+MALLI_saneeraus_JV1!E$2,"")</f>
        <v/>
      </c>
      <c r="F423" s="8" t="str">
        <f>IF(E423&lt;&gt;"",'Viemäriverkoston lähtötiedot'!$B422*MALLI_saneeraus_JV1!F$2,"")</f>
        <v/>
      </c>
      <c r="G423" t="str">
        <f>IF('Viemäriverkoston lähtötiedot'!$A422&gt;1000, 'Viemäriverkoston lähtötiedot'!$A422+MALLI_saneeraus_JV1!G$2,"")</f>
        <v/>
      </c>
      <c r="H423" s="8" t="str">
        <f>IF(G423&lt;&gt;"",'Viemäriverkoston lähtötiedot'!$B422*MALLI_saneeraus_JV1!H$2,"")</f>
        <v/>
      </c>
      <c r="I423" t="str">
        <f>IF('Viemäriverkoston lähtötiedot'!$A422&gt;1000, 'Viemäriverkoston lähtötiedot'!$A422+MALLI_saneeraus_JV1!I$2,"")</f>
        <v/>
      </c>
      <c r="J423" s="8" t="str">
        <f>IF(I423&lt;&gt;"",'Viemäriverkoston lähtötiedot'!$B422*MALLI_saneeraus_JV1!J$2,"")</f>
        <v/>
      </c>
    </row>
    <row r="424" spans="1:10" x14ac:dyDescent="0.35">
      <c r="A424" t="str">
        <f>IF('Viemäriverkoston lähtötiedot'!$A423&gt;1000, 'Viemäriverkoston lähtötiedot'!$A423+MALLI_saneeraus_JV1!A$2,"")</f>
        <v/>
      </c>
      <c r="B424" s="8" t="str">
        <f>IF(A424&lt;&gt;"",'Viemäriverkoston lähtötiedot'!$B423*MALLI_saneeraus_JV1!B$2,"")</f>
        <v/>
      </c>
      <c r="C424" t="str">
        <f>IF('Viemäriverkoston lähtötiedot'!$A423&gt;1000, 'Viemäriverkoston lähtötiedot'!$A423+MALLI_saneeraus_JV1!C$2,"")</f>
        <v/>
      </c>
      <c r="D424" s="8" t="str">
        <f>IF(C424&lt;&gt;"",'Viemäriverkoston lähtötiedot'!$B423*MALLI_saneeraus_JV1!D$2,"")</f>
        <v/>
      </c>
      <c r="E424" t="str">
        <f>IF('Viemäriverkoston lähtötiedot'!$A423&gt;1000, 'Viemäriverkoston lähtötiedot'!$A423+MALLI_saneeraus_JV1!E$2,"")</f>
        <v/>
      </c>
      <c r="F424" s="8" t="str">
        <f>IF(E424&lt;&gt;"",'Viemäriverkoston lähtötiedot'!$B423*MALLI_saneeraus_JV1!F$2,"")</f>
        <v/>
      </c>
      <c r="G424" t="str">
        <f>IF('Viemäriverkoston lähtötiedot'!$A423&gt;1000, 'Viemäriverkoston lähtötiedot'!$A423+MALLI_saneeraus_JV1!G$2,"")</f>
        <v/>
      </c>
      <c r="H424" s="8" t="str">
        <f>IF(G424&lt;&gt;"",'Viemäriverkoston lähtötiedot'!$B423*MALLI_saneeraus_JV1!H$2,"")</f>
        <v/>
      </c>
      <c r="I424" t="str">
        <f>IF('Viemäriverkoston lähtötiedot'!$A423&gt;1000, 'Viemäriverkoston lähtötiedot'!$A423+MALLI_saneeraus_JV1!I$2,"")</f>
        <v/>
      </c>
      <c r="J424" s="8" t="str">
        <f>IF(I424&lt;&gt;"",'Viemäriverkoston lähtötiedot'!$B423*MALLI_saneeraus_JV1!J$2,"")</f>
        <v/>
      </c>
    </row>
    <row r="425" spans="1:10" x14ac:dyDescent="0.35">
      <c r="A425" t="str">
        <f>IF('Viemäriverkoston lähtötiedot'!$A424&gt;1000, 'Viemäriverkoston lähtötiedot'!$A424+MALLI_saneeraus_JV1!A$2,"")</f>
        <v/>
      </c>
      <c r="B425" s="8" t="str">
        <f>IF(A425&lt;&gt;"",'Viemäriverkoston lähtötiedot'!$B424*MALLI_saneeraus_JV1!B$2,"")</f>
        <v/>
      </c>
      <c r="C425" t="str">
        <f>IF('Viemäriverkoston lähtötiedot'!$A424&gt;1000, 'Viemäriverkoston lähtötiedot'!$A424+MALLI_saneeraus_JV1!C$2,"")</f>
        <v/>
      </c>
      <c r="D425" s="8" t="str">
        <f>IF(C425&lt;&gt;"",'Viemäriverkoston lähtötiedot'!$B424*MALLI_saneeraus_JV1!D$2,"")</f>
        <v/>
      </c>
      <c r="E425" t="str">
        <f>IF('Viemäriverkoston lähtötiedot'!$A424&gt;1000, 'Viemäriverkoston lähtötiedot'!$A424+MALLI_saneeraus_JV1!E$2,"")</f>
        <v/>
      </c>
      <c r="F425" s="8" t="str">
        <f>IF(E425&lt;&gt;"",'Viemäriverkoston lähtötiedot'!$B424*MALLI_saneeraus_JV1!F$2,"")</f>
        <v/>
      </c>
      <c r="G425" t="str">
        <f>IF('Viemäriverkoston lähtötiedot'!$A424&gt;1000, 'Viemäriverkoston lähtötiedot'!$A424+MALLI_saneeraus_JV1!G$2,"")</f>
        <v/>
      </c>
      <c r="H425" s="8" t="str">
        <f>IF(G425&lt;&gt;"",'Viemäriverkoston lähtötiedot'!$B424*MALLI_saneeraus_JV1!H$2,"")</f>
        <v/>
      </c>
      <c r="I425" t="str">
        <f>IF('Viemäriverkoston lähtötiedot'!$A424&gt;1000, 'Viemäriverkoston lähtötiedot'!$A424+MALLI_saneeraus_JV1!I$2,"")</f>
        <v/>
      </c>
      <c r="J425" s="8" t="str">
        <f>IF(I425&lt;&gt;"",'Viemäriverkoston lähtötiedot'!$B424*MALLI_saneeraus_JV1!J$2,"")</f>
        <v/>
      </c>
    </row>
    <row r="426" spans="1:10" x14ac:dyDescent="0.35">
      <c r="A426" t="str">
        <f>IF('Viemäriverkoston lähtötiedot'!$A425&gt;1000, 'Viemäriverkoston lähtötiedot'!$A425+MALLI_saneeraus_JV1!A$2,"")</f>
        <v/>
      </c>
      <c r="B426" s="8" t="str">
        <f>IF(A426&lt;&gt;"",'Viemäriverkoston lähtötiedot'!$B425*MALLI_saneeraus_JV1!B$2,"")</f>
        <v/>
      </c>
      <c r="C426" t="str">
        <f>IF('Viemäriverkoston lähtötiedot'!$A425&gt;1000, 'Viemäriverkoston lähtötiedot'!$A425+MALLI_saneeraus_JV1!C$2,"")</f>
        <v/>
      </c>
      <c r="D426" s="8" t="str">
        <f>IF(C426&lt;&gt;"",'Viemäriverkoston lähtötiedot'!$B425*MALLI_saneeraus_JV1!D$2,"")</f>
        <v/>
      </c>
      <c r="E426" t="str">
        <f>IF('Viemäriverkoston lähtötiedot'!$A425&gt;1000, 'Viemäriverkoston lähtötiedot'!$A425+MALLI_saneeraus_JV1!E$2,"")</f>
        <v/>
      </c>
      <c r="F426" s="8" t="str">
        <f>IF(E426&lt;&gt;"",'Viemäriverkoston lähtötiedot'!$B425*MALLI_saneeraus_JV1!F$2,"")</f>
        <v/>
      </c>
      <c r="G426" t="str">
        <f>IF('Viemäriverkoston lähtötiedot'!$A425&gt;1000, 'Viemäriverkoston lähtötiedot'!$A425+MALLI_saneeraus_JV1!G$2,"")</f>
        <v/>
      </c>
      <c r="H426" s="8" t="str">
        <f>IF(G426&lt;&gt;"",'Viemäriverkoston lähtötiedot'!$B425*MALLI_saneeraus_JV1!H$2,"")</f>
        <v/>
      </c>
      <c r="I426" t="str">
        <f>IF('Viemäriverkoston lähtötiedot'!$A425&gt;1000, 'Viemäriverkoston lähtötiedot'!$A425+MALLI_saneeraus_JV1!I$2,"")</f>
        <v/>
      </c>
      <c r="J426" s="8" t="str">
        <f>IF(I426&lt;&gt;"",'Viemäriverkoston lähtötiedot'!$B425*MALLI_saneeraus_JV1!J$2,"")</f>
        <v/>
      </c>
    </row>
    <row r="427" spans="1:10" x14ac:dyDescent="0.35">
      <c r="A427" t="str">
        <f>IF('Viemäriverkoston lähtötiedot'!$A426&gt;1000, 'Viemäriverkoston lähtötiedot'!$A426+MALLI_saneeraus_JV1!A$2,"")</f>
        <v/>
      </c>
      <c r="B427" s="8" t="str">
        <f>IF(A427&lt;&gt;"",'Viemäriverkoston lähtötiedot'!$B426*MALLI_saneeraus_JV1!B$2,"")</f>
        <v/>
      </c>
      <c r="C427" t="str">
        <f>IF('Viemäriverkoston lähtötiedot'!$A426&gt;1000, 'Viemäriverkoston lähtötiedot'!$A426+MALLI_saneeraus_JV1!C$2,"")</f>
        <v/>
      </c>
      <c r="D427" s="8" t="str">
        <f>IF(C427&lt;&gt;"",'Viemäriverkoston lähtötiedot'!$B426*MALLI_saneeraus_JV1!D$2,"")</f>
        <v/>
      </c>
      <c r="E427" t="str">
        <f>IF('Viemäriverkoston lähtötiedot'!$A426&gt;1000, 'Viemäriverkoston lähtötiedot'!$A426+MALLI_saneeraus_JV1!E$2,"")</f>
        <v/>
      </c>
      <c r="F427" s="8" t="str">
        <f>IF(E427&lt;&gt;"",'Viemäriverkoston lähtötiedot'!$B426*MALLI_saneeraus_JV1!F$2,"")</f>
        <v/>
      </c>
      <c r="G427" t="str">
        <f>IF('Viemäriverkoston lähtötiedot'!$A426&gt;1000, 'Viemäriverkoston lähtötiedot'!$A426+MALLI_saneeraus_JV1!G$2,"")</f>
        <v/>
      </c>
      <c r="H427" s="8" t="str">
        <f>IF(G427&lt;&gt;"",'Viemäriverkoston lähtötiedot'!$B426*MALLI_saneeraus_JV1!H$2,"")</f>
        <v/>
      </c>
      <c r="I427" t="str">
        <f>IF('Viemäriverkoston lähtötiedot'!$A426&gt;1000, 'Viemäriverkoston lähtötiedot'!$A426+MALLI_saneeraus_JV1!I$2,"")</f>
        <v/>
      </c>
      <c r="J427" s="8" t="str">
        <f>IF(I427&lt;&gt;"",'Viemäriverkoston lähtötiedot'!$B426*MALLI_saneeraus_JV1!J$2,"")</f>
        <v/>
      </c>
    </row>
    <row r="428" spans="1:10" x14ac:dyDescent="0.35">
      <c r="A428" t="str">
        <f>IF('Viemäriverkoston lähtötiedot'!$A427&gt;1000, 'Viemäriverkoston lähtötiedot'!$A427+MALLI_saneeraus_JV1!A$2,"")</f>
        <v/>
      </c>
      <c r="B428" s="8" t="str">
        <f>IF(A428&lt;&gt;"",'Viemäriverkoston lähtötiedot'!$B427*MALLI_saneeraus_JV1!B$2,"")</f>
        <v/>
      </c>
      <c r="C428" t="str">
        <f>IF('Viemäriverkoston lähtötiedot'!$A427&gt;1000, 'Viemäriverkoston lähtötiedot'!$A427+MALLI_saneeraus_JV1!C$2,"")</f>
        <v/>
      </c>
      <c r="D428" s="8" t="str">
        <f>IF(C428&lt;&gt;"",'Viemäriverkoston lähtötiedot'!$B427*MALLI_saneeraus_JV1!D$2,"")</f>
        <v/>
      </c>
      <c r="E428" t="str">
        <f>IF('Viemäriverkoston lähtötiedot'!$A427&gt;1000, 'Viemäriverkoston lähtötiedot'!$A427+MALLI_saneeraus_JV1!E$2,"")</f>
        <v/>
      </c>
      <c r="F428" s="8" t="str">
        <f>IF(E428&lt;&gt;"",'Viemäriverkoston lähtötiedot'!$B427*MALLI_saneeraus_JV1!F$2,"")</f>
        <v/>
      </c>
      <c r="G428" t="str">
        <f>IF('Viemäriverkoston lähtötiedot'!$A427&gt;1000, 'Viemäriverkoston lähtötiedot'!$A427+MALLI_saneeraus_JV1!G$2,"")</f>
        <v/>
      </c>
      <c r="H428" s="8" t="str">
        <f>IF(G428&lt;&gt;"",'Viemäriverkoston lähtötiedot'!$B427*MALLI_saneeraus_JV1!H$2,"")</f>
        <v/>
      </c>
      <c r="I428" t="str">
        <f>IF('Viemäriverkoston lähtötiedot'!$A427&gt;1000, 'Viemäriverkoston lähtötiedot'!$A427+MALLI_saneeraus_JV1!I$2,"")</f>
        <v/>
      </c>
      <c r="J428" s="8" t="str">
        <f>IF(I428&lt;&gt;"",'Viemäriverkoston lähtötiedot'!$B427*MALLI_saneeraus_JV1!J$2,"")</f>
        <v/>
      </c>
    </row>
    <row r="429" spans="1:10" x14ac:dyDescent="0.35">
      <c r="A429" t="str">
        <f>IF('Viemäriverkoston lähtötiedot'!$A428&gt;1000, 'Viemäriverkoston lähtötiedot'!$A428+MALLI_saneeraus_JV1!A$2,"")</f>
        <v/>
      </c>
      <c r="B429" s="8" t="str">
        <f>IF(A429&lt;&gt;"",'Viemäriverkoston lähtötiedot'!$B428*MALLI_saneeraus_JV1!B$2,"")</f>
        <v/>
      </c>
      <c r="C429" t="str">
        <f>IF('Viemäriverkoston lähtötiedot'!$A428&gt;1000, 'Viemäriverkoston lähtötiedot'!$A428+MALLI_saneeraus_JV1!C$2,"")</f>
        <v/>
      </c>
      <c r="D429" s="8" t="str">
        <f>IF(C429&lt;&gt;"",'Viemäriverkoston lähtötiedot'!$B428*MALLI_saneeraus_JV1!D$2,"")</f>
        <v/>
      </c>
      <c r="E429" t="str">
        <f>IF('Viemäriverkoston lähtötiedot'!$A428&gt;1000, 'Viemäriverkoston lähtötiedot'!$A428+MALLI_saneeraus_JV1!E$2,"")</f>
        <v/>
      </c>
      <c r="F429" s="8" t="str">
        <f>IF(E429&lt;&gt;"",'Viemäriverkoston lähtötiedot'!$B428*MALLI_saneeraus_JV1!F$2,"")</f>
        <v/>
      </c>
      <c r="G429" t="str">
        <f>IF('Viemäriverkoston lähtötiedot'!$A428&gt;1000, 'Viemäriverkoston lähtötiedot'!$A428+MALLI_saneeraus_JV1!G$2,"")</f>
        <v/>
      </c>
      <c r="H429" s="8" t="str">
        <f>IF(G429&lt;&gt;"",'Viemäriverkoston lähtötiedot'!$B428*MALLI_saneeraus_JV1!H$2,"")</f>
        <v/>
      </c>
      <c r="I429" t="str">
        <f>IF('Viemäriverkoston lähtötiedot'!$A428&gt;1000, 'Viemäriverkoston lähtötiedot'!$A428+MALLI_saneeraus_JV1!I$2,"")</f>
        <v/>
      </c>
      <c r="J429" s="8" t="str">
        <f>IF(I429&lt;&gt;"",'Viemäriverkoston lähtötiedot'!$B428*MALLI_saneeraus_JV1!J$2,"")</f>
        <v/>
      </c>
    </row>
    <row r="430" spans="1:10" x14ac:dyDescent="0.35">
      <c r="A430" t="str">
        <f>IF('Viemäriverkoston lähtötiedot'!$A429&gt;1000, 'Viemäriverkoston lähtötiedot'!$A429+MALLI_saneeraus_JV1!A$2,"")</f>
        <v/>
      </c>
      <c r="B430" s="8" t="str">
        <f>IF(A430&lt;&gt;"",'Viemäriverkoston lähtötiedot'!$B429*MALLI_saneeraus_JV1!B$2,"")</f>
        <v/>
      </c>
      <c r="C430" t="str">
        <f>IF('Viemäriverkoston lähtötiedot'!$A429&gt;1000, 'Viemäriverkoston lähtötiedot'!$A429+MALLI_saneeraus_JV1!C$2,"")</f>
        <v/>
      </c>
      <c r="D430" s="8" t="str">
        <f>IF(C430&lt;&gt;"",'Viemäriverkoston lähtötiedot'!$B429*MALLI_saneeraus_JV1!D$2,"")</f>
        <v/>
      </c>
      <c r="E430" t="str">
        <f>IF('Viemäriverkoston lähtötiedot'!$A429&gt;1000, 'Viemäriverkoston lähtötiedot'!$A429+MALLI_saneeraus_JV1!E$2,"")</f>
        <v/>
      </c>
      <c r="F430" s="8" t="str">
        <f>IF(E430&lt;&gt;"",'Viemäriverkoston lähtötiedot'!$B429*MALLI_saneeraus_JV1!F$2,"")</f>
        <v/>
      </c>
      <c r="G430" t="str">
        <f>IF('Viemäriverkoston lähtötiedot'!$A429&gt;1000, 'Viemäriverkoston lähtötiedot'!$A429+MALLI_saneeraus_JV1!G$2,"")</f>
        <v/>
      </c>
      <c r="H430" s="8" t="str">
        <f>IF(G430&lt;&gt;"",'Viemäriverkoston lähtötiedot'!$B429*MALLI_saneeraus_JV1!H$2,"")</f>
        <v/>
      </c>
      <c r="I430" t="str">
        <f>IF('Viemäriverkoston lähtötiedot'!$A429&gt;1000, 'Viemäriverkoston lähtötiedot'!$A429+MALLI_saneeraus_JV1!I$2,"")</f>
        <v/>
      </c>
      <c r="J430" s="8" t="str">
        <f>IF(I430&lt;&gt;"",'Viemäriverkoston lähtötiedot'!$B429*MALLI_saneeraus_JV1!J$2,"")</f>
        <v/>
      </c>
    </row>
    <row r="431" spans="1:10" x14ac:dyDescent="0.35">
      <c r="A431" t="str">
        <f>IF('Viemäriverkoston lähtötiedot'!$A430&gt;1000, 'Viemäriverkoston lähtötiedot'!$A430+MALLI_saneeraus_JV1!A$2,"")</f>
        <v/>
      </c>
      <c r="B431" s="8" t="str">
        <f>IF(A431&lt;&gt;"",'Viemäriverkoston lähtötiedot'!$B430*MALLI_saneeraus_JV1!B$2,"")</f>
        <v/>
      </c>
      <c r="C431" t="str">
        <f>IF('Viemäriverkoston lähtötiedot'!$A430&gt;1000, 'Viemäriverkoston lähtötiedot'!$A430+MALLI_saneeraus_JV1!C$2,"")</f>
        <v/>
      </c>
      <c r="D431" s="8" t="str">
        <f>IF(C431&lt;&gt;"",'Viemäriverkoston lähtötiedot'!$B430*MALLI_saneeraus_JV1!D$2,"")</f>
        <v/>
      </c>
      <c r="E431" t="str">
        <f>IF('Viemäriverkoston lähtötiedot'!$A430&gt;1000, 'Viemäriverkoston lähtötiedot'!$A430+MALLI_saneeraus_JV1!E$2,"")</f>
        <v/>
      </c>
      <c r="F431" s="8" t="str">
        <f>IF(E431&lt;&gt;"",'Viemäriverkoston lähtötiedot'!$B430*MALLI_saneeraus_JV1!F$2,"")</f>
        <v/>
      </c>
      <c r="G431" t="str">
        <f>IF('Viemäriverkoston lähtötiedot'!$A430&gt;1000, 'Viemäriverkoston lähtötiedot'!$A430+MALLI_saneeraus_JV1!G$2,"")</f>
        <v/>
      </c>
      <c r="H431" s="8" t="str">
        <f>IF(G431&lt;&gt;"",'Viemäriverkoston lähtötiedot'!$B430*MALLI_saneeraus_JV1!H$2,"")</f>
        <v/>
      </c>
      <c r="I431" t="str">
        <f>IF('Viemäriverkoston lähtötiedot'!$A430&gt;1000, 'Viemäriverkoston lähtötiedot'!$A430+MALLI_saneeraus_JV1!I$2,"")</f>
        <v/>
      </c>
      <c r="J431" s="8" t="str">
        <f>IF(I431&lt;&gt;"",'Viemäriverkoston lähtötiedot'!$B430*MALLI_saneeraus_JV1!J$2,"")</f>
        <v/>
      </c>
    </row>
    <row r="432" spans="1:10" x14ac:dyDescent="0.35">
      <c r="A432" t="str">
        <f>IF('Viemäriverkoston lähtötiedot'!$A431&gt;1000, 'Viemäriverkoston lähtötiedot'!$A431+MALLI_saneeraus_JV1!A$2,"")</f>
        <v/>
      </c>
      <c r="B432" s="8" t="str">
        <f>IF(A432&lt;&gt;"",'Viemäriverkoston lähtötiedot'!$B431*MALLI_saneeraus_JV1!B$2,"")</f>
        <v/>
      </c>
      <c r="C432" t="str">
        <f>IF('Viemäriverkoston lähtötiedot'!$A431&gt;1000, 'Viemäriverkoston lähtötiedot'!$A431+MALLI_saneeraus_JV1!C$2,"")</f>
        <v/>
      </c>
      <c r="D432" s="8" t="str">
        <f>IF(C432&lt;&gt;"",'Viemäriverkoston lähtötiedot'!$B431*MALLI_saneeraus_JV1!D$2,"")</f>
        <v/>
      </c>
      <c r="E432" t="str">
        <f>IF('Viemäriverkoston lähtötiedot'!$A431&gt;1000, 'Viemäriverkoston lähtötiedot'!$A431+MALLI_saneeraus_JV1!E$2,"")</f>
        <v/>
      </c>
      <c r="F432" s="8" t="str">
        <f>IF(E432&lt;&gt;"",'Viemäriverkoston lähtötiedot'!$B431*MALLI_saneeraus_JV1!F$2,"")</f>
        <v/>
      </c>
      <c r="G432" t="str">
        <f>IF('Viemäriverkoston lähtötiedot'!$A431&gt;1000, 'Viemäriverkoston lähtötiedot'!$A431+MALLI_saneeraus_JV1!G$2,"")</f>
        <v/>
      </c>
      <c r="H432" s="8" t="str">
        <f>IF(G432&lt;&gt;"",'Viemäriverkoston lähtötiedot'!$B431*MALLI_saneeraus_JV1!H$2,"")</f>
        <v/>
      </c>
      <c r="I432" t="str">
        <f>IF('Viemäriverkoston lähtötiedot'!$A431&gt;1000, 'Viemäriverkoston lähtötiedot'!$A431+MALLI_saneeraus_JV1!I$2,"")</f>
        <v/>
      </c>
      <c r="J432" s="8" t="str">
        <f>IF(I432&lt;&gt;"",'Viemäriverkoston lähtötiedot'!$B431*MALLI_saneeraus_JV1!J$2,"")</f>
        <v/>
      </c>
    </row>
    <row r="433" spans="1:10" x14ac:dyDescent="0.35">
      <c r="A433" t="str">
        <f>IF('Viemäriverkoston lähtötiedot'!$A432&gt;1000, 'Viemäriverkoston lähtötiedot'!$A432+MALLI_saneeraus_JV1!A$2,"")</f>
        <v/>
      </c>
      <c r="B433" s="8" t="str">
        <f>IF(A433&lt;&gt;"",'Viemäriverkoston lähtötiedot'!$B432*MALLI_saneeraus_JV1!B$2,"")</f>
        <v/>
      </c>
      <c r="C433" t="str">
        <f>IF('Viemäriverkoston lähtötiedot'!$A432&gt;1000, 'Viemäriverkoston lähtötiedot'!$A432+MALLI_saneeraus_JV1!C$2,"")</f>
        <v/>
      </c>
      <c r="D433" s="8" t="str">
        <f>IF(C433&lt;&gt;"",'Viemäriverkoston lähtötiedot'!$B432*MALLI_saneeraus_JV1!D$2,"")</f>
        <v/>
      </c>
      <c r="E433" t="str">
        <f>IF('Viemäriverkoston lähtötiedot'!$A432&gt;1000, 'Viemäriverkoston lähtötiedot'!$A432+MALLI_saneeraus_JV1!E$2,"")</f>
        <v/>
      </c>
      <c r="F433" s="8" t="str">
        <f>IF(E433&lt;&gt;"",'Viemäriverkoston lähtötiedot'!$B432*MALLI_saneeraus_JV1!F$2,"")</f>
        <v/>
      </c>
      <c r="G433" t="str">
        <f>IF('Viemäriverkoston lähtötiedot'!$A432&gt;1000, 'Viemäriverkoston lähtötiedot'!$A432+MALLI_saneeraus_JV1!G$2,"")</f>
        <v/>
      </c>
      <c r="H433" s="8" t="str">
        <f>IF(G433&lt;&gt;"",'Viemäriverkoston lähtötiedot'!$B432*MALLI_saneeraus_JV1!H$2,"")</f>
        <v/>
      </c>
      <c r="I433" t="str">
        <f>IF('Viemäriverkoston lähtötiedot'!$A432&gt;1000, 'Viemäriverkoston lähtötiedot'!$A432+MALLI_saneeraus_JV1!I$2,"")</f>
        <v/>
      </c>
      <c r="J433" s="8" t="str">
        <f>IF(I433&lt;&gt;"",'Viemäriverkoston lähtötiedot'!$B432*MALLI_saneeraus_JV1!J$2,"")</f>
        <v/>
      </c>
    </row>
    <row r="434" spans="1:10" x14ac:dyDescent="0.35">
      <c r="A434" t="str">
        <f>IF('Viemäriverkoston lähtötiedot'!$A433&gt;1000, 'Viemäriverkoston lähtötiedot'!$A433+MALLI_saneeraus_JV1!A$2,"")</f>
        <v/>
      </c>
      <c r="B434" s="8" t="str">
        <f>IF(A434&lt;&gt;"",'Viemäriverkoston lähtötiedot'!$B433*MALLI_saneeraus_JV1!B$2,"")</f>
        <v/>
      </c>
      <c r="C434" t="str">
        <f>IF('Viemäriverkoston lähtötiedot'!$A433&gt;1000, 'Viemäriverkoston lähtötiedot'!$A433+MALLI_saneeraus_JV1!C$2,"")</f>
        <v/>
      </c>
      <c r="D434" s="8" t="str">
        <f>IF(C434&lt;&gt;"",'Viemäriverkoston lähtötiedot'!$B433*MALLI_saneeraus_JV1!D$2,"")</f>
        <v/>
      </c>
      <c r="E434" t="str">
        <f>IF('Viemäriverkoston lähtötiedot'!$A433&gt;1000, 'Viemäriverkoston lähtötiedot'!$A433+MALLI_saneeraus_JV1!E$2,"")</f>
        <v/>
      </c>
      <c r="F434" s="8" t="str">
        <f>IF(E434&lt;&gt;"",'Viemäriverkoston lähtötiedot'!$B433*MALLI_saneeraus_JV1!F$2,"")</f>
        <v/>
      </c>
      <c r="G434" t="str">
        <f>IF('Viemäriverkoston lähtötiedot'!$A433&gt;1000, 'Viemäriverkoston lähtötiedot'!$A433+MALLI_saneeraus_JV1!G$2,"")</f>
        <v/>
      </c>
      <c r="H434" s="8" t="str">
        <f>IF(G434&lt;&gt;"",'Viemäriverkoston lähtötiedot'!$B433*MALLI_saneeraus_JV1!H$2,"")</f>
        <v/>
      </c>
      <c r="I434" t="str">
        <f>IF('Viemäriverkoston lähtötiedot'!$A433&gt;1000, 'Viemäriverkoston lähtötiedot'!$A433+MALLI_saneeraus_JV1!I$2,"")</f>
        <v/>
      </c>
      <c r="J434" s="8" t="str">
        <f>IF(I434&lt;&gt;"",'Viemäriverkoston lähtötiedot'!$B433*MALLI_saneeraus_JV1!J$2,"")</f>
        <v/>
      </c>
    </row>
    <row r="435" spans="1:10" x14ac:dyDescent="0.35">
      <c r="A435" t="str">
        <f>IF('Viemäriverkoston lähtötiedot'!$A434&gt;1000, 'Viemäriverkoston lähtötiedot'!$A434+MALLI_saneeraus_JV1!A$2,"")</f>
        <v/>
      </c>
      <c r="B435" s="8" t="str">
        <f>IF(A435&lt;&gt;"",'Viemäriverkoston lähtötiedot'!$B434*MALLI_saneeraus_JV1!B$2,"")</f>
        <v/>
      </c>
      <c r="C435" t="str">
        <f>IF('Viemäriverkoston lähtötiedot'!$A434&gt;1000, 'Viemäriverkoston lähtötiedot'!$A434+MALLI_saneeraus_JV1!C$2,"")</f>
        <v/>
      </c>
      <c r="D435" s="8" t="str">
        <f>IF(C435&lt;&gt;"",'Viemäriverkoston lähtötiedot'!$B434*MALLI_saneeraus_JV1!D$2,"")</f>
        <v/>
      </c>
      <c r="E435" t="str">
        <f>IF('Viemäriverkoston lähtötiedot'!$A434&gt;1000, 'Viemäriverkoston lähtötiedot'!$A434+MALLI_saneeraus_JV1!E$2,"")</f>
        <v/>
      </c>
      <c r="F435" s="8" t="str">
        <f>IF(E435&lt;&gt;"",'Viemäriverkoston lähtötiedot'!$B434*MALLI_saneeraus_JV1!F$2,"")</f>
        <v/>
      </c>
      <c r="G435" t="str">
        <f>IF('Viemäriverkoston lähtötiedot'!$A434&gt;1000, 'Viemäriverkoston lähtötiedot'!$A434+MALLI_saneeraus_JV1!G$2,"")</f>
        <v/>
      </c>
      <c r="H435" s="8" t="str">
        <f>IF(G435&lt;&gt;"",'Viemäriverkoston lähtötiedot'!$B434*MALLI_saneeraus_JV1!H$2,"")</f>
        <v/>
      </c>
      <c r="I435" t="str">
        <f>IF('Viemäriverkoston lähtötiedot'!$A434&gt;1000, 'Viemäriverkoston lähtötiedot'!$A434+MALLI_saneeraus_JV1!I$2,"")</f>
        <v/>
      </c>
      <c r="J435" s="8" t="str">
        <f>IF(I435&lt;&gt;"",'Viemäriverkoston lähtötiedot'!$B434*MALLI_saneeraus_JV1!J$2,"")</f>
        <v/>
      </c>
    </row>
    <row r="436" spans="1:10" x14ac:dyDescent="0.35">
      <c r="A436" t="str">
        <f>IF('Viemäriverkoston lähtötiedot'!$A435&gt;1000, 'Viemäriverkoston lähtötiedot'!$A435+MALLI_saneeraus_JV1!A$2,"")</f>
        <v/>
      </c>
      <c r="B436" s="8" t="str">
        <f>IF(A436&lt;&gt;"",'Viemäriverkoston lähtötiedot'!$B435*MALLI_saneeraus_JV1!B$2,"")</f>
        <v/>
      </c>
      <c r="C436" t="str">
        <f>IF('Viemäriverkoston lähtötiedot'!$A435&gt;1000, 'Viemäriverkoston lähtötiedot'!$A435+MALLI_saneeraus_JV1!C$2,"")</f>
        <v/>
      </c>
      <c r="D436" s="8" t="str">
        <f>IF(C436&lt;&gt;"",'Viemäriverkoston lähtötiedot'!$B435*MALLI_saneeraus_JV1!D$2,"")</f>
        <v/>
      </c>
      <c r="E436" t="str">
        <f>IF('Viemäriverkoston lähtötiedot'!$A435&gt;1000, 'Viemäriverkoston lähtötiedot'!$A435+MALLI_saneeraus_JV1!E$2,"")</f>
        <v/>
      </c>
      <c r="F436" s="8" t="str">
        <f>IF(E436&lt;&gt;"",'Viemäriverkoston lähtötiedot'!$B435*MALLI_saneeraus_JV1!F$2,"")</f>
        <v/>
      </c>
      <c r="G436" t="str">
        <f>IF('Viemäriverkoston lähtötiedot'!$A435&gt;1000, 'Viemäriverkoston lähtötiedot'!$A435+MALLI_saneeraus_JV1!G$2,"")</f>
        <v/>
      </c>
      <c r="H436" s="8" t="str">
        <f>IF(G436&lt;&gt;"",'Viemäriverkoston lähtötiedot'!$B435*MALLI_saneeraus_JV1!H$2,"")</f>
        <v/>
      </c>
      <c r="I436" t="str">
        <f>IF('Viemäriverkoston lähtötiedot'!$A435&gt;1000, 'Viemäriverkoston lähtötiedot'!$A435+MALLI_saneeraus_JV1!I$2,"")</f>
        <v/>
      </c>
      <c r="J436" s="8" t="str">
        <f>IF(I436&lt;&gt;"",'Viemäriverkoston lähtötiedot'!$B435*MALLI_saneeraus_JV1!J$2,"")</f>
        <v/>
      </c>
    </row>
    <row r="437" spans="1:10" x14ac:dyDescent="0.35">
      <c r="A437" t="str">
        <f>IF('Viemäriverkoston lähtötiedot'!$A436&gt;1000, 'Viemäriverkoston lähtötiedot'!$A436+MALLI_saneeraus_JV1!A$2,"")</f>
        <v/>
      </c>
      <c r="B437" s="8" t="str">
        <f>IF(A437&lt;&gt;"",'Viemäriverkoston lähtötiedot'!$B436*MALLI_saneeraus_JV1!B$2,"")</f>
        <v/>
      </c>
      <c r="C437" t="str">
        <f>IF('Viemäriverkoston lähtötiedot'!$A436&gt;1000, 'Viemäriverkoston lähtötiedot'!$A436+MALLI_saneeraus_JV1!C$2,"")</f>
        <v/>
      </c>
      <c r="D437" s="8" t="str">
        <f>IF(C437&lt;&gt;"",'Viemäriverkoston lähtötiedot'!$B436*MALLI_saneeraus_JV1!D$2,"")</f>
        <v/>
      </c>
      <c r="E437" t="str">
        <f>IF('Viemäriverkoston lähtötiedot'!$A436&gt;1000, 'Viemäriverkoston lähtötiedot'!$A436+MALLI_saneeraus_JV1!E$2,"")</f>
        <v/>
      </c>
      <c r="F437" s="8" t="str">
        <f>IF(E437&lt;&gt;"",'Viemäriverkoston lähtötiedot'!$B436*MALLI_saneeraus_JV1!F$2,"")</f>
        <v/>
      </c>
      <c r="G437" t="str">
        <f>IF('Viemäriverkoston lähtötiedot'!$A436&gt;1000, 'Viemäriverkoston lähtötiedot'!$A436+MALLI_saneeraus_JV1!G$2,"")</f>
        <v/>
      </c>
      <c r="H437" s="8" t="str">
        <f>IF(G437&lt;&gt;"",'Viemäriverkoston lähtötiedot'!$B436*MALLI_saneeraus_JV1!H$2,"")</f>
        <v/>
      </c>
      <c r="I437" t="str">
        <f>IF('Viemäriverkoston lähtötiedot'!$A436&gt;1000, 'Viemäriverkoston lähtötiedot'!$A436+MALLI_saneeraus_JV1!I$2,"")</f>
        <v/>
      </c>
      <c r="J437" s="8" t="str">
        <f>IF(I437&lt;&gt;"",'Viemäriverkoston lähtötiedot'!$B436*MALLI_saneeraus_JV1!J$2,"")</f>
        <v/>
      </c>
    </row>
    <row r="438" spans="1:10" x14ac:dyDescent="0.35">
      <c r="A438" t="str">
        <f>IF('Viemäriverkoston lähtötiedot'!$A437&gt;1000, 'Viemäriverkoston lähtötiedot'!$A437+MALLI_saneeraus_JV1!A$2,"")</f>
        <v/>
      </c>
      <c r="B438" s="8" t="str">
        <f>IF(A438&lt;&gt;"",'Viemäriverkoston lähtötiedot'!$B437*MALLI_saneeraus_JV1!B$2,"")</f>
        <v/>
      </c>
      <c r="C438" t="str">
        <f>IF('Viemäriverkoston lähtötiedot'!$A437&gt;1000, 'Viemäriverkoston lähtötiedot'!$A437+MALLI_saneeraus_JV1!C$2,"")</f>
        <v/>
      </c>
      <c r="D438" s="8" t="str">
        <f>IF(C438&lt;&gt;"",'Viemäriverkoston lähtötiedot'!$B437*MALLI_saneeraus_JV1!D$2,"")</f>
        <v/>
      </c>
      <c r="E438" t="str">
        <f>IF('Viemäriverkoston lähtötiedot'!$A437&gt;1000, 'Viemäriverkoston lähtötiedot'!$A437+MALLI_saneeraus_JV1!E$2,"")</f>
        <v/>
      </c>
      <c r="F438" s="8" t="str">
        <f>IF(E438&lt;&gt;"",'Viemäriverkoston lähtötiedot'!$B437*MALLI_saneeraus_JV1!F$2,"")</f>
        <v/>
      </c>
      <c r="G438" t="str">
        <f>IF('Viemäriverkoston lähtötiedot'!$A437&gt;1000, 'Viemäriverkoston lähtötiedot'!$A437+MALLI_saneeraus_JV1!G$2,"")</f>
        <v/>
      </c>
      <c r="H438" s="8" t="str">
        <f>IF(G438&lt;&gt;"",'Viemäriverkoston lähtötiedot'!$B437*MALLI_saneeraus_JV1!H$2,"")</f>
        <v/>
      </c>
      <c r="I438" t="str">
        <f>IF('Viemäriverkoston lähtötiedot'!$A437&gt;1000, 'Viemäriverkoston lähtötiedot'!$A437+MALLI_saneeraus_JV1!I$2,"")</f>
        <v/>
      </c>
      <c r="J438" s="8" t="str">
        <f>IF(I438&lt;&gt;"",'Viemäriverkoston lähtötiedot'!$B437*MALLI_saneeraus_JV1!J$2,"")</f>
        <v/>
      </c>
    </row>
    <row r="439" spans="1:10" x14ac:dyDescent="0.35">
      <c r="A439" t="str">
        <f>IF('Viemäriverkoston lähtötiedot'!$A438&gt;1000, 'Viemäriverkoston lähtötiedot'!$A438+MALLI_saneeraus_JV1!A$2,"")</f>
        <v/>
      </c>
      <c r="B439" s="8" t="str">
        <f>IF(A439&lt;&gt;"",'Viemäriverkoston lähtötiedot'!$B438*MALLI_saneeraus_JV1!B$2,"")</f>
        <v/>
      </c>
      <c r="C439" t="str">
        <f>IF('Viemäriverkoston lähtötiedot'!$A438&gt;1000, 'Viemäriverkoston lähtötiedot'!$A438+MALLI_saneeraus_JV1!C$2,"")</f>
        <v/>
      </c>
      <c r="D439" s="8" t="str">
        <f>IF(C439&lt;&gt;"",'Viemäriverkoston lähtötiedot'!$B438*MALLI_saneeraus_JV1!D$2,"")</f>
        <v/>
      </c>
      <c r="E439" t="str">
        <f>IF('Viemäriverkoston lähtötiedot'!$A438&gt;1000, 'Viemäriverkoston lähtötiedot'!$A438+MALLI_saneeraus_JV1!E$2,"")</f>
        <v/>
      </c>
      <c r="F439" s="8" t="str">
        <f>IF(E439&lt;&gt;"",'Viemäriverkoston lähtötiedot'!$B438*MALLI_saneeraus_JV1!F$2,"")</f>
        <v/>
      </c>
      <c r="G439" t="str">
        <f>IF('Viemäriverkoston lähtötiedot'!$A438&gt;1000, 'Viemäriverkoston lähtötiedot'!$A438+MALLI_saneeraus_JV1!G$2,"")</f>
        <v/>
      </c>
      <c r="H439" s="8" t="str">
        <f>IF(G439&lt;&gt;"",'Viemäriverkoston lähtötiedot'!$B438*MALLI_saneeraus_JV1!H$2,"")</f>
        <v/>
      </c>
      <c r="I439" t="str">
        <f>IF('Viemäriverkoston lähtötiedot'!$A438&gt;1000, 'Viemäriverkoston lähtötiedot'!$A438+MALLI_saneeraus_JV1!I$2,"")</f>
        <v/>
      </c>
      <c r="J439" s="8" t="str">
        <f>IF(I439&lt;&gt;"",'Viemäriverkoston lähtötiedot'!$B438*MALLI_saneeraus_JV1!J$2,"")</f>
        <v/>
      </c>
    </row>
    <row r="440" spans="1:10" x14ac:dyDescent="0.35">
      <c r="A440" t="str">
        <f>IF('Viemäriverkoston lähtötiedot'!$A439&gt;1000, 'Viemäriverkoston lähtötiedot'!$A439+MALLI_saneeraus_JV1!A$2,"")</f>
        <v/>
      </c>
      <c r="B440" s="8" t="str">
        <f>IF(A440&lt;&gt;"",'Viemäriverkoston lähtötiedot'!$B439*MALLI_saneeraus_JV1!B$2,"")</f>
        <v/>
      </c>
      <c r="C440" t="str">
        <f>IF('Viemäriverkoston lähtötiedot'!$A439&gt;1000, 'Viemäriverkoston lähtötiedot'!$A439+MALLI_saneeraus_JV1!C$2,"")</f>
        <v/>
      </c>
      <c r="D440" s="8" t="str">
        <f>IF(C440&lt;&gt;"",'Viemäriverkoston lähtötiedot'!$B439*MALLI_saneeraus_JV1!D$2,"")</f>
        <v/>
      </c>
      <c r="E440" t="str">
        <f>IF('Viemäriverkoston lähtötiedot'!$A439&gt;1000, 'Viemäriverkoston lähtötiedot'!$A439+MALLI_saneeraus_JV1!E$2,"")</f>
        <v/>
      </c>
      <c r="F440" s="8" t="str">
        <f>IF(E440&lt;&gt;"",'Viemäriverkoston lähtötiedot'!$B439*MALLI_saneeraus_JV1!F$2,"")</f>
        <v/>
      </c>
      <c r="G440" t="str">
        <f>IF('Viemäriverkoston lähtötiedot'!$A439&gt;1000, 'Viemäriverkoston lähtötiedot'!$A439+MALLI_saneeraus_JV1!G$2,"")</f>
        <v/>
      </c>
      <c r="H440" s="8" t="str">
        <f>IF(G440&lt;&gt;"",'Viemäriverkoston lähtötiedot'!$B439*MALLI_saneeraus_JV1!H$2,"")</f>
        <v/>
      </c>
      <c r="I440" t="str">
        <f>IF('Viemäriverkoston lähtötiedot'!$A439&gt;1000, 'Viemäriverkoston lähtötiedot'!$A439+MALLI_saneeraus_JV1!I$2,"")</f>
        <v/>
      </c>
      <c r="J440" s="8" t="str">
        <f>IF(I440&lt;&gt;"",'Viemäriverkoston lähtötiedot'!$B439*MALLI_saneeraus_JV1!J$2,"")</f>
        <v/>
      </c>
    </row>
    <row r="441" spans="1:10" x14ac:dyDescent="0.35">
      <c r="A441" t="str">
        <f>IF('Viemäriverkoston lähtötiedot'!$A440&gt;1000, 'Viemäriverkoston lähtötiedot'!$A440+MALLI_saneeraus_JV1!A$2,"")</f>
        <v/>
      </c>
      <c r="B441" s="8" t="str">
        <f>IF(A441&lt;&gt;"",'Viemäriverkoston lähtötiedot'!$B440*MALLI_saneeraus_JV1!B$2,"")</f>
        <v/>
      </c>
      <c r="C441" t="str">
        <f>IF('Viemäriverkoston lähtötiedot'!$A440&gt;1000, 'Viemäriverkoston lähtötiedot'!$A440+MALLI_saneeraus_JV1!C$2,"")</f>
        <v/>
      </c>
      <c r="D441" s="8" t="str">
        <f>IF(C441&lt;&gt;"",'Viemäriverkoston lähtötiedot'!$B440*MALLI_saneeraus_JV1!D$2,"")</f>
        <v/>
      </c>
      <c r="E441" t="str">
        <f>IF('Viemäriverkoston lähtötiedot'!$A440&gt;1000, 'Viemäriverkoston lähtötiedot'!$A440+MALLI_saneeraus_JV1!E$2,"")</f>
        <v/>
      </c>
      <c r="F441" s="8" t="str">
        <f>IF(E441&lt;&gt;"",'Viemäriverkoston lähtötiedot'!$B440*MALLI_saneeraus_JV1!F$2,"")</f>
        <v/>
      </c>
      <c r="G441" t="str">
        <f>IF('Viemäriverkoston lähtötiedot'!$A440&gt;1000, 'Viemäriverkoston lähtötiedot'!$A440+MALLI_saneeraus_JV1!G$2,"")</f>
        <v/>
      </c>
      <c r="H441" s="8" t="str">
        <f>IF(G441&lt;&gt;"",'Viemäriverkoston lähtötiedot'!$B440*MALLI_saneeraus_JV1!H$2,"")</f>
        <v/>
      </c>
      <c r="I441" t="str">
        <f>IF('Viemäriverkoston lähtötiedot'!$A440&gt;1000, 'Viemäriverkoston lähtötiedot'!$A440+MALLI_saneeraus_JV1!I$2,"")</f>
        <v/>
      </c>
      <c r="J441" s="8" t="str">
        <f>IF(I441&lt;&gt;"",'Viemäriverkoston lähtötiedot'!$B440*MALLI_saneeraus_JV1!J$2,"")</f>
        <v/>
      </c>
    </row>
    <row r="442" spans="1:10" x14ac:dyDescent="0.35">
      <c r="A442" t="str">
        <f>IF('Viemäriverkoston lähtötiedot'!$A441&gt;1000, 'Viemäriverkoston lähtötiedot'!$A441+MALLI_saneeraus_JV1!A$2,"")</f>
        <v/>
      </c>
      <c r="B442" s="8" t="str">
        <f>IF(A442&lt;&gt;"",'Viemäriverkoston lähtötiedot'!$B441*MALLI_saneeraus_JV1!B$2,"")</f>
        <v/>
      </c>
      <c r="C442" t="str">
        <f>IF('Viemäriverkoston lähtötiedot'!$A441&gt;1000, 'Viemäriverkoston lähtötiedot'!$A441+MALLI_saneeraus_JV1!C$2,"")</f>
        <v/>
      </c>
      <c r="D442" s="8" t="str">
        <f>IF(C442&lt;&gt;"",'Viemäriverkoston lähtötiedot'!$B441*MALLI_saneeraus_JV1!D$2,"")</f>
        <v/>
      </c>
      <c r="E442" t="str">
        <f>IF('Viemäriverkoston lähtötiedot'!$A441&gt;1000, 'Viemäriverkoston lähtötiedot'!$A441+MALLI_saneeraus_JV1!E$2,"")</f>
        <v/>
      </c>
      <c r="F442" s="8" t="str">
        <f>IF(E442&lt;&gt;"",'Viemäriverkoston lähtötiedot'!$B441*MALLI_saneeraus_JV1!F$2,"")</f>
        <v/>
      </c>
      <c r="G442" t="str">
        <f>IF('Viemäriverkoston lähtötiedot'!$A441&gt;1000, 'Viemäriverkoston lähtötiedot'!$A441+MALLI_saneeraus_JV1!G$2,"")</f>
        <v/>
      </c>
      <c r="H442" s="8" t="str">
        <f>IF(G442&lt;&gt;"",'Viemäriverkoston lähtötiedot'!$B441*MALLI_saneeraus_JV1!H$2,"")</f>
        <v/>
      </c>
      <c r="I442" t="str">
        <f>IF('Viemäriverkoston lähtötiedot'!$A441&gt;1000, 'Viemäriverkoston lähtötiedot'!$A441+MALLI_saneeraus_JV1!I$2,"")</f>
        <v/>
      </c>
      <c r="J442" s="8" t="str">
        <f>IF(I442&lt;&gt;"",'Viemäriverkoston lähtötiedot'!$B441*MALLI_saneeraus_JV1!J$2,"")</f>
        <v/>
      </c>
    </row>
    <row r="443" spans="1:10" x14ac:dyDescent="0.35">
      <c r="A443" t="str">
        <f>IF('Viemäriverkoston lähtötiedot'!$A442&gt;1000, 'Viemäriverkoston lähtötiedot'!$A442+MALLI_saneeraus_JV1!A$2,"")</f>
        <v/>
      </c>
      <c r="B443" s="8" t="str">
        <f>IF(A443&lt;&gt;"",'Viemäriverkoston lähtötiedot'!$B442*MALLI_saneeraus_JV1!B$2,"")</f>
        <v/>
      </c>
      <c r="C443" t="str">
        <f>IF('Viemäriverkoston lähtötiedot'!$A442&gt;1000, 'Viemäriverkoston lähtötiedot'!$A442+MALLI_saneeraus_JV1!C$2,"")</f>
        <v/>
      </c>
      <c r="D443" s="8" t="str">
        <f>IF(C443&lt;&gt;"",'Viemäriverkoston lähtötiedot'!$B442*MALLI_saneeraus_JV1!D$2,"")</f>
        <v/>
      </c>
      <c r="E443" t="str">
        <f>IF('Viemäriverkoston lähtötiedot'!$A442&gt;1000, 'Viemäriverkoston lähtötiedot'!$A442+MALLI_saneeraus_JV1!E$2,"")</f>
        <v/>
      </c>
      <c r="F443" s="8" t="str">
        <f>IF(E443&lt;&gt;"",'Viemäriverkoston lähtötiedot'!$B442*MALLI_saneeraus_JV1!F$2,"")</f>
        <v/>
      </c>
      <c r="G443" t="str">
        <f>IF('Viemäriverkoston lähtötiedot'!$A442&gt;1000, 'Viemäriverkoston lähtötiedot'!$A442+MALLI_saneeraus_JV1!G$2,"")</f>
        <v/>
      </c>
      <c r="H443" s="8" t="str">
        <f>IF(G443&lt;&gt;"",'Viemäriverkoston lähtötiedot'!$B442*MALLI_saneeraus_JV1!H$2,"")</f>
        <v/>
      </c>
      <c r="I443" t="str">
        <f>IF('Viemäriverkoston lähtötiedot'!$A442&gt;1000, 'Viemäriverkoston lähtötiedot'!$A442+MALLI_saneeraus_JV1!I$2,"")</f>
        <v/>
      </c>
      <c r="J443" s="8" t="str">
        <f>IF(I443&lt;&gt;"",'Viemäriverkoston lähtötiedot'!$B442*MALLI_saneeraus_JV1!J$2,"")</f>
        <v/>
      </c>
    </row>
    <row r="444" spans="1:10" x14ac:dyDescent="0.35">
      <c r="A444" t="str">
        <f>IF('Viemäriverkoston lähtötiedot'!$A443&gt;1000, 'Viemäriverkoston lähtötiedot'!$A443+MALLI_saneeraus_JV1!A$2,"")</f>
        <v/>
      </c>
      <c r="B444" s="8" t="str">
        <f>IF(A444&lt;&gt;"",'Viemäriverkoston lähtötiedot'!$B443*MALLI_saneeraus_JV1!B$2,"")</f>
        <v/>
      </c>
      <c r="C444" t="str">
        <f>IF('Viemäriverkoston lähtötiedot'!$A443&gt;1000, 'Viemäriverkoston lähtötiedot'!$A443+MALLI_saneeraus_JV1!C$2,"")</f>
        <v/>
      </c>
      <c r="D444" s="8" t="str">
        <f>IF(C444&lt;&gt;"",'Viemäriverkoston lähtötiedot'!$B443*MALLI_saneeraus_JV1!D$2,"")</f>
        <v/>
      </c>
      <c r="E444" t="str">
        <f>IF('Viemäriverkoston lähtötiedot'!$A443&gt;1000, 'Viemäriverkoston lähtötiedot'!$A443+MALLI_saneeraus_JV1!E$2,"")</f>
        <v/>
      </c>
      <c r="F444" s="8" t="str">
        <f>IF(E444&lt;&gt;"",'Viemäriverkoston lähtötiedot'!$B443*MALLI_saneeraus_JV1!F$2,"")</f>
        <v/>
      </c>
      <c r="G444" t="str">
        <f>IF('Viemäriverkoston lähtötiedot'!$A443&gt;1000, 'Viemäriverkoston lähtötiedot'!$A443+MALLI_saneeraus_JV1!G$2,"")</f>
        <v/>
      </c>
      <c r="H444" s="8" t="str">
        <f>IF(G444&lt;&gt;"",'Viemäriverkoston lähtötiedot'!$B443*MALLI_saneeraus_JV1!H$2,"")</f>
        <v/>
      </c>
      <c r="I444" t="str">
        <f>IF('Viemäriverkoston lähtötiedot'!$A443&gt;1000, 'Viemäriverkoston lähtötiedot'!$A443+MALLI_saneeraus_JV1!I$2,"")</f>
        <v/>
      </c>
      <c r="J444" s="8" t="str">
        <f>IF(I444&lt;&gt;"",'Viemäriverkoston lähtötiedot'!$B443*MALLI_saneeraus_JV1!J$2,"")</f>
        <v/>
      </c>
    </row>
    <row r="445" spans="1:10" x14ac:dyDescent="0.35">
      <c r="A445" t="str">
        <f>IF('Viemäriverkoston lähtötiedot'!$A444&gt;1000, 'Viemäriverkoston lähtötiedot'!$A444+MALLI_saneeraus_JV1!A$2,"")</f>
        <v/>
      </c>
      <c r="B445" s="8" t="str">
        <f>IF(A445&lt;&gt;"",'Viemäriverkoston lähtötiedot'!$B444*MALLI_saneeraus_JV1!B$2,"")</f>
        <v/>
      </c>
      <c r="C445" t="str">
        <f>IF('Viemäriverkoston lähtötiedot'!$A444&gt;1000, 'Viemäriverkoston lähtötiedot'!$A444+MALLI_saneeraus_JV1!C$2,"")</f>
        <v/>
      </c>
      <c r="D445" s="8" t="str">
        <f>IF(C445&lt;&gt;"",'Viemäriverkoston lähtötiedot'!$B444*MALLI_saneeraus_JV1!D$2,"")</f>
        <v/>
      </c>
      <c r="E445" t="str">
        <f>IF('Viemäriverkoston lähtötiedot'!$A444&gt;1000, 'Viemäriverkoston lähtötiedot'!$A444+MALLI_saneeraus_JV1!E$2,"")</f>
        <v/>
      </c>
      <c r="F445" s="8" t="str">
        <f>IF(E445&lt;&gt;"",'Viemäriverkoston lähtötiedot'!$B444*MALLI_saneeraus_JV1!F$2,"")</f>
        <v/>
      </c>
      <c r="G445" t="str">
        <f>IF('Viemäriverkoston lähtötiedot'!$A444&gt;1000, 'Viemäriverkoston lähtötiedot'!$A444+MALLI_saneeraus_JV1!G$2,"")</f>
        <v/>
      </c>
      <c r="H445" s="8" t="str">
        <f>IF(G445&lt;&gt;"",'Viemäriverkoston lähtötiedot'!$B444*MALLI_saneeraus_JV1!H$2,"")</f>
        <v/>
      </c>
      <c r="I445" t="str">
        <f>IF('Viemäriverkoston lähtötiedot'!$A444&gt;1000, 'Viemäriverkoston lähtötiedot'!$A444+MALLI_saneeraus_JV1!I$2,"")</f>
        <v/>
      </c>
      <c r="J445" s="8" t="str">
        <f>IF(I445&lt;&gt;"",'Viemäriverkoston lähtötiedot'!$B444*MALLI_saneeraus_JV1!J$2,"")</f>
        <v/>
      </c>
    </row>
    <row r="446" spans="1:10" x14ac:dyDescent="0.35">
      <c r="A446" t="str">
        <f>IF('Viemäriverkoston lähtötiedot'!$A445&gt;1000, 'Viemäriverkoston lähtötiedot'!$A445+MALLI_saneeraus_JV1!A$2,"")</f>
        <v/>
      </c>
      <c r="B446" s="8" t="str">
        <f>IF(A446&lt;&gt;"",'Viemäriverkoston lähtötiedot'!$B445*MALLI_saneeraus_JV1!B$2,"")</f>
        <v/>
      </c>
      <c r="C446" t="str">
        <f>IF('Viemäriverkoston lähtötiedot'!$A445&gt;1000, 'Viemäriverkoston lähtötiedot'!$A445+MALLI_saneeraus_JV1!C$2,"")</f>
        <v/>
      </c>
      <c r="D446" s="8" t="str">
        <f>IF(C446&lt;&gt;"",'Viemäriverkoston lähtötiedot'!$B445*MALLI_saneeraus_JV1!D$2,"")</f>
        <v/>
      </c>
      <c r="E446" t="str">
        <f>IF('Viemäriverkoston lähtötiedot'!$A445&gt;1000, 'Viemäriverkoston lähtötiedot'!$A445+MALLI_saneeraus_JV1!E$2,"")</f>
        <v/>
      </c>
      <c r="F446" s="8" t="str">
        <f>IF(E446&lt;&gt;"",'Viemäriverkoston lähtötiedot'!$B445*MALLI_saneeraus_JV1!F$2,"")</f>
        <v/>
      </c>
      <c r="G446" t="str">
        <f>IF('Viemäriverkoston lähtötiedot'!$A445&gt;1000, 'Viemäriverkoston lähtötiedot'!$A445+MALLI_saneeraus_JV1!G$2,"")</f>
        <v/>
      </c>
      <c r="H446" s="8" t="str">
        <f>IF(G446&lt;&gt;"",'Viemäriverkoston lähtötiedot'!$B445*MALLI_saneeraus_JV1!H$2,"")</f>
        <v/>
      </c>
      <c r="I446" t="str">
        <f>IF('Viemäriverkoston lähtötiedot'!$A445&gt;1000, 'Viemäriverkoston lähtötiedot'!$A445+MALLI_saneeraus_JV1!I$2,"")</f>
        <v/>
      </c>
      <c r="J446" s="8" t="str">
        <f>IF(I446&lt;&gt;"",'Viemäriverkoston lähtötiedot'!$B445*MALLI_saneeraus_JV1!J$2,"")</f>
        <v/>
      </c>
    </row>
    <row r="447" spans="1:10" x14ac:dyDescent="0.35">
      <c r="A447" t="str">
        <f>IF('Viemäriverkoston lähtötiedot'!$A446&gt;1000, 'Viemäriverkoston lähtötiedot'!$A446+MALLI_saneeraus_JV1!A$2,"")</f>
        <v/>
      </c>
      <c r="B447" s="8" t="str">
        <f>IF(A447&lt;&gt;"",'Viemäriverkoston lähtötiedot'!$B446*MALLI_saneeraus_JV1!B$2,"")</f>
        <v/>
      </c>
      <c r="C447" t="str">
        <f>IF('Viemäriverkoston lähtötiedot'!$A446&gt;1000, 'Viemäriverkoston lähtötiedot'!$A446+MALLI_saneeraus_JV1!C$2,"")</f>
        <v/>
      </c>
      <c r="D447" s="8" t="str">
        <f>IF(C447&lt;&gt;"",'Viemäriverkoston lähtötiedot'!$B446*MALLI_saneeraus_JV1!D$2,"")</f>
        <v/>
      </c>
      <c r="E447" t="str">
        <f>IF('Viemäriverkoston lähtötiedot'!$A446&gt;1000, 'Viemäriverkoston lähtötiedot'!$A446+MALLI_saneeraus_JV1!E$2,"")</f>
        <v/>
      </c>
      <c r="F447" s="8" t="str">
        <f>IF(E447&lt;&gt;"",'Viemäriverkoston lähtötiedot'!$B446*MALLI_saneeraus_JV1!F$2,"")</f>
        <v/>
      </c>
      <c r="G447" t="str">
        <f>IF('Viemäriverkoston lähtötiedot'!$A446&gt;1000, 'Viemäriverkoston lähtötiedot'!$A446+MALLI_saneeraus_JV1!G$2,"")</f>
        <v/>
      </c>
      <c r="H447" s="8" t="str">
        <f>IF(G447&lt;&gt;"",'Viemäriverkoston lähtötiedot'!$B446*MALLI_saneeraus_JV1!H$2,"")</f>
        <v/>
      </c>
      <c r="I447" t="str">
        <f>IF('Viemäriverkoston lähtötiedot'!$A446&gt;1000, 'Viemäriverkoston lähtötiedot'!$A446+MALLI_saneeraus_JV1!I$2,"")</f>
        <v/>
      </c>
      <c r="J447" s="8" t="str">
        <f>IF(I447&lt;&gt;"",'Viemäriverkoston lähtötiedot'!$B446*MALLI_saneeraus_JV1!J$2,"")</f>
        <v/>
      </c>
    </row>
    <row r="448" spans="1:10" x14ac:dyDescent="0.35">
      <c r="A448" t="str">
        <f>IF('Viemäriverkoston lähtötiedot'!$A447&gt;1000, 'Viemäriverkoston lähtötiedot'!$A447+MALLI_saneeraus_JV1!A$2,"")</f>
        <v/>
      </c>
      <c r="B448" s="8" t="str">
        <f>IF(A448&lt;&gt;"",'Viemäriverkoston lähtötiedot'!$B447*MALLI_saneeraus_JV1!B$2,"")</f>
        <v/>
      </c>
      <c r="C448" t="str">
        <f>IF('Viemäriverkoston lähtötiedot'!$A447&gt;1000, 'Viemäriverkoston lähtötiedot'!$A447+MALLI_saneeraus_JV1!C$2,"")</f>
        <v/>
      </c>
      <c r="D448" s="8" t="str">
        <f>IF(C448&lt;&gt;"",'Viemäriverkoston lähtötiedot'!$B447*MALLI_saneeraus_JV1!D$2,"")</f>
        <v/>
      </c>
      <c r="E448" t="str">
        <f>IF('Viemäriverkoston lähtötiedot'!$A447&gt;1000, 'Viemäriverkoston lähtötiedot'!$A447+MALLI_saneeraus_JV1!E$2,"")</f>
        <v/>
      </c>
      <c r="F448" s="8" t="str">
        <f>IF(E448&lt;&gt;"",'Viemäriverkoston lähtötiedot'!$B447*MALLI_saneeraus_JV1!F$2,"")</f>
        <v/>
      </c>
      <c r="G448" t="str">
        <f>IF('Viemäriverkoston lähtötiedot'!$A447&gt;1000, 'Viemäriverkoston lähtötiedot'!$A447+MALLI_saneeraus_JV1!G$2,"")</f>
        <v/>
      </c>
      <c r="H448" s="8" t="str">
        <f>IF(G448&lt;&gt;"",'Viemäriverkoston lähtötiedot'!$B447*MALLI_saneeraus_JV1!H$2,"")</f>
        <v/>
      </c>
      <c r="I448" t="str">
        <f>IF('Viemäriverkoston lähtötiedot'!$A447&gt;1000, 'Viemäriverkoston lähtötiedot'!$A447+MALLI_saneeraus_JV1!I$2,"")</f>
        <v/>
      </c>
      <c r="J448" s="8" t="str">
        <f>IF(I448&lt;&gt;"",'Viemäriverkoston lähtötiedot'!$B447*MALLI_saneeraus_JV1!J$2,"")</f>
        <v/>
      </c>
    </row>
    <row r="449" spans="1:10" x14ac:dyDescent="0.35">
      <c r="A449" t="str">
        <f>IF('Viemäriverkoston lähtötiedot'!$A448&gt;1000, 'Viemäriverkoston lähtötiedot'!$A448+MALLI_saneeraus_JV1!A$2,"")</f>
        <v/>
      </c>
      <c r="B449" s="8" t="str">
        <f>IF(A449&lt;&gt;"",'Viemäriverkoston lähtötiedot'!$B448*MALLI_saneeraus_JV1!B$2,"")</f>
        <v/>
      </c>
      <c r="C449" t="str">
        <f>IF('Viemäriverkoston lähtötiedot'!$A448&gt;1000, 'Viemäriverkoston lähtötiedot'!$A448+MALLI_saneeraus_JV1!C$2,"")</f>
        <v/>
      </c>
      <c r="D449" s="8" t="str">
        <f>IF(C449&lt;&gt;"",'Viemäriverkoston lähtötiedot'!$B448*MALLI_saneeraus_JV1!D$2,"")</f>
        <v/>
      </c>
      <c r="E449" t="str">
        <f>IF('Viemäriverkoston lähtötiedot'!$A448&gt;1000, 'Viemäriverkoston lähtötiedot'!$A448+MALLI_saneeraus_JV1!E$2,"")</f>
        <v/>
      </c>
      <c r="F449" s="8" t="str">
        <f>IF(E449&lt;&gt;"",'Viemäriverkoston lähtötiedot'!$B448*MALLI_saneeraus_JV1!F$2,"")</f>
        <v/>
      </c>
      <c r="G449" t="str">
        <f>IF('Viemäriverkoston lähtötiedot'!$A448&gt;1000, 'Viemäriverkoston lähtötiedot'!$A448+MALLI_saneeraus_JV1!G$2,"")</f>
        <v/>
      </c>
      <c r="H449" s="8" t="str">
        <f>IF(G449&lt;&gt;"",'Viemäriverkoston lähtötiedot'!$B448*MALLI_saneeraus_JV1!H$2,"")</f>
        <v/>
      </c>
      <c r="I449" t="str">
        <f>IF('Viemäriverkoston lähtötiedot'!$A448&gt;1000, 'Viemäriverkoston lähtötiedot'!$A448+MALLI_saneeraus_JV1!I$2,"")</f>
        <v/>
      </c>
      <c r="J449" s="8" t="str">
        <f>IF(I449&lt;&gt;"",'Viemäriverkoston lähtötiedot'!$B448*MALLI_saneeraus_JV1!J$2,"")</f>
        <v/>
      </c>
    </row>
    <row r="450" spans="1:10" x14ac:dyDescent="0.35">
      <c r="A450" t="str">
        <f>IF('Viemäriverkoston lähtötiedot'!$A449&gt;1000, 'Viemäriverkoston lähtötiedot'!$A449+MALLI_saneeraus_JV1!A$2,"")</f>
        <v/>
      </c>
      <c r="B450" s="8" t="str">
        <f>IF(A450&lt;&gt;"",'Viemäriverkoston lähtötiedot'!$B449*MALLI_saneeraus_JV1!B$2,"")</f>
        <v/>
      </c>
      <c r="C450" t="str">
        <f>IF('Viemäriverkoston lähtötiedot'!$A449&gt;1000, 'Viemäriverkoston lähtötiedot'!$A449+MALLI_saneeraus_JV1!C$2,"")</f>
        <v/>
      </c>
      <c r="D450" s="8" t="str">
        <f>IF(C450&lt;&gt;"",'Viemäriverkoston lähtötiedot'!$B449*MALLI_saneeraus_JV1!D$2,"")</f>
        <v/>
      </c>
      <c r="E450" t="str">
        <f>IF('Viemäriverkoston lähtötiedot'!$A449&gt;1000, 'Viemäriverkoston lähtötiedot'!$A449+MALLI_saneeraus_JV1!E$2,"")</f>
        <v/>
      </c>
      <c r="F450" s="8" t="str">
        <f>IF(E450&lt;&gt;"",'Viemäriverkoston lähtötiedot'!$B449*MALLI_saneeraus_JV1!F$2,"")</f>
        <v/>
      </c>
      <c r="G450" t="str">
        <f>IF('Viemäriverkoston lähtötiedot'!$A449&gt;1000, 'Viemäriverkoston lähtötiedot'!$A449+MALLI_saneeraus_JV1!G$2,"")</f>
        <v/>
      </c>
      <c r="H450" s="8" t="str">
        <f>IF(G450&lt;&gt;"",'Viemäriverkoston lähtötiedot'!$B449*MALLI_saneeraus_JV1!H$2,"")</f>
        <v/>
      </c>
      <c r="I450" t="str">
        <f>IF('Viemäriverkoston lähtötiedot'!$A449&gt;1000, 'Viemäriverkoston lähtötiedot'!$A449+MALLI_saneeraus_JV1!I$2,"")</f>
        <v/>
      </c>
      <c r="J450" s="8" t="str">
        <f>IF(I450&lt;&gt;"",'Viemäriverkoston lähtötiedot'!$B449*MALLI_saneeraus_JV1!J$2,"")</f>
        <v/>
      </c>
    </row>
    <row r="451" spans="1:10" x14ac:dyDescent="0.35">
      <c r="A451" t="str">
        <f>IF('Viemäriverkoston lähtötiedot'!$A450&gt;1000, 'Viemäriverkoston lähtötiedot'!$A450+MALLI_saneeraus_JV1!A$2,"")</f>
        <v/>
      </c>
      <c r="B451" s="8" t="str">
        <f>IF(A451&lt;&gt;"",'Viemäriverkoston lähtötiedot'!$B450*MALLI_saneeraus_JV1!B$2,"")</f>
        <v/>
      </c>
      <c r="C451" t="str">
        <f>IF('Viemäriverkoston lähtötiedot'!$A450&gt;1000, 'Viemäriverkoston lähtötiedot'!$A450+MALLI_saneeraus_JV1!C$2,"")</f>
        <v/>
      </c>
      <c r="D451" s="8" t="str">
        <f>IF(C451&lt;&gt;"",'Viemäriverkoston lähtötiedot'!$B450*MALLI_saneeraus_JV1!D$2,"")</f>
        <v/>
      </c>
      <c r="E451" t="str">
        <f>IF('Viemäriverkoston lähtötiedot'!$A450&gt;1000, 'Viemäriverkoston lähtötiedot'!$A450+MALLI_saneeraus_JV1!E$2,"")</f>
        <v/>
      </c>
      <c r="F451" s="8" t="str">
        <f>IF(E451&lt;&gt;"",'Viemäriverkoston lähtötiedot'!$B450*MALLI_saneeraus_JV1!F$2,"")</f>
        <v/>
      </c>
      <c r="G451" t="str">
        <f>IF('Viemäriverkoston lähtötiedot'!$A450&gt;1000, 'Viemäriverkoston lähtötiedot'!$A450+MALLI_saneeraus_JV1!G$2,"")</f>
        <v/>
      </c>
      <c r="H451" s="8" t="str">
        <f>IF(G451&lt;&gt;"",'Viemäriverkoston lähtötiedot'!$B450*MALLI_saneeraus_JV1!H$2,"")</f>
        <v/>
      </c>
      <c r="I451" t="str">
        <f>IF('Viemäriverkoston lähtötiedot'!$A450&gt;1000, 'Viemäriverkoston lähtötiedot'!$A450+MALLI_saneeraus_JV1!I$2,"")</f>
        <v/>
      </c>
      <c r="J451" s="8" t="str">
        <f>IF(I451&lt;&gt;"",'Viemäriverkoston lähtötiedot'!$B450*MALLI_saneeraus_JV1!J$2,"")</f>
        <v/>
      </c>
    </row>
    <row r="452" spans="1:10" x14ac:dyDescent="0.35">
      <c r="A452" t="str">
        <f>IF('Viemäriverkoston lähtötiedot'!$A451&gt;1000, 'Viemäriverkoston lähtötiedot'!$A451+MALLI_saneeraus_JV1!A$2,"")</f>
        <v/>
      </c>
      <c r="B452" s="8" t="str">
        <f>IF(A452&lt;&gt;"",'Viemäriverkoston lähtötiedot'!$B451*MALLI_saneeraus_JV1!B$2,"")</f>
        <v/>
      </c>
      <c r="C452" t="str">
        <f>IF('Viemäriverkoston lähtötiedot'!$A451&gt;1000, 'Viemäriverkoston lähtötiedot'!$A451+MALLI_saneeraus_JV1!C$2,"")</f>
        <v/>
      </c>
      <c r="D452" s="8" t="str">
        <f>IF(C452&lt;&gt;"",'Viemäriverkoston lähtötiedot'!$B451*MALLI_saneeraus_JV1!D$2,"")</f>
        <v/>
      </c>
      <c r="E452" t="str">
        <f>IF('Viemäriverkoston lähtötiedot'!$A451&gt;1000, 'Viemäriverkoston lähtötiedot'!$A451+MALLI_saneeraus_JV1!E$2,"")</f>
        <v/>
      </c>
      <c r="F452" s="8" t="str">
        <f>IF(E452&lt;&gt;"",'Viemäriverkoston lähtötiedot'!$B451*MALLI_saneeraus_JV1!F$2,"")</f>
        <v/>
      </c>
      <c r="G452" t="str">
        <f>IF('Viemäriverkoston lähtötiedot'!$A451&gt;1000, 'Viemäriverkoston lähtötiedot'!$A451+MALLI_saneeraus_JV1!G$2,"")</f>
        <v/>
      </c>
      <c r="H452" s="8" t="str">
        <f>IF(G452&lt;&gt;"",'Viemäriverkoston lähtötiedot'!$B451*MALLI_saneeraus_JV1!H$2,"")</f>
        <v/>
      </c>
      <c r="I452" t="str">
        <f>IF('Viemäriverkoston lähtötiedot'!$A451&gt;1000, 'Viemäriverkoston lähtötiedot'!$A451+MALLI_saneeraus_JV1!I$2,"")</f>
        <v/>
      </c>
      <c r="J452" s="8" t="str">
        <f>IF(I452&lt;&gt;"",'Viemäriverkoston lähtötiedot'!$B451*MALLI_saneeraus_JV1!J$2,"")</f>
        <v/>
      </c>
    </row>
    <row r="453" spans="1:10" x14ac:dyDescent="0.35">
      <c r="A453" t="str">
        <f>IF('Viemäriverkoston lähtötiedot'!$A452&gt;1000, 'Viemäriverkoston lähtötiedot'!$A452+MALLI_saneeraus_JV1!A$2,"")</f>
        <v/>
      </c>
      <c r="B453" s="8" t="str">
        <f>IF(A453&lt;&gt;"",'Viemäriverkoston lähtötiedot'!$B452*MALLI_saneeraus_JV1!B$2,"")</f>
        <v/>
      </c>
      <c r="C453" t="str">
        <f>IF('Viemäriverkoston lähtötiedot'!$A452&gt;1000, 'Viemäriverkoston lähtötiedot'!$A452+MALLI_saneeraus_JV1!C$2,"")</f>
        <v/>
      </c>
      <c r="D453" s="8" t="str">
        <f>IF(C453&lt;&gt;"",'Viemäriverkoston lähtötiedot'!$B452*MALLI_saneeraus_JV1!D$2,"")</f>
        <v/>
      </c>
      <c r="E453" t="str">
        <f>IF('Viemäriverkoston lähtötiedot'!$A452&gt;1000, 'Viemäriverkoston lähtötiedot'!$A452+MALLI_saneeraus_JV1!E$2,"")</f>
        <v/>
      </c>
      <c r="F453" s="8" t="str">
        <f>IF(E453&lt;&gt;"",'Viemäriverkoston lähtötiedot'!$B452*MALLI_saneeraus_JV1!F$2,"")</f>
        <v/>
      </c>
      <c r="G453" t="str">
        <f>IF('Viemäriverkoston lähtötiedot'!$A452&gt;1000, 'Viemäriverkoston lähtötiedot'!$A452+MALLI_saneeraus_JV1!G$2,"")</f>
        <v/>
      </c>
      <c r="H453" s="8" t="str">
        <f>IF(G453&lt;&gt;"",'Viemäriverkoston lähtötiedot'!$B452*MALLI_saneeraus_JV1!H$2,"")</f>
        <v/>
      </c>
      <c r="I453" t="str">
        <f>IF('Viemäriverkoston lähtötiedot'!$A452&gt;1000, 'Viemäriverkoston lähtötiedot'!$A452+MALLI_saneeraus_JV1!I$2,"")</f>
        <v/>
      </c>
      <c r="J453" s="8" t="str">
        <f>IF(I453&lt;&gt;"",'Viemäriverkoston lähtötiedot'!$B452*MALLI_saneeraus_JV1!J$2,"")</f>
        <v/>
      </c>
    </row>
    <row r="454" spans="1:10" x14ac:dyDescent="0.35">
      <c r="A454" t="str">
        <f>IF('Viemäriverkoston lähtötiedot'!$A453&gt;1000, 'Viemäriverkoston lähtötiedot'!$A453+MALLI_saneeraus_JV1!A$2,"")</f>
        <v/>
      </c>
      <c r="B454" s="8" t="str">
        <f>IF(A454&lt;&gt;"",'Viemäriverkoston lähtötiedot'!$B453*MALLI_saneeraus_JV1!B$2,"")</f>
        <v/>
      </c>
      <c r="C454" t="str">
        <f>IF('Viemäriverkoston lähtötiedot'!$A453&gt;1000, 'Viemäriverkoston lähtötiedot'!$A453+MALLI_saneeraus_JV1!C$2,"")</f>
        <v/>
      </c>
      <c r="D454" s="8" t="str">
        <f>IF(C454&lt;&gt;"",'Viemäriverkoston lähtötiedot'!$B453*MALLI_saneeraus_JV1!D$2,"")</f>
        <v/>
      </c>
      <c r="E454" t="str">
        <f>IF('Viemäriverkoston lähtötiedot'!$A453&gt;1000, 'Viemäriverkoston lähtötiedot'!$A453+MALLI_saneeraus_JV1!E$2,"")</f>
        <v/>
      </c>
      <c r="F454" s="8" t="str">
        <f>IF(E454&lt;&gt;"",'Viemäriverkoston lähtötiedot'!$B453*MALLI_saneeraus_JV1!F$2,"")</f>
        <v/>
      </c>
      <c r="G454" t="str">
        <f>IF('Viemäriverkoston lähtötiedot'!$A453&gt;1000, 'Viemäriverkoston lähtötiedot'!$A453+MALLI_saneeraus_JV1!G$2,"")</f>
        <v/>
      </c>
      <c r="H454" s="8" t="str">
        <f>IF(G454&lt;&gt;"",'Viemäriverkoston lähtötiedot'!$B453*MALLI_saneeraus_JV1!H$2,"")</f>
        <v/>
      </c>
      <c r="I454" t="str">
        <f>IF('Viemäriverkoston lähtötiedot'!$A453&gt;1000, 'Viemäriverkoston lähtötiedot'!$A453+MALLI_saneeraus_JV1!I$2,"")</f>
        <v/>
      </c>
      <c r="J454" s="8" t="str">
        <f>IF(I454&lt;&gt;"",'Viemäriverkoston lähtötiedot'!$B453*MALLI_saneeraus_JV1!J$2,"")</f>
        <v/>
      </c>
    </row>
    <row r="455" spans="1:10" x14ac:dyDescent="0.35">
      <c r="A455" t="str">
        <f>IF('Viemäriverkoston lähtötiedot'!$A454&gt;1000, 'Viemäriverkoston lähtötiedot'!$A454+MALLI_saneeraus_JV1!A$2,"")</f>
        <v/>
      </c>
      <c r="B455" s="8" t="str">
        <f>IF(A455&lt;&gt;"",'Viemäriverkoston lähtötiedot'!$B454*MALLI_saneeraus_JV1!B$2,"")</f>
        <v/>
      </c>
      <c r="C455" t="str">
        <f>IF('Viemäriverkoston lähtötiedot'!$A454&gt;1000, 'Viemäriverkoston lähtötiedot'!$A454+MALLI_saneeraus_JV1!C$2,"")</f>
        <v/>
      </c>
      <c r="D455" s="8" t="str">
        <f>IF(C455&lt;&gt;"",'Viemäriverkoston lähtötiedot'!$B454*MALLI_saneeraus_JV1!D$2,"")</f>
        <v/>
      </c>
      <c r="E455" t="str">
        <f>IF('Viemäriverkoston lähtötiedot'!$A454&gt;1000, 'Viemäriverkoston lähtötiedot'!$A454+MALLI_saneeraus_JV1!E$2,"")</f>
        <v/>
      </c>
      <c r="F455" s="8" t="str">
        <f>IF(E455&lt;&gt;"",'Viemäriverkoston lähtötiedot'!$B454*MALLI_saneeraus_JV1!F$2,"")</f>
        <v/>
      </c>
      <c r="G455" t="str">
        <f>IF('Viemäriverkoston lähtötiedot'!$A454&gt;1000, 'Viemäriverkoston lähtötiedot'!$A454+MALLI_saneeraus_JV1!G$2,"")</f>
        <v/>
      </c>
      <c r="H455" s="8" t="str">
        <f>IF(G455&lt;&gt;"",'Viemäriverkoston lähtötiedot'!$B454*MALLI_saneeraus_JV1!H$2,"")</f>
        <v/>
      </c>
      <c r="I455" t="str">
        <f>IF('Viemäriverkoston lähtötiedot'!$A454&gt;1000, 'Viemäriverkoston lähtötiedot'!$A454+MALLI_saneeraus_JV1!I$2,"")</f>
        <v/>
      </c>
      <c r="J455" s="8" t="str">
        <f>IF(I455&lt;&gt;"",'Viemäriverkoston lähtötiedot'!$B454*MALLI_saneeraus_JV1!J$2,"")</f>
        <v/>
      </c>
    </row>
    <row r="456" spans="1:10" x14ac:dyDescent="0.35">
      <c r="A456" t="str">
        <f>IF('Viemäriverkoston lähtötiedot'!$A455&gt;1000, 'Viemäriverkoston lähtötiedot'!$A455+MALLI_saneeraus_JV1!A$2,"")</f>
        <v/>
      </c>
      <c r="B456" s="8" t="str">
        <f>IF(A456&lt;&gt;"",'Viemäriverkoston lähtötiedot'!$B455*MALLI_saneeraus_JV1!B$2,"")</f>
        <v/>
      </c>
      <c r="C456" t="str">
        <f>IF('Viemäriverkoston lähtötiedot'!$A455&gt;1000, 'Viemäriverkoston lähtötiedot'!$A455+MALLI_saneeraus_JV1!C$2,"")</f>
        <v/>
      </c>
      <c r="D456" s="8" t="str">
        <f>IF(C456&lt;&gt;"",'Viemäriverkoston lähtötiedot'!$B455*MALLI_saneeraus_JV1!D$2,"")</f>
        <v/>
      </c>
      <c r="E456" t="str">
        <f>IF('Viemäriverkoston lähtötiedot'!$A455&gt;1000, 'Viemäriverkoston lähtötiedot'!$A455+MALLI_saneeraus_JV1!E$2,"")</f>
        <v/>
      </c>
      <c r="F456" s="8" t="str">
        <f>IF(E456&lt;&gt;"",'Viemäriverkoston lähtötiedot'!$B455*MALLI_saneeraus_JV1!F$2,"")</f>
        <v/>
      </c>
      <c r="G456" t="str">
        <f>IF('Viemäriverkoston lähtötiedot'!$A455&gt;1000, 'Viemäriverkoston lähtötiedot'!$A455+MALLI_saneeraus_JV1!G$2,"")</f>
        <v/>
      </c>
      <c r="H456" s="8" t="str">
        <f>IF(G456&lt;&gt;"",'Viemäriverkoston lähtötiedot'!$B455*MALLI_saneeraus_JV1!H$2,"")</f>
        <v/>
      </c>
      <c r="I456" t="str">
        <f>IF('Viemäriverkoston lähtötiedot'!$A455&gt;1000, 'Viemäriverkoston lähtötiedot'!$A455+MALLI_saneeraus_JV1!I$2,"")</f>
        <v/>
      </c>
      <c r="J456" s="8" t="str">
        <f>IF(I456&lt;&gt;"",'Viemäriverkoston lähtötiedot'!$B455*MALLI_saneeraus_JV1!J$2,"")</f>
        <v/>
      </c>
    </row>
    <row r="457" spans="1:10" x14ac:dyDescent="0.35">
      <c r="A457" t="str">
        <f>IF('Viemäriverkoston lähtötiedot'!$A456&gt;1000, 'Viemäriverkoston lähtötiedot'!$A456+MALLI_saneeraus_JV1!A$2,"")</f>
        <v/>
      </c>
      <c r="B457" s="8" t="str">
        <f>IF(A457&lt;&gt;"",'Viemäriverkoston lähtötiedot'!$B456*MALLI_saneeraus_JV1!B$2,"")</f>
        <v/>
      </c>
      <c r="C457" t="str">
        <f>IF('Viemäriverkoston lähtötiedot'!$A456&gt;1000, 'Viemäriverkoston lähtötiedot'!$A456+MALLI_saneeraus_JV1!C$2,"")</f>
        <v/>
      </c>
      <c r="D457" s="8" t="str">
        <f>IF(C457&lt;&gt;"",'Viemäriverkoston lähtötiedot'!$B456*MALLI_saneeraus_JV1!D$2,"")</f>
        <v/>
      </c>
      <c r="E457" t="str">
        <f>IF('Viemäriverkoston lähtötiedot'!$A456&gt;1000, 'Viemäriverkoston lähtötiedot'!$A456+MALLI_saneeraus_JV1!E$2,"")</f>
        <v/>
      </c>
      <c r="F457" s="8" t="str">
        <f>IF(E457&lt;&gt;"",'Viemäriverkoston lähtötiedot'!$B456*MALLI_saneeraus_JV1!F$2,"")</f>
        <v/>
      </c>
      <c r="G457" t="str">
        <f>IF('Viemäriverkoston lähtötiedot'!$A456&gt;1000, 'Viemäriverkoston lähtötiedot'!$A456+MALLI_saneeraus_JV1!G$2,"")</f>
        <v/>
      </c>
      <c r="H457" s="8" t="str">
        <f>IF(G457&lt;&gt;"",'Viemäriverkoston lähtötiedot'!$B456*MALLI_saneeraus_JV1!H$2,"")</f>
        <v/>
      </c>
      <c r="I457" t="str">
        <f>IF('Viemäriverkoston lähtötiedot'!$A456&gt;1000, 'Viemäriverkoston lähtötiedot'!$A456+MALLI_saneeraus_JV1!I$2,"")</f>
        <v/>
      </c>
      <c r="J457" s="8" t="str">
        <f>IF(I457&lt;&gt;"",'Viemäriverkoston lähtötiedot'!$B456*MALLI_saneeraus_JV1!J$2,"")</f>
        <v/>
      </c>
    </row>
    <row r="458" spans="1:10" x14ac:dyDescent="0.35">
      <c r="A458" t="str">
        <f>IF('Viemäriverkoston lähtötiedot'!$A457&gt;1000, 'Viemäriverkoston lähtötiedot'!$A457+MALLI_saneeraus_JV1!A$2,"")</f>
        <v/>
      </c>
      <c r="B458" s="8" t="str">
        <f>IF(A458&lt;&gt;"",'Viemäriverkoston lähtötiedot'!$B457*MALLI_saneeraus_JV1!B$2,"")</f>
        <v/>
      </c>
      <c r="C458" t="str">
        <f>IF('Viemäriverkoston lähtötiedot'!$A457&gt;1000, 'Viemäriverkoston lähtötiedot'!$A457+MALLI_saneeraus_JV1!C$2,"")</f>
        <v/>
      </c>
      <c r="D458" s="8" t="str">
        <f>IF(C458&lt;&gt;"",'Viemäriverkoston lähtötiedot'!$B457*MALLI_saneeraus_JV1!D$2,"")</f>
        <v/>
      </c>
      <c r="E458" t="str">
        <f>IF('Viemäriverkoston lähtötiedot'!$A457&gt;1000, 'Viemäriverkoston lähtötiedot'!$A457+MALLI_saneeraus_JV1!E$2,"")</f>
        <v/>
      </c>
      <c r="F458" s="8" t="str">
        <f>IF(E458&lt;&gt;"",'Viemäriverkoston lähtötiedot'!$B457*MALLI_saneeraus_JV1!F$2,"")</f>
        <v/>
      </c>
      <c r="G458" t="str">
        <f>IF('Viemäriverkoston lähtötiedot'!$A457&gt;1000, 'Viemäriverkoston lähtötiedot'!$A457+MALLI_saneeraus_JV1!G$2,"")</f>
        <v/>
      </c>
      <c r="H458" s="8" t="str">
        <f>IF(G458&lt;&gt;"",'Viemäriverkoston lähtötiedot'!$B457*MALLI_saneeraus_JV1!H$2,"")</f>
        <v/>
      </c>
      <c r="I458" t="str">
        <f>IF('Viemäriverkoston lähtötiedot'!$A457&gt;1000, 'Viemäriverkoston lähtötiedot'!$A457+MALLI_saneeraus_JV1!I$2,"")</f>
        <v/>
      </c>
      <c r="J458" s="8" t="str">
        <f>IF(I458&lt;&gt;"",'Viemäriverkoston lähtötiedot'!$B457*MALLI_saneeraus_JV1!J$2,"")</f>
        <v/>
      </c>
    </row>
    <row r="459" spans="1:10" x14ac:dyDescent="0.35">
      <c r="A459" t="str">
        <f>IF('Viemäriverkoston lähtötiedot'!$A458&gt;1000, 'Viemäriverkoston lähtötiedot'!$A458+MALLI_saneeraus_JV1!A$2,"")</f>
        <v/>
      </c>
      <c r="B459" s="8" t="str">
        <f>IF(A459&lt;&gt;"",'Viemäriverkoston lähtötiedot'!$B458*MALLI_saneeraus_JV1!B$2,"")</f>
        <v/>
      </c>
      <c r="C459" t="str">
        <f>IF('Viemäriverkoston lähtötiedot'!$A458&gt;1000, 'Viemäriverkoston lähtötiedot'!$A458+MALLI_saneeraus_JV1!C$2,"")</f>
        <v/>
      </c>
      <c r="D459" s="8" t="str">
        <f>IF(C459&lt;&gt;"",'Viemäriverkoston lähtötiedot'!$B458*MALLI_saneeraus_JV1!D$2,"")</f>
        <v/>
      </c>
      <c r="E459" t="str">
        <f>IF('Viemäriverkoston lähtötiedot'!$A458&gt;1000, 'Viemäriverkoston lähtötiedot'!$A458+MALLI_saneeraus_JV1!E$2,"")</f>
        <v/>
      </c>
      <c r="F459" s="8" t="str">
        <f>IF(E459&lt;&gt;"",'Viemäriverkoston lähtötiedot'!$B458*MALLI_saneeraus_JV1!F$2,"")</f>
        <v/>
      </c>
      <c r="G459" t="str">
        <f>IF('Viemäriverkoston lähtötiedot'!$A458&gt;1000, 'Viemäriverkoston lähtötiedot'!$A458+MALLI_saneeraus_JV1!G$2,"")</f>
        <v/>
      </c>
      <c r="H459" s="8" t="str">
        <f>IF(G459&lt;&gt;"",'Viemäriverkoston lähtötiedot'!$B458*MALLI_saneeraus_JV1!H$2,"")</f>
        <v/>
      </c>
      <c r="I459" t="str">
        <f>IF('Viemäriverkoston lähtötiedot'!$A458&gt;1000, 'Viemäriverkoston lähtötiedot'!$A458+MALLI_saneeraus_JV1!I$2,"")</f>
        <v/>
      </c>
      <c r="J459" s="8" t="str">
        <f>IF(I459&lt;&gt;"",'Viemäriverkoston lähtötiedot'!$B458*MALLI_saneeraus_JV1!J$2,"")</f>
        <v/>
      </c>
    </row>
    <row r="460" spans="1:10" x14ac:dyDescent="0.35">
      <c r="A460" t="str">
        <f>IF('Viemäriverkoston lähtötiedot'!$A459&gt;1000, 'Viemäriverkoston lähtötiedot'!$A459+MALLI_saneeraus_JV1!A$2,"")</f>
        <v/>
      </c>
      <c r="B460" s="8" t="str">
        <f>IF(A460&lt;&gt;"",'Viemäriverkoston lähtötiedot'!$B459*MALLI_saneeraus_JV1!B$2,"")</f>
        <v/>
      </c>
      <c r="C460" t="str">
        <f>IF('Viemäriverkoston lähtötiedot'!$A459&gt;1000, 'Viemäriverkoston lähtötiedot'!$A459+MALLI_saneeraus_JV1!C$2,"")</f>
        <v/>
      </c>
      <c r="D460" s="8" t="str">
        <f>IF(C460&lt;&gt;"",'Viemäriverkoston lähtötiedot'!$B459*MALLI_saneeraus_JV1!D$2,"")</f>
        <v/>
      </c>
      <c r="E460" t="str">
        <f>IF('Viemäriverkoston lähtötiedot'!$A459&gt;1000, 'Viemäriverkoston lähtötiedot'!$A459+MALLI_saneeraus_JV1!E$2,"")</f>
        <v/>
      </c>
      <c r="F460" s="8" t="str">
        <f>IF(E460&lt;&gt;"",'Viemäriverkoston lähtötiedot'!$B459*MALLI_saneeraus_JV1!F$2,"")</f>
        <v/>
      </c>
      <c r="G460" t="str">
        <f>IF('Viemäriverkoston lähtötiedot'!$A459&gt;1000, 'Viemäriverkoston lähtötiedot'!$A459+MALLI_saneeraus_JV1!G$2,"")</f>
        <v/>
      </c>
      <c r="H460" s="8" t="str">
        <f>IF(G460&lt;&gt;"",'Viemäriverkoston lähtötiedot'!$B459*MALLI_saneeraus_JV1!H$2,"")</f>
        <v/>
      </c>
      <c r="I460" t="str">
        <f>IF('Viemäriverkoston lähtötiedot'!$A459&gt;1000, 'Viemäriverkoston lähtötiedot'!$A459+MALLI_saneeraus_JV1!I$2,"")</f>
        <v/>
      </c>
      <c r="J460" s="8" t="str">
        <f>IF(I460&lt;&gt;"",'Viemäriverkoston lähtötiedot'!$B459*MALLI_saneeraus_JV1!J$2,"")</f>
        <v/>
      </c>
    </row>
    <row r="461" spans="1:10" x14ac:dyDescent="0.35">
      <c r="A461" t="str">
        <f>IF('Viemäriverkoston lähtötiedot'!$A460&gt;1000, 'Viemäriverkoston lähtötiedot'!$A460+MALLI_saneeraus_JV1!A$2,"")</f>
        <v/>
      </c>
      <c r="B461" s="8" t="str">
        <f>IF(A461&lt;&gt;"",'Viemäriverkoston lähtötiedot'!$B460*MALLI_saneeraus_JV1!B$2,"")</f>
        <v/>
      </c>
      <c r="C461" t="str">
        <f>IF('Viemäriverkoston lähtötiedot'!$A460&gt;1000, 'Viemäriverkoston lähtötiedot'!$A460+MALLI_saneeraus_JV1!C$2,"")</f>
        <v/>
      </c>
      <c r="D461" s="8" t="str">
        <f>IF(C461&lt;&gt;"",'Viemäriverkoston lähtötiedot'!$B460*MALLI_saneeraus_JV1!D$2,"")</f>
        <v/>
      </c>
      <c r="E461" t="str">
        <f>IF('Viemäriverkoston lähtötiedot'!$A460&gt;1000, 'Viemäriverkoston lähtötiedot'!$A460+MALLI_saneeraus_JV1!E$2,"")</f>
        <v/>
      </c>
      <c r="F461" s="8" t="str">
        <f>IF(E461&lt;&gt;"",'Viemäriverkoston lähtötiedot'!$B460*MALLI_saneeraus_JV1!F$2,"")</f>
        <v/>
      </c>
      <c r="G461" t="str">
        <f>IF('Viemäriverkoston lähtötiedot'!$A460&gt;1000, 'Viemäriverkoston lähtötiedot'!$A460+MALLI_saneeraus_JV1!G$2,"")</f>
        <v/>
      </c>
      <c r="H461" s="8" t="str">
        <f>IF(G461&lt;&gt;"",'Viemäriverkoston lähtötiedot'!$B460*MALLI_saneeraus_JV1!H$2,"")</f>
        <v/>
      </c>
      <c r="I461" t="str">
        <f>IF('Viemäriverkoston lähtötiedot'!$A460&gt;1000, 'Viemäriverkoston lähtötiedot'!$A460+MALLI_saneeraus_JV1!I$2,"")</f>
        <v/>
      </c>
      <c r="J461" s="8" t="str">
        <f>IF(I461&lt;&gt;"",'Viemäriverkoston lähtötiedot'!$B460*MALLI_saneeraus_JV1!J$2,"")</f>
        <v/>
      </c>
    </row>
    <row r="462" spans="1:10" x14ac:dyDescent="0.35">
      <c r="A462" t="str">
        <f>IF('Viemäriverkoston lähtötiedot'!$A461&gt;1000, 'Viemäriverkoston lähtötiedot'!$A461+MALLI_saneeraus_JV1!A$2,"")</f>
        <v/>
      </c>
      <c r="B462" s="8" t="str">
        <f>IF(A462&lt;&gt;"",'Viemäriverkoston lähtötiedot'!$B461*MALLI_saneeraus_JV1!B$2,"")</f>
        <v/>
      </c>
      <c r="C462" t="str">
        <f>IF('Viemäriverkoston lähtötiedot'!$A461&gt;1000, 'Viemäriverkoston lähtötiedot'!$A461+MALLI_saneeraus_JV1!C$2,"")</f>
        <v/>
      </c>
      <c r="D462" s="8" t="str">
        <f>IF(C462&lt;&gt;"",'Viemäriverkoston lähtötiedot'!$B461*MALLI_saneeraus_JV1!D$2,"")</f>
        <v/>
      </c>
      <c r="E462" t="str">
        <f>IF('Viemäriverkoston lähtötiedot'!$A461&gt;1000, 'Viemäriverkoston lähtötiedot'!$A461+MALLI_saneeraus_JV1!E$2,"")</f>
        <v/>
      </c>
      <c r="F462" s="8" t="str">
        <f>IF(E462&lt;&gt;"",'Viemäriverkoston lähtötiedot'!$B461*MALLI_saneeraus_JV1!F$2,"")</f>
        <v/>
      </c>
      <c r="G462" t="str">
        <f>IF('Viemäriverkoston lähtötiedot'!$A461&gt;1000, 'Viemäriverkoston lähtötiedot'!$A461+MALLI_saneeraus_JV1!G$2,"")</f>
        <v/>
      </c>
      <c r="H462" s="8" t="str">
        <f>IF(G462&lt;&gt;"",'Viemäriverkoston lähtötiedot'!$B461*MALLI_saneeraus_JV1!H$2,"")</f>
        <v/>
      </c>
      <c r="I462" t="str">
        <f>IF('Viemäriverkoston lähtötiedot'!$A461&gt;1000, 'Viemäriverkoston lähtötiedot'!$A461+MALLI_saneeraus_JV1!I$2,"")</f>
        <v/>
      </c>
      <c r="J462" s="8" t="str">
        <f>IF(I462&lt;&gt;"",'Viemäriverkoston lähtötiedot'!$B461*MALLI_saneeraus_JV1!J$2,"")</f>
        <v/>
      </c>
    </row>
    <row r="463" spans="1:10" x14ac:dyDescent="0.35">
      <c r="A463" t="str">
        <f>IF('Viemäriverkoston lähtötiedot'!$A462&gt;1000, 'Viemäriverkoston lähtötiedot'!$A462+MALLI_saneeraus_JV1!A$2,"")</f>
        <v/>
      </c>
      <c r="B463" s="8" t="str">
        <f>IF(A463&lt;&gt;"",'Viemäriverkoston lähtötiedot'!$B462*MALLI_saneeraus_JV1!B$2,"")</f>
        <v/>
      </c>
      <c r="C463" t="str">
        <f>IF('Viemäriverkoston lähtötiedot'!$A462&gt;1000, 'Viemäriverkoston lähtötiedot'!$A462+MALLI_saneeraus_JV1!C$2,"")</f>
        <v/>
      </c>
      <c r="D463" s="8" t="str">
        <f>IF(C463&lt;&gt;"",'Viemäriverkoston lähtötiedot'!$B462*MALLI_saneeraus_JV1!D$2,"")</f>
        <v/>
      </c>
      <c r="E463" t="str">
        <f>IF('Viemäriverkoston lähtötiedot'!$A462&gt;1000, 'Viemäriverkoston lähtötiedot'!$A462+MALLI_saneeraus_JV1!E$2,"")</f>
        <v/>
      </c>
      <c r="F463" s="8" t="str">
        <f>IF(E463&lt;&gt;"",'Viemäriverkoston lähtötiedot'!$B462*MALLI_saneeraus_JV1!F$2,"")</f>
        <v/>
      </c>
      <c r="G463" t="str">
        <f>IF('Viemäriverkoston lähtötiedot'!$A462&gt;1000, 'Viemäriverkoston lähtötiedot'!$A462+MALLI_saneeraus_JV1!G$2,"")</f>
        <v/>
      </c>
      <c r="H463" s="8" t="str">
        <f>IF(G463&lt;&gt;"",'Viemäriverkoston lähtötiedot'!$B462*MALLI_saneeraus_JV1!H$2,"")</f>
        <v/>
      </c>
      <c r="I463" t="str">
        <f>IF('Viemäriverkoston lähtötiedot'!$A462&gt;1000, 'Viemäriverkoston lähtötiedot'!$A462+MALLI_saneeraus_JV1!I$2,"")</f>
        <v/>
      </c>
      <c r="J463" s="8" t="str">
        <f>IF(I463&lt;&gt;"",'Viemäriverkoston lähtötiedot'!$B462*MALLI_saneeraus_JV1!J$2,"")</f>
        <v/>
      </c>
    </row>
    <row r="464" spans="1:10" x14ac:dyDescent="0.35">
      <c r="A464" t="str">
        <f>IF('Viemäriverkoston lähtötiedot'!$A463&gt;1000, 'Viemäriverkoston lähtötiedot'!$A463+MALLI_saneeraus_JV1!A$2,"")</f>
        <v/>
      </c>
      <c r="B464" s="8" t="str">
        <f>IF(A464&lt;&gt;"",'Viemäriverkoston lähtötiedot'!$B463*MALLI_saneeraus_JV1!B$2,"")</f>
        <v/>
      </c>
      <c r="C464" t="str">
        <f>IF('Viemäriverkoston lähtötiedot'!$A463&gt;1000, 'Viemäriverkoston lähtötiedot'!$A463+MALLI_saneeraus_JV1!C$2,"")</f>
        <v/>
      </c>
      <c r="D464" s="8" t="str">
        <f>IF(C464&lt;&gt;"",'Viemäriverkoston lähtötiedot'!$B463*MALLI_saneeraus_JV1!D$2,"")</f>
        <v/>
      </c>
      <c r="E464" t="str">
        <f>IF('Viemäriverkoston lähtötiedot'!$A463&gt;1000, 'Viemäriverkoston lähtötiedot'!$A463+MALLI_saneeraus_JV1!E$2,"")</f>
        <v/>
      </c>
      <c r="F464" s="8" t="str">
        <f>IF(E464&lt;&gt;"",'Viemäriverkoston lähtötiedot'!$B463*MALLI_saneeraus_JV1!F$2,"")</f>
        <v/>
      </c>
      <c r="G464" t="str">
        <f>IF('Viemäriverkoston lähtötiedot'!$A463&gt;1000, 'Viemäriverkoston lähtötiedot'!$A463+MALLI_saneeraus_JV1!G$2,"")</f>
        <v/>
      </c>
      <c r="H464" s="8" t="str">
        <f>IF(G464&lt;&gt;"",'Viemäriverkoston lähtötiedot'!$B463*MALLI_saneeraus_JV1!H$2,"")</f>
        <v/>
      </c>
      <c r="I464" t="str">
        <f>IF('Viemäriverkoston lähtötiedot'!$A463&gt;1000, 'Viemäriverkoston lähtötiedot'!$A463+MALLI_saneeraus_JV1!I$2,"")</f>
        <v/>
      </c>
      <c r="J464" s="8" t="str">
        <f>IF(I464&lt;&gt;"",'Viemäriverkoston lähtötiedot'!$B463*MALLI_saneeraus_JV1!J$2,"")</f>
        <v/>
      </c>
    </row>
    <row r="465" spans="1:10" x14ac:dyDescent="0.35">
      <c r="A465" t="str">
        <f>IF('Viemäriverkoston lähtötiedot'!$A464&gt;1000, 'Viemäriverkoston lähtötiedot'!$A464+MALLI_saneeraus_JV1!A$2,"")</f>
        <v/>
      </c>
      <c r="B465" s="8" t="str">
        <f>IF(A465&lt;&gt;"",'Viemäriverkoston lähtötiedot'!$B464*MALLI_saneeraus_JV1!B$2,"")</f>
        <v/>
      </c>
      <c r="C465" t="str">
        <f>IF('Viemäriverkoston lähtötiedot'!$A464&gt;1000, 'Viemäriverkoston lähtötiedot'!$A464+MALLI_saneeraus_JV1!C$2,"")</f>
        <v/>
      </c>
      <c r="D465" s="8" t="str">
        <f>IF(C465&lt;&gt;"",'Viemäriverkoston lähtötiedot'!$B464*MALLI_saneeraus_JV1!D$2,"")</f>
        <v/>
      </c>
      <c r="E465" t="str">
        <f>IF('Viemäriverkoston lähtötiedot'!$A464&gt;1000, 'Viemäriverkoston lähtötiedot'!$A464+MALLI_saneeraus_JV1!E$2,"")</f>
        <v/>
      </c>
      <c r="F465" s="8" t="str">
        <f>IF(E465&lt;&gt;"",'Viemäriverkoston lähtötiedot'!$B464*MALLI_saneeraus_JV1!F$2,"")</f>
        <v/>
      </c>
      <c r="G465" t="str">
        <f>IF('Viemäriverkoston lähtötiedot'!$A464&gt;1000, 'Viemäriverkoston lähtötiedot'!$A464+MALLI_saneeraus_JV1!G$2,"")</f>
        <v/>
      </c>
      <c r="H465" s="8" t="str">
        <f>IF(G465&lt;&gt;"",'Viemäriverkoston lähtötiedot'!$B464*MALLI_saneeraus_JV1!H$2,"")</f>
        <v/>
      </c>
      <c r="I465" t="str">
        <f>IF('Viemäriverkoston lähtötiedot'!$A464&gt;1000, 'Viemäriverkoston lähtötiedot'!$A464+MALLI_saneeraus_JV1!I$2,"")</f>
        <v/>
      </c>
      <c r="J465" s="8" t="str">
        <f>IF(I465&lt;&gt;"",'Viemäriverkoston lähtötiedot'!$B464*MALLI_saneeraus_JV1!J$2,"")</f>
        <v/>
      </c>
    </row>
    <row r="466" spans="1:10" x14ac:dyDescent="0.35">
      <c r="A466" t="str">
        <f>IF('Viemäriverkoston lähtötiedot'!$A465&gt;1000, 'Viemäriverkoston lähtötiedot'!$A465+MALLI_saneeraus_JV1!A$2,"")</f>
        <v/>
      </c>
      <c r="B466" s="8" t="str">
        <f>IF(A466&lt;&gt;"",'Viemäriverkoston lähtötiedot'!$B465*MALLI_saneeraus_JV1!B$2,"")</f>
        <v/>
      </c>
      <c r="C466" t="str">
        <f>IF('Viemäriverkoston lähtötiedot'!$A465&gt;1000, 'Viemäriverkoston lähtötiedot'!$A465+MALLI_saneeraus_JV1!C$2,"")</f>
        <v/>
      </c>
      <c r="D466" s="8" t="str">
        <f>IF(C466&lt;&gt;"",'Viemäriverkoston lähtötiedot'!$B465*MALLI_saneeraus_JV1!D$2,"")</f>
        <v/>
      </c>
      <c r="E466" t="str">
        <f>IF('Viemäriverkoston lähtötiedot'!$A465&gt;1000, 'Viemäriverkoston lähtötiedot'!$A465+MALLI_saneeraus_JV1!E$2,"")</f>
        <v/>
      </c>
      <c r="F466" s="8" t="str">
        <f>IF(E466&lt;&gt;"",'Viemäriverkoston lähtötiedot'!$B465*MALLI_saneeraus_JV1!F$2,"")</f>
        <v/>
      </c>
      <c r="G466" t="str">
        <f>IF('Viemäriverkoston lähtötiedot'!$A465&gt;1000, 'Viemäriverkoston lähtötiedot'!$A465+MALLI_saneeraus_JV1!G$2,"")</f>
        <v/>
      </c>
      <c r="H466" s="8" t="str">
        <f>IF(G466&lt;&gt;"",'Viemäriverkoston lähtötiedot'!$B465*MALLI_saneeraus_JV1!H$2,"")</f>
        <v/>
      </c>
      <c r="I466" t="str">
        <f>IF('Viemäriverkoston lähtötiedot'!$A465&gt;1000, 'Viemäriverkoston lähtötiedot'!$A465+MALLI_saneeraus_JV1!I$2,"")</f>
        <v/>
      </c>
      <c r="J466" s="8" t="str">
        <f>IF(I466&lt;&gt;"",'Viemäriverkoston lähtötiedot'!$B465*MALLI_saneeraus_JV1!J$2,"")</f>
        <v/>
      </c>
    </row>
    <row r="467" spans="1:10" x14ac:dyDescent="0.35">
      <c r="A467" t="str">
        <f>IF('Viemäriverkoston lähtötiedot'!$A466&gt;1000, 'Viemäriverkoston lähtötiedot'!$A466+MALLI_saneeraus_JV1!A$2,"")</f>
        <v/>
      </c>
      <c r="B467" s="8" t="str">
        <f>IF(A467&lt;&gt;"",'Viemäriverkoston lähtötiedot'!$B466*MALLI_saneeraus_JV1!B$2,"")</f>
        <v/>
      </c>
      <c r="C467" t="str">
        <f>IF('Viemäriverkoston lähtötiedot'!$A466&gt;1000, 'Viemäriverkoston lähtötiedot'!$A466+MALLI_saneeraus_JV1!C$2,"")</f>
        <v/>
      </c>
      <c r="D467" s="8" t="str">
        <f>IF(C467&lt;&gt;"",'Viemäriverkoston lähtötiedot'!$B466*MALLI_saneeraus_JV1!D$2,"")</f>
        <v/>
      </c>
      <c r="E467" t="str">
        <f>IF('Viemäriverkoston lähtötiedot'!$A466&gt;1000, 'Viemäriverkoston lähtötiedot'!$A466+MALLI_saneeraus_JV1!E$2,"")</f>
        <v/>
      </c>
      <c r="F467" s="8" t="str">
        <f>IF(E467&lt;&gt;"",'Viemäriverkoston lähtötiedot'!$B466*MALLI_saneeraus_JV1!F$2,"")</f>
        <v/>
      </c>
      <c r="G467" t="str">
        <f>IF('Viemäriverkoston lähtötiedot'!$A466&gt;1000, 'Viemäriverkoston lähtötiedot'!$A466+MALLI_saneeraus_JV1!G$2,"")</f>
        <v/>
      </c>
      <c r="H467" s="8" t="str">
        <f>IF(G467&lt;&gt;"",'Viemäriverkoston lähtötiedot'!$B466*MALLI_saneeraus_JV1!H$2,"")</f>
        <v/>
      </c>
      <c r="I467" t="str">
        <f>IF('Viemäriverkoston lähtötiedot'!$A466&gt;1000, 'Viemäriverkoston lähtötiedot'!$A466+MALLI_saneeraus_JV1!I$2,"")</f>
        <v/>
      </c>
      <c r="J467" s="8" t="str">
        <f>IF(I467&lt;&gt;"",'Viemäriverkoston lähtötiedot'!$B466*MALLI_saneeraus_JV1!J$2,"")</f>
        <v/>
      </c>
    </row>
    <row r="468" spans="1:10" x14ac:dyDescent="0.35">
      <c r="A468" t="str">
        <f>IF('Viemäriverkoston lähtötiedot'!$A467&gt;1000, 'Viemäriverkoston lähtötiedot'!$A467+MALLI_saneeraus_JV1!A$2,"")</f>
        <v/>
      </c>
      <c r="B468" s="8" t="str">
        <f>IF(A468&lt;&gt;"",'Viemäriverkoston lähtötiedot'!$B467*MALLI_saneeraus_JV1!B$2,"")</f>
        <v/>
      </c>
      <c r="C468" t="str">
        <f>IF('Viemäriverkoston lähtötiedot'!$A467&gt;1000, 'Viemäriverkoston lähtötiedot'!$A467+MALLI_saneeraus_JV1!C$2,"")</f>
        <v/>
      </c>
      <c r="D468" s="8" t="str">
        <f>IF(C468&lt;&gt;"",'Viemäriverkoston lähtötiedot'!$B467*MALLI_saneeraus_JV1!D$2,"")</f>
        <v/>
      </c>
      <c r="E468" t="str">
        <f>IF('Viemäriverkoston lähtötiedot'!$A467&gt;1000, 'Viemäriverkoston lähtötiedot'!$A467+MALLI_saneeraus_JV1!E$2,"")</f>
        <v/>
      </c>
      <c r="F468" s="8" t="str">
        <f>IF(E468&lt;&gt;"",'Viemäriverkoston lähtötiedot'!$B467*MALLI_saneeraus_JV1!F$2,"")</f>
        <v/>
      </c>
      <c r="G468" t="str">
        <f>IF('Viemäriverkoston lähtötiedot'!$A467&gt;1000, 'Viemäriverkoston lähtötiedot'!$A467+MALLI_saneeraus_JV1!G$2,"")</f>
        <v/>
      </c>
      <c r="H468" s="8" t="str">
        <f>IF(G468&lt;&gt;"",'Viemäriverkoston lähtötiedot'!$B467*MALLI_saneeraus_JV1!H$2,"")</f>
        <v/>
      </c>
      <c r="I468" t="str">
        <f>IF('Viemäriverkoston lähtötiedot'!$A467&gt;1000, 'Viemäriverkoston lähtötiedot'!$A467+MALLI_saneeraus_JV1!I$2,"")</f>
        <v/>
      </c>
      <c r="J468" s="8" t="str">
        <f>IF(I468&lt;&gt;"",'Viemäriverkoston lähtötiedot'!$B467*MALLI_saneeraus_JV1!J$2,"")</f>
        <v/>
      </c>
    </row>
    <row r="469" spans="1:10" x14ac:dyDescent="0.35">
      <c r="A469" t="str">
        <f>IF('Viemäriverkoston lähtötiedot'!$A468&gt;1000, 'Viemäriverkoston lähtötiedot'!$A468+MALLI_saneeraus_JV1!A$2,"")</f>
        <v/>
      </c>
      <c r="B469" s="8" t="str">
        <f>IF(A469&lt;&gt;"",'Viemäriverkoston lähtötiedot'!$B468*MALLI_saneeraus_JV1!B$2,"")</f>
        <v/>
      </c>
      <c r="C469" t="str">
        <f>IF('Viemäriverkoston lähtötiedot'!$A468&gt;1000, 'Viemäriverkoston lähtötiedot'!$A468+MALLI_saneeraus_JV1!C$2,"")</f>
        <v/>
      </c>
      <c r="D469" s="8" t="str">
        <f>IF(C469&lt;&gt;"",'Viemäriverkoston lähtötiedot'!$B468*MALLI_saneeraus_JV1!D$2,"")</f>
        <v/>
      </c>
      <c r="E469" t="str">
        <f>IF('Viemäriverkoston lähtötiedot'!$A468&gt;1000, 'Viemäriverkoston lähtötiedot'!$A468+MALLI_saneeraus_JV1!E$2,"")</f>
        <v/>
      </c>
      <c r="F469" s="8" t="str">
        <f>IF(E469&lt;&gt;"",'Viemäriverkoston lähtötiedot'!$B468*MALLI_saneeraus_JV1!F$2,"")</f>
        <v/>
      </c>
      <c r="G469" t="str">
        <f>IF('Viemäriverkoston lähtötiedot'!$A468&gt;1000, 'Viemäriverkoston lähtötiedot'!$A468+MALLI_saneeraus_JV1!G$2,"")</f>
        <v/>
      </c>
      <c r="H469" s="8" t="str">
        <f>IF(G469&lt;&gt;"",'Viemäriverkoston lähtötiedot'!$B468*MALLI_saneeraus_JV1!H$2,"")</f>
        <v/>
      </c>
      <c r="I469" t="str">
        <f>IF('Viemäriverkoston lähtötiedot'!$A468&gt;1000, 'Viemäriverkoston lähtötiedot'!$A468+MALLI_saneeraus_JV1!I$2,"")</f>
        <v/>
      </c>
      <c r="J469" s="8" t="str">
        <f>IF(I469&lt;&gt;"",'Viemäriverkoston lähtötiedot'!$B468*MALLI_saneeraus_JV1!J$2,"")</f>
        <v/>
      </c>
    </row>
    <row r="470" spans="1:10" x14ac:dyDescent="0.35">
      <c r="A470" t="str">
        <f>IF('Viemäriverkoston lähtötiedot'!$A469&gt;1000, 'Viemäriverkoston lähtötiedot'!$A469+MALLI_saneeraus_JV1!A$2,"")</f>
        <v/>
      </c>
      <c r="B470" s="8" t="str">
        <f>IF(A470&lt;&gt;"",'Viemäriverkoston lähtötiedot'!$B469*MALLI_saneeraus_JV1!B$2,"")</f>
        <v/>
      </c>
      <c r="C470" t="str">
        <f>IF('Viemäriverkoston lähtötiedot'!$A469&gt;1000, 'Viemäriverkoston lähtötiedot'!$A469+MALLI_saneeraus_JV1!C$2,"")</f>
        <v/>
      </c>
      <c r="D470" s="8" t="str">
        <f>IF(C470&lt;&gt;"",'Viemäriverkoston lähtötiedot'!$B469*MALLI_saneeraus_JV1!D$2,"")</f>
        <v/>
      </c>
      <c r="E470" t="str">
        <f>IF('Viemäriverkoston lähtötiedot'!$A469&gt;1000, 'Viemäriverkoston lähtötiedot'!$A469+MALLI_saneeraus_JV1!E$2,"")</f>
        <v/>
      </c>
      <c r="F470" s="8" t="str">
        <f>IF(E470&lt;&gt;"",'Viemäriverkoston lähtötiedot'!$B469*MALLI_saneeraus_JV1!F$2,"")</f>
        <v/>
      </c>
      <c r="G470" t="str">
        <f>IF('Viemäriverkoston lähtötiedot'!$A469&gt;1000, 'Viemäriverkoston lähtötiedot'!$A469+MALLI_saneeraus_JV1!G$2,"")</f>
        <v/>
      </c>
      <c r="H470" s="8" t="str">
        <f>IF(G470&lt;&gt;"",'Viemäriverkoston lähtötiedot'!$B469*MALLI_saneeraus_JV1!H$2,"")</f>
        <v/>
      </c>
      <c r="I470" t="str">
        <f>IF('Viemäriverkoston lähtötiedot'!$A469&gt;1000, 'Viemäriverkoston lähtötiedot'!$A469+MALLI_saneeraus_JV1!I$2,"")</f>
        <v/>
      </c>
      <c r="J470" s="8" t="str">
        <f>IF(I470&lt;&gt;"",'Viemäriverkoston lähtötiedot'!$B469*MALLI_saneeraus_JV1!J$2,"")</f>
        <v/>
      </c>
    </row>
    <row r="471" spans="1:10" x14ac:dyDescent="0.35">
      <c r="A471" t="str">
        <f>IF('Viemäriverkoston lähtötiedot'!$A470&gt;1000, 'Viemäriverkoston lähtötiedot'!$A470+MALLI_saneeraus_JV1!A$2,"")</f>
        <v/>
      </c>
      <c r="B471" s="8" t="str">
        <f>IF(A471&lt;&gt;"",'Viemäriverkoston lähtötiedot'!$B470*MALLI_saneeraus_JV1!B$2,"")</f>
        <v/>
      </c>
      <c r="C471" t="str">
        <f>IF('Viemäriverkoston lähtötiedot'!$A470&gt;1000, 'Viemäriverkoston lähtötiedot'!$A470+MALLI_saneeraus_JV1!C$2,"")</f>
        <v/>
      </c>
      <c r="D471" s="8" t="str">
        <f>IF(C471&lt;&gt;"",'Viemäriverkoston lähtötiedot'!$B470*MALLI_saneeraus_JV1!D$2,"")</f>
        <v/>
      </c>
      <c r="E471" t="str">
        <f>IF('Viemäriverkoston lähtötiedot'!$A470&gt;1000, 'Viemäriverkoston lähtötiedot'!$A470+MALLI_saneeraus_JV1!E$2,"")</f>
        <v/>
      </c>
      <c r="F471" s="8" t="str">
        <f>IF(E471&lt;&gt;"",'Viemäriverkoston lähtötiedot'!$B470*MALLI_saneeraus_JV1!F$2,"")</f>
        <v/>
      </c>
      <c r="G471" t="str">
        <f>IF('Viemäriverkoston lähtötiedot'!$A470&gt;1000, 'Viemäriverkoston lähtötiedot'!$A470+MALLI_saneeraus_JV1!G$2,"")</f>
        <v/>
      </c>
      <c r="H471" s="8" t="str">
        <f>IF(G471&lt;&gt;"",'Viemäriverkoston lähtötiedot'!$B470*MALLI_saneeraus_JV1!H$2,"")</f>
        <v/>
      </c>
      <c r="I471" t="str">
        <f>IF('Viemäriverkoston lähtötiedot'!$A470&gt;1000, 'Viemäriverkoston lähtötiedot'!$A470+MALLI_saneeraus_JV1!I$2,"")</f>
        <v/>
      </c>
      <c r="J471" s="8" t="str">
        <f>IF(I471&lt;&gt;"",'Viemäriverkoston lähtötiedot'!$B470*MALLI_saneeraus_JV1!J$2,"")</f>
        <v/>
      </c>
    </row>
    <row r="472" spans="1:10" x14ac:dyDescent="0.35">
      <c r="A472" t="str">
        <f>IF('Viemäriverkoston lähtötiedot'!$A471&gt;1000, 'Viemäriverkoston lähtötiedot'!$A471+MALLI_saneeraus_JV1!A$2,"")</f>
        <v/>
      </c>
      <c r="B472" s="8" t="str">
        <f>IF(A472&lt;&gt;"",'Viemäriverkoston lähtötiedot'!$B471*MALLI_saneeraus_JV1!B$2,"")</f>
        <v/>
      </c>
      <c r="C472" t="str">
        <f>IF('Viemäriverkoston lähtötiedot'!$A471&gt;1000, 'Viemäriverkoston lähtötiedot'!$A471+MALLI_saneeraus_JV1!C$2,"")</f>
        <v/>
      </c>
      <c r="D472" s="8" t="str">
        <f>IF(C472&lt;&gt;"",'Viemäriverkoston lähtötiedot'!$B471*MALLI_saneeraus_JV1!D$2,"")</f>
        <v/>
      </c>
      <c r="E472" t="str">
        <f>IF('Viemäriverkoston lähtötiedot'!$A471&gt;1000, 'Viemäriverkoston lähtötiedot'!$A471+MALLI_saneeraus_JV1!E$2,"")</f>
        <v/>
      </c>
      <c r="F472" s="8" t="str">
        <f>IF(E472&lt;&gt;"",'Viemäriverkoston lähtötiedot'!$B471*MALLI_saneeraus_JV1!F$2,"")</f>
        <v/>
      </c>
      <c r="G472" t="str">
        <f>IF('Viemäriverkoston lähtötiedot'!$A471&gt;1000, 'Viemäriverkoston lähtötiedot'!$A471+MALLI_saneeraus_JV1!G$2,"")</f>
        <v/>
      </c>
      <c r="H472" s="8" t="str">
        <f>IF(G472&lt;&gt;"",'Viemäriverkoston lähtötiedot'!$B471*MALLI_saneeraus_JV1!H$2,"")</f>
        <v/>
      </c>
      <c r="I472" t="str">
        <f>IF('Viemäriverkoston lähtötiedot'!$A471&gt;1000, 'Viemäriverkoston lähtötiedot'!$A471+MALLI_saneeraus_JV1!I$2,"")</f>
        <v/>
      </c>
      <c r="J472" s="8" t="str">
        <f>IF(I472&lt;&gt;"",'Viemäriverkoston lähtötiedot'!$B471*MALLI_saneeraus_JV1!J$2,"")</f>
        <v/>
      </c>
    </row>
    <row r="473" spans="1:10" x14ac:dyDescent="0.35">
      <c r="A473" t="str">
        <f>IF('Viemäriverkoston lähtötiedot'!$A472&gt;1000, 'Viemäriverkoston lähtötiedot'!$A472+MALLI_saneeraus_JV1!A$2,"")</f>
        <v/>
      </c>
      <c r="B473" s="8" t="str">
        <f>IF(A473&lt;&gt;"",'Viemäriverkoston lähtötiedot'!$B472*MALLI_saneeraus_JV1!B$2,"")</f>
        <v/>
      </c>
      <c r="C473" t="str">
        <f>IF('Viemäriverkoston lähtötiedot'!$A472&gt;1000, 'Viemäriverkoston lähtötiedot'!$A472+MALLI_saneeraus_JV1!C$2,"")</f>
        <v/>
      </c>
      <c r="D473" s="8" t="str">
        <f>IF(C473&lt;&gt;"",'Viemäriverkoston lähtötiedot'!$B472*MALLI_saneeraus_JV1!D$2,"")</f>
        <v/>
      </c>
      <c r="E473" t="str">
        <f>IF('Viemäriverkoston lähtötiedot'!$A472&gt;1000, 'Viemäriverkoston lähtötiedot'!$A472+MALLI_saneeraus_JV1!E$2,"")</f>
        <v/>
      </c>
      <c r="F473" s="8" t="str">
        <f>IF(E473&lt;&gt;"",'Viemäriverkoston lähtötiedot'!$B472*MALLI_saneeraus_JV1!F$2,"")</f>
        <v/>
      </c>
      <c r="G473" t="str">
        <f>IF('Viemäriverkoston lähtötiedot'!$A472&gt;1000, 'Viemäriverkoston lähtötiedot'!$A472+MALLI_saneeraus_JV1!G$2,"")</f>
        <v/>
      </c>
      <c r="H473" s="8" t="str">
        <f>IF(G473&lt;&gt;"",'Viemäriverkoston lähtötiedot'!$B472*MALLI_saneeraus_JV1!H$2,"")</f>
        <v/>
      </c>
      <c r="I473" t="str">
        <f>IF('Viemäriverkoston lähtötiedot'!$A472&gt;1000, 'Viemäriverkoston lähtötiedot'!$A472+MALLI_saneeraus_JV1!I$2,"")</f>
        <v/>
      </c>
      <c r="J473" s="8" t="str">
        <f>IF(I473&lt;&gt;"",'Viemäriverkoston lähtötiedot'!$B472*MALLI_saneeraus_JV1!J$2,"")</f>
        <v/>
      </c>
    </row>
    <row r="474" spans="1:10" x14ac:dyDescent="0.35">
      <c r="A474" t="str">
        <f>IF('Viemäriverkoston lähtötiedot'!$A473&gt;1000, 'Viemäriverkoston lähtötiedot'!$A473+MALLI_saneeraus_JV1!A$2,"")</f>
        <v/>
      </c>
      <c r="B474" s="8" t="str">
        <f>IF(A474&lt;&gt;"",'Viemäriverkoston lähtötiedot'!$B473*MALLI_saneeraus_JV1!B$2,"")</f>
        <v/>
      </c>
      <c r="C474" t="str">
        <f>IF('Viemäriverkoston lähtötiedot'!$A473&gt;1000, 'Viemäriverkoston lähtötiedot'!$A473+MALLI_saneeraus_JV1!C$2,"")</f>
        <v/>
      </c>
      <c r="D474" s="8" t="str">
        <f>IF(C474&lt;&gt;"",'Viemäriverkoston lähtötiedot'!$B473*MALLI_saneeraus_JV1!D$2,"")</f>
        <v/>
      </c>
      <c r="E474" t="str">
        <f>IF('Viemäriverkoston lähtötiedot'!$A473&gt;1000, 'Viemäriverkoston lähtötiedot'!$A473+MALLI_saneeraus_JV1!E$2,"")</f>
        <v/>
      </c>
      <c r="F474" s="8" t="str">
        <f>IF(E474&lt;&gt;"",'Viemäriverkoston lähtötiedot'!$B473*MALLI_saneeraus_JV1!F$2,"")</f>
        <v/>
      </c>
      <c r="G474" t="str">
        <f>IF('Viemäriverkoston lähtötiedot'!$A473&gt;1000, 'Viemäriverkoston lähtötiedot'!$A473+MALLI_saneeraus_JV1!G$2,"")</f>
        <v/>
      </c>
      <c r="H474" s="8" t="str">
        <f>IF(G474&lt;&gt;"",'Viemäriverkoston lähtötiedot'!$B473*MALLI_saneeraus_JV1!H$2,"")</f>
        <v/>
      </c>
      <c r="I474" t="str">
        <f>IF('Viemäriverkoston lähtötiedot'!$A473&gt;1000, 'Viemäriverkoston lähtötiedot'!$A473+MALLI_saneeraus_JV1!I$2,"")</f>
        <v/>
      </c>
      <c r="J474" s="8" t="str">
        <f>IF(I474&lt;&gt;"",'Viemäriverkoston lähtötiedot'!$B473*MALLI_saneeraus_JV1!J$2,"")</f>
        <v/>
      </c>
    </row>
    <row r="475" spans="1:10" x14ac:dyDescent="0.35">
      <c r="A475" t="str">
        <f>IF('Viemäriverkoston lähtötiedot'!$A474&gt;1000, 'Viemäriverkoston lähtötiedot'!$A474+MALLI_saneeraus_JV1!A$2,"")</f>
        <v/>
      </c>
      <c r="B475" s="8" t="str">
        <f>IF(A475&lt;&gt;"",'Viemäriverkoston lähtötiedot'!$B474*MALLI_saneeraus_JV1!B$2,"")</f>
        <v/>
      </c>
      <c r="C475" t="str">
        <f>IF('Viemäriverkoston lähtötiedot'!$A474&gt;1000, 'Viemäriverkoston lähtötiedot'!$A474+MALLI_saneeraus_JV1!C$2,"")</f>
        <v/>
      </c>
      <c r="D475" s="8" t="str">
        <f>IF(C475&lt;&gt;"",'Viemäriverkoston lähtötiedot'!$B474*MALLI_saneeraus_JV1!D$2,"")</f>
        <v/>
      </c>
      <c r="E475" t="str">
        <f>IF('Viemäriverkoston lähtötiedot'!$A474&gt;1000, 'Viemäriverkoston lähtötiedot'!$A474+MALLI_saneeraus_JV1!E$2,"")</f>
        <v/>
      </c>
      <c r="F475" s="8" t="str">
        <f>IF(E475&lt;&gt;"",'Viemäriverkoston lähtötiedot'!$B474*MALLI_saneeraus_JV1!F$2,"")</f>
        <v/>
      </c>
      <c r="G475" t="str">
        <f>IF('Viemäriverkoston lähtötiedot'!$A474&gt;1000, 'Viemäriverkoston lähtötiedot'!$A474+MALLI_saneeraus_JV1!G$2,"")</f>
        <v/>
      </c>
      <c r="H475" s="8" t="str">
        <f>IF(G475&lt;&gt;"",'Viemäriverkoston lähtötiedot'!$B474*MALLI_saneeraus_JV1!H$2,"")</f>
        <v/>
      </c>
      <c r="I475" t="str">
        <f>IF('Viemäriverkoston lähtötiedot'!$A474&gt;1000, 'Viemäriverkoston lähtötiedot'!$A474+MALLI_saneeraus_JV1!I$2,"")</f>
        <v/>
      </c>
      <c r="J475" s="8" t="str">
        <f>IF(I475&lt;&gt;"",'Viemäriverkoston lähtötiedot'!$B474*MALLI_saneeraus_JV1!J$2,"")</f>
        <v/>
      </c>
    </row>
    <row r="476" spans="1:10" x14ac:dyDescent="0.35">
      <c r="A476" t="str">
        <f>IF('Viemäriverkoston lähtötiedot'!$A475&gt;1000, 'Viemäriverkoston lähtötiedot'!$A475+MALLI_saneeraus_JV1!A$2,"")</f>
        <v/>
      </c>
      <c r="B476" s="8" t="str">
        <f>IF(A476&lt;&gt;"",'Viemäriverkoston lähtötiedot'!$B475*MALLI_saneeraus_JV1!B$2,"")</f>
        <v/>
      </c>
      <c r="C476" t="str">
        <f>IF('Viemäriverkoston lähtötiedot'!$A475&gt;1000, 'Viemäriverkoston lähtötiedot'!$A475+MALLI_saneeraus_JV1!C$2,"")</f>
        <v/>
      </c>
      <c r="D476" s="8" t="str">
        <f>IF(C476&lt;&gt;"",'Viemäriverkoston lähtötiedot'!$B475*MALLI_saneeraus_JV1!D$2,"")</f>
        <v/>
      </c>
      <c r="E476" t="str">
        <f>IF('Viemäriverkoston lähtötiedot'!$A475&gt;1000, 'Viemäriverkoston lähtötiedot'!$A475+MALLI_saneeraus_JV1!E$2,"")</f>
        <v/>
      </c>
      <c r="F476" s="8" t="str">
        <f>IF(E476&lt;&gt;"",'Viemäriverkoston lähtötiedot'!$B475*MALLI_saneeraus_JV1!F$2,"")</f>
        <v/>
      </c>
      <c r="G476" t="str">
        <f>IF('Viemäriverkoston lähtötiedot'!$A475&gt;1000, 'Viemäriverkoston lähtötiedot'!$A475+MALLI_saneeraus_JV1!G$2,"")</f>
        <v/>
      </c>
      <c r="H476" s="8" t="str">
        <f>IF(G476&lt;&gt;"",'Viemäriverkoston lähtötiedot'!$B475*MALLI_saneeraus_JV1!H$2,"")</f>
        <v/>
      </c>
      <c r="I476" t="str">
        <f>IF('Viemäriverkoston lähtötiedot'!$A475&gt;1000, 'Viemäriverkoston lähtötiedot'!$A475+MALLI_saneeraus_JV1!I$2,"")</f>
        <v/>
      </c>
      <c r="J476" s="8" t="str">
        <f>IF(I476&lt;&gt;"",'Viemäriverkoston lähtötiedot'!$B475*MALLI_saneeraus_JV1!J$2,"")</f>
        <v/>
      </c>
    </row>
    <row r="477" spans="1:10" x14ac:dyDescent="0.35">
      <c r="A477" t="str">
        <f>IF('Viemäriverkoston lähtötiedot'!$A476&gt;1000, 'Viemäriverkoston lähtötiedot'!$A476+MALLI_saneeraus_JV1!A$2,"")</f>
        <v/>
      </c>
      <c r="B477" s="8" t="str">
        <f>IF(A477&lt;&gt;"",'Viemäriverkoston lähtötiedot'!$B476*MALLI_saneeraus_JV1!B$2,"")</f>
        <v/>
      </c>
      <c r="C477" t="str">
        <f>IF('Viemäriverkoston lähtötiedot'!$A476&gt;1000, 'Viemäriverkoston lähtötiedot'!$A476+MALLI_saneeraus_JV1!C$2,"")</f>
        <v/>
      </c>
      <c r="D477" s="8" t="str">
        <f>IF(C477&lt;&gt;"",'Viemäriverkoston lähtötiedot'!$B476*MALLI_saneeraus_JV1!D$2,"")</f>
        <v/>
      </c>
      <c r="E477" t="str">
        <f>IF('Viemäriverkoston lähtötiedot'!$A476&gt;1000, 'Viemäriverkoston lähtötiedot'!$A476+MALLI_saneeraus_JV1!E$2,"")</f>
        <v/>
      </c>
      <c r="F477" s="8" t="str">
        <f>IF(E477&lt;&gt;"",'Viemäriverkoston lähtötiedot'!$B476*MALLI_saneeraus_JV1!F$2,"")</f>
        <v/>
      </c>
      <c r="G477" t="str">
        <f>IF('Viemäriverkoston lähtötiedot'!$A476&gt;1000, 'Viemäriverkoston lähtötiedot'!$A476+MALLI_saneeraus_JV1!G$2,"")</f>
        <v/>
      </c>
      <c r="H477" s="8" t="str">
        <f>IF(G477&lt;&gt;"",'Viemäriverkoston lähtötiedot'!$B476*MALLI_saneeraus_JV1!H$2,"")</f>
        <v/>
      </c>
      <c r="I477" t="str">
        <f>IF('Viemäriverkoston lähtötiedot'!$A476&gt;1000, 'Viemäriverkoston lähtötiedot'!$A476+MALLI_saneeraus_JV1!I$2,"")</f>
        <v/>
      </c>
      <c r="J477" s="8" t="str">
        <f>IF(I477&lt;&gt;"",'Viemäriverkoston lähtötiedot'!$B476*MALLI_saneeraus_JV1!J$2,"")</f>
        <v/>
      </c>
    </row>
    <row r="478" spans="1:10" x14ac:dyDescent="0.35">
      <c r="A478" t="str">
        <f>IF('Viemäriverkoston lähtötiedot'!$A477&gt;1000, 'Viemäriverkoston lähtötiedot'!$A477+MALLI_saneeraus_JV1!A$2,"")</f>
        <v/>
      </c>
      <c r="B478" s="8" t="str">
        <f>IF(A478&lt;&gt;"",'Viemäriverkoston lähtötiedot'!$B477*MALLI_saneeraus_JV1!B$2,"")</f>
        <v/>
      </c>
      <c r="C478" t="str">
        <f>IF('Viemäriverkoston lähtötiedot'!$A477&gt;1000, 'Viemäriverkoston lähtötiedot'!$A477+MALLI_saneeraus_JV1!C$2,"")</f>
        <v/>
      </c>
      <c r="D478" s="8" t="str">
        <f>IF(C478&lt;&gt;"",'Viemäriverkoston lähtötiedot'!$B477*MALLI_saneeraus_JV1!D$2,"")</f>
        <v/>
      </c>
      <c r="E478" t="str">
        <f>IF('Viemäriverkoston lähtötiedot'!$A477&gt;1000, 'Viemäriverkoston lähtötiedot'!$A477+MALLI_saneeraus_JV1!E$2,"")</f>
        <v/>
      </c>
      <c r="F478" s="8" t="str">
        <f>IF(E478&lt;&gt;"",'Viemäriverkoston lähtötiedot'!$B477*MALLI_saneeraus_JV1!F$2,"")</f>
        <v/>
      </c>
      <c r="G478" t="str">
        <f>IF('Viemäriverkoston lähtötiedot'!$A477&gt;1000, 'Viemäriverkoston lähtötiedot'!$A477+MALLI_saneeraus_JV1!G$2,"")</f>
        <v/>
      </c>
      <c r="H478" s="8" t="str">
        <f>IF(G478&lt;&gt;"",'Viemäriverkoston lähtötiedot'!$B477*MALLI_saneeraus_JV1!H$2,"")</f>
        <v/>
      </c>
      <c r="I478" t="str">
        <f>IF('Viemäriverkoston lähtötiedot'!$A477&gt;1000, 'Viemäriverkoston lähtötiedot'!$A477+MALLI_saneeraus_JV1!I$2,"")</f>
        <v/>
      </c>
      <c r="J478" s="8" t="str">
        <f>IF(I478&lt;&gt;"",'Viemäriverkoston lähtötiedot'!$B477*MALLI_saneeraus_JV1!J$2,"")</f>
        <v/>
      </c>
    </row>
    <row r="479" spans="1:10" x14ac:dyDescent="0.35">
      <c r="A479" t="str">
        <f>IF('Viemäriverkoston lähtötiedot'!$A478&gt;1000, 'Viemäriverkoston lähtötiedot'!$A478+MALLI_saneeraus_JV1!A$2,"")</f>
        <v/>
      </c>
      <c r="B479" s="8" t="str">
        <f>IF(A479&lt;&gt;"",'Viemäriverkoston lähtötiedot'!$B478*MALLI_saneeraus_JV1!B$2,"")</f>
        <v/>
      </c>
      <c r="C479" t="str">
        <f>IF('Viemäriverkoston lähtötiedot'!$A478&gt;1000, 'Viemäriverkoston lähtötiedot'!$A478+MALLI_saneeraus_JV1!C$2,"")</f>
        <v/>
      </c>
      <c r="D479" s="8" t="str">
        <f>IF(C479&lt;&gt;"",'Viemäriverkoston lähtötiedot'!$B478*MALLI_saneeraus_JV1!D$2,"")</f>
        <v/>
      </c>
      <c r="E479" t="str">
        <f>IF('Viemäriverkoston lähtötiedot'!$A478&gt;1000, 'Viemäriverkoston lähtötiedot'!$A478+MALLI_saneeraus_JV1!E$2,"")</f>
        <v/>
      </c>
      <c r="F479" s="8" t="str">
        <f>IF(E479&lt;&gt;"",'Viemäriverkoston lähtötiedot'!$B478*MALLI_saneeraus_JV1!F$2,"")</f>
        <v/>
      </c>
      <c r="G479" t="str">
        <f>IF('Viemäriverkoston lähtötiedot'!$A478&gt;1000, 'Viemäriverkoston lähtötiedot'!$A478+MALLI_saneeraus_JV1!G$2,"")</f>
        <v/>
      </c>
      <c r="H479" s="8" t="str">
        <f>IF(G479&lt;&gt;"",'Viemäriverkoston lähtötiedot'!$B478*MALLI_saneeraus_JV1!H$2,"")</f>
        <v/>
      </c>
      <c r="I479" t="str">
        <f>IF('Viemäriverkoston lähtötiedot'!$A478&gt;1000, 'Viemäriverkoston lähtötiedot'!$A478+MALLI_saneeraus_JV1!I$2,"")</f>
        <v/>
      </c>
      <c r="J479" s="8" t="str">
        <f>IF(I479&lt;&gt;"",'Viemäriverkoston lähtötiedot'!$B478*MALLI_saneeraus_JV1!J$2,"")</f>
        <v/>
      </c>
    </row>
    <row r="480" spans="1:10" x14ac:dyDescent="0.35">
      <c r="A480" t="str">
        <f>IF('Viemäriverkoston lähtötiedot'!$A479&gt;1000, 'Viemäriverkoston lähtötiedot'!$A479+MALLI_saneeraus_JV1!A$2,"")</f>
        <v/>
      </c>
      <c r="B480" s="8" t="str">
        <f>IF(A480&lt;&gt;"",'Viemäriverkoston lähtötiedot'!$B479*MALLI_saneeraus_JV1!B$2,"")</f>
        <v/>
      </c>
      <c r="C480" t="str">
        <f>IF('Viemäriverkoston lähtötiedot'!$A479&gt;1000, 'Viemäriverkoston lähtötiedot'!$A479+MALLI_saneeraus_JV1!C$2,"")</f>
        <v/>
      </c>
      <c r="D480" s="8" t="str">
        <f>IF(C480&lt;&gt;"",'Viemäriverkoston lähtötiedot'!$B479*MALLI_saneeraus_JV1!D$2,"")</f>
        <v/>
      </c>
      <c r="E480" t="str">
        <f>IF('Viemäriverkoston lähtötiedot'!$A479&gt;1000, 'Viemäriverkoston lähtötiedot'!$A479+MALLI_saneeraus_JV1!E$2,"")</f>
        <v/>
      </c>
      <c r="F480" s="8" t="str">
        <f>IF(E480&lt;&gt;"",'Viemäriverkoston lähtötiedot'!$B479*MALLI_saneeraus_JV1!F$2,"")</f>
        <v/>
      </c>
      <c r="G480" t="str">
        <f>IF('Viemäriverkoston lähtötiedot'!$A479&gt;1000, 'Viemäriverkoston lähtötiedot'!$A479+MALLI_saneeraus_JV1!G$2,"")</f>
        <v/>
      </c>
      <c r="H480" s="8" t="str">
        <f>IF(G480&lt;&gt;"",'Viemäriverkoston lähtötiedot'!$B479*MALLI_saneeraus_JV1!H$2,"")</f>
        <v/>
      </c>
      <c r="I480" t="str">
        <f>IF('Viemäriverkoston lähtötiedot'!$A479&gt;1000, 'Viemäriverkoston lähtötiedot'!$A479+MALLI_saneeraus_JV1!I$2,"")</f>
        <v/>
      </c>
      <c r="J480" s="8" t="str">
        <f>IF(I480&lt;&gt;"",'Viemäriverkoston lähtötiedot'!$B479*MALLI_saneeraus_JV1!J$2,"")</f>
        <v/>
      </c>
    </row>
    <row r="481" spans="1:10" x14ac:dyDescent="0.35">
      <c r="A481" t="str">
        <f>IF('Viemäriverkoston lähtötiedot'!$A480&gt;1000, 'Viemäriverkoston lähtötiedot'!$A480+MALLI_saneeraus_JV1!A$2,"")</f>
        <v/>
      </c>
      <c r="B481" s="8" t="str">
        <f>IF(A481&lt;&gt;"",'Viemäriverkoston lähtötiedot'!$B480*MALLI_saneeraus_JV1!B$2,"")</f>
        <v/>
      </c>
      <c r="C481" t="str">
        <f>IF('Viemäriverkoston lähtötiedot'!$A480&gt;1000, 'Viemäriverkoston lähtötiedot'!$A480+MALLI_saneeraus_JV1!C$2,"")</f>
        <v/>
      </c>
      <c r="D481" s="8" t="str">
        <f>IF(C481&lt;&gt;"",'Viemäriverkoston lähtötiedot'!$B480*MALLI_saneeraus_JV1!D$2,"")</f>
        <v/>
      </c>
      <c r="E481" t="str">
        <f>IF('Viemäriverkoston lähtötiedot'!$A480&gt;1000, 'Viemäriverkoston lähtötiedot'!$A480+MALLI_saneeraus_JV1!E$2,"")</f>
        <v/>
      </c>
      <c r="F481" s="8" t="str">
        <f>IF(E481&lt;&gt;"",'Viemäriverkoston lähtötiedot'!$B480*MALLI_saneeraus_JV1!F$2,"")</f>
        <v/>
      </c>
      <c r="G481" t="str">
        <f>IF('Viemäriverkoston lähtötiedot'!$A480&gt;1000, 'Viemäriverkoston lähtötiedot'!$A480+MALLI_saneeraus_JV1!G$2,"")</f>
        <v/>
      </c>
      <c r="H481" s="8" t="str">
        <f>IF(G481&lt;&gt;"",'Viemäriverkoston lähtötiedot'!$B480*MALLI_saneeraus_JV1!H$2,"")</f>
        <v/>
      </c>
      <c r="I481" t="str">
        <f>IF('Viemäriverkoston lähtötiedot'!$A480&gt;1000, 'Viemäriverkoston lähtötiedot'!$A480+MALLI_saneeraus_JV1!I$2,"")</f>
        <v/>
      </c>
      <c r="J481" s="8" t="str">
        <f>IF(I481&lt;&gt;"",'Viemäriverkoston lähtötiedot'!$B480*MALLI_saneeraus_JV1!J$2,"")</f>
        <v/>
      </c>
    </row>
    <row r="482" spans="1:10" x14ac:dyDescent="0.35">
      <c r="A482" t="str">
        <f>IF('Viemäriverkoston lähtötiedot'!$A481&gt;1000, 'Viemäriverkoston lähtötiedot'!$A481+MALLI_saneeraus_JV1!A$2,"")</f>
        <v/>
      </c>
      <c r="B482" s="8" t="str">
        <f>IF(A482&lt;&gt;"",'Viemäriverkoston lähtötiedot'!$B481*MALLI_saneeraus_JV1!B$2,"")</f>
        <v/>
      </c>
      <c r="C482" t="str">
        <f>IF('Viemäriverkoston lähtötiedot'!$A481&gt;1000, 'Viemäriverkoston lähtötiedot'!$A481+MALLI_saneeraus_JV1!C$2,"")</f>
        <v/>
      </c>
      <c r="D482" s="8" t="str">
        <f>IF(C482&lt;&gt;"",'Viemäriverkoston lähtötiedot'!$B481*MALLI_saneeraus_JV1!D$2,"")</f>
        <v/>
      </c>
      <c r="E482" t="str">
        <f>IF('Viemäriverkoston lähtötiedot'!$A481&gt;1000, 'Viemäriverkoston lähtötiedot'!$A481+MALLI_saneeraus_JV1!E$2,"")</f>
        <v/>
      </c>
      <c r="F482" s="8" t="str">
        <f>IF(E482&lt;&gt;"",'Viemäriverkoston lähtötiedot'!$B481*MALLI_saneeraus_JV1!F$2,"")</f>
        <v/>
      </c>
      <c r="G482" t="str">
        <f>IF('Viemäriverkoston lähtötiedot'!$A481&gt;1000, 'Viemäriverkoston lähtötiedot'!$A481+MALLI_saneeraus_JV1!G$2,"")</f>
        <v/>
      </c>
      <c r="H482" s="8" t="str">
        <f>IF(G482&lt;&gt;"",'Viemäriverkoston lähtötiedot'!$B481*MALLI_saneeraus_JV1!H$2,"")</f>
        <v/>
      </c>
      <c r="I482" t="str">
        <f>IF('Viemäriverkoston lähtötiedot'!$A481&gt;1000, 'Viemäriverkoston lähtötiedot'!$A481+MALLI_saneeraus_JV1!I$2,"")</f>
        <v/>
      </c>
      <c r="J482" s="8" t="str">
        <f>IF(I482&lt;&gt;"",'Viemäriverkoston lähtötiedot'!$B481*MALLI_saneeraus_JV1!J$2,"")</f>
        <v/>
      </c>
    </row>
    <row r="483" spans="1:10" x14ac:dyDescent="0.35">
      <c r="A483" t="str">
        <f>IF('Viemäriverkoston lähtötiedot'!$A482&gt;1000, 'Viemäriverkoston lähtötiedot'!$A482+MALLI_saneeraus_JV1!A$2,"")</f>
        <v/>
      </c>
      <c r="B483" s="8" t="str">
        <f>IF(A483&lt;&gt;"",'Viemäriverkoston lähtötiedot'!$B482*MALLI_saneeraus_JV1!B$2,"")</f>
        <v/>
      </c>
      <c r="C483" t="str">
        <f>IF('Viemäriverkoston lähtötiedot'!$A482&gt;1000, 'Viemäriverkoston lähtötiedot'!$A482+MALLI_saneeraus_JV1!C$2,"")</f>
        <v/>
      </c>
      <c r="D483" s="8" t="str">
        <f>IF(C483&lt;&gt;"",'Viemäriverkoston lähtötiedot'!$B482*MALLI_saneeraus_JV1!D$2,"")</f>
        <v/>
      </c>
      <c r="E483" t="str">
        <f>IF('Viemäriverkoston lähtötiedot'!$A482&gt;1000, 'Viemäriverkoston lähtötiedot'!$A482+MALLI_saneeraus_JV1!E$2,"")</f>
        <v/>
      </c>
      <c r="F483" s="8" t="str">
        <f>IF(E483&lt;&gt;"",'Viemäriverkoston lähtötiedot'!$B482*MALLI_saneeraus_JV1!F$2,"")</f>
        <v/>
      </c>
      <c r="G483" t="str">
        <f>IF('Viemäriverkoston lähtötiedot'!$A482&gt;1000, 'Viemäriverkoston lähtötiedot'!$A482+MALLI_saneeraus_JV1!G$2,"")</f>
        <v/>
      </c>
      <c r="H483" s="8" t="str">
        <f>IF(G483&lt;&gt;"",'Viemäriverkoston lähtötiedot'!$B482*MALLI_saneeraus_JV1!H$2,"")</f>
        <v/>
      </c>
      <c r="I483" t="str">
        <f>IF('Viemäriverkoston lähtötiedot'!$A482&gt;1000, 'Viemäriverkoston lähtötiedot'!$A482+MALLI_saneeraus_JV1!I$2,"")</f>
        <v/>
      </c>
      <c r="J483" s="8" t="str">
        <f>IF(I483&lt;&gt;"",'Viemäriverkoston lähtötiedot'!$B482*MALLI_saneeraus_JV1!J$2,"")</f>
        <v/>
      </c>
    </row>
    <row r="484" spans="1:10" x14ac:dyDescent="0.35">
      <c r="A484" t="str">
        <f>IF('Viemäriverkoston lähtötiedot'!$A483&gt;1000, 'Viemäriverkoston lähtötiedot'!$A483+MALLI_saneeraus_JV1!A$2,"")</f>
        <v/>
      </c>
      <c r="B484" s="8" t="str">
        <f>IF(A484&lt;&gt;"",'Viemäriverkoston lähtötiedot'!$B483*MALLI_saneeraus_JV1!B$2,"")</f>
        <v/>
      </c>
      <c r="C484" t="str">
        <f>IF('Viemäriverkoston lähtötiedot'!$A483&gt;1000, 'Viemäriverkoston lähtötiedot'!$A483+MALLI_saneeraus_JV1!C$2,"")</f>
        <v/>
      </c>
      <c r="D484" s="8" t="str">
        <f>IF(C484&lt;&gt;"",'Viemäriverkoston lähtötiedot'!$B483*MALLI_saneeraus_JV1!D$2,"")</f>
        <v/>
      </c>
      <c r="E484" t="str">
        <f>IF('Viemäriverkoston lähtötiedot'!$A483&gt;1000, 'Viemäriverkoston lähtötiedot'!$A483+MALLI_saneeraus_JV1!E$2,"")</f>
        <v/>
      </c>
      <c r="F484" s="8" t="str">
        <f>IF(E484&lt;&gt;"",'Viemäriverkoston lähtötiedot'!$B483*MALLI_saneeraus_JV1!F$2,"")</f>
        <v/>
      </c>
      <c r="G484" t="str">
        <f>IF('Viemäriverkoston lähtötiedot'!$A483&gt;1000, 'Viemäriverkoston lähtötiedot'!$A483+MALLI_saneeraus_JV1!G$2,"")</f>
        <v/>
      </c>
      <c r="H484" s="8" t="str">
        <f>IF(G484&lt;&gt;"",'Viemäriverkoston lähtötiedot'!$B483*MALLI_saneeraus_JV1!H$2,"")</f>
        <v/>
      </c>
      <c r="I484" t="str">
        <f>IF('Viemäriverkoston lähtötiedot'!$A483&gt;1000, 'Viemäriverkoston lähtötiedot'!$A483+MALLI_saneeraus_JV1!I$2,"")</f>
        <v/>
      </c>
      <c r="J484" s="8" t="str">
        <f>IF(I484&lt;&gt;"",'Viemäriverkoston lähtötiedot'!$B483*MALLI_saneeraus_JV1!J$2,"")</f>
        <v/>
      </c>
    </row>
    <row r="485" spans="1:10" x14ac:dyDescent="0.35">
      <c r="A485" t="str">
        <f>IF('Viemäriverkoston lähtötiedot'!$A484&gt;1000, 'Viemäriverkoston lähtötiedot'!$A484+MALLI_saneeraus_JV1!A$2,"")</f>
        <v/>
      </c>
      <c r="B485" s="8" t="str">
        <f>IF(A485&lt;&gt;"",'Viemäriverkoston lähtötiedot'!$B484*MALLI_saneeraus_JV1!B$2,"")</f>
        <v/>
      </c>
      <c r="C485" t="str">
        <f>IF('Viemäriverkoston lähtötiedot'!$A484&gt;1000, 'Viemäriverkoston lähtötiedot'!$A484+MALLI_saneeraus_JV1!C$2,"")</f>
        <v/>
      </c>
      <c r="D485" s="8" t="str">
        <f>IF(C485&lt;&gt;"",'Viemäriverkoston lähtötiedot'!$B484*MALLI_saneeraus_JV1!D$2,"")</f>
        <v/>
      </c>
      <c r="E485" t="str">
        <f>IF('Viemäriverkoston lähtötiedot'!$A484&gt;1000, 'Viemäriverkoston lähtötiedot'!$A484+MALLI_saneeraus_JV1!E$2,"")</f>
        <v/>
      </c>
      <c r="F485" s="8" t="str">
        <f>IF(E485&lt;&gt;"",'Viemäriverkoston lähtötiedot'!$B484*MALLI_saneeraus_JV1!F$2,"")</f>
        <v/>
      </c>
      <c r="G485" t="str">
        <f>IF('Viemäriverkoston lähtötiedot'!$A484&gt;1000, 'Viemäriverkoston lähtötiedot'!$A484+MALLI_saneeraus_JV1!G$2,"")</f>
        <v/>
      </c>
      <c r="H485" s="8" t="str">
        <f>IF(G485&lt;&gt;"",'Viemäriverkoston lähtötiedot'!$B484*MALLI_saneeraus_JV1!H$2,"")</f>
        <v/>
      </c>
      <c r="I485" t="str">
        <f>IF('Viemäriverkoston lähtötiedot'!$A484&gt;1000, 'Viemäriverkoston lähtötiedot'!$A484+MALLI_saneeraus_JV1!I$2,"")</f>
        <v/>
      </c>
      <c r="J485" s="8" t="str">
        <f>IF(I485&lt;&gt;"",'Viemäriverkoston lähtötiedot'!$B484*MALLI_saneeraus_JV1!J$2,"")</f>
        <v/>
      </c>
    </row>
    <row r="486" spans="1:10" x14ac:dyDescent="0.35">
      <c r="A486" t="str">
        <f>IF('Viemäriverkoston lähtötiedot'!$A485&gt;1000, 'Viemäriverkoston lähtötiedot'!$A485+MALLI_saneeraus_JV1!A$2,"")</f>
        <v/>
      </c>
      <c r="B486" s="8" t="str">
        <f>IF(A486&lt;&gt;"",'Viemäriverkoston lähtötiedot'!$B485*MALLI_saneeraus_JV1!B$2,"")</f>
        <v/>
      </c>
      <c r="C486" t="str">
        <f>IF('Viemäriverkoston lähtötiedot'!$A485&gt;1000, 'Viemäriverkoston lähtötiedot'!$A485+MALLI_saneeraus_JV1!C$2,"")</f>
        <v/>
      </c>
      <c r="D486" s="8" t="str">
        <f>IF(C486&lt;&gt;"",'Viemäriverkoston lähtötiedot'!$B485*MALLI_saneeraus_JV1!D$2,"")</f>
        <v/>
      </c>
      <c r="E486" t="str">
        <f>IF('Viemäriverkoston lähtötiedot'!$A485&gt;1000, 'Viemäriverkoston lähtötiedot'!$A485+MALLI_saneeraus_JV1!E$2,"")</f>
        <v/>
      </c>
      <c r="F486" s="8" t="str">
        <f>IF(E486&lt;&gt;"",'Viemäriverkoston lähtötiedot'!$B485*MALLI_saneeraus_JV1!F$2,"")</f>
        <v/>
      </c>
      <c r="G486" t="str">
        <f>IF('Viemäriverkoston lähtötiedot'!$A485&gt;1000, 'Viemäriverkoston lähtötiedot'!$A485+MALLI_saneeraus_JV1!G$2,"")</f>
        <v/>
      </c>
      <c r="H486" s="8" t="str">
        <f>IF(G486&lt;&gt;"",'Viemäriverkoston lähtötiedot'!$B485*MALLI_saneeraus_JV1!H$2,"")</f>
        <v/>
      </c>
      <c r="I486" t="str">
        <f>IF('Viemäriverkoston lähtötiedot'!$A485&gt;1000, 'Viemäriverkoston lähtötiedot'!$A485+MALLI_saneeraus_JV1!I$2,"")</f>
        <v/>
      </c>
      <c r="J486" s="8" t="str">
        <f>IF(I486&lt;&gt;"",'Viemäriverkoston lähtötiedot'!$B485*MALLI_saneeraus_JV1!J$2,"")</f>
        <v/>
      </c>
    </row>
    <row r="487" spans="1:10" x14ac:dyDescent="0.35">
      <c r="A487" t="str">
        <f>IF('Viemäriverkoston lähtötiedot'!$A486&gt;1000, 'Viemäriverkoston lähtötiedot'!$A486+MALLI_saneeraus_JV1!A$2,"")</f>
        <v/>
      </c>
      <c r="B487" s="8" t="str">
        <f>IF(A487&lt;&gt;"",'Viemäriverkoston lähtötiedot'!$B486*MALLI_saneeraus_JV1!B$2,"")</f>
        <v/>
      </c>
      <c r="C487" t="str">
        <f>IF('Viemäriverkoston lähtötiedot'!$A486&gt;1000, 'Viemäriverkoston lähtötiedot'!$A486+MALLI_saneeraus_JV1!C$2,"")</f>
        <v/>
      </c>
      <c r="D487" s="8" t="str">
        <f>IF(C487&lt;&gt;"",'Viemäriverkoston lähtötiedot'!$B486*MALLI_saneeraus_JV1!D$2,"")</f>
        <v/>
      </c>
      <c r="E487" t="str">
        <f>IF('Viemäriverkoston lähtötiedot'!$A486&gt;1000, 'Viemäriverkoston lähtötiedot'!$A486+MALLI_saneeraus_JV1!E$2,"")</f>
        <v/>
      </c>
      <c r="F487" s="8" t="str">
        <f>IF(E487&lt;&gt;"",'Viemäriverkoston lähtötiedot'!$B486*MALLI_saneeraus_JV1!F$2,"")</f>
        <v/>
      </c>
      <c r="G487" t="str">
        <f>IF('Viemäriverkoston lähtötiedot'!$A486&gt;1000, 'Viemäriverkoston lähtötiedot'!$A486+MALLI_saneeraus_JV1!G$2,"")</f>
        <v/>
      </c>
      <c r="H487" s="8" t="str">
        <f>IF(G487&lt;&gt;"",'Viemäriverkoston lähtötiedot'!$B486*MALLI_saneeraus_JV1!H$2,"")</f>
        <v/>
      </c>
      <c r="I487" t="str">
        <f>IF('Viemäriverkoston lähtötiedot'!$A486&gt;1000, 'Viemäriverkoston lähtötiedot'!$A486+MALLI_saneeraus_JV1!I$2,"")</f>
        <v/>
      </c>
      <c r="J487" s="8" t="str">
        <f>IF(I487&lt;&gt;"",'Viemäriverkoston lähtötiedot'!$B486*MALLI_saneeraus_JV1!J$2,"")</f>
        <v/>
      </c>
    </row>
    <row r="488" spans="1:10" x14ac:dyDescent="0.35">
      <c r="A488" t="str">
        <f>IF('Viemäriverkoston lähtötiedot'!$A487&gt;1000, 'Viemäriverkoston lähtötiedot'!$A487+MALLI_saneeraus_JV1!A$2,"")</f>
        <v/>
      </c>
      <c r="B488" s="8" t="str">
        <f>IF(A488&lt;&gt;"",'Viemäriverkoston lähtötiedot'!$B487*MALLI_saneeraus_JV1!B$2,"")</f>
        <v/>
      </c>
      <c r="C488" t="str">
        <f>IF('Viemäriverkoston lähtötiedot'!$A487&gt;1000, 'Viemäriverkoston lähtötiedot'!$A487+MALLI_saneeraus_JV1!C$2,"")</f>
        <v/>
      </c>
      <c r="D488" s="8" t="str">
        <f>IF(C488&lt;&gt;"",'Viemäriverkoston lähtötiedot'!$B487*MALLI_saneeraus_JV1!D$2,"")</f>
        <v/>
      </c>
      <c r="E488" t="str">
        <f>IF('Viemäriverkoston lähtötiedot'!$A487&gt;1000, 'Viemäriverkoston lähtötiedot'!$A487+MALLI_saneeraus_JV1!E$2,"")</f>
        <v/>
      </c>
      <c r="F488" s="8" t="str">
        <f>IF(E488&lt;&gt;"",'Viemäriverkoston lähtötiedot'!$B487*MALLI_saneeraus_JV1!F$2,"")</f>
        <v/>
      </c>
      <c r="G488" t="str">
        <f>IF('Viemäriverkoston lähtötiedot'!$A487&gt;1000, 'Viemäriverkoston lähtötiedot'!$A487+MALLI_saneeraus_JV1!G$2,"")</f>
        <v/>
      </c>
      <c r="H488" s="8" t="str">
        <f>IF(G488&lt;&gt;"",'Viemäriverkoston lähtötiedot'!$B487*MALLI_saneeraus_JV1!H$2,"")</f>
        <v/>
      </c>
      <c r="I488" t="str">
        <f>IF('Viemäriverkoston lähtötiedot'!$A487&gt;1000, 'Viemäriverkoston lähtötiedot'!$A487+MALLI_saneeraus_JV1!I$2,"")</f>
        <v/>
      </c>
      <c r="J488" s="8" t="str">
        <f>IF(I488&lt;&gt;"",'Viemäriverkoston lähtötiedot'!$B487*MALLI_saneeraus_JV1!J$2,"")</f>
        <v/>
      </c>
    </row>
    <row r="489" spans="1:10" x14ac:dyDescent="0.35">
      <c r="A489" t="str">
        <f>IF('Viemäriverkoston lähtötiedot'!$A488&gt;1000, 'Viemäriverkoston lähtötiedot'!$A488+MALLI_saneeraus_JV1!A$2,"")</f>
        <v/>
      </c>
      <c r="B489" s="8" t="str">
        <f>IF(A489&lt;&gt;"",'Viemäriverkoston lähtötiedot'!$B488*MALLI_saneeraus_JV1!B$2,"")</f>
        <v/>
      </c>
      <c r="C489" t="str">
        <f>IF('Viemäriverkoston lähtötiedot'!$A488&gt;1000, 'Viemäriverkoston lähtötiedot'!$A488+MALLI_saneeraus_JV1!C$2,"")</f>
        <v/>
      </c>
      <c r="D489" s="8" t="str">
        <f>IF(C489&lt;&gt;"",'Viemäriverkoston lähtötiedot'!$B488*MALLI_saneeraus_JV1!D$2,"")</f>
        <v/>
      </c>
      <c r="E489" t="str">
        <f>IF('Viemäriverkoston lähtötiedot'!$A488&gt;1000, 'Viemäriverkoston lähtötiedot'!$A488+MALLI_saneeraus_JV1!E$2,"")</f>
        <v/>
      </c>
      <c r="F489" s="8" t="str">
        <f>IF(E489&lt;&gt;"",'Viemäriverkoston lähtötiedot'!$B488*MALLI_saneeraus_JV1!F$2,"")</f>
        <v/>
      </c>
      <c r="G489" t="str">
        <f>IF('Viemäriverkoston lähtötiedot'!$A488&gt;1000, 'Viemäriverkoston lähtötiedot'!$A488+MALLI_saneeraus_JV1!G$2,"")</f>
        <v/>
      </c>
      <c r="H489" s="8" t="str">
        <f>IF(G489&lt;&gt;"",'Viemäriverkoston lähtötiedot'!$B488*MALLI_saneeraus_JV1!H$2,"")</f>
        <v/>
      </c>
      <c r="I489" t="str">
        <f>IF('Viemäriverkoston lähtötiedot'!$A488&gt;1000, 'Viemäriverkoston lähtötiedot'!$A488+MALLI_saneeraus_JV1!I$2,"")</f>
        <v/>
      </c>
      <c r="J489" s="8" t="str">
        <f>IF(I489&lt;&gt;"",'Viemäriverkoston lähtötiedot'!$B488*MALLI_saneeraus_JV1!J$2,"")</f>
        <v/>
      </c>
    </row>
    <row r="490" spans="1:10" x14ac:dyDescent="0.35">
      <c r="A490" t="str">
        <f>IF('Viemäriverkoston lähtötiedot'!$A489&gt;1000, 'Viemäriverkoston lähtötiedot'!$A489+MALLI_saneeraus_JV1!A$2,"")</f>
        <v/>
      </c>
      <c r="B490" s="8" t="str">
        <f>IF(A490&lt;&gt;"",'Viemäriverkoston lähtötiedot'!$B489*MALLI_saneeraus_JV1!B$2,"")</f>
        <v/>
      </c>
      <c r="C490" t="str">
        <f>IF('Viemäriverkoston lähtötiedot'!$A489&gt;1000, 'Viemäriverkoston lähtötiedot'!$A489+MALLI_saneeraus_JV1!C$2,"")</f>
        <v/>
      </c>
      <c r="D490" s="8" t="str">
        <f>IF(C490&lt;&gt;"",'Viemäriverkoston lähtötiedot'!$B489*MALLI_saneeraus_JV1!D$2,"")</f>
        <v/>
      </c>
      <c r="E490" t="str">
        <f>IF('Viemäriverkoston lähtötiedot'!$A489&gt;1000, 'Viemäriverkoston lähtötiedot'!$A489+MALLI_saneeraus_JV1!E$2,"")</f>
        <v/>
      </c>
      <c r="F490" s="8" t="str">
        <f>IF(E490&lt;&gt;"",'Viemäriverkoston lähtötiedot'!$B489*MALLI_saneeraus_JV1!F$2,"")</f>
        <v/>
      </c>
      <c r="G490" t="str">
        <f>IF('Viemäriverkoston lähtötiedot'!$A489&gt;1000, 'Viemäriverkoston lähtötiedot'!$A489+MALLI_saneeraus_JV1!G$2,"")</f>
        <v/>
      </c>
      <c r="H490" s="8" t="str">
        <f>IF(G490&lt;&gt;"",'Viemäriverkoston lähtötiedot'!$B489*MALLI_saneeraus_JV1!H$2,"")</f>
        <v/>
      </c>
      <c r="I490" t="str">
        <f>IF('Viemäriverkoston lähtötiedot'!$A489&gt;1000, 'Viemäriverkoston lähtötiedot'!$A489+MALLI_saneeraus_JV1!I$2,"")</f>
        <v/>
      </c>
      <c r="J490" s="8" t="str">
        <f>IF(I490&lt;&gt;"",'Viemäriverkoston lähtötiedot'!$B489*MALLI_saneeraus_JV1!J$2,"")</f>
        <v/>
      </c>
    </row>
    <row r="491" spans="1:10" x14ac:dyDescent="0.35">
      <c r="A491" t="str">
        <f>IF('Viemäriverkoston lähtötiedot'!$A490&gt;1000, 'Viemäriverkoston lähtötiedot'!$A490+MALLI_saneeraus_JV1!A$2,"")</f>
        <v/>
      </c>
      <c r="B491" s="8" t="str">
        <f>IF(A491&lt;&gt;"",'Viemäriverkoston lähtötiedot'!$B490*MALLI_saneeraus_JV1!B$2,"")</f>
        <v/>
      </c>
      <c r="C491" t="str">
        <f>IF('Viemäriverkoston lähtötiedot'!$A490&gt;1000, 'Viemäriverkoston lähtötiedot'!$A490+MALLI_saneeraus_JV1!C$2,"")</f>
        <v/>
      </c>
      <c r="D491" s="8" t="str">
        <f>IF(C491&lt;&gt;"",'Viemäriverkoston lähtötiedot'!$B490*MALLI_saneeraus_JV1!D$2,"")</f>
        <v/>
      </c>
      <c r="E491" t="str">
        <f>IF('Viemäriverkoston lähtötiedot'!$A490&gt;1000, 'Viemäriverkoston lähtötiedot'!$A490+MALLI_saneeraus_JV1!E$2,"")</f>
        <v/>
      </c>
      <c r="F491" s="8" t="str">
        <f>IF(E491&lt;&gt;"",'Viemäriverkoston lähtötiedot'!$B490*MALLI_saneeraus_JV1!F$2,"")</f>
        <v/>
      </c>
      <c r="G491" t="str">
        <f>IF('Viemäriverkoston lähtötiedot'!$A490&gt;1000, 'Viemäriverkoston lähtötiedot'!$A490+MALLI_saneeraus_JV1!G$2,"")</f>
        <v/>
      </c>
      <c r="H491" s="8" t="str">
        <f>IF(G491&lt;&gt;"",'Viemäriverkoston lähtötiedot'!$B490*MALLI_saneeraus_JV1!H$2,"")</f>
        <v/>
      </c>
      <c r="I491" t="str">
        <f>IF('Viemäriverkoston lähtötiedot'!$A490&gt;1000, 'Viemäriverkoston lähtötiedot'!$A490+MALLI_saneeraus_JV1!I$2,"")</f>
        <v/>
      </c>
      <c r="J491" s="8" t="str">
        <f>IF(I491&lt;&gt;"",'Viemäriverkoston lähtötiedot'!$B490*MALLI_saneeraus_JV1!J$2,"")</f>
        <v/>
      </c>
    </row>
    <row r="492" spans="1:10" x14ac:dyDescent="0.35">
      <c r="A492" t="str">
        <f>IF('Viemäriverkoston lähtötiedot'!$A491&gt;1000, 'Viemäriverkoston lähtötiedot'!$A491+MALLI_saneeraus_JV1!A$2,"")</f>
        <v/>
      </c>
      <c r="B492" s="8" t="str">
        <f>IF(A492&lt;&gt;"",'Viemäriverkoston lähtötiedot'!$B491*MALLI_saneeraus_JV1!B$2,"")</f>
        <v/>
      </c>
      <c r="C492" t="str">
        <f>IF('Viemäriverkoston lähtötiedot'!$A491&gt;1000, 'Viemäriverkoston lähtötiedot'!$A491+MALLI_saneeraus_JV1!C$2,"")</f>
        <v/>
      </c>
      <c r="D492" s="8" t="str">
        <f>IF(C492&lt;&gt;"",'Viemäriverkoston lähtötiedot'!$B491*MALLI_saneeraus_JV1!D$2,"")</f>
        <v/>
      </c>
      <c r="E492" t="str">
        <f>IF('Viemäriverkoston lähtötiedot'!$A491&gt;1000, 'Viemäriverkoston lähtötiedot'!$A491+MALLI_saneeraus_JV1!E$2,"")</f>
        <v/>
      </c>
      <c r="F492" s="8" t="str">
        <f>IF(E492&lt;&gt;"",'Viemäriverkoston lähtötiedot'!$B491*MALLI_saneeraus_JV1!F$2,"")</f>
        <v/>
      </c>
      <c r="G492" t="str">
        <f>IF('Viemäriverkoston lähtötiedot'!$A491&gt;1000, 'Viemäriverkoston lähtötiedot'!$A491+MALLI_saneeraus_JV1!G$2,"")</f>
        <v/>
      </c>
      <c r="H492" s="8" t="str">
        <f>IF(G492&lt;&gt;"",'Viemäriverkoston lähtötiedot'!$B491*MALLI_saneeraus_JV1!H$2,"")</f>
        <v/>
      </c>
      <c r="I492" t="str">
        <f>IF('Viemäriverkoston lähtötiedot'!$A491&gt;1000, 'Viemäriverkoston lähtötiedot'!$A491+MALLI_saneeraus_JV1!I$2,"")</f>
        <v/>
      </c>
      <c r="J492" s="8" t="str">
        <f>IF(I492&lt;&gt;"",'Viemäriverkoston lähtötiedot'!$B491*MALLI_saneeraus_JV1!J$2,"")</f>
        <v/>
      </c>
    </row>
    <row r="493" spans="1:10" x14ac:dyDescent="0.35">
      <c r="A493" t="str">
        <f>IF('Viemäriverkoston lähtötiedot'!$A492&gt;1000, 'Viemäriverkoston lähtötiedot'!$A492+MALLI_saneeraus_JV1!A$2,"")</f>
        <v/>
      </c>
      <c r="B493" s="8" t="str">
        <f>IF(A493&lt;&gt;"",'Viemäriverkoston lähtötiedot'!$B492*MALLI_saneeraus_JV1!B$2,"")</f>
        <v/>
      </c>
      <c r="C493" t="str">
        <f>IF('Viemäriverkoston lähtötiedot'!$A492&gt;1000, 'Viemäriverkoston lähtötiedot'!$A492+MALLI_saneeraus_JV1!C$2,"")</f>
        <v/>
      </c>
      <c r="D493" s="8" t="str">
        <f>IF(C493&lt;&gt;"",'Viemäriverkoston lähtötiedot'!$B492*MALLI_saneeraus_JV1!D$2,"")</f>
        <v/>
      </c>
      <c r="E493" t="str">
        <f>IF('Viemäriverkoston lähtötiedot'!$A492&gt;1000, 'Viemäriverkoston lähtötiedot'!$A492+MALLI_saneeraus_JV1!E$2,"")</f>
        <v/>
      </c>
      <c r="F493" s="8" t="str">
        <f>IF(E493&lt;&gt;"",'Viemäriverkoston lähtötiedot'!$B492*MALLI_saneeraus_JV1!F$2,"")</f>
        <v/>
      </c>
      <c r="G493" t="str">
        <f>IF('Viemäriverkoston lähtötiedot'!$A492&gt;1000, 'Viemäriverkoston lähtötiedot'!$A492+MALLI_saneeraus_JV1!G$2,"")</f>
        <v/>
      </c>
      <c r="H493" s="8" t="str">
        <f>IF(G493&lt;&gt;"",'Viemäriverkoston lähtötiedot'!$B492*MALLI_saneeraus_JV1!H$2,"")</f>
        <v/>
      </c>
      <c r="I493" t="str">
        <f>IF('Viemäriverkoston lähtötiedot'!$A492&gt;1000, 'Viemäriverkoston lähtötiedot'!$A492+MALLI_saneeraus_JV1!I$2,"")</f>
        <v/>
      </c>
      <c r="J493" s="8" t="str">
        <f>IF(I493&lt;&gt;"",'Viemäriverkoston lähtötiedot'!$B492*MALLI_saneeraus_JV1!J$2,"")</f>
        <v/>
      </c>
    </row>
    <row r="494" spans="1:10" x14ac:dyDescent="0.35">
      <c r="A494" t="str">
        <f>IF('Viemäriverkoston lähtötiedot'!$A493&gt;1000, 'Viemäriverkoston lähtötiedot'!$A493+MALLI_saneeraus_JV1!A$2,"")</f>
        <v/>
      </c>
      <c r="B494" s="8" t="str">
        <f>IF(A494&lt;&gt;"",'Viemäriverkoston lähtötiedot'!$B493*MALLI_saneeraus_JV1!B$2,"")</f>
        <v/>
      </c>
      <c r="C494" t="str">
        <f>IF('Viemäriverkoston lähtötiedot'!$A493&gt;1000, 'Viemäriverkoston lähtötiedot'!$A493+MALLI_saneeraus_JV1!C$2,"")</f>
        <v/>
      </c>
      <c r="D494" s="8" t="str">
        <f>IF(C494&lt;&gt;"",'Viemäriverkoston lähtötiedot'!$B493*MALLI_saneeraus_JV1!D$2,"")</f>
        <v/>
      </c>
      <c r="E494" t="str">
        <f>IF('Viemäriverkoston lähtötiedot'!$A493&gt;1000, 'Viemäriverkoston lähtötiedot'!$A493+MALLI_saneeraus_JV1!E$2,"")</f>
        <v/>
      </c>
      <c r="F494" s="8" t="str">
        <f>IF(E494&lt;&gt;"",'Viemäriverkoston lähtötiedot'!$B493*MALLI_saneeraus_JV1!F$2,"")</f>
        <v/>
      </c>
      <c r="G494" t="str">
        <f>IF('Viemäriverkoston lähtötiedot'!$A493&gt;1000, 'Viemäriverkoston lähtötiedot'!$A493+MALLI_saneeraus_JV1!G$2,"")</f>
        <v/>
      </c>
      <c r="H494" s="8" t="str">
        <f>IF(G494&lt;&gt;"",'Viemäriverkoston lähtötiedot'!$B493*MALLI_saneeraus_JV1!H$2,"")</f>
        <v/>
      </c>
      <c r="I494" t="str">
        <f>IF('Viemäriverkoston lähtötiedot'!$A493&gt;1000, 'Viemäriverkoston lähtötiedot'!$A493+MALLI_saneeraus_JV1!I$2,"")</f>
        <v/>
      </c>
      <c r="J494" s="8" t="str">
        <f>IF(I494&lt;&gt;"",'Viemäriverkoston lähtötiedot'!$B493*MALLI_saneeraus_JV1!J$2,"")</f>
        <v/>
      </c>
    </row>
    <row r="495" spans="1:10" x14ac:dyDescent="0.35">
      <c r="A495" t="str">
        <f>IF('Viemäriverkoston lähtötiedot'!$A494&gt;1000, 'Viemäriverkoston lähtötiedot'!$A494+MALLI_saneeraus_JV1!A$2,"")</f>
        <v/>
      </c>
      <c r="B495" s="8" t="str">
        <f>IF(A495&lt;&gt;"",'Viemäriverkoston lähtötiedot'!$B494*MALLI_saneeraus_JV1!B$2,"")</f>
        <v/>
      </c>
      <c r="C495" t="str">
        <f>IF('Viemäriverkoston lähtötiedot'!$A494&gt;1000, 'Viemäriverkoston lähtötiedot'!$A494+MALLI_saneeraus_JV1!C$2,"")</f>
        <v/>
      </c>
      <c r="D495" s="8" t="str">
        <f>IF(C495&lt;&gt;"",'Viemäriverkoston lähtötiedot'!$B494*MALLI_saneeraus_JV1!D$2,"")</f>
        <v/>
      </c>
      <c r="E495" t="str">
        <f>IF('Viemäriverkoston lähtötiedot'!$A494&gt;1000, 'Viemäriverkoston lähtötiedot'!$A494+MALLI_saneeraus_JV1!E$2,"")</f>
        <v/>
      </c>
      <c r="F495" s="8" t="str">
        <f>IF(E495&lt;&gt;"",'Viemäriverkoston lähtötiedot'!$B494*MALLI_saneeraus_JV1!F$2,"")</f>
        <v/>
      </c>
      <c r="G495" t="str">
        <f>IF('Viemäriverkoston lähtötiedot'!$A494&gt;1000, 'Viemäriverkoston lähtötiedot'!$A494+MALLI_saneeraus_JV1!G$2,"")</f>
        <v/>
      </c>
      <c r="H495" s="8" t="str">
        <f>IF(G495&lt;&gt;"",'Viemäriverkoston lähtötiedot'!$B494*MALLI_saneeraus_JV1!H$2,"")</f>
        <v/>
      </c>
      <c r="I495" t="str">
        <f>IF('Viemäriverkoston lähtötiedot'!$A494&gt;1000, 'Viemäriverkoston lähtötiedot'!$A494+MALLI_saneeraus_JV1!I$2,"")</f>
        <v/>
      </c>
      <c r="J495" s="8" t="str">
        <f>IF(I495&lt;&gt;"",'Viemäriverkoston lähtötiedot'!$B494*MALLI_saneeraus_JV1!J$2,"")</f>
        <v/>
      </c>
    </row>
    <row r="496" spans="1:10" x14ac:dyDescent="0.35">
      <c r="A496" t="str">
        <f>IF('Viemäriverkoston lähtötiedot'!$A495&gt;1000, 'Viemäriverkoston lähtötiedot'!$A495+MALLI_saneeraus_JV1!A$2,"")</f>
        <v/>
      </c>
      <c r="B496" s="8" t="str">
        <f>IF(A496&lt;&gt;"",'Viemäriverkoston lähtötiedot'!$B495*MALLI_saneeraus_JV1!B$2,"")</f>
        <v/>
      </c>
      <c r="C496" t="str">
        <f>IF('Viemäriverkoston lähtötiedot'!$A495&gt;1000, 'Viemäriverkoston lähtötiedot'!$A495+MALLI_saneeraus_JV1!C$2,"")</f>
        <v/>
      </c>
      <c r="D496" s="8" t="str">
        <f>IF(C496&lt;&gt;"",'Viemäriverkoston lähtötiedot'!$B495*MALLI_saneeraus_JV1!D$2,"")</f>
        <v/>
      </c>
      <c r="E496" t="str">
        <f>IF('Viemäriverkoston lähtötiedot'!$A495&gt;1000, 'Viemäriverkoston lähtötiedot'!$A495+MALLI_saneeraus_JV1!E$2,"")</f>
        <v/>
      </c>
      <c r="F496" s="8" t="str">
        <f>IF(E496&lt;&gt;"",'Viemäriverkoston lähtötiedot'!$B495*MALLI_saneeraus_JV1!F$2,"")</f>
        <v/>
      </c>
      <c r="G496" t="str">
        <f>IF('Viemäriverkoston lähtötiedot'!$A495&gt;1000, 'Viemäriverkoston lähtötiedot'!$A495+MALLI_saneeraus_JV1!G$2,"")</f>
        <v/>
      </c>
      <c r="H496" s="8" t="str">
        <f>IF(G496&lt;&gt;"",'Viemäriverkoston lähtötiedot'!$B495*MALLI_saneeraus_JV1!H$2,"")</f>
        <v/>
      </c>
      <c r="I496" t="str">
        <f>IF('Viemäriverkoston lähtötiedot'!$A495&gt;1000, 'Viemäriverkoston lähtötiedot'!$A495+MALLI_saneeraus_JV1!I$2,"")</f>
        <v/>
      </c>
      <c r="J496" s="8" t="str">
        <f>IF(I496&lt;&gt;"",'Viemäriverkoston lähtötiedot'!$B495*MALLI_saneeraus_JV1!J$2,"")</f>
        <v/>
      </c>
    </row>
    <row r="497" spans="1:10" x14ac:dyDescent="0.35">
      <c r="A497" t="str">
        <f>IF('Viemäriverkoston lähtötiedot'!$A496&gt;1000, 'Viemäriverkoston lähtötiedot'!$A496+MALLI_saneeraus_JV1!A$2,"")</f>
        <v/>
      </c>
      <c r="B497" s="8" t="str">
        <f>IF(A497&lt;&gt;"",'Viemäriverkoston lähtötiedot'!$B496*MALLI_saneeraus_JV1!B$2,"")</f>
        <v/>
      </c>
      <c r="C497" t="str">
        <f>IF('Viemäriverkoston lähtötiedot'!$A496&gt;1000, 'Viemäriverkoston lähtötiedot'!$A496+MALLI_saneeraus_JV1!C$2,"")</f>
        <v/>
      </c>
      <c r="D497" s="8" t="str">
        <f>IF(C497&lt;&gt;"",'Viemäriverkoston lähtötiedot'!$B496*MALLI_saneeraus_JV1!D$2,"")</f>
        <v/>
      </c>
      <c r="E497" t="str">
        <f>IF('Viemäriverkoston lähtötiedot'!$A496&gt;1000, 'Viemäriverkoston lähtötiedot'!$A496+MALLI_saneeraus_JV1!E$2,"")</f>
        <v/>
      </c>
      <c r="F497" s="8" t="str">
        <f>IF(E497&lt;&gt;"",'Viemäriverkoston lähtötiedot'!$B496*MALLI_saneeraus_JV1!F$2,"")</f>
        <v/>
      </c>
      <c r="G497" t="str">
        <f>IF('Viemäriverkoston lähtötiedot'!$A496&gt;1000, 'Viemäriverkoston lähtötiedot'!$A496+MALLI_saneeraus_JV1!G$2,"")</f>
        <v/>
      </c>
      <c r="H497" s="8" t="str">
        <f>IF(G497&lt;&gt;"",'Viemäriverkoston lähtötiedot'!$B496*MALLI_saneeraus_JV1!H$2,"")</f>
        <v/>
      </c>
      <c r="I497" t="str">
        <f>IF('Viemäriverkoston lähtötiedot'!$A496&gt;1000, 'Viemäriverkoston lähtötiedot'!$A496+MALLI_saneeraus_JV1!I$2,"")</f>
        <v/>
      </c>
      <c r="J497" s="8" t="str">
        <f>IF(I497&lt;&gt;"",'Viemäriverkoston lähtötiedot'!$B496*MALLI_saneeraus_JV1!J$2,"")</f>
        <v/>
      </c>
    </row>
    <row r="498" spans="1:10" x14ac:dyDescent="0.35">
      <c r="A498" t="str">
        <f>IF('Viemäriverkoston lähtötiedot'!$A497&gt;1000, 'Viemäriverkoston lähtötiedot'!$A497+MALLI_saneeraus_JV1!A$2,"")</f>
        <v/>
      </c>
      <c r="B498" s="8" t="str">
        <f>IF(A498&lt;&gt;"",'Viemäriverkoston lähtötiedot'!$B497*MALLI_saneeraus_JV1!B$2,"")</f>
        <v/>
      </c>
      <c r="C498" t="str">
        <f>IF('Viemäriverkoston lähtötiedot'!$A497&gt;1000, 'Viemäriverkoston lähtötiedot'!$A497+MALLI_saneeraus_JV1!C$2,"")</f>
        <v/>
      </c>
      <c r="D498" s="8" t="str">
        <f>IF(C498&lt;&gt;"",'Viemäriverkoston lähtötiedot'!$B497*MALLI_saneeraus_JV1!D$2,"")</f>
        <v/>
      </c>
      <c r="E498" t="str">
        <f>IF('Viemäriverkoston lähtötiedot'!$A497&gt;1000, 'Viemäriverkoston lähtötiedot'!$A497+MALLI_saneeraus_JV1!E$2,"")</f>
        <v/>
      </c>
      <c r="F498" s="8" t="str">
        <f>IF(E498&lt;&gt;"",'Viemäriverkoston lähtötiedot'!$B497*MALLI_saneeraus_JV1!F$2,"")</f>
        <v/>
      </c>
      <c r="G498" t="str">
        <f>IF('Viemäriverkoston lähtötiedot'!$A497&gt;1000, 'Viemäriverkoston lähtötiedot'!$A497+MALLI_saneeraus_JV1!G$2,"")</f>
        <v/>
      </c>
      <c r="H498" s="8" t="str">
        <f>IF(G498&lt;&gt;"",'Viemäriverkoston lähtötiedot'!$B497*MALLI_saneeraus_JV1!H$2,"")</f>
        <v/>
      </c>
      <c r="I498" t="str">
        <f>IF('Viemäriverkoston lähtötiedot'!$A497&gt;1000, 'Viemäriverkoston lähtötiedot'!$A497+MALLI_saneeraus_JV1!I$2,"")</f>
        <v/>
      </c>
      <c r="J498" s="8" t="str">
        <f>IF(I498&lt;&gt;"",'Viemäriverkoston lähtötiedot'!$B497*MALLI_saneeraus_JV1!J$2,"")</f>
        <v/>
      </c>
    </row>
    <row r="499" spans="1:10" x14ac:dyDescent="0.35">
      <c r="A499" t="str">
        <f>IF('Viemäriverkoston lähtötiedot'!$A498&gt;1000, 'Viemäriverkoston lähtötiedot'!$A498+MALLI_saneeraus_JV1!A$2,"")</f>
        <v/>
      </c>
      <c r="B499" s="8" t="str">
        <f>IF(A499&lt;&gt;"",'Viemäriverkoston lähtötiedot'!$B498*MALLI_saneeraus_JV1!B$2,"")</f>
        <v/>
      </c>
      <c r="C499" t="str">
        <f>IF('Viemäriverkoston lähtötiedot'!$A498&gt;1000, 'Viemäriverkoston lähtötiedot'!$A498+MALLI_saneeraus_JV1!C$2,"")</f>
        <v/>
      </c>
      <c r="D499" s="8" t="str">
        <f>IF(C499&lt;&gt;"",'Viemäriverkoston lähtötiedot'!$B498*MALLI_saneeraus_JV1!D$2,"")</f>
        <v/>
      </c>
      <c r="E499" t="str">
        <f>IF('Viemäriverkoston lähtötiedot'!$A498&gt;1000, 'Viemäriverkoston lähtötiedot'!$A498+MALLI_saneeraus_JV1!E$2,"")</f>
        <v/>
      </c>
      <c r="F499" s="8" t="str">
        <f>IF(E499&lt;&gt;"",'Viemäriverkoston lähtötiedot'!$B498*MALLI_saneeraus_JV1!F$2,"")</f>
        <v/>
      </c>
      <c r="G499" t="str">
        <f>IF('Viemäriverkoston lähtötiedot'!$A498&gt;1000, 'Viemäriverkoston lähtötiedot'!$A498+MALLI_saneeraus_JV1!G$2,"")</f>
        <v/>
      </c>
      <c r="H499" s="8" t="str">
        <f>IF(G499&lt;&gt;"",'Viemäriverkoston lähtötiedot'!$B498*MALLI_saneeraus_JV1!H$2,"")</f>
        <v/>
      </c>
      <c r="I499" t="str">
        <f>IF('Viemäriverkoston lähtötiedot'!$A498&gt;1000, 'Viemäriverkoston lähtötiedot'!$A498+MALLI_saneeraus_JV1!I$2,"")</f>
        <v/>
      </c>
      <c r="J499" s="8" t="str">
        <f>IF(I499&lt;&gt;"",'Viemäriverkoston lähtötiedot'!$B498*MALLI_saneeraus_JV1!J$2,"")</f>
        <v/>
      </c>
    </row>
    <row r="500" spans="1:10" x14ac:dyDescent="0.35">
      <c r="A500" t="str">
        <f>IF('Viemäriverkoston lähtötiedot'!$A499&gt;1000, 'Viemäriverkoston lähtötiedot'!$A499+MALLI_saneeraus_JV1!A$2,"")</f>
        <v/>
      </c>
      <c r="B500" s="8" t="str">
        <f>IF(A500&lt;&gt;"",'Viemäriverkoston lähtötiedot'!$B499*MALLI_saneeraus_JV1!B$2,"")</f>
        <v/>
      </c>
      <c r="C500" t="str">
        <f>IF('Viemäriverkoston lähtötiedot'!$A499&gt;1000, 'Viemäriverkoston lähtötiedot'!$A499+MALLI_saneeraus_JV1!C$2,"")</f>
        <v/>
      </c>
      <c r="D500" s="8" t="str">
        <f>IF(C500&lt;&gt;"",'Viemäriverkoston lähtötiedot'!$B499*MALLI_saneeraus_JV1!D$2,"")</f>
        <v/>
      </c>
      <c r="E500" t="str">
        <f>IF('Viemäriverkoston lähtötiedot'!$A499&gt;1000, 'Viemäriverkoston lähtötiedot'!$A499+MALLI_saneeraus_JV1!E$2,"")</f>
        <v/>
      </c>
      <c r="F500" s="8" t="str">
        <f>IF(E500&lt;&gt;"",'Viemäriverkoston lähtötiedot'!$B499*MALLI_saneeraus_JV1!F$2,"")</f>
        <v/>
      </c>
      <c r="G500" t="str">
        <f>IF('Viemäriverkoston lähtötiedot'!$A499&gt;1000, 'Viemäriverkoston lähtötiedot'!$A499+MALLI_saneeraus_JV1!G$2,"")</f>
        <v/>
      </c>
      <c r="H500" s="8" t="str">
        <f>IF(G500&lt;&gt;"",'Viemäriverkoston lähtötiedot'!$B499*MALLI_saneeraus_JV1!H$2,"")</f>
        <v/>
      </c>
      <c r="I500" t="str">
        <f>IF('Viemäriverkoston lähtötiedot'!$A499&gt;1000, 'Viemäriverkoston lähtötiedot'!$A499+MALLI_saneeraus_JV1!I$2,"")</f>
        <v/>
      </c>
      <c r="J500" s="8" t="str">
        <f>IF(I500&lt;&gt;"",'Viemäriverkoston lähtötiedot'!$B499*MALLI_saneeraus_JV1!J$2,"")</f>
        <v/>
      </c>
    </row>
    <row r="501" spans="1:10" x14ac:dyDescent="0.35">
      <c r="A501" t="str">
        <f>IF('Viemäriverkoston lähtötiedot'!$A500&gt;1000, 'Viemäriverkoston lähtötiedot'!$A500+MALLI_saneeraus_JV1!A$2,"")</f>
        <v/>
      </c>
      <c r="B501" s="8" t="str">
        <f>IF(A501&lt;&gt;"",'Viemäriverkoston lähtötiedot'!$B500*MALLI_saneeraus_JV1!B$2,"")</f>
        <v/>
      </c>
      <c r="C501" t="str">
        <f>IF('Viemäriverkoston lähtötiedot'!$A500&gt;1000, 'Viemäriverkoston lähtötiedot'!$A500+MALLI_saneeraus_JV1!C$2,"")</f>
        <v/>
      </c>
      <c r="D501" s="8" t="str">
        <f>IF(C501&lt;&gt;"",'Viemäriverkoston lähtötiedot'!$B500*MALLI_saneeraus_JV1!D$2,"")</f>
        <v/>
      </c>
      <c r="E501" t="str">
        <f>IF('Viemäriverkoston lähtötiedot'!$A500&gt;1000, 'Viemäriverkoston lähtötiedot'!$A500+MALLI_saneeraus_JV1!E$2,"")</f>
        <v/>
      </c>
      <c r="F501" s="8" t="str">
        <f>IF(E501&lt;&gt;"",'Viemäriverkoston lähtötiedot'!$B500*MALLI_saneeraus_JV1!F$2,"")</f>
        <v/>
      </c>
      <c r="G501" t="str">
        <f>IF('Viemäriverkoston lähtötiedot'!$A500&gt;1000, 'Viemäriverkoston lähtötiedot'!$A500+MALLI_saneeraus_JV1!G$2,"")</f>
        <v/>
      </c>
      <c r="H501" s="8" t="str">
        <f>IF(G501&lt;&gt;"",'Viemäriverkoston lähtötiedot'!$B500*MALLI_saneeraus_JV1!H$2,"")</f>
        <v/>
      </c>
      <c r="I501" t="str">
        <f>IF('Viemäriverkoston lähtötiedot'!$A500&gt;1000, 'Viemäriverkoston lähtötiedot'!$A500+MALLI_saneeraus_JV1!I$2,"")</f>
        <v/>
      </c>
      <c r="J501" s="8" t="str">
        <f>IF(I501&lt;&gt;"",'Viemäriverkoston lähtötiedot'!$B500*MALLI_saneeraus_JV1!J$2,"")</f>
        <v/>
      </c>
    </row>
    <row r="502" spans="1:10" x14ac:dyDescent="0.35">
      <c r="A502" t="str">
        <f>IF('Viemäriverkoston lähtötiedot'!$A501&gt;1000, 'Viemäriverkoston lähtötiedot'!$A501+MALLI_saneeraus_JV1!A$2,"")</f>
        <v/>
      </c>
      <c r="B502" s="8" t="str">
        <f>IF(A502&lt;&gt;"",'Viemäriverkoston lähtötiedot'!$B501*MALLI_saneeraus_JV1!B$2,"")</f>
        <v/>
      </c>
      <c r="C502" t="str">
        <f>IF('Viemäriverkoston lähtötiedot'!$A501&gt;1000, 'Viemäriverkoston lähtötiedot'!$A501+MALLI_saneeraus_JV1!C$2,"")</f>
        <v/>
      </c>
      <c r="D502" s="8" t="str">
        <f>IF(C502&lt;&gt;"",'Viemäriverkoston lähtötiedot'!$B501*MALLI_saneeraus_JV1!D$2,"")</f>
        <v/>
      </c>
      <c r="E502" t="str">
        <f>IF('Viemäriverkoston lähtötiedot'!$A501&gt;1000, 'Viemäriverkoston lähtötiedot'!$A501+MALLI_saneeraus_JV1!E$2,"")</f>
        <v/>
      </c>
      <c r="F502" s="8" t="str">
        <f>IF(E502&lt;&gt;"",'Viemäriverkoston lähtötiedot'!$B501*MALLI_saneeraus_JV1!F$2,"")</f>
        <v/>
      </c>
      <c r="G502" t="str">
        <f>IF('Viemäriverkoston lähtötiedot'!$A501&gt;1000, 'Viemäriverkoston lähtötiedot'!$A501+MALLI_saneeraus_JV1!G$2,"")</f>
        <v/>
      </c>
      <c r="H502" s="8" t="str">
        <f>IF(G502&lt;&gt;"",'Viemäriverkoston lähtötiedot'!$B501*MALLI_saneeraus_JV1!H$2,"")</f>
        <v/>
      </c>
      <c r="I502" t="str">
        <f>IF('Viemäriverkoston lähtötiedot'!$A501&gt;1000, 'Viemäriverkoston lähtötiedot'!$A501+MALLI_saneeraus_JV1!I$2,"")</f>
        <v/>
      </c>
      <c r="J502" s="8" t="str">
        <f>IF(I502&lt;&gt;"",'Viemäriverkoston lähtötiedot'!$B501*MALLI_saneeraus_JV1!J$2,"")</f>
        <v/>
      </c>
    </row>
    <row r="503" spans="1:10" x14ac:dyDescent="0.35">
      <c r="A503" t="str">
        <f>IF('Viemäriverkoston lähtötiedot'!$A502&gt;1000, 'Viemäriverkoston lähtötiedot'!$A502+MALLI_saneeraus_JV1!A$2,"")</f>
        <v/>
      </c>
      <c r="B503" s="8" t="str">
        <f>IF(A503&lt;&gt;"",'Viemäriverkoston lähtötiedot'!$B502*MALLI_saneeraus_JV1!B$2,"")</f>
        <v/>
      </c>
      <c r="C503" t="str">
        <f>IF('Viemäriverkoston lähtötiedot'!$A502&gt;1000, 'Viemäriverkoston lähtötiedot'!$A502+MALLI_saneeraus_JV1!C$2,"")</f>
        <v/>
      </c>
      <c r="D503" s="8" t="str">
        <f>IF(C503&lt;&gt;"",'Viemäriverkoston lähtötiedot'!$B502*MALLI_saneeraus_JV1!D$2,"")</f>
        <v/>
      </c>
      <c r="E503" t="str">
        <f>IF('Viemäriverkoston lähtötiedot'!$A502&gt;1000, 'Viemäriverkoston lähtötiedot'!$A502+MALLI_saneeraus_JV1!E$2,"")</f>
        <v/>
      </c>
      <c r="F503" s="8" t="str">
        <f>IF(E503&lt;&gt;"",'Viemäriverkoston lähtötiedot'!$B502*MALLI_saneeraus_JV1!F$2,"")</f>
        <v/>
      </c>
      <c r="G503" t="str">
        <f>IF('Viemäriverkoston lähtötiedot'!$A502&gt;1000, 'Viemäriverkoston lähtötiedot'!$A502+MALLI_saneeraus_JV1!G$2,"")</f>
        <v/>
      </c>
      <c r="H503" s="8" t="str">
        <f>IF(G503&lt;&gt;"",'Viemäriverkoston lähtötiedot'!$B502*MALLI_saneeraus_JV1!H$2,"")</f>
        <v/>
      </c>
      <c r="I503" t="str">
        <f>IF('Viemäriverkoston lähtötiedot'!$A502&gt;1000, 'Viemäriverkoston lähtötiedot'!$A502+MALLI_saneeraus_JV1!I$2,"")</f>
        <v/>
      </c>
      <c r="J503" s="8" t="str">
        <f>IF(I503&lt;&gt;"",'Viemäriverkoston lähtötiedot'!$B502*MALLI_saneeraus_JV1!J$2,"")</f>
        <v/>
      </c>
    </row>
    <row r="504" spans="1:10" x14ac:dyDescent="0.35">
      <c r="A504" t="str">
        <f>IF('Viemäriverkoston lähtötiedot'!$A503&gt;1000, 'Viemäriverkoston lähtötiedot'!$A503+MALLI_saneeraus_JV1!A$2,"")</f>
        <v/>
      </c>
      <c r="B504" s="8" t="str">
        <f>IF(A504&lt;&gt;"",'Viemäriverkoston lähtötiedot'!$B503*MALLI_saneeraus_JV1!B$2,"")</f>
        <v/>
      </c>
      <c r="C504" t="str">
        <f>IF('Viemäriverkoston lähtötiedot'!$A503&gt;1000, 'Viemäriverkoston lähtötiedot'!$A503+MALLI_saneeraus_JV1!C$2,"")</f>
        <v/>
      </c>
      <c r="D504" s="8" t="str">
        <f>IF(C504&lt;&gt;"",'Viemäriverkoston lähtötiedot'!$B503*MALLI_saneeraus_JV1!D$2,"")</f>
        <v/>
      </c>
      <c r="E504" t="str">
        <f>IF('Viemäriverkoston lähtötiedot'!$A503&gt;1000, 'Viemäriverkoston lähtötiedot'!$A503+MALLI_saneeraus_JV1!E$2,"")</f>
        <v/>
      </c>
      <c r="F504" s="8" t="str">
        <f>IF(E504&lt;&gt;"",'Viemäriverkoston lähtötiedot'!$B503*MALLI_saneeraus_JV1!F$2,"")</f>
        <v/>
      </c>
      <c r="G504" t="str">
        <f>IF('Viemäriverkoston lähtötiedot'!$A503&gt;1000, 'Viemäriverkoston lähtötiedot'!$A503+MALLI_saneeraus_JV1!G$2,"")</f>
        <v/>
      </c>
      <c r="H504" s="8" t="str">
        <f>IF(G504&lt;&gt;"",'Viemäriverkoston lähtötiedot'!$B503*MALLI_saneeraus_JV1!H$2,"")</f>
        <v/>
      </c>
      <c r="I504" t="str">
        <f>IF('Viemäriverkoston lähtötiedot'!$A503&gt;1000, 'Viemäriverkoston lähtötiedot'!$A503+MALLI_saneeraus_JV1!I$2,"")</f>
        <v/>
      </c>
      <c r="J504" s="8" t="str">
        <f>IF(I504&lt;&gt;"",'Viemäriverkoston lähtötiedot'!$B503*MALLI_saneeraus_JV1!J$2,"")</f>
        <v/>
      </c>
    </row>
    <row r="505" spans="1:10" x14ac:dyDescent="0.35">
      <c r="A505" t="str">
        <f>IF('Viemäriverkoston lähtötiedot'!$A504&gt;1000, 'Viemäriverkoston lähtötiedot'!$A504+MALLI_saneeraus_JV1!A$2,"")</f>
        <v/>
      </c>
      <c r="B505" s="8" t="str">
        <f>IF(A505&lt;&gt;"",'Viemäriverkoston lähtötiedot'!$B504*MALLI_saneeraus_JV1!B$2,"")</f>
        <v/>
      </c>
      <c r="C505" t="str">
        <f>IF('Viemäriverkoston lähtötiedot'!$A504&gt;1000, 'Viemäriverkoston lähtötiedot'!$A504+MALLI_saneeraus_JV1!C$2,"")</f>
        <v/>
      </c>
      <c r="D505" s="8" t="str">
        <f>IF(C505&lt;&gt;"",'Viemäriverkoston lähtötiedot'!$B504*MALLI_saneeraus_JV1!D$2,"")</f>
        <v/>
      </c>
      <c r="E505" t="str">
        <f>IF('Viemäriverkoston lähtötiedot'!$A504&gt;1000, 'Viemäriverkoston lähtötiedot'!$A504+MALLI_saneeraus_JV1!E$2,"")</f>
        <v/>
      </c>
      <c r="F505" s="8" t="str">
        <f>IF(E505&lt;&gt;"",'Viemäriverkoston lähtötiedot'!$B504*MALLI_saneeraus_JV1!F$2,"")</f>
        <v/>
      </c>
      <c r="G505" t="str">
        <f>IF('Viemäriverkoston lähtötiedot'!$A504&gt;1000, 'Viemäriverkoston lähtötiedot'!$A504+MALLI_saneeraus_JV1!G$2,"")</f>
        <v/>
      </c>
      <c r="H505" s="8" t="str">
        <f>IF(G505&lt;&gt;"",'Viemäriverkoston lähtötiedot'!$B504*MALLI_saneeraus_JV1!H$2,"")</f>
        <v/>
      </c>
      <c r="I505" t="str">
        <f>IF('Viemäriverkoston lähtötiedot'!$A504&gt;1000, 'Viemäriverkoston lähtötiedot'!$A504+MALLI_saneeraus_JV1!I$2,"")</f>
        <v/>
      </c>
      <c r="J505" s="8" t="str">
        <f>IF(I505&lt;&gt;"",'Viemäriverkoston lähtötiedot'!$B504*MALLI_saneeraus_JV1!J$2,"")</f>
        <v/>
      </c>
    </row>
    <row r="506" spans="1:10" x14ac:dyDescent="0.35">
      <c r="A506" t="str">
        <f>IF('Viemäriverkoston lähtötiedot'!$A505&gt;1000, 'Viemäriverkoston lähtötiedot'!$A505+MALLI_saneeraus_JV1!A$2,"")</f>
        <v/>
      </c>
      <c r="B506" s="8" t="str">
        <f>IF(A506&lt;&gt;"",'Viemäriverkoston lähtötiedot'!$B505*MALLI_saneeraus_JV1!B$2,"")</f>
        <v/>
      </c>
      <c r="C506" t="str">
        <f>IF('Viemäriverkoston lähtötiedot'!$A505&gt;1000, 'Viemäriverkoston lähtötiedot'!$A505+MALLI_saneeraus_JV1!C$2,"")</f>
        <v/>
      </c>
      <c r="D506" s="8" t="str">
        <f>IF(C506&lt;&gt;"",'Viemäriverkoston lähtötiedot'!$B505*MALLI_saneeraus_JV1!D$2,"")</f>
        <v/>
      </c>
      <c r="E506" t="str">
        <f>IF('Viemäriverkoston lähtötiedot'!$A505&gt;1000, 'Viemäriverkoston lähtötiedot'!$A505+MALLI_saneeraus_JV1!E$2,"")</f>
        <v/>
      </c>
      <c r="F506" s="8" t="str">
        <f>IF(E506&lt;&gt;"",'Viemäriverkoston lähtötiedot'!$B505*MALLI_saneeraus_JV1!F$2,"")</f>
        <v/>
      </c>
      <c r="G506" t="str">
        <f>IF('Viemäriverkoston lähtötiedot'!$A505&gt;1000, 'Viemäriverkoston lähtötiedot'!$A505+MALLI_saneeraus_JV1!G$2,"")</f>
        <v/>
      </c>
      <c r="H506" s="8" t="str">
        <f>IF(G506&lt;&gt;"",'Viemäriverkoston lähtötiedot'!$B505*MALLI_saneeraus_JV1!H$2,"")</f>
        <v/>
      </c>
      <c r="I506" t="str">
        <f>IF('Viemäriverkoston lähtötiedot'!$A505&gt;1000, 'Viemäriverkoston lähtötiedot'!$A505+MALLI_saneeraus_JV1!I$2,"")</f>
        <v/>
      </c>
      <c r="J506" s="8" t="str">
        <f>IF(I506&lt;&gt;"",'Viemäriverkoston lähtötiedot'!$B505*MALLI_saneeraus_JV1!J$2,"")</f>
        <v/>
      </c>
    </row>
    <row r="507" spans="1:10" x14ac:dyDescent="0.35">
      <c r="A507" t="str">
        <f>IF('Viemäriverkoston lähtötiedot'!$A506&gt;1000, 'Viemäriverkoston lähtötiedot'!$A506+MALLI_saneeraus_JV1!A$2,"")</f>
        <v/>
      </c>
      <c r="B507" s="8" t="str">
        <f>IF(A507&lt;&gt;"",'Viemäriverkoston lähtötiedot'!$B506*MALLI_saneeraus_JV1!B$2,"")</f>
        <v/>
      </c>
      <c r="C507" t="str">
        <f>IF('Viemäriverkoston lähtötiedot'!$A506&gt;1000, 'Viemäriverkoston lähtötiedot'!$A506+MALLI_saneeraus_JV1!C$2,"")</f>
        <v/>
      </c>
      <c r="D507" s="8" t="str">
        <f>IF(C507&lt;&gt;"",'Viemäriverkoston lähtötiedot'!$B506*MALLI_saneeraus_JV1!D$2,"")</f>
        <v/>
      </c>
      <c r="E507" t="str">
        <f>IF('Viemäriverkoston lähtötiedot'!$A506&gt;1000, 'Viemäriverkoston lähtötiedot'!$A506+MALLI_saneeraus_JV1!E$2,"")</f>
        <v/>
      </c>
      <c r="F507" s="8" t="str">
        <f>IF(E507&lt;&gt;"",'Viemäriverkoston lähtötiedot'!$B506*MALLI_saneeraus_JV1!F$2,"")</f>
        <v/>
      </c>
      <c r="G507" t="str">
        <f>IF('Viemäriverkoston lähtötiedot'!$A506&gt;1000, 'Viemäriverkoston lähtötiedot'!$A506+MALLI_saneeraus_JV1!G$2,"")</f>
        <v/>
      </c>
      <c r="H507" s="8" t="str">
        <f>IF(G507&lt;&gt;"",'Viemäriverkoston lähtötiedot'!$B506*MALLI_saneeraus_JV1!H$2,"")</f>
        <v/>
      </c>
      <c r="I507" t="str">
        <f>IF('Viemäriverkoston lähtötiedot'!$A506&gt;1000, 'Viemäriverkoston lähtötiedot'!$A506+MALLI_saneeraus_JV1!I$2,"")</f>
        <v/>
      </c>
      <c r="J507" s="8" t="str">
        <f>IF(I507&lt;&gt;"",'Viemäriverkoston lähtötiedot'!$B506*MALLI_saneeraus_JV1!J$2,"")</f>
        <v/>
      </c>
    </row>
    <row r="508" spans="1:10" x14ac:dyDescent="0.35">
      <c r="A508" t="str">
        <f>IF('Viemäriverkoston lähtötiedot'!$A507&gt;1000, 'Viemäriverkoston lähtötiedot'!$A507+MALLI_saneeraus_JV1!A$2,"")</f>
        <v/>
      </c>
      <c r="B508" s="8" t="str">
        <f>IF(A508&lt;&gt;"",'Viemäriverkoston lähtötiedot'!$B507*MALLI_saneeraus_JV1!B$2,"")</f>
        <v/>
      </c>
      <c r="C508" t="str">
        <f>IF('Viemäriverkoston lähtötiedot'!$A507&gt;1000, 'Viemäriverkoston lähtötiedot'!$A507+MALLI_saneeraus_JV1!C$2,"")</f>
        <v/>
      </c>
      <c r="D508" s="8" t="str">
        <f>IF(C508&lt;&gt;"",'Viemäriverkoston lähtötiedot'!$B507*MALLI_saneeraus_JV1!D$2,"")</f>
        <v/>
      </c>
      <c r="E508" t="str">
        <f>IF('Viemäriverkoston lähtötiedot'!$A507&gt;1000, 'Viemäriverkoston lähtötiedot'!$A507+MALLI_saneeraus_JV1!E$2,"")</f>
        <v/>
      </c>
      <c r="F508" s="8" t="str">
        <f>IF(E508&lt;&gt;"",'Viemäriverkoston lähtötiedot'!$B507*MALLI_saneeraus_JV1!F$2,"")</f>
        <v/>
      </c>
      <c r="G508" t="str">
        <f>IF('Viemäriverkoston lähtötiedot'!$A507&gt;1000, 'Viemäriverkoston lähtötiedot'!$A507+MALLI_saneeraus_JV1!G$2,"")</f>
        <v/>
      </c>
      <c r="H508" s="8" t="str">
        <f>IF(G508&lt;&gt;"",'Viemäriverkoston lähtötiedot'!$B507*MALLI_saneeraus_JV1!H$2,"")</f>
        <v/>
      </c>
      <c r="I508" t="str">
        <f>IF('Viemäriverkoston lähtötiedot'!$A507&gt;1000, 'Viemäriverkoston lähtötiedot'!$A507+MALLI_saneeraus_JV1!I$2,"")</f>
        <v/>
      </c>
      <c r="J508" s="8" t="str">
        <f>IF(I508&lt;&gt;"",'Viemäriverkoston lähtötiedot'!$B507*MALLI_saneeraus_JV1!J$2,"")</f>
        <v/>
      </c>
    </row>
    <row r="509" spans="1:10" x14ac:dyDescent="0.35">
      <c r="A509" t="str">
        <f>IF('Viemäriverkoston lähtötiedot'!$A508&gt;1000, 'Viemäriverkoston lähtötiedot'!$A508+MALLI_saneeraus_JV1!A$2,"")</f>
        <v/>
      </c>
      <c r="B509" s="8" t="str">
        <f>IF(A509&lt;&gt;"",'Viemäriverkoston lähtötiedot'!$B508*MALLI_saneeraus_JV1!B$2,"")</f>
        <v/>
      </c>
      <c r="C509" t="str">
        <f>IF('Viemäriverkoston lähtötiedot'!$A508&gt;1000, 'Viemäriverkoston lähtötiedot'!$A508+MALLI_saneeraus_JV1!C$2,"")</f>
        <v/>
      </c>
      <c r="D509" s="8" t="str">
        <f>IF(C509&lt;&gt;"",'Viemäriverkoston lähtötiedot'!$B508*MALLI_saneeraus_JV1!D$2,"")</f>
        <v/>
      </c>
      <c r="E509" t="str">
        <f>IF('Viemäriverkoston lähtötiedot'!$A508&gt;1000, 'Viemäriverkoston lähtötiedot'!$A508+MALLI_saneeraus_JV1!E$2,"")</f>
        <v/>
      </c>
      <c r="F509" s="8" t="str">
        <f>IF(E509&lt;&gt;"",'Viemäriverkoston lähtötiedot'!$B508*MALLI_saneeraus_JV1!F$2,"")</f>
        <v/>
      </c>
      <c r="G509" t="str">
        <f>IF('Viemäriverkoston lähtötiedot'!$A508&gt;1000, 'Viemäriverkoston lähtötiedot'!$A508+MALLI_saneeraus_JV1!G$2,"")</f>
        <v/>
      </c>
      <c r="H509" s="8" t="str">
        <f>IF(G509&lt;&gt;"",'Viemäriverkoston lähtötiedot'!$B508*MALLI_saneeraus_JV1!H$2,"")</f>
        <v/>
      </c>
      <c r="I509" t="str">
        <f>IF('Viemäriverkoston lähtötiedot'!$A508&gt;1000, 'Viemäriverkoston lähtötiedot'!$A508+MALLI_saneeraus_JV1!I$2,"")</f>
        <v/>
      </c>
      <c r="J509" s="8" t="str">
        <f>IF(I509&lt;&gt;"",'Viemäriverkoston lähtötiedot'!$B508*MALLI_saneeraus_JV1!J$2,"")</f>
        <v/>
      </c>
    </row>
    <row r="510" spans="1:10" x14ac:dyDescent="0.35">
      <c r="A510" t="str">
        <f>IF('Viemäriverkoston lähtötiedot'!$A509&gt;1000, 'Viemäriverkoston lähtötiedot'!$A509+MALLI_saneeraus_JV1!A$2,"")</f>
        <v/>
      </c>
      <c r="B510" s="8" t="str">
        <f>IF(A510&lt;&gt;"",'Viemäriverkoston lähtötiedot'!$B509*MALLI_saneeraus_JV1!B$2,"")</f>
        <v/>
      </c>
      <c r="C510" t="str">
        <f>IF('Viemäriverkoston lähtötiedot'!$A509&gt;1000, 'Viemäriverkoston lähtötiedot'!$A509+MALLI_saneeraus_JV1!C$2,"")</f>
        <v/>
      </c>
      <c r="D510" s="8" t="str">
        <f>IF(C510&lt;&gt;"",'Viemäriverkoston lähtötiedot'!$B509*MALLI_saneeraus_JV1!D$2,"")</f>
        <v/>
      </c>
      <c r="E510" t="str">
        <f>IF('Viemäriverkoston lähtötiedot'!$A509&gt;1000, 'Viemäriverkoston lähtötiedot'!$A509+MALLI_saneeraus_JV1!E$2,"")</f>
        <v/>
      </c>
      <c r="F510" s="8" t="str">
        <f>IF(E510&lt;&gt;"",'Viemäriverkoston lähtötiedot'!$B509*MALLI_saneeraus_JV1!F$2,"")</f>
        <v/>
      </c>
      <c r="G510" t="str">
        <f>IF('Viemäriverkoston lähtötiedot'!$A509&gt;1000, 'Viemäriverkoston lähtötiedot'!$A509+MALLI_saneeraus_JV1!G$2,"")</f>
        <v/>
      </c>
      <c r="H510" s="8" t="str">
        <f>IF(G510&lt;&gt;"",'Viemäriverkoston lähtötiedot'!$B509*MALLI_saneeraus_JV1!H$2,"")</f>
        <v/>
      </c>
      <c r="I510" t="str">
        <f>IF('Viemäriverkoston lähtötiedot'!$A509&gt;1000, 'Viemäriverkoston lähtötiedot'!$A509+MALLI_saneeraus_JV1!I$2,"")</f>
        <v/>
      </c>
      <c r="J510" s="8" t="str">
        <f>IF(I510&lt;&gt;"",'Viemäriverkoston lähtötiedot'!$B509*MALLI_saneeraus_JV1!J$2,"")</f>
        <v/>
      </c>
    </row>
    <row r="511" spans="1:10" x14ac:dyDescent="0.35">
      <c r="A511" t="str">
        <f>IF('Viemäriverkoston lähtötiedot'!$A510&gt;1000, 'Viemäriverkoston lähtötiedot'!$A510+MALLI_saneeraus_JV1!A$2,"")</f>
        <v/>
      </c>
      <c r="B511" s="8" t="str">
        <f>IF(A511&lt;&gt;"",'Viemäriverkoston lähtötiedot'!$B510*MALLI_saneeraus_JV1!B$2,"")</f>
        <v/>
      </c>
      <c r="C511" t="str">
        <f>IF('Viemäriverkoston lähtötiedot'!$A510&gt;1000, 'Viemäriverkoston lähtötiedot'!$A510+MALLI_saneeraus_JV1!C$2,"")</f>
        <v/>
      </c>
      <c r="D511" s="8" t="str">
        <f>IF(C511&lt;&gt;"",'Viemäriverkoston lähtötiedot'!$B510*MALLI_saneeraus_JV1!D$2,"")</f>
        <v/>
      </c>
      <c r="E511" t="str">
        <f>IF('Viemäriverkoston lähtötiedot'!$A510&gt;1000, 'Viemäriverkoston lähtötiedot'!$A510+MALLI_saneeraus_JV1!E$2,"")</f>
        <v/>
      </c>
      <c r="F511" s="8" t="str">
        <f>IF(E511&lt;&gt;"",'Viemäriverkoston lähtötiedot'!$B510*MALLI_saneeraus_JV1!F$2,"")</f>
        <v/>
      </c>
      <c r="G511" t="str">
        <f>IF('Viemäriverkoston lähtötiedot'!$A510&gt;1000, 'Viemäriverkoston lähtötiedot'!$A510+MALLI_saneeraus_JV1!G$2,"")</f>
        <v/>
      </c>
      <c r="H511" s="8" t="str">
        <f>IF(G511&lt;&gt;"",'Viemäriverkoston lähtötiedot'!$B510*MALLI_saneeraus_JV1!H$2,"")</f>
        <v/>
      </c>
      <c r="I511" t="str">
        <f>IF('Viemäriverkoston lähtötiedot'!$A510&gt;1000, 'Viemäriverkoston lähtötiedot'!$A510+MALLI_saneeraus_JV1!I$2,"")</f>
        <v/>
      </c>
      <c r="J511" s="8" t="str">
        <f>IF(I511&lt;&gt;"",'Viemäriverkoston lähtötiedot'!$B510*MALLI_saneeraus_JV1!J$2,"")</f>
        <v/>
      </c>
    </row>
    <row r="512" spans="1:10" x14ac:dyDescent="0.35">
      <c r="A512" t="str">
        <f>IF('Viemäriverkoston lähtötiedot'!$A511&gt;1000, 'Viemäriverkoston lähtötiedot'!$A511+MALLI_saneeraus_JV1!A$2,"")</f>
        <v/>
      </c>
      <c r="B512" s="8" t="str">
        <f>IF(A512&lt;&gt;"",'Viemäriverkoston lähtötiedot'!$B511*MALLI_saneeraus_JV1!B$2,"")</f>
        <v/>
      </c>
      <c r="C512" t="str">
        <f>IF('Viemäriverkoston lähtötiedot'!$A511&gt;1000, 'Viemäriverkoston lähtötiedot'!$A511+MALLI_saneeraus_JV1!C$2,"")</f>
        <v/>
      </c>
      <c r="D512" s="8" t="str">
        <f>IF(C512&lt;&gt;"",'Viemäriverkoston lähtötiedot'!$B511*MALLI_saneeraus_JV1!D$2,"")</f>
        <v/>
      </c>
      <c r="E512" t="str">
        <f>IF('Viemäriverkoston lähtötiedot'!$A511&gt;1000, 'Viemäriverkoston lähtötiedot'!$A511+MALLI_saneeraus_JV1!E$2,"")</f>
        <v/>
      </c>
      <c r="F512" s="8" t="str">
        <f>IF(E512&lt;&gt;"",'Viemäriverkoston lähtötiedot'!$B511*MALLI_saneeraus_JV1!F$2,"")</f>
        <v/>
      </c>
      <c r="G512" t="str">
        <f>IF('Viemäriverkoston lähtötiedot'!$A511&gt;1000, 'Viemäriverkoston lähtötiedot'!$A511+MALLI_saneeraus_JV1!G$2,"")</f>
        <v/>
      </c>
      <c r="H512" s="8" t="str">
        <f>IF(G512&lt;&gt;"",'Viemäriverkoston lähtötiedot'!$B511*MALLI_saneeraus_JV1!H$2,"")</f>
        <v/>
      </c>
      <c r="I512" t="str">
        <f>IF('Viemäriverkoston lähtötiedot'!$A511&gt;1000, 'Viemäriverkoston lähtötiedot'!$A511+MALLI_saneeraus_JV1!I$2,"")</f>
        <v/>
      </c>
      <c r="J512" s="8" t="str">
        <f>IF(I512&lt;&gt;"",'Viemäriverkoston lähtötiedot'!$B511*MALLI_saneeraus_JV1!J$2,"")</f>
        <v/>
      </c>
    </row>
    <row r="513" spans="1:10" x14ac:dyDescent="0.35">
      <c r="A513" t="str">
        <f>IF('Viemäriverkoston lähtötiedot'!$A512&gt;1000, 'Viemäriverkoston lähtötiedot'!$A512+MALLI_saneeraus_JV1!A$2,"")</f>
        <v/>
      </c>
      <c r="B513" s="8" t="str">
        <f>IF(A513&lt;&gt;"",'Viemäriverkoston lähtötiedot'!$B512*MALLI_saneeraus_JV1!B$2,"")</f>
        <v/>
      </c>
      <c r="C513" t="str">
        <f>IF('Viemäriverkoston lähtötiedot'!$A512&gt;1000, 'Viemäriverkoston lähtötiedot'!$A512+MALLI_saneeraus_JV1!C$2,"")</f>
        <v/>
      </c>
      <c r="D513" s="8" t="str">
        <f>IF(C513&lt;&gt;"",'Viemäriverkoston lähtötiedot'!$B512*MALLI_saneeraus_JV1!D$2,"")</f>
        <v/>
      </c>
      <c r="E513" t="str">
        <f>IF('Viemäriverkoston lähtötiedot'!$A512&gt;1000, 'Viemäriverkoston lähtötiedot'!$A512+MALLI_saneeraus_JV1!E$2,"")</f>
        <v/>
      </c>
      <c r="F513" s="8" t="str">
        <f>IF(E513&lt;&gt;"",'Viemäriverkoston lähtötiedot'!$B512*MALLI_saneeraus_JV1!F$2,"")</f>
        <v/>
      </c>
      <c r="G513" t="str">
        <f>IF('Viemäriverkoston lähtötiedot'!$A512&gt;1000, 'Viemäriverkoston lähtötiedot'!$A512+MALLI_saneeraus_JV1!G$2,"")</f>
        <v/>
      </c>
      <c r="H513" s="8" t="str">
        <f>IF(G513&lt;&gt;"",'Viemäriverkoston lähtötiedot'!$B512*MALLI_saneeraus_JV1!H$2,"")</f>
        <v/>
      </c>
      <c r="I513" t="str">
        <f>IF('Viemäriverkoston lähtötiedot'!$A512&gt;1000, 'Viemäriverkoston lähtötiedot'!$A512+MALLI_saneeraus_JV1!I$2,"")</f>
        <v/>
      </c>
      <c r="J513" s="8" t="str">
        <f>IF(I513&lt;&gt;"",'Viemäriverkoston lähtötiedot'!$B512*MALLI_saneeraus_JV1!J$2,"")</f>
        <v/>
      </c>
    </row>
    <row r="514" spans="1:10" x14ac:dyDescent="0.35">
      <c r="A514" t="str">
        <f>IF('Viemäriverkoston lähtötiedot'!$A513&gt;1000, 'Viemäriverkoston lähtötiedot'!$A513+MALLI_saneeraus_JV1!A$2,"")</f>
        <v/>
      </c>
      <c r="B514" s="8" t="str">
        <f>IF(A514&lt;&gt;"",'Viemäriverkoston lähtötiedot'!$B513*MALLI_saneeraus_JV1!B$2,"")</f>
        <v/>
      </c>
      <c r="C514" t="str">
        <f>IF('Viemäriverkoston lähtötiedot'!$A513&gt;1000, 'Viemäriverkoston lähtötiedot'!$A513+MALLI_saneeraus_JV1!C$2,"")</f>
        <v/>
      </c>
      <c r="D514" s="8" t="str">
        <f>IF(C514&lt;&gt;"",'Viemäriverkoston lähtötiedot'!$B513*MALLI_saneeraus_JV1!D$2,"")</f>
        <v/>
      </c>
      <c r="E514" t="str">
        <f>IF('Viemäriverkoston lähtötiedot'!$A513&gt;1000, 'Viemäriverkoston lähtötiedot'!$A513+MALLI_saneeraus_JV1!E$2,"")</f>
        <v/>
      </c>
      <c r="F514" s="8" t="str">
        <f>IF(E514&lt;&gt;"",'Viemäriverkoston lähtötiedot'!$B513*MALLI_saneeraus_JV1!F$2,"")</f>
        <v/>
      </c>
      <c r="G514" t="str">
        <f>IF('Viemäriverkoston lähtötiedot'!$A513&gt;1000, 'Viemäriverkoston lähtötiedot'!$A513+MALLI_saneeraus_JV1!G$2,"")</f>
        <v/>
      </c>
      <c r="H514" s="8" t="str">
        <f>IF(G514&lt;&gt;"",'Viemäriverkoston lähtötiedot'!$B513*MALLI_saneeraus_JV1!H$2,"")</f>
        <v/>
      </c>
      <c r="I514" t="str">
        <f>IF('Viemäriverkoston lähtötiedot'!$A513&gt;1000, 'Viemäriverkoston lähtötiedot'!$A513+MALLI_saneeraus_JV1!I$2,"")</f>
        <v/>
      </c>
      <c r="J514" s="8" t="str">
        <f>IF(I514&lt;&gt;"",'Viemäriverkoston lähtötiedot'!$B513*MALLI_saneeraus_JV1!J$2,"")</f>
        <v/>
      </c>
    </row>
    <row r="515" spans="1:10" x14ac:dyDescent="0.35">
      <c r="A515" t="str">
        <f>IF('Viemäriverkoston lähtötiedot'!$A514&gt;1000, 'Viemäriverkoston lähtötiedot'!$A514+MALLI_saneeraus_JV1!A$2,"")</f>
        <v/>
      </c>
      <c r="B515" s="8" t="str">
        <f>IF(A515&lt;&gt;"",'Viemäriverkoston lähtötiedot'!$B514*MALLI_saneeraus_JV1!B$2,"")</f>
        <v/>
      </c>
      <c r="C515" t="str">
        <f>IF('Viemäriverkoston lähtötiedot'!$A514&gt;1000, 'Viemäriverkoston lähtötiedot'!$A514+MALLI_saneeraus_JV1!C$2,"")</f>
        <v/>
      </c>
      <c r="D515" s="8" t="str">
        <f>IF(C515&lt;&gt;"",'Viemäriverkoston lähtötiedot'!$B514*MALLI_saneeraus_JV1!D$2,"")</f>
        <v/>
      </c>
      <c r="E515" t="str">
        <f>IF('Viemäriverkoston lähtötiedot'!$A514&gt;1000, 'Viemäriverkoston lähtötiedot'!$A514+MALLI_saneeraus_JV1!E$2,"")</f>
        <v/>
      </c>
      <c r="F515" s="8" t="str">
        <f>IF(E515&lt;&gt;"",'Viemäriverkoston lähtötiedot'!$B514*MALLI_saneeraus_JV1!F$2,"")</f>
        <v/>
      </c>
      <c r="G515" t="str">
        <f>IF('Viemäriverkoston lähtötiedot'!$A514&gt;1000, 'Viemäriverkoston lähtötiedot'!$A514+MALLI_saneeraus_JV1!G$2,"")</f>
        <v/>
      </c>
      <c r="H515" s="8" t="str">
        <f>IF(G515&lt;&gt;"",'Viemäriverkoston lähtötiedot'!$B514*MALLI_saneeraus_JV1!H$2,"")</f>
        <v/>
      </c>
      <c r="I515" t="str">
        <f>IF('Viemäriverkoston lähtötiedot'!$A514&gt;1000, 'Viemäriverkoston lähtötiedot'!$A514+MALLI_saneeraus_JV1!I$2,"")</f>
        <v/>
      </c>
      <c r="J515" s="8" t="str">
        <f>IF(I515&lt;&gt;"",'Viemäriverkoston lähtötiedot'!$B514*MALLI_saneeraus_JV1!J$2,"")</f>
        <v/>
      </c>
    </row>
    <row r="516" spans="1:10" x14ac:dyDescent="0.35">
      <c r="A516" t="str">
        <f>IF('Viemäriverkoston lähtötiedot'!$A515&gt;1000, 'Viemäriverkoston lähtötiedot'!$A515+MALLI_saneeraus_JV1!A$2,"")</f>
        <v/>
      </c>
      <c r="B516" s="8" t="str">
        <f>IF(A516&lt;&gt;"",'Viemäriverkoston lähtötiedot'!$B515*MALLI_saneeraus_JV1!B$2,"")</f>
        <v/>
      </c>
      <c r="C516" t="str">
        <f>IF('Viemäriverkoston lähtötiedot'!$A515&gt;1000, 'Viemäriverkoston lähtötiedot'!$A515+MALLI_saneeraus_JV1!C$2,"")</f>
        <v/>
      </c>
      <c r="D516" s="8" t="str">
        <f>IF(C516&lt;&gt;"",'Viemäriverkoston lähtötiedot'!$B515*MALLI_saneeraus_JV1!D$2,"")</f>
        <v/>
      </c>
      <c r="E516" t="str">
        <f>IF('Viemäriverkoston lähtötiedot'!$A515&gt;1000, 'Viemäriverkoston lähtötiedot'!$A515+MALLI_saneeraus_JV1!E$2,"")</f>
        <v/>
      </c>
      <c r="F516" s="8" t="str">
        <f>IF(E516&lt;&gt;"",'Viemäriverkoston lähtötiedot'!$B515*MALLI_saneeraus_JV1!F$2,"")</f>
        <v/>
      </c>
      <c r="G516" t="str">
        <f>IF('Viemäriverkoston lähtötiedot'!$A515&gt;1000, 'Viemäriverkoston lähtötiedot'!$A515+MALLI_saneeraus_JV1!G$2,"")</f>
        <v/>
      </c>
      <c r="H516" s="8" t="str">
        <f>IF(G516&lt;&gt;"",'Viemäriverkoston lähtötiedot'!$B515*MALLI_saneeraus_JV1!H$2,"")</f>
        <v/>
      </c>
      <c r="I516" t="str">
        <f>IF('Viemäriverkoston lähtötiedot'!$A515&gt;1000, 'Viemäriverkoston lähtötiedot'!$A515+MALLI_saneeraus_JV1!I$2,"")</f>
        <v/>
      </c>
      <c r="J516" s="8" t="str">
        <f>IF(I516&lt;&gt;"",'Viemäriverkoston lähtötiedot'!$B515*MALLI_saneeraus_JV1!J$2,"")</f>
        <v/>
      </c>
    </row>
    <row r="517" spans="1:10" x14ac:dyDescent="0.35">
      <c r="A517" t="str">
        <f>IF('Viemäriverkoston lähtötiedot'!$A516&gt;1000, 'Viemäriverkoston lähtötiedot'!$A516+MALLI_saneeraus_JV1!A$2,"")</f>
        <v/>
      </c>
      <c r="B517" s="8" t="str">
        <f>IF(A517&lt;&gt;"",'Viemäriverkoston lähtötiedot'!$B516*MALLI_saneeraus_JV1!B$2,"")</f>
        <v/>
      </c>
      <c r="C517" t="str">
        <f>IF('Viemäriverkoston lähtötiedot'!$A516&gt;1000, 'Viemäriverkoston lähtötiedot'!$A516+MALLI_saneeraus_JV1!C$2,"")</f>
        <v/>
      </c>
      <c r="D517" s="8" t="str">
        <f>IF(C517&lt;&gt;"",'Viemäriverkoston lähtötiedot'!$B516*MALLI_saneeraus_JV1!D$2,"")</f>
        <v/>
      </c>
      <c r="E517" t="str">
        <f>IF('Viemäriverkoston lähtötiedot'!$A516&gt;1000, 'Viemäriverkoston lähtötiedot'!$A516+MALLI_saneeraus_JV1!E$2,"")</f>
        <v/>
      </c>
      <c r="F517" s="8" t="str">
        <f>IF(E517&lt;&gt;"",'Viemäriverkoston lähtötiedot'!$B516*MALLI_saneeraus_JV1!F$2,"")</f>
        <v/>
      </c>
      <c r="G517" t="str">
        <f>IF('Viemäriverkoston lähtötiedot'!$A516&gt;1000, 'Viemäriverkoston lähtötiedot'!$A516+MALLI_saneeraus_JV1!G$2,"")</f>
        <v/>
      </c>
      <c r="H517" s="8" t="str">
        <f>IF(G517&lt;&gt;"",'Viemäriverkoston lähtötiedot'!$B516*MALLI_saneeraus_JV1!H$2,"")</f>
        <v/>
      </c>
      <c r="I517" t="str">
        <f>IF('Viemäriverkoston lähtötiedot'!$A516&gt;1000, 'Viemäriverkoston lähtötiedot'!$A516+MALLI_saneeraus_JV1!I$2,"")</f>
        <v/>
      </c>
      <c r="J517" s="8" t="str">
        <f>IF(I517&lt;&gt;"",'Viemäriverkoston lähtötiedot'!$B516*MALLI_saneeraus_JV1!J$2,"")</f>
        <v/>
      </c>
    </row>
    <row r="518" spans="1:10" x14ac:dyDescent="0.35">
      <c r="A518" t="str">
        <f>IF('Viemäriverkoston lähtötiedot'!$A517&gt;1000, 'Viemäriverkoston lähtötiedot'!$A517+MALLI_saneeraus_JV1!A$2,"")</f>
        <v/>
      </c>
      <c r="B518" s="8" t="str">
        <f>IF(A518&lt;&gt;"",'Viemäriverkoston lähtötiedot'!$B517*MALLI_saneeraus_JV1!B$2,"")</f>
        <v/>
      </c>
      <c r="C518" t="str">
        <f>IF('Viemäriverkoston lähtötiedot'!$A517&gt;1000, 'Viemäriverkoston lähtötiedot'!$A517+MALLI_saneeraus_JV1!C$2,"")</f>
        <v/>
      </c>
      <c r="D518" s="8" t="str">
        <f>IF(C518&lt;&gt;"",'Viemäriverkoston lähtötiedot'!$B517*MALLI_saneeraus_JV1!D$2,"")</f>
        <v/>
      </c>
      <c r="E518" t="str">
        <f>IF('Viemäriverkoston lähtötiedot'!$A517&gt;1000, 'Viemäriverkoston lähtötiedot'!$A517+MALLI_saneeraus_JV1!E$2,"")</f>
        <v/>
      </c>
      <c r="F518" s="8" t="str">
        <f>IF(E518&lt;&gt;"",'Viemäriverkoston lähtötiedot'!$B517*MALLI_saneeraus_JV1!F$2,"")</f>
        <v/>
      </c>
      <c r="G518" t="str">
        <f>IF('Viemäriverkoston lähtötiedot'!$A517&gt;1000, 'Viemäriverkoston lähtötiedot'!$A517+MALLI_saneeraus_JV1!G$2,"")</f>
        <v/>
      </c>
      <c r="H518" s="8" t="str">
        <f>IF(G518&lt;&gt;"",'Viemäriverkoston lähtötiedot'!$B517*MALLI_saneeraus_JV1!H$2,"")</f>
        <v/>
      </c>
      <c r="I518" t="str">
        <f>IF('Viemäriverkoston lähtötiedot'!$A517&gt;1000, 'Viemäriverkoston lähtötiedot'!$A517+MALLI_saneeraus_JV1!I$2,"")</f>
        <v/>
      </c>
      <c r="J518" s="8" t="str">
        <f>IF(I518&lt;&gt;"",'Viemäriverkoston lähtötiedot'!$B517*MALLI_saneeraus_JV1!J$2,"")</f>
        <v/>
      </c>
    </row>
    <row r="519" spans="1:10" x14ac:dyDescent="0.35">
      <c r="A519" t="str">
        <f>IF('Viemäriverkoston lähtötiedot'!$A518&gt;1000, 'Viemäriverkoston lähtötiedot'!$A518+MALLI_saneeraus_JV1!A$2,"")</f>
        <v/>
      </c>
      <c r="B519" s="8" t="str">
        <f>IF(A519&lt;&gt;"",'Viemäriverkoston lähtötiedot'!$B518*MALLI_saneeraus_JV1!B$2,"")</f>
        <v/>
      </c>
      <c r="C519" t="str">
        <f>IF('Viemäriverkoston lähtötiedot'!$A518&gt;1000, 'Viemäriverkoston lähtötiedot'!$A518+MALLI_saneeraus_JV1!C$2,"")</f>
        <v/>
      </c>
      <c r="D519" s="8" t="str">
        <f>IF(C519&lt;&gt;"",'Viemäriverkoston lähtötiedot'!$B518*MALLI_saneeraus_JV1!D$2,"")</f>
        <v/>
      </c>
      <c r="E519" t="str">
        <f>IF('Viemäriverkoston lähtötiedot'!$A518&gt;1000, 'Viemäriverkoston lähtötiedot'!$A518+MALLI_saneeraus_JV1!E$2,"")</f>
        <v/>
      </c>
      <c r="F519" s="8" t="str">
        <f>IF(E519&lt;&gt;"",'Viemäriverkoston lähtötiedot'!$B518*MALLI_saneeraus_JV1!F$2,"")</f>
        <v/>
      </c>
      <c r="G519" t="str">
        <f>IF('Viemäriverkoston lähtötiedot'!$A518&gt;1000, 'Viemäriverkoston lähtötiedot'!$A518+MALLI_saneeraus_JV1!G$2,"")</f>
        <v/>
      </c>
      <c r="H519" s="8" t="str">
        <f>IF(G519&lt;&gt;"",'Viemäriverkoston lähtötiedot'!$B518*MALLI_saneeraus_JV1!H$2,"")</f>
        <v/>
      </c>
      <c r="I519" t="str">
        <f>IF('Viemäriverkoston lähtötiedot'!$A518&gt;1000, 'Viemäriverkoston lähtötiedot'!$A518+MALLI_saneeraus_JV1!I$2,"")</f>
        <v/>
      </c>
      <c r="J519" s="8" t="str">
        <f>IF(I519&lt;&gt;"",'Viemäriverkoston lähtötiedot'!$B518*MALLI_saneeraus_JV1!J$2,"")</f>
        <v/>
      </c>
    </row>
    <row r="520" spans="1:10" x14ac:dyDescent="0.35">
      <c r="A520" t="str">
        <f>IF('Viemäriverkoston lähtötiedot'!$A519&gt;1000, 'Viemäriverkoston lähtötiedot'!$A519+MALLI_saneeraus_JV1!A$2,"")</f>
        <v/>
      </c>
      <c r="B520" s="8" t="str">
        <f>IF(A520&lt;&gt;"",'Viemäriverkoston lähtötiedot'!$B519*MALLI_saneeraus_JV1!B$2,"")</f>
        <v/>
      </c>
      <c r="C520" t="str">
        <f>IF('Viemäriverkoston lähtötiedot'!$A519&gt;1000, 'Viemäriverkoston lähtötiedot'!$A519+MALLI_saneeraus_JV1!C$2,"")</f>
        <v/>
      </c>
      <c r="D520" s="8" t="str">
        <f>IF(C520&lt;&gt;"",'Viemäriverkoston lähtötiedot'!$B519*MALLI_saneeraus_JV1!D$2,"")</f>
        <v/>
      </c>
      <c r="E520" t="str">
        <f>IF('Viemäriverkoston lähtötiedot'!$A519&gt;1000, 'Viemäriverkoston lähtötiedot'!$A519+MALLI_saneeraus_JV1!E$2,"")</f>
        <v/>
      </c>
      <c r="F520" s="8" t="str">
        <f>IF(E520&lt;&gt;"",'Viemäriverkoston lähtötiedot'!$B519*MALLI_saneeraus_JV1!F$2,"")</f>
        <v/>
      </c>
      <c r="G520" t="str">
        <f>IF('Viemäriverkoston lähtötiedot'!$A519&gt;1000, 'Viemäriverkoston lähtötiedot'!$A519+MALLI_saneeraus_JV1!G$2,"")</f>
        <v/>
      </c>
      <c r="H520" s="8" t="str">
        <f>IF(G520&lt;&gt;"",'Viemäriverkoston lähtötiedot'!$B519*MALLI_saneeraus_JV1!H$2,"")</f>
        <v/>
      </c>
      <c r="I520" t="str">
        <f>IF('Viemäriverkoston lähtötiedot'!$A519&gt;1000, 'Viemäriverkoston lähtötiedot'!$A519+MALLI_saneeraus_JV1!I$2,"")</f>
        <v/>
      </c>
      <c r="J520" s="8" t="str">
        <f>IF(I520&lt;&gt;"",'Viemäriverkoston lähtötiedot'!$B519*MALLI_saneeraus_JV1!J$2,"")</f>
        <v/>
      </c>
    </row>
    <row r="521" spans="1:10" x14ac:dyDescent="0.35">
      <c r="A521" t="str">
        <f>IF('Viemäriverkoston lähtötiedot'!$A520&gt;1000, 'Viemäriverkoston lähtötiedot'!$A520+MALLI_saneeraus_JV1!A$2,"")</f>
        <v/>
      </c>
      <c r="B521" s="8" t="str">
        <f>IF(A521&lt;&gt;"",'Viemäriverkoston lähtötiedot'!$B520*MALLI_saneeraus_JV1!B$2,"")</f>
        <v/>
      </c>
      <c r="C521" t="str">
        <f>IF('Viemäriverkoston lähtötiedot'!$A520&gt;1000, 'Viemäriverkoston lähtötiedot'!$A520+MALLI_saneeraus_JV1!C$2,"")</f>
        <v/>
      </c>
      <c r="D521" s="8" t="str">
        <f>IF(C521&lt;&gt;"",'Viemäriverkoston lähtötiedot'!$B520*MALLI_saneeraus_JV1!D$2,"")</f>
        <v/>
      </c>
      <c r="E521" t="str">
        <f>IF('Viemäriverkoston lähtötiedot'!$A520&gt;1000, 'Viemäriverkoston lähtötiedot'!$A520+MALLI_saneeraus_JV1!E$2,"")</f>
        <v/>
      </c>
      <c r="F521" s="8" t="str">
        <f>IF(E521&lt;&gt;"",'Viemäriverkoston lähtötiedot'!$B520*MALLI_saneeraus_JV1!F$2,"")</f>
        <v/>
      </c>
      <c r="G521" t="str">
        <f>IF('Viemäriverkoston lähtötiedot'!$A520&gt;1000, 'Viemäriverkoston lähtötiedot'!$A520+MALLI_saneeraus_JV1!G$2,"")</f>
        <v/>
      </c>
      <c r="H521" s="8" t="str">
        <f>IF(G521&lt;&gt;"",'Viemäriverkoston lähtötiedot'!$B520*MALLI_saneeraus_JV1!H$2,"")</f>
        <v/>
      </c>
      <c r="I521" t="str">
        <f>IF('Viemäriverkoston lähtötiedot'!$A520&gt;1000, 'Viemäriverkoston lähtötiedot'!$A520+MALLI_saneeraus_JV1!I$2,"")</f>
        <v/>
      </c>
      <c r="J521" s="8" t="str">
        <f>IF(I521&lt;&gt;"",'Viemäriverkoston lähtötiedot'!$B520*MALLI_saneeraus_JV1!J$2,"")</f>
        <v/>
      </c>
    </row>
    <row r="522" spans="1:10" x14ac:dyDescent="0.35">
      <c r="A522" t="str">
        <f>IF('Viemäriverkoston lähtötiedot'!$A521&gt;1000, 'Viemäriverkoston lähtötiedot'!$A521+MALLI_saneeraus_JV1!A$2,"")</f>
        <v/>
      </c>
      <c r="B522" s="8" t="str">
        <f>IF(A522&lt;&gt;"",'Viemäriverkoston lähtötiedot'!$B521*MALLI_saneeraus_JV1!B$2,"")</f>
        <v/>
      </c>
      <c r="C522" t="str">
        <f>IF('Viemäriverkoston lähtötiedot'!$A521&gt;1000, 'Viemäriverkoston lähtötiedot'!$A521+MALLI_saneeraus_JV1!C$2,"")</f>
        <v/>
      </c>
      <c r="D522" s="8" t="str">
        <f>IF(C522&lt;&gt;"",'Viemäriverkoston lähtötiedot'!$B521*MALLI_saneeraus_JV1!D$2,"")</f>
        <v/>
      </c>
      <c r="E522" t="str">
        <f>IF('Viemäriverkoston lähtötiedot'!$A521&gt;1000, 'Viemäriverkoston lähtötiedot'!$A521+MALLI_saneeraus_JV1!E$2,"")</f>
        <v/>
      </c>
      <c r="F522" s="8" t="str">
        <f>IF(E522&lt;&gt;"",'Viemäriverkoston lähtötiedot'!$B521*MALLI_saneeraus_JV1!F$2,"")</f>
        <v/>
      </c>
      <c r="G522" t="str">
        <f>IF('Viemäriverkoston lähtötiedot'!$A521&gt;1000, 'Viemäriverkoston lähtötiedot'!$A521+MALLI_saneeraus_JV1!G$2,"")</f>
        <v/>
      </c>
      <c r="H522" s="8" t="str">
        <f>IF(G522&lt;&gt;"",'Viemäriverkoston lähtötiedot'!$B521*MALLI_saneeraus_JV1!H$2,"")</f>
        <v/>
      </c>
      <c r="I522" t="str">
        <f>IF('Viemäriverkoston lähtötiedot'!$A521&gt;1000, 'Viemäriverkoston lähtötiedot'!$A521+MALLI_saneeraus_JV1!I$2,"")</f>
        <v/>
      </c>
      <c r="J522" s="8" t="str">
        <f>IF(I522&lt;&gt;"",'Viemäriverkoston lähtötiedot'!$B521*MALLI_saneeraus_JV1!J$2,"")</f>
        <v/>
      </c>
    </row>
    <row r="523" spans="1:10" x14ac:dyDescent="0.35">
      <c r="A523" t="str">
        <f>IF('Viemäriverkoston lähtötiedot'!$A522&gt;1000, 'Viemäriverkoston lähtötiedot'!$A522+MALLI_saneeraus_JV1!A$2,"")</f>
        <v/>
      </c>
      <c r="B523" s="8" t="str">
        <f>IF(A523&lt;&gt;"",'Viemäriverkoston lähtötiedot'!$B522*MALLI_saneeraus_JV1!B$2,"")</f>
        <v/>
      </c>
      <c r="C523" t="str">
        <f>IF('Viemäriverkoston lähtötiedot'!$A522&gt;1000, 'Viemäriverkoston lähtötiedot'!$A522+MALLI_saneeraus_JV1!C$2,"")</f>
        <v/>
      </c>
      <c r="D523" s="8" t="str">
        <f>IF(C523&lt;&gt;"",'Viemäriverkoston lähtötiedot'!$B522*MALLI_saneeraus_JV1!D$2,"")</f>
        <v/>
      </c>
      <c r="E523" t="str">
        <f>IF('Viemäriverkoston lähtötiedot'!$A522&gt;1000, 'Viemäriverkoston lähtötiedot'!$A522+MALLI_saneeraus_JV1!E$2,"")</f>
        <v/>
      </c>
      <c r="F523" s="8" t="str">
        <f>IF(E523&lt;&gt;"",'Viemäriverkoston lähtötiedot'!$B522*MALLI_saneeraus_JV1!F$2,"")</f>
        <v/>
      </c>
      <c r="G523" t="str">
        <f>IF('Viemäriverkoston lähtötiedot'!$A522&gt;1000, 'Viemäriverkoston lähtötiedot'!$A522+MALLI_saneeraus_JV1!G$2,"")</f>
        <v/>
      </c>
      <c r="H523" s="8" t="str">
        <f>IF(G523&lt;&gt;"",'Viemäriverkoston lähtötiedot'!$B522*MALLI_saneeraus_JV1!H$2,"")</f>
        <v/>
      </c>
      <c r="I523" t="str">
        <f>IF('Viemäriverkoston lähtötiedot'!$A522&gt;1000, 'Viemäriverkoston lähtötiedot'!$A522+MALLI_saneeraus_JV1!I$2,"")</f>
        <v/>
      </c>
      <c r="J523" s="8" t="str">
        <f>IF(I523&lt;&gt;"",'Viemäriverkoston lähtötiedot'!$B522*MALLI_saneeraus_JV1!J$2,"")</f>
        <v/>
      </c>
    </row>
    <row r="524" spans="1:10" x14ac:dyDescent="0.35">
      <c r="A524" t="str">
        <f>IF('Viemäriverkoston lähtötiedot'!$A523&gt;1000, 'Viemäriverkoston lähtötiedot'!$A523+MALLI_saneeraus_JV1!A$2,"")</f>
        <v/>
      </c>
      <c r="B524" s="8" t="str">
        <f>IF(A524&lt;&gt;"",'Viemäriverkoston lähtötiedot'!$B523*MALLI_saneeraus_JV1!B$2,"")</f>
        <v/>
      </c>
      <c r="C524" t="str">
        <f>IF('Viemäriverkoston lähtötiedot'!$A523&gt;1000, 'Viemäriverkoston lähtötiedot'!$A523+MALLI_saneeraus_JV1!C$2,"")</f>
        <v/>
      </c>
      <c r="D524" s="8" t="str">
        <f>IF(C524&lt;&gt;"",'Viemäriverkoston lähtötiedot'!$B523*MALLI_saneeraus_JV1!D$2,"")</f>
        <v/>
      </c>
      <c r="E524" t="str">
        <f>IF('Viemäriverkoston lähtötiedot'!$A523&gt;1000, 'Viemäriverkoston lähtötiedot'!$A523+MALLI_saneeraus_JV1!E$2,"")</f>
        <v/>
      </c>
      <c r="F524" s="8" t="str">
        <f>IF(E524&lt;&gt;"",'Viemäriverkoston lähtötiedot'!$B523*MALLI_saneeraus_JV1!F$2,"")</f>
        <v/>
      </c>
      <c r="G524" t="str">
        <f>IF('Viemäriverkoston lähtötiedot'!$A523&gt;1000, 'Viemäriverkoston lähtötiedot'!$A523+MALLI_saneeraus_JV1!G$2,"")</f>
        <v/>
      </c>
      <c r="H524" s="8" t="str">
        <f>IF(G524&lt;&gt;"",'Viemäriverkoston lähtötiedot'!$B523*MALLI_saneeraus_JV1!H$2,"")</f>
        <v/>
      </c>
      <c r="I524" t="str">
        <f>IF('Viemäriverkoston lähtötiedot'!$A523&gt;1000, 'Viemäriverkoston lähtötiedot'!$A523+MALLI_saneeraus_JV1!I$2,"")</f>
        <v/>
      </c>
      <c r="J524" s="8" t="str">
        <f>IF(I524&lt;&gt;"",'Viemäriverkoston lähtötiedot'!$B523*MALLI_saneeraus_JV1!J$2,"")</f>
        <v/>
      </c>
    </row>
    <row r="525" spans="1:10" x14ac:dyDescent="0.35">
      <c r="A525" t="str">
        <f>IF('Viemäriverkoston lähtötiedot'!$A524&gt;1000, 'Viemäriverkoston lähtötiedot'!$A524+MALLI_saneeraus_JV1!A$2,"")</f>
        <v/>
      </c>
      <c r="B525" s="8" t="str">
        <f>IF(A525&lt;&gt;"",'Viemäriverkoston lähtötiedot'!$B524*MALLI_saneeraus_JV1!B$2,"")</f>
        <v/>
      </c>
      <c r="C525" t="str">
        <f>IF('Viemäriverkoston lähtötiedot'!$A524&gt;1000, 'Viemäriverkoston lähtötiedot'!$A524+MALLI_saneeraus_JV1!C$2,"")</f>
        <v/>
      </c>
      <c r="D525" s="8" t="str">
        <f>IF(C525&lt;&gt;"",'Viemäriverkoston lähtötiedot'!$B524*MALLI_saneeraus_JV1!D$2,"")</f>
        <v/>
      </c>
      <c r="E525" t="str">
        <f>IF('Viemäriverkoston lähtötiedot'!$A524&gt;1000, 'Viemäriverkoston lähtötiedot'!$A524+MALLI_saneeraus_JV1!E$2,"")</f>
        <v/>
      </c>
      <c r="F525" s="8" t="str">
        <f>IF(E525&lt;&gt;"",'Viemäriverkoston lähtötiedot'!$B524*MALLI_saneeraus_JV1!F$2,"")</f>
        <v/>
      </c>
      <c r="G525" t="str">
        <f>IF('Viemäriverkoston lähtötiedot'!$A524&gt;1000, 'Viemäriverkoston lähtötiedot'!$A524+MALLI_saneeraus_JV1!G$2,"")</f>
        <v/>
      </c>
      <c r="H525" s="8" t="str">
        <f>IF(G525&lt;&gt;"",'Viemäriverkoston lähtötiedot'!$B524*MALLI_saneeraus_JV1!H$2,"")</f>
        <v/>
      </c>
      <c r="I525" t="str">
        <f>IF('Viemäriverkoston lähtötiedot'!$A524&gt;1000, 'Viemäriverkoston lähtötiedot'!$A524+MALLI_saneeraus_JV1!I$2,"")</f>
        <v/>
      </c>
      <c r="J525" s="8" t="str">
        <f>IF(I525&lt;&gt;"",'Viemäriverkoston lähtötiedot'!$B524*MALLI_saneeraus_JV1!J$2,"")</f>
        <v/>
      </c>
    </row>
    <row r="526" spans="1:10" x14ac:dyDescent="0.35">
      <c r="A526" t="str">
        <f>IF('Viemäriverkoston lähtötiedot'!$A525&gt;1000, 'Viemäriverkoston lähtötiedot'!$A525+MALLI_saneeraus_JV1!A$2,"")</f>
        <v/>
      </c>
      <c r="B526" s="8" t="str">
        <f>IF(A526&lt;&gt;"",'Viemäriverkoston lähtötiedot'!$B525*MALLI_saneeraus_JV1!B$2,"")</f>
        <v/>
      </c>
      <c r="C526" t="str">
        <f>IF('Viemäriverkoston lähtötiedot'!$A525&gt;1000, 'Viemäriverkoston lähtötiedot'!$A525+MALLI_saneeraus_JV1!C$2,"")</f>
        <v/>
      </c>
      <c r="D526" s="8" t="str">
        <f>IF(C526&lt;&gt;"",'Viemäriverkoston lähtötiedot'!$B525*MALLI_saneeraus_JV1!D$2,"")</f>
        <v/>
      </c>
      <c r="E526" t="str">
        <f>IF('Viemäriverkoston lähtötiedot'!$A525&gt;1000, 'Viemäriverkoston lähtötiedot'!$A525+MALLI_saneeraus_JV1!E$2,"")</f>
        <v/>
      </c>
      <c r="F526" s="8" t="str">
        <f>IF(E526&lt;&gt;"",'Viemäriverkoston lähtötiedot'!$B525*MALLI_saneeraus_JV1!F$2,"")</f>
        <v/>
      </c>
      <c r="G526" t="str">
        <f>IF('Viemäriverkoston lähtötiedot'!$A525&gt;1000, 'Viemäriverkoston lähtötiedot'!$A525+MALLI_saneeraus_JV1!G$2,"")</f>
        <v/>
      </c>
      <c r="H526" s="8" t="str">
        <f>IF(G526&lt;&gt;"",'Viemäriverkoston lähtötiedot'!$B525*MALLI_saneeraus_JV1!H$2,"")</f>
        <v/>
      </c>
      <c r="I526" t="str">
        <f>IF('Viemäriverkoston lähtötiedot'!$A525&gt;1000, 'Viemäriverkoston lähtötiedot'!$A525+MALLI_saneeraus_JV1!I$2,"")</f>
        <v/>
      </c>
      <c r="J526" s="8" t="str">
        <f>IF(I526&lt;&gt;"",'Viemäriverkoston lähtötiedot'!$B525*MALLI_saneeraus_JV1!J$2,"")</f>
        <v/>
      </c>
    </row>
    <row r="527" spans="1:10" x14ac:dyDescent="0.35">
      <c r="A527" t="str">
        <f>IF('Viemäriverkoston lähtötiedot'!$A526&gt;1000, 'Viemäriverkoston lähtötiedot'!$A526+MALLI_saneeraus_JV1!A$2,"")</f>
        <v/>
      </c>
      <c r="B527" s="8" t="str">
        <f>IF(A527&lt;&gt;"",'Viemäriverkoston lähtötiedot'!$B526*MALLI_saneeraus_JV1!B$2,"")</f>
        <v/>
      </c>
      <c r="C527" t="str">
        <f>IF('Viemäriverkoston lähtötiedot'!$A526&gt;1000, 'Viemäriverkoston lähtötiedot'!$A526+MALLI_saneeraus_JV1!C$2,"")</f>
        <v/>
      </c>
      <c r="D527" s="8" t="str">
        <f>IF(C527&lt;&gt;"",'Viemäriverkoston lähtötiedot'!$B526*MALLI_saneeraus_JV1!D$2,"")</f>
        <v/>
      </c>
      <c r="E527" t="str">
        <f>IF('Viemäriverkoston lähtötiedot'!$A526&gt;1000, 'Viemäriverkoston lähtötiedot'!$A526+MALLI_saneeraus_JV1!E$2,"")</f>
        <v/>
      </c>
      <c r="F527" s="8" t="str">
        <f>IF(E527&lt;&gt;"",'Viemäriverkoston lähtötiedot'!$B526*MALLI_saneeraus_JV1!F$2,"")</f>
        <v/>
      </c>
      <c r="G527" t="str">
        <f>IF('Viemäriverkoston lähtötiedot'!$A526&gt;1000, 'Viemäriverkoston lähtötiedot'!$A526+MALLI_saneeraus_JV1!G$2,"")</f>
        <v/>
      </c>
      <c r="H527" s="8" t="str">
        <f>IF(G527&lt;&gt;"",'Viemäriverkoston lähtötiedot'!$B526*MALLI_saneeraus_JV1!H$2,"")</f>
        <v/>
      </c>
      <c r="I527" t="str">
        <f>IF('Viemäriverkoston lähtötiedot'!$A526&gt;1000, 'Viemäriverkoston lähtötiedot'!$A526+MALLI_saneeraus_JV1!I$2,"")</f>
        <v/>
      </c>
      <c r="J527" s="8" t="str">
        <f>IF(I527&lt;&gt;"",'Viemäriverkoston lähtötiedot'!$B526*MALLI_saneeraus_JV1!J$2,"")</f>
        <v/>
      </c>
    </row>
    <row r="528" spans="1:10" x14ac:dyDescent="0.35">
      <c r="A528" t="str">
        <f>IF('Viemäriverkoston lähtötiedot'!$A527&gt;1000, 'Viemäriverkoston lähtötiedot'!$A527+MALLI_saneeraus_JV1!A$2,"")</f>
        <v/>
      </c>
      <c r="B528" s="8" t="str">
        <f>IF(A528&lt;&gt;"",'Viemäriverkoston lähtötiedot'!$B527*MALLI_saneeraus_JV1!B$2,"")</f>
        <v/>
      </c>
      <c r="C528" t="str">
        <f>IF('Viemäriverkoston lähtötiedot'!$A527&gt;1000, 'Viemäriverkoston lähtötiedot'!$A527+MALLI_saneeraus_JV1!C$2,"")</f>
        <v/>
      </c>
      <c r="D528" s="8" t="str">
        <f>IF(C528&lt;&gt;"",'Viemäriverkoston lähtötiedot'!$B527*MALLI_saneeraus_JV1!D$2,"")</f>
        <v/>
      </c>
      <c r="E528" t="str">
        <f>IF('Viemäriverkoston lähtötiedot'!$A527&gt;1000, 'Viemäriverkoston lähtötiedot'!$A527+MALLI_saneeraus_JV1!E$2,"")</f>
        <v/>
      </c>
      <c r="F528" s="8" t="str">
        <f>IF(E528&lt;&gt;"",'Viemäriverkoston lähtötiedot'!$B527*MALLI_saneeraus_JV1!F$2,"")</f>
        <v/>
      </c>
      <c r="G528" t="str">
        <f>IF('Viemäriverkoston lähtötiedot'!$A527&gt;1000, 'Viemäriverkoston lähtötiedot'!$A527+MALLI_saneeraus_JV1!G$2,"")</f>
        <v/>
      </c>
      <c r="H528" s="8" t="str">
        <f>IF(G528&lt;&gt;"",'Viemäriverkoston lähtötiedot'!$B527*MALLI_saneeraus_JV1!H$2,"")</f>
        <v/>
      </c>
      <c r="I528" t="str">
        <f>IF('Viemäriverkoston lähtötiedot'!$A527&gt;1000, 'Viemäriverkoston lähtötiedot'!$A527+MALLI_saneeraus_JV1!I$2,"")</f>
        <v/>
      </c>
      <c r="J528" s="8" t="str">
        <f>IF(I528&lt;&gt;"",'Viemäriverkoston lähtötiedot'!$B527*MALLI_saneeraus_JV1!J$2,"")</f>
        <v/>
      </c>
    </row>
    <row r="529" spans="1:10" x14ac:dyDescent="0.35">
      <c r="A529" t="str">
        <f>IF('Viemäriverkoston lähtötiedot'!$A528&gt;1000, 'Viemäriverkoston lähtötiedot'!$A528+MALLI_saneeraus_JV1!A$2,"")</f>
        <v/>
      </c>
      <c r="B529" s="8" t="str">
        <f>IF(A529&lt;&gt;"",'Viemäriverkoston lähtötiedot'!$B528*MALLI_saneeraus_JV1!B$2,"")</f>
        <v/>
      </c>
      <c r="C529" t="str">
        <f>IF('Viemäriverkoston lähtötiedot'!$A528&gt;1000, 'Viemäriverkoston lähtötiedot'!$A528+MALLI_saneeraus_JV1!C$2,"")</f>
        <v/>
      </c>
      <c r="D529" s="8" t="str">
        <f>IF(C529&lt;&gt;"",'Viemäriverkoston lähtötiedot'!$B528*MALLI_saneeraus_JV1!D$2,"")</f>
        <v/>
      </c>
      <c r="E529" t="str">
        <f>IF('Viemäriverkoston lähtötiedot'!$A528&gt;1000, 'Viemäriverkoston lähtötiedot'!$A528+MALLI_saneeraus_JV1!E$2,"")</f>
        <v/>
      </c>
      <c r="F529" s="8" t="str">
        <f>IF(E529&lt;&gt;"",'Viemäriverkoston lähtötiedot'!$B528*MALLI_saneeraus_JV1!F$2,"")</f>
        <v/>
      </c>
      <c r="G529" t="str">
        <f>IF('Viemäriverkoston lähtötiedot'!$A528&gt;1000, 'Viemäriverkoston lähtötiedot'!$A528+MALLI_saneeraus_JV1!G$2,"")</f>
        <v/>
      </c>
      <c r="H529" s="8" t="str">
        <f>IF(G529&lt;&gt;"",'Viemäriverkoston lähtötiedot'!$B528*MALLI_saneeraus_JV1!H$2,"")</f>
        <v/>
      </c>
      <c r="I529" t="str">
        <f>IF('Viemäriverkoston lähtötiedot'!$A528&gt;1000, 'Viemäriverkoston lähtötiedot'!$A528+MALLI_saneeraus_JV1!I$2,"")</f>
        <v/>
      </c>
      <c r="J529" s="8" t="str">
        <f>IF(I529&lt;&gt;"",'Viemäriverkoston lähtötiedot'!$B528*MALLI_saneeraus_JV1!J$2,"")</f>
        <v/>
      </c>
    </row>
    <row r="530" spans="1:10" x14ac:dyDescent="0.35">
      <c r="A530" t="str">
        <f>IF('Viemäriverkoston lähtötiedot'!$A529&gt;1000, 'Viemäriverkoston lähtötiedot'!$A529+MALLI_saneeraus_JV1!A$2,"")</f>
        <v/>
      </c>
      <c r="B530" s="8" t="str">
        <f>IF(A530&lt;&gt;"",'Viemäriverkoston lähtötiedot'!$B529*MALLI_saneeraus_JV1!B$2,"")</f>
        <v/>
      </c>
      <c r="C530" t="str">
        <f>IF('Viemäriverkoston lähtötiedot'!$A529&gt;1000, 'Viemäriverkoston lähtötiedot'!$A529+MALLI_saneeraus_JV1!C$2,"")</f>
        <v/>
      </c>
      <c r="D530" s="8" t="str">
        <f>IF(C530&lt;&gt;"",'Viemäriverkoston lähtötiedot'!$B529*MALLI_saneeraus_JV1!D$2,"")</f>
        <v/>
      </c>
      <c r="E530" t="str">
        <f>IF('Viemäriverkoston lähtötiedot'!$A529&gt;1000, 'Viemäriverkoston lähtötiedot'!$A529+MALLI_saneeraus_JV1!E$2,"")</f>
        <v/>
      </c>
      <c r="F530" s="8" t="str">
        <f>IF(E530&lt;&gt;"",'Viemäriverkoston lähtötiedot'!$B529*MALLI_saneeraus_JV1!F$2,"")</f>
        <v/>
      </c>
      <c r="G530" t="str">
        <f>IF('Viemäriverkoston lähtötiedot'!$A529&gt;1000, 'Viemäriverkoston lähtötiedot'!$A529+MALLI_saneeraus_JV1!G$2,"")</f>
        <v/>
      </c>
      <c r="H530" s="8" t="str">
        <f>IF(G530&lt;&gt;"",'Viemäriverkoston lähtötiedot'!$B529*MALLI_saneeraus_JV1!H$2,"")</f>
        <v/>
      </c>
      <c r="I530" t="str">
        <f>IF('Viemäriverkoston lähtötiedot'!$A529&gt;1000, 'Viemäriverkoston lähtötiedot'!$A529+MALLI_saneeraus_JV1!I$2,"")</f>
        <v/>
      </c>
      <c r="J530" s="8" t="str">
        <f>IF(I530&lt;&gt;"",'Viemäriverkoston lähtötiedot'!$B529*MALLI_saneeraus_JV1!J$2,"")</f>
        <v/>
      </c>
    </row>
    <row r="531" spans="1:10" x14ac:dyDescent="0.35">
      <c r="A531" t="str">
        <f>IF('Viemäriverkoston lähtötiedot'!$A530&gt;1000, 'Viemäriverkoston lähtötiedot'!$A530+MALLI_saneeraus_JV1!A$2,"")</f>
        <v/>
      </c>
      <c r="B531" s="8" t="str">
        <f>IF(A531&lt;&gt;"",'Viemäriverkoston lähtötiedot'!$B530*MALLI_saneeraus_JV1!B$2,"")</f>
        <v/>
      </c>
      <c r="C531" t="str">
        <f>IF('Viemäriverkoston lähtötiedot'!$A530&gt;1000, 'Viemäriverkoston lähtötiedot'!$A530+MALLI_saneeraus_JV1!C$2,"")</f>
        <v/>
      </c>
      <c r="D531" s="8" t="str">
        <f>IF(C531&lt;&gt;"",'Viemäriverkoston lähtötiedot'!$B530*MALLI_saneeraus_JV1!D$2,"")</f>
        <v/>
      </c>
      <c r="E531" t="str">
        <f>IF('Viemäriverkoston lähtötiedot'!$A530&gt;1000, 'Viemäriverkoston lähtötiedot'!$A530+MALLI_saneeraus_JV1!E$2,"")</f>
        <v/>
      </c>
      <c r="F531" s="8" t="str">
        <f>IF(E531&lt;&gt;"",'Viemäriverkoston lähtötiedot'!$B530*MALLI_saneeraus_JV1!F$2,"")</f>
        <v/>
      </c>
      <c r="G531" t="str">
        <f>IF('Viemäriverkoston lähtötiedot'!$A530&gt;1000, 'Viemäriverkoston lähtötiedot'!$A530+MALLI_saneeraus_JV1!G$2,"")</f>
        <v/>
      </c>
      <c r="H531" s="8" t="str">
        <f>IF(G531&lt;&gt;"",'Viemäriverkoston lähtötiedot'!$B530*MALLI_saneeraus_JV1!H$2,"")</f>
        <v/>
      </c>
      <c r="I531" t="str">
        <f>IF('Viemäriverkoston lähtötiedot'!$A530&gt;1000, 'Viemäriverkoston lähtötiedot'!$A530+MALLI_saneeraus_JV1!I$2,"")</f>
        <v/>
      </c>
      <c r="J531" s="8" t="str">
        <f>IF(I531&lt;&gt;"",'Viemäriverkoston lähtötiedot'!$B530*MALLI_saneeraus_JV1!J$2,"")</f>
        <v/>
      </c>
    </row>
    <row r="532" spans="1:10" x14ac:dyDescent="0.35">
      <c r="A532" t="str">
        <f>IF('Viemäriverkoston lähtötiedot'!$A531&gt;1000, 'Viemäriverkoston lähtötiedot'!$A531+MALLI_saneeraus_JV1!A$2,"")</f>
        <v/>
      </c>
      <c r="B532" s="8" t="str">
        <f>IF(A532&lt;&gt;"",'Viemäriverkoston lähtötiedot'!$B531*MALLI_saneeraus_JV1!B$2,"")</f>
        <v/>
      </c>
      <c r="C532" t="str">
        <f>IF('Viemäriverkoston lähtötiedot'!$A531&gt;1000, 'Viemäriverkoston lähtötiedot'!$A531+MALLI_saneeraus_JV1!C$2,"")</f>
        <v/>
      </c>
      <c r="D532" s="8" t="str">
        <f>IF(C532&lt;&gt;"",'Viemäriverkoston lähtötiedot'!$B531*MALLI_saneeraus_JV1!D$2,"")</f>
        <v/>
      </c>
      <c r="E532" t="str">
        <f>IF('Viemäriverkoston lähtötiedot'!$A531&gt;1000, 'Viemäriverkoston lähtötiedot'!$A531+MALLI_saneeraus_JV1!E$2,"")</f>
        <v/>
      </c>
      <c r="F532" s="8" t="str">
        <f>IF(E532&lt;&gt;"",'Viemäriverkoston lähtötiedot'!$B531*MALLI_saneeraus_JV1!F$2,"")</f>
        <v/>
      </c>
      <c r="G532" t="str">
        <f>IF('Viemäriverkoston lähtötiedot'!$A531&gt;1000, 'Viemäriverkoston lähtötiedot'!$A531+MALLI_saneeraus_JV1!G$2,"")</f>
        <v/>
      </c>
      <c r="H532" s="8" t="str">
        <f>IF(G532&lt;&gt;"",'Viemäriverkoston lähtötiedot'!$B531*MALLI_saneeraus_JV1!H$2,"")</f>
        <v/>
      </c>
      <c r="I532" t="str">
        <f>IF('Viemäriverkoston lähtötiedot'!$A531&gt;1000, 'Viemäriverkoston lähtötiedot'!$A531+MALLI_saneeraus_JV1!I$2,"")</f>
        <v/>
      </c>
      <c r="J532" s="8" t="str">
        <f>IF(I532&lt;&gt;"",'Viemäriverkoston lähtötiedot'!$B531*MALLI_saneeraus_JV1!J$2,"")</f>
        <v/>
      </c>
    </row>
    <row r="533" spans="1:10" x14ac:dyDescent="0.35">
      <c r="A533" t="str">
        <f>IF('Viemäriverkoston lähtötiedot'!$A532&gt;1000, 'Viemäriverkoston lähtötiedot'!$A532+MALLI_saneeraus_JV1!A$2,"")</f>
        <v/>
      </c>
      <c r="B533" s="8" t="str">
        <f>IF(A533&lt;&gt;"",'Viemäriverkoston lähtötiedot'!$B532*MALLI_saneeraus_JV1!B$2,"")</f>
        <v/>
      </c>
      <c r="C533" t="str">
        <f>IF('Viemäriverkoston lähtötiedot'!$A532&gt;1000, 'Viemäriverkoston lähtötiedot'!$A532+MALLI_saneeraus_JV1!C$2,"")</f>
        <v/>
      </c>
      <c r="D533" s="8" t="str">
        <f>IF(C533&lt;&gt;"",'Viemäriverkoston lähtötiedot'!$B532*MALLI_saneeraus_JV1!D$2,"")</f>
        <v/>
      </c>
      <c r="E533" t="str">
        <f>IF('Viemäriverkoston lähtötiedot'!$A532&gt;1000, 'Viemäriverkoston lähtötiedot'!$A532+MALLI_saneeraus_JV1!E$2,"")</f>
        <v/>
      </c>
      <c r="F533" s="8" t="str">
        <f>IF(E533&lt;&gt;"",'Viemäriverkoston lähtötiedot'!$B532*MALLI_saneeraus_JV1!F$2,"")</f>
        <v/>
      </c>
      <c r="G533" t="str">
        <f>IF('Viemäriverkoston lähtötiedot'!$A532&gt;1000, 'Viemäriverkoston lähtötiedot'!$A532+MALLI_saneeraus_JV1!G$2,"")</f>
        <v/>
      </c>
      <c r="H533" s="8" t="str">
        <f>IF(G533&lt;&gt;"",'Viemäriverkoston lähtötiedot'!$B532*MALLI_saneeraus_JV1!H$2,"")</f>
        <v/>
      </c>
      <c r="I533" t="str">
        <f>IF('Viemäriverkoston lähtötiedot'!$A532&gt;1000, 'Viemäriverkoston lähtötiedot'!$A532+MALLI_saneeraus_JV1!I$2,"")</f>
        <v/>
      </c>
      <c r="J533" s="8" t="str">
        <f>IF(I533&lt;&gt;"",'Viemäriverkoston lähtötiedot'!$B532*MALLI_saneeraus_JV1!J$2,"")</f>
        <v/>
      </c>
    </row>
    <row r="534" spans="1:10" x14ac:dyDescent="0.35">
      <c r="A534" t="str">
        <f>IF('Viemäriverkoston lähtötiedot'!$A533&gt;1000, 'Viemäriverkoston lähtötiedot'!$A533+MALLI_saneeraus_JV1!A$2,"")</f>
        <v/>
      </c>
      <c r="B534" s="8" t="str">
        <f>IF(A534&lt;&gt;"",'Viemäriverkoston lähtötiedot'!$B533*MALLI_saneeraus_JV1!B$2,"")</f>
        <v/>
      </c>
      <c r="C534" t="str">
        <f>IF('Viemäriverkoston lähtötiedot'!$A533&gt;1000, 'Viemäriverkoston lähtötiedot'!$A533+MALLI_saneeraus_JV1!C$2,"")</f>
        <v/>
      </c>
      <c r="D534" s="8" t="str">
        <f>IF(C534&lt;&gt;"",'Viemäriverkoston lähtötiedot'!$B533*MALLI_saneeraus_JV1!D$2,"")</f>
        <v/>
      </c>
      <c r="E534" t="str">
        <f>IF('Viemäriverkoston lähtötiedot'!$A533&gt;1000, 'Viemäriverkoston lähtötiedot'!$A533+MALLI_saneeraus_JV1!E$2,"")</f>
        <v/>
      </c>
      <c r="F534" s="8" t="str">
        <f>IF(E534&lt;&gt;"",'Viemäriverkoston lähtötiedot'!$B533*MALLI_saneeraus_JV1!F$2,"")</f>
        <v/>
      </c>
      <c r="G534" t="str">
        <f>IF('Viemäriverkoston lähtötiedot'!$A533&gt;1000, 'Viemäriverkoston lähtötiedot'!$A533+MALLI_saneeraus_JV1!G$2,"")</f>
        <v/>
      </c>
      <c r="H534" s="8" t="str">
        <f>IF(G534&lt;&gt;"",'Viemäriverkoston lähtötiedot'!$B533*MALLI_saneeraus_JV1!H$2,"")</f>
        <v/>
      </c>
      <c r="I534" t="str">
        <f>IF('Viemäriverkoston lähtötiedot'!$A533&gt;1000, 'Viemäriverkoston lähtötiedot'!$A533+MALLI_saneeraus_JV1!I$2,"")</f>
        <v/>
      </c>
      <c r="J534" s="8" t="str">
        <f>IF(I534&lt;&gt;"",'Viemäriverkoston lähtötiedot'!$B533*MALLI_saneeraus_JV1!J$2,"")</f>
        <v/>
      </c>
    </row>
    <row r="535" spans="1:10" x14ac:dyDescent="0.35">
      <c r="A535" t="str">
        <f>IF('Viemäriverkoston lähtötiedot'!$A534&gt;1000, 'Viemäriverkoston lähtötiedot'!$A534+MALLI_saneeraus_JV1!A$2,"")</f>
        <v/>
      </c>
      <c r="B535" s="8" t="str">
        <f>IF(A535&lt;&gt;"",'Viemäriverkoston lähtötiedot'!$B534*MALLI_saneeraus_JV1!B$2,"")</f>
        <v/>
      </c>
      <c r="C535" t="str">
        <f>IF('Viemäriverkoston lähtötiedot'!$A534&gt;1000, 'Viemäriverkoston lähtötiedot'!$A534+MALLI_saneeraus_JV1!C$2,"")</f>
        <v/>
      </c>
      <c r="D535" s="8" t="str">
        <f>IF(C535&lt;&gt;"",'Viemäriverkoston lähtötiedot'!$B534*MALLI_saneeraus_JV1!D$2,"")</f>
        <v/>
      </c>
      <c r="E535" t="str">
        <f>IF('Viemäriverkoston lähtötiedot'!$A534&gt;1000, 'Viemäriverkoston lähtötiedot'!$A534+MALLI_saneeraus_JV1!E$2,"")</f>
        <v/>
      </c>
      <c r="F535" s="8" t="str">
        <f>IF(E535&lt;&gt;"",'Viemäriverkoston lähtötiedot'!$B534*MALLI_saneeraus_JV1!F$2,"")</f>
        <v/>
      </c>
      <c r="G535" t="str">
        <f>IF('Viemäriverkoston lähtötiedot'!$A534&gt;1000, 'Viemäriverkoston lähtötiedot'!$A534+MALLI_saneeraus_JV1!G$2,"")</f>
        <v/>
      </c>
      <c r="H535" s="8" t="str">
        <f>IF(G535&lt;&gt;"",'Viemäriverkoston lähtötiedot'!$B534*MALLI_saneeraus_JV1!H$2,"")</f>
        <v/>
      </c>
      <c r="I535" t="str">
        <f>IF('Viemäriverkoston lähtötiedot'!$A534&gt;1000, 'Viemäriverkoston lähtötiedot'!$A534+MALLI_saneeraus_JV1!I$2,"")</f>
        <v/>
      </c>
      <c r="J535" s="8" t="str">
        <f>IF(I535&lt;&gt;"",'Viemäriverkoston lähtötiedot'!$B534*MALLI_saneeraus_JV1!J$2,"")</f>
        <v/>
      </c>
    </row>
    <row r="536" spans="1:10" x14ac:dyDescent="0.35">
      <c r="A536" t="str">
        <f>IF('Viemäriverkoston lähtötiedot'!$A535&gt;1000, 'Viemäriverkoston lähtötiedot'!$A535+MALLI_saneeraus_JV1!A$2,"")</f>
        <v/>
      </c>
      <c r="B536" s="8" t="str">
        <f>IF(A536&lt;&gt;"",'Viemäriverkoston lähtötiedot'!$B535*MALLI_saneeraus_JV1!B$2,"")</f>
        <v/>
      </c>
      <c r="C536" t="str">
        <f>IF('Viemäriverkoston lähtötiedot'!$A535&gt;1000, 'Viemäriverkoston lähtötiedot'!$A535+MALLI_saneeraus_JV1!C$2,"")</f>
        <v/>
      </c>
      <c r="D536" s="8" t="str">
        <f>IF(C536&lt;&gt;"",'Viemäriverkoston lähtötiedot'!$B535*MALLI_saneeraus_JV1!D$2,"")</f>
        <v/>
      </c>
      <c r="E536" t="str">
        <f>IF('Viemäriverkoston lähtötiedot'!$A535&gt;1000, 'Viemäriverkoston lähtötiedot'!$A535+MALLI_saneeraus_JV1!E$2,"")</f>
        <v/>
      </c>
      <c r="F536" s="8" t="str">
        <f>IF(E536&lt;&gt;"",'Viemäriverkoston lähtötiedot'!$B535*MALLI_saneeraus_JV1!F$2,"")</f>
        <v/>
      </c>
      <c r="G536" t="str">
        <f>IF('Viemäriverkoston lähtötiedot'!$A535&gt;1000, 'Viemäriverkoston lähtötiedot'!$A535+MALLI_saneeraus_JV1!G$2,"")</f>
        <v/>
      </c>
      <c r="H536" s="8" t="str">
        <f>IF(G536&lt;&gt;"",'Viemäriverkoston lähtötiedot'!$B535*MALLI_saneeraus_JV1!H$2,"")</f>
        <v/>
      </c>
      <c r="I536" t="str">
        <f>IF('Viemäriverkoston lähtötiedot'!$A535&gt;1000, 'Viemäriverkoston lähtötiedot'!$A535+MALLI_saneeraus_JV1!I$2,"")</f>
        <v/>
      </c>
      <c r="J536" s="8" t="str">
        <f>IF(I536&lt;&gt;"",'Viemäriverkoston lähtötiedot'!$B535*MALLI_saneeraus_JV1!J$2,"")</f>
        <v/>
      </c>
    </row>
    <row r="537" spans="1:10" x14ac:dyDescent="0.35">
      <c r="A537" t="str">
        <f>IF('Viemäriverkoston lähtötiedot'!$A536&gt;1000, 'Viemäriverkoston lähtötiedot'!$A536+MALLI_saneeraus_JV1!A$2,"")</f>
        <v/>
      </c>
      <c r="B537" s="8" t="str">
        <f>IF(A537&lt;&gt;"",'Viemäriverkoston lähtötiedot'!$B536*MALLI_saneeraus_JV1!B$2,"")</f>
        <v/>
      </c>
      <c r="C537" t="str">
        <f>IF('Viemäriverkoston lähtötiedot'!$A536&gt;1000, 'Viemäriverkoston lähtötiedot'!$A536+MALLI_saneeraus_JV1!C$2,"")</f>
        <v/>
      </c>
      <c r="D537" s="8" t="str">
        <f>IF(C537&lt;&gt;"",'Viemäriverkoston lähtötiedot'!$B536*MALLI_saneeraus_JV1!D$2,"")</f>
        <v/>
      </c>
      <c r="E537" t="str">
        <f>IF('Viemäriverkoston lähtötiedot'!$A536&gt;1000, 'Viemäriverkoston lähtötiedot'!$A536+MALLI_saneeraus_JV1!E$2,"")</f>
        <v/>
      </c>
      <c r="F537" s="8" t="str">
        <f>IF(E537&lt;&gt;"",'Viemäriverkoston lähtötiedot'!$B536*MALLI_saneeraus_JV1!F$2,"")</f>
        <v/>
      </c>
      <c r="G537" t="str">
        <f>IF('Viemäriverkoston lähtötiedot'!$A536&gt;1000, 'Viemäriverkoston lähtötiedot'!$A536+MALLI_saneeraus_JV1!G$2,"")</f>
        <v/>
      </c>
      <c r="H537" s="8" t="str">
        <f>IF(G537&lt;&gt;"",'Viemäriverkoston lähtötiedot'!$B536*MALLI_saneeraus_JV1!H$2,"")</f>
        <v/>
      </c>
      <c r="I537" t="str">
        <f>IF('Viemäriverkoston lähtötiedot'!$A536&gt;1000, 'Viemäriverkoston lähtötiedot'!$A536+MALLI_saneeraus_JV1!I$2,"")</f>
        <v/>
      </c>
      <c r="J537" s="8" t="str">
        <f>IF(I537&lt;&gt;"",'Viemäriverkoston lähtötiedot'!$B536*MALLI_saneeraus_JV1!J$2,"")</f>
        <v/>
      </c>
    </row>
    <row r="538" spans="1:10" x14ac:dyDescent="0.35">
      <c r="A538" t="str">
        <f>IF('Viemäriverkoston lähtötiedot'!$A537&gt;1000, 'Viemäriverkoston lähtötiedot'!$A537+MALLI_saneeraus_JV1!A$2,"")</f>
        <v/>
      </c>
      <c r="B538" s="8" t="str">
        <f>IF(A538&lt;&gt;"",'Viemäriverkoston lähtötiedot'!$B537*MALLI_saneeraus_JV1!B$2,"")</f>
        <v/>
      </c>
      <c r="C538" t="str">
        <f>IF('Viemäriverkoston lähtötiedot'!$A537&gt;1000, 'Viemäriverkoston lähtötiedot'!$A537+MALLI_saneeraus_JV1!C$2,"")</f>
        <v/>
      </c>
      <c r="D538" s="8" t="str">
        <f>IF(C538&lt;&gt;"",'Viemäriverkoston lähtötiedot'!$B537*MALLI_saneeraus_JV1!D$2,"")</f>
        <v/>
      </c>
      <c r="E538" t="str">
        <f>IF('Viemäriverkoston lähtötiedot'!$A537&gt;1000, 'Viemäriverkoston lähtötiedot'!$A537+MALLI_saneeraus_JV1!E$2,"")</f>
        <v/>
      </c>
      <c r="F538" s="8" t="str">
        <f>IF(E538&lt;&gt;"",'Viemäriverkoston lähtötiedot'!$B537*MALLI_saneeraus_JV1!F$2,"")</f>
        <v/>
      </c>
      <c r="G538" t="str">
        <f>IF('Viemäriverkoston lähtötiedot'!$A537&gt;1000, 'Viemäriverkoston lähtötiedot'!$A537+MALLI_saneeraus_JV1!G$2,"")</f>
        <v/>
      </c>
      <c r="H538" s="8" t="str">
        <f>IF(G538&lt;&gt;"",'Viemäriverkoston lähtötiedot'!$B537*MALLI_saneeraus_JV1!H$2,"")</f>
        <v/>
      </c>
      <c r="I538" t="str">
        <f>IF('Viemäriverkoston lähtötiedot'!$A537&gt;1000, 'Viemäriverkoston lähtötiedot'!$A537+MALLI_saneeraus_JV1!I$2,"")</f>
        <v/>
      </c>
      <c r="J538" s="8" t="str">
        <f>IF(I538&lt;&gt;"",'Viemäriverkoston lähtötiedot'!$B537*MALLI_saneeraus_JV1!J$2,"")</f>
        <v/>
      </c>
    </row>
    <row r="539" spans="1:10" x14ac:dyDescent="0.35">
      <c r="A539" t="str">
        <f>IF('Viemäriverkoston lähtötiedot'!$A538&gt;1000, 'Viemäriverkoston lähtötiedot'!$A538+MALLI_saneeraus_JV1!A$2,"")</f>
        <v/>
      </c>
      <c r="B539" s="8" t="str">
        <f>IF(A539&lt;&gt;"",'Viemäriverkoston lähtötiedot'!$B538*MALLI_saneeraus_JV1!B$2,"")</f>
        <v/>
      </c>
      <c r="C539" t="str">
        <f>IF('Viemäriverkoston lähtötiedot'!$A538&gt;1000, 'Viemäriverkoston lähtötiedot'!$A538+MALLI_saneeraus_JV1!C$2,"")</f>
        <v/>
      </c>
      <c r="D539" s="8" t="str">
        <f>IF(C539&lt;&gt;"",'Viemäriverkoston lähtötiedot'!$B538*MALLI_saneeraus_JV1!D$2,"")</f>
        <v/>
      </c>
      <c r="E539" t="str">
        <f>IF('Viemäriverkoston lähtötiedot'!$A538&gt;1000, 'Viemäriverkoston lähtötiedot'!$A538+MALLI_saneeraus_JV1!E$2,"")</f>
        <v/>
      </c>
      <c r="F539" s="8" t="str">
        <f>IF(E539&lt;&gt;"",'Viemäriverkoston lähtötiedot'!$B538*MALLI_saneeraus_JV1!F$2,"")</f>
        <v/>
      </c>
      <c r="G539" t="str">
        <f>IF('Viemäriverkoston lähtötiedot'!$A538&gt;1000, 'Viemäriverkoston lähtötiedot'!$A538+MALLI_saneeraus_JV1!G$2,"")</f>
        <v/>
      </c>
      <c r="H539" s="8" t="str">
        <f>IF(G539&lt;&gt;"",'Viemäriverkoston lähtötiedot'!$B538*MALLI_saneeraus_JV1!H$2,"")</f>
        <v/>
      </c>
      <c r="I539" t="str">
        <f>IF('Viemäriverkoston lähtötiedot'!$A538&gt;1000, 'Viemäriverkoston lähtötiedot'!$A538+MALLI_saneeraus_JV1!I$2,"")</f>
        <v/>
      </c>
      <c r="J539" s="8" t="str">
        <f>IF(I539&lt;&gt;"",'Viemäriverkoston lähtötiedot'!$B538*MALLI_saneeraus_JV1!J$2,"")</f>
        <v/>
      </c>
    </row>
    <row r="540" spans="1:10" x14ac:dyDescent="0.35">
      <c r="A540" t="str">
        <f>IF('Viemäriverkoston lähtötiedot'!$A539&gt;1000, 'Viemäriverkoston lähtötiedot'!$A539+MALLI_saneeraus_JV1!A$2,"")</f>
        <v/>
      </c>
      <c r="B540" s="8" t="str">
        <f>IF(A540&lt;&gt;"",'Viemäriverkoston lähtötiedot'!$B539*MALLI_saneeraus_JV1!B$2,"")</f>
        <v/>
      </c>
      <c r="C540" t="str">
        <f>IF('Viemäriverkoston lähtötiedot'!$A539&gt;1000, 'Viemäriverkoston lähtötiedot'!$A539+MALLI_saneeraus_JV1!C$2,"")</f>
        <v/>
      </c>
      <c r="D540" s="8" t="str">
        <f>IF(C540&lt;&gt;"",'Viemäriverkoston lähtötiedot'!$B539*MALLI_saneeraus_JV1!D$2,"")</f>
        <v/>
      </c>
      <c r="E540" t="str">
        <f>IF('Viemäriverkoston lähtötiedot'!$A539&gt;1000, 'Viemäriverkoston lähtötiedot'!$A539+MALLI_saneeraus_JV1!E$2,"")</f>
        <v/>
      </c>
      <c r="F540" s="8" t="str">
        <f>IF(E540&lt;&gt;"",'Viemäriverkoston lähtötiedot'!$B539*MALLI_saneeraus_JV1!F$2,"")</f>
        <v/>
      </c>
      <c r="G540" t="str">
        <f>IF('Viemäriverkoston lähtötiedot'!$A539&gt;1000, 'Viemäriverkoston lähtötiedot'!$A539+MALLI_saneeraus_JV1!G$2,"")</f>
        <v/>
      </c>
      <c r="H540" s="8" t="str">
        <f>IF(G540&lt;&gt;"",'Viemäriverkoston lähtötiedot'!$B539*MALLI_saneeraus_JV1!H$2,"")</f>
        <v/>
      </c>
      <c r="I540" t="str">
        <f>IF('Viemäriverkoston lähtötiedot'!$A539&gt;1000, 'Viemäriverkoston lähtötiedot'!$A539+MALLI_saneeraus_JV1!I$2,"")</f>
        <v/>
      </c>
      <c r="J540" s="8" t="str">
        <f>IF(I540&lt;&gt;"",'Viemäriverkoston lähtötiedot'!$B539*MALLI_saneeraus_JV1!J$2,"")</f>
        <v/>
      </c>
    </row>
    <row r="541" spans="1:10" x14ac:dyDescent="0.35">
      <c r="A541" t="str">
        <f>IF('Viemäriverkoston lähtötiedot'!$A540&gt;1000, 'Viemäriverkoston lähtötiedot'!$A540+MALLI_saneeraus_JV1!A$2,"")</f>
        <v/>
      </c>
      <c r="B541" s="8" t="str">
        <f>IF(A541&lt;&gt;"",'Viemäriverkoston lähtötiedot'!$B540*MALLI_saneeraus_JV1!B$2,"")</f>
        <v/>
      </c>
      <c r="C541" t="str">
        <f>IF('Viemäriverkoston lähtötiedot'!$A540&gt;1000, 'Viemäriverkoston lähtötiedot'!$A540+MALLI_saneeraus_JV1!C$2,"")</f>
        <v/>
      </c>
      <c r="D541" s="8" t="str">
        <f>IF(C541&lt;&gt;"",'Viemäriverkoston lähtötiedot'!$B540*MALLI_saneeraus_JV1!D$2,"")</f>
        <v/>
      </c>
      <c r="E541" t="str">
        <f>IF('Viemäriverkoston lähtötiedot'!$A540&gt;1000, 'Viemäriverkoston lähtötiedot'!$A540+MALLI_saneeraus_JV1!E$2,"")</f>
        <v/>
      </c>
      <c r="F541" s="8" t="str">
        <f>IF(E541&lt;&gt;"",'Viemäriverkoston lähtötiedot'!$B540*MALLI_saneeraus_JV1!F$2,"")</f>
        <v/>
      </c>
      <c r="G541" t="str">
        <f>IF('Viemäriverkoston lähtötiedot'!$A540&gt;1000, 'Viemäriverkoston lähtötiedot'!$A540+MALLI_saneeraus_JV1!G$2,"")</f>
        <v/>
      </c>
      <c r="H541" s="8" t="str">
        <f>IF(G541&lt;&gt;"",'Viemäriverkoston lähtötiedot'!$B540*MALLI_saneeraus_JV1!H$2,"")</f>
        <v/>
      </c>
      <c r="I541" t="str">
        <f>IF('Viemäriverkoston lähtötiedot'!$A540&gt;1000, 'Viemäriverkoston lähtötiedot'!$A540+MALLI_saneeraus_JV1!I$2,"")</f>
        <v/>
      </c>
      <c r="J541" s="8" t="str">
        <f>IF(I541&lt;&gt;"",'Viemäriverkoston lähtötiedot'!$B540*MALLI_saneeraus_JV1!J$2,"")</f>
        <v/>
      </c>
    </row>
    <row r="542" spans="1:10" x14ac:dyDescent="0.35">
      <c r="A542" t="str">
        <f>IF('Viemäriverkoston lähtötiedot'!$A541&gt;1000, 'Viemäriverkoston lähtötiedot'!$A541+MALLI_saneeraus_JV1!A$2,"")</f>
        <v/>
      </c>
      <c r="B542" s="8" t="str">
        <f>IF(A542&lt;&gt;"",'Viemäriverkoston lähtötiedot'!$B541*MALLI_saneeraus_JV1!B$2,"")</f>
        <v/>
      </c>
      <c r="C542" t="str">
        <f>IF('Viemäriverkoston lähtötiedot'!$A541&gt;1000, 'Viemäriverkoston lähtötiedot'!$A541+MALLI_saneeraus_JV1!C$2,"")</f>
        <v/>
      </c>
      <c r="D542" s="8" t="str">
        <f>IF(C542&lt;&gt;"",'Viemäriverkoston lähtötiedot'!$B541*MALLI_saneeraus_JV1!D$2,"")</f>
        <v/>
      </c>
      <c r="E542" t="str">
        <f>IF('Viemäriverkoston lähtötiedot'!$A541&gt;1000, 'Viemäriverkoston lähtötiedot'!$A541+MALLI_saneeraus_JV1!E$2,"")</f>
        <v/>
      </c>
      <c r="F542" s="8" t="str">
        <f>IF(E542&lt;&gt;"",'Viemäriverkoston lähtötiedot'!$B541*MALLI_saneeraus_JV1!F$2,"")</f>
        <v/>
      </c>
      <c r="G542" t="str">
        <f>IF('Viemäriverkoston lähtötiedot'!$A541&gt;1000, 'Viemäriverkoston lähtötiedot'!$A541+MALLI_saneeraus_JV1!G$2,"")</f>
        <v/>
      </c>
      <c r="H542" s="8" t="str">
        <f>IF(G542&lt;&gt;"",'Viemäriverkoston lähtötiedot'!$B541*MALLI_saneeraus_JV1!H$2,"")</f>
        <v/>
      </c>
      <c r="I542" t="str">
        <f>IF('Viemäriverkoston lähtötiedot'!$A541&gt;1000, 'Viemäriverkoston lähtötiedot'!$A541+MALLI_saneeraus_JV1!I$2,"")</f>
        <v/>
      </c>
      <c r="J542" s="8" t="str">
        <f>IF(I542&lt;&gt;"",'Viemäriverkoston lähtötiedot'!$B541*MALLI_saneeraus_JV1!J$2,"")</f>
        <v/>
      </c>
    </row>
    <row r="543" spans="1:10" x14ac:dyDescent="0.35">
      <c r="A543" t="str">
        <f>IF('Viemäriverkoston lähtötiedot'!$A542&gt;1000, 'Viemäriverkoston lähtötiedot'!$A542+MALLI_saneeraus_JV1!A$2,"")</f>
        <v/>
      </c>
      <c r="B543" s="8" t="str">
        <f>IF(A543&lt;&gt;"",'Viemäriverkoston lähtötiedot'!$B542*MALLI_saneeraus_JV1!B$2,"")</f>
        <v/>
      </c>
      <c r="C543" t="str">
        <f>IF('Viemäriverkoston lähtötiedot'!$A542&gt;1000, 'Viemäriverkoston lähtötiedot'!$A542+MALLI_saneeraus_JV1!C$2,"")</f>
        <v/>
      </c>
      <c r="D543" s="8" t="str">
        <f>IF(C543&lt;&gt;"",'Viemäriverkoston lähtötiedot'!$B542*MALLI_saneeraus_JV1!D$2,"")</f>
        <v/>
      </c>
      <c r="E543" t="str">
        <f>IF('Viemäriverkoston lähtötiedot'!$A542&gt;1000, 'Viemäriverkoston lähtötiedot'!$A542+MALLI_saneeraus_JV1!E$2,"")</f>
        <v/>
      </c>
      <c r="F543" s="8" t="str">
        <f>IF(E543&lt;&gt;"",'Viemäriverkoston lähtötiedot'!$B542*MALLI_saneeraus_JV1!F$2,"")</f>
        <v/>
      </c>
      <c r="G543" t="str">
        <f>IF('Viemäriverkoston lähtötiedot'!$A542&gt;1000, 'Viemäriverkoston lähtötiedot'!$A542+MALLI_saneeraus_JV1!G$2,"")</f>
        <v/>
      </c>
      <c r="H543" s="8" t="str">
        <f>IF(G543&lt;&gt;"",'Viemäriverkoston lähtötiedot'!$B542*MALLI_saneeraus_JV1!H$2,"")</f>
        <v/>
      </c>
      <c r="I543" t="str">
        <f>IF('Viemäriverkoston lähtötiedot'!$A542&gt;1000, 'Viemäriverkoston lähtötiedot'!$A542+MALLI_saneeraus_JV1!I$2,"")</f>
        <v/>
      </c>
      <c r="J543" s="8" t="str">
        <f>IF(I543&lt;&gt;"",'Viemäriverkoston lähtötiedot'!$B542*MALLI_saneeraus_JV1!J$2,"")</f>
        <v/>
      </c>
    </row>
    <row r="544" spans="1:10" x14ac:dyDescent="0.35">
      <c r="A544" t="str">
        <f>IF('Viemäriverkoston lähtötiedot'!$A543&gt;1000, 'Viemäriverkoston lähtötiedot'!$A543+MALLI_saneeraus_JV1!A$2,"")</f>
        <v/>
      </c>
      <c r="B544" s="8" t="str">
        <f>IF(A544&lt;&gt;"",'Viemäriverkoston lähtötiedot'!$B543*MALLI_saneeraus_JV1!B$2,"")</f>
        <v/>
      </c>
      <c r="C544" t="str">
        <f>IF('Viemäriverkoston lähtötiedot'!$A543&gt;1000, 'Viemäriverkoston lähtötiedot'!$A543+MALLI_saneeraus_JV1!C$2,"")</f>
        <v/>
      </c>
      <c r="D544" s="8" t="str">
        <f>IF(C544&lt;&gt;"",'Viemäriverkoston lähtötiedot'!$B543*MALLI_saneeraus_JV1!D$2,"")</f>
        <v/>
      </c>
      <c r="E544" t="str">
        <f>IF('Viemäriverkoston lähtötiedot'!$A543&gt;1000, 'Viemäriverkoston lähtötiedot'!$A543+MALLI_saneeraus_JV1!E$2,"")</f>
        <v/>
      </c>
      <c r="F544" s="8" t="str">
        <f>IF(E544&lt;&gt;"",'Viemäriverkoston lähtötiedot'!$B543*MALLI_saneeraus_JV1!F$2,"")</f>
        <v/>
      </c>
      <c r="G544" t="str">
        <f>IF('Viemäriverkoston lähtötiedot'!$A543&gt;1000, 'Viemäriverkoston lähtötiedot'!$A543+MALLI_saneeraus_JV1!G$2,"")</f>
        <v/>
      </c>
      <c r="H544" s="8" t="str">
        <f>IF(G544&lt;&gt;"",'Viemäriverkoston lähtötiedot'!$B543*MALLI_saneeraus_JV1!H$2,"")</f>
        <v/>
      </c>
      <c r="I544" t="str">
        <f>IF('Viemäriverkoston lähtötiedot'!$A543&gt;1000, 'Viemäriverkoston lähtötiedot'!$A543+MALLI_saneeraus_JV1!I$2,"")</f>
        <v/>
      </c>
      <c r="J544" s="8" t="str">
        <f>IF(I544&lt;&gt;"",'Viemäriverkoston lähtötiedot'!$B543*MALLI_saneeraus_JV1!J$2,"")</f>
        <v/>
      </c>
    </row>
    <row r="545" spans="1:10" x14ac:dyDescent="0.35">
      <c r="A545" t="str">
        <f>IF('Viemäriverkoston lähtötiedot'!$A544&gt;1000, 'Viemäriverkoston lähtötiedot'!$A544+MALLI_saneeraus_JV1!A$2,"")</f>
        <v/>
      </c>
      <c r="B545" s="8" t="str">
        <f>IF(A545&lt;&gt;"",'Viemäriverkoston lähtötiedot'!$B544*MALLI_saneeraus_JV1!B$2,"")</f>
        <v/>
      </c>
      <c r="C545" t="str">
        <f>IF('Viemäriverkoston lähtötiedot'!$A544&gt;1000, 'Viemäriverkoston lähtötiedot'!$A544+MALLI_saneeraus_JV1!C$2,"")</f>
        <v/>
      </c>
      <c r="D545" s="8" t="str">
        <f>IF(C545&lt;&gt;"",'Viemäriverkoston lähtötiedot'!$B544*MALLI_saneeraus_JV1!D$2,"")</f>
        <v/>
      </c>
      <c r="E545" t="str">
        <f>IF('Viemäriverkoston lähtötiedot'!$A544&gt;1000, 'Viemäriverkoston lähtötiedot'!$A544+MALLI_saneeraus_JV1!E$2,"")</f>
        <v/>
      </c>
      <c r="F545" s="8" t="str">
        <f>IF(E545&lt;&gt;"",'Viemäriverkoston lähtötiedot'!$B544*MALLI_saneeraus_JV1!F$2,"")</f>
        <v/>
      </c>
      <c r="G545" t="str">
        <f>IF('Viemäriverkoston lähtötiedot'!$A544&gt;1000, 'Viemäriverkoston lähtötiedot'!$A544+MALLI_saneeraus_JV1!G$2,"")</f>
        <v/>
      </c>
      <c r="H545" s="8" t="str">
        <f>IF(G545&lt;&gt;"",'Viemäriverkoston lähtötiedot'!$B544*MALLI_saneeraus_JV1!H$2,"")</f>
        <v/>
      </c>
      <c r="I545" t="str">
        <f>IF('Viemäriverkoston lähtötiedot'!$A544&gt;1000, 'Viemäriverkoston lähtötiedot'!$A544+MALLI_saneeraus_JV1!I$2,"")</f>
        <v/>
      </c>
      <c r="J545" s="8" t="str">
        <f>IF(I545&lt;&gt;"",'Viemäriverkoston lähtötiedot'!$B544*MALLI_saneeraus_JV1!J$2,"")</f>
        <v/>
      </c>
    </row>
    <row r="546" spans="1:10" x14ac:dyDescent="0.35">
      <c r="A546" t="str">
        <f>IF('Viemäriverkoston lähtötiedot'!$A545&gt;1000, 'Viemäriverkoston lähtötiedot'!$A545+MALLI_saneeraus_JV1!A$2,"")</f>
        <v/>
      </c>
      <c r="B546" s="8" t="str">
        <f>IF(A546&lt;&gt;"",'Viemäriverkoston lähtötiedot'!$B545*MALLI_saneeraus_JV1!B$2,"")</f>
        <v/>
      </c>
      <c r="C546" t="str">
        <f>IF('Viemäriverkoston lähtötiedot'!$A545&gt;1000, 'Viemäriverkoston lähtötiedot'!$A545+MALLI_saneeraus_JV1!C$2,"")</f>
        <v/>
      </c>
      <c r="D546" s="8" t="str">
        <f>IF(C546&lt;&gt;"",'Viemäriverkoston lähtötiedot'!$B545*MALLI_saneeraus_JV1!D$2,"")</f>
        <v/>
      </c>
      <c r="E546" t="str">
        <f>IF('Viemäriverkoston lähtötiedot'!$A545&gt;1000, 'Viemäriverkoston lähtötiedot'!$A545+MALLI_saneeraus_JV1!E$2,"")</f>
        <v/>
      </c>
      <c r="F546" s="8" t="str">
        <f>IF(E546&lt;&gt;"",'Viemäriverkoston lähtötiedot'!$B545*MALLI_saneeraus_JV1!F$2,"")</f>
        <v/>
      </c>
      <c r="G546" t="str">
        <f>IF('Viemäriverkoston lähtötiedot'!$A545&gt;1000, 'Viemäriverkoston lähtötiedot'!$A545+MALLI_saneeraus_JV1!G$2,"")</f>
        <v/>
      </c>
      <c r="H546" s="8" t="str">
        <f>IF(G546&lt;&gt;"",'Viemäriverkoston lähtötiedot'!$B545*MALLI_saneeraus_JV1!H$2,"")</f>
        <v/>
      </c>
      <c r="I546" t="str">
        <f>IF('Viemäriverkoston lähtötiedot'!$A545&gt;1000, 'Viemäriverkoston lähtötiedot'!$A545+MALLI_saneeraus_JV1!I$2,"")</f>
        <v/>
      </c>
      <c r="J546" s="8" t="str">
        <f>IF(I546&lt;&gt;"",'Viemäriverkoston lähtötiedot'!$B545*MALLI_saneeraus_JV1!J$2,"")</f>
        <v/>
      </c>
    </row>
    <row r="547" spans="1:10" x14ac:dyDescent="0.35">
      <c r="A547" t="str">
        <f>IF('Viemäriverkoston lähtötiedot'!$A546&gt;1000, 'Viemäriverkoston lähtötiedot'!$A546+MALLI_saneeraus_JV1!A$2,"")</f>
        <v/>
      </c>
      <c r="B547" s="8" t="str">
        <f>IF(A547&lt;&gt;"",'Viemäriverkoston lähtötiedot'!$B546*MALLI_saneeraus_JV1!B$2,"")</f>
        <v/>
      </c>
      <c r="C547" t="str">
        <f>IF('Viemäriverkoston lähtötiedot'!$A546&gt;1000, 'Viemäriverkoston lähtötiedot'!$A546+MALLI_saneeraus_JV1!C$2,"")</f>
        <v/>
      </c>
      <c r="D547" s="8" t="str">
        <f>IF(C547&lt;&gt;"",'Viemäriverkoston lähtötiedot'!$B546*MALLI_saneeraus_JV1!D$2,"")</f>
        <v/>
      </c>
      <c r="E547" t="str">
        <f>IF('Viemäriverkoston lähtötiedot'!$A546&gt;1000, 'Viemäriverkoston lähtötiedot'!$A546+MALLI_saneeraus_JV1!E$2,"")</f>
        <v/>
      </c>
      <c r="F547" s="8" t="str">
        <f>IF(E547&lt;&gt;"",'Viemäriverkoston lähtötiedot'!$B546*MALLI_saneeraus_JV1!F$2,"")</f>
        <v/>
      </c>
      <c r="G547" t="str">
        <f>IF('Viemäriverkoston lähtötiedot'!$A546&gt;1000, 'Viemäriverkoston lähtötiedot'!$A546+MALLI_saneeraus_JV1!G$2,"")</f>
        <v/>
      </c>
      <c r="H547" s="8" t="str">
        <f>IF(G547&lt;&gt;"",'Viemäriverkoston lähtötiedot'!$B546*MALLI_saneeraus_JV1!H$2,"")</f>
        <v/>
      </c>
      <c r="I547" t="str">
        <f>IF('Viemäriverkoston lähtötiedot'!$A546&gt;1000, 'Viemäriverkoston lähtötiedot'!$A546+MALLI_saneeraus_JV1!I$2,"")</f>
        <v/>
      </c>
      <c r="J547" s="8" t="str">
        <f>IF(I547&lt;&gt;"",'Viemäriverkoston lähtötiedot'!$B546*MALLI_saneeraus_JV1!J$2,"")</f>
        <v/>
      </c>
    </row>
    <row r="548" spans="1:10" x14ac:dyDescent="0.35">
      <c r="A548" t="str">
        <f>IF('Viemäriverkoston lähtötiedot'!$A547&gt;1000, 'Viemäriverkoston lähtötiedot'!$A547+MALLI_saneeraus_JV1!A$2,"")</f>
        <v/>
      </c>
      <c r="B548" s="8" t="str">
        <f>IF(A548&lt;&gt;"",'Viemäriverkoston lähtötiedot'!$B547*MALLI_saneeraus_JV1!B$2,"")</f>
        <v/>
      </c>
      <c r="C548" t="str">
        <f>IF('Viemäriverkoston lähtötiedot'!$A547&gt;1000, 'Viemäriverkoston lähtötiedot'!$A547+MALLI_saneeraus_JV1!C$2,"")</f>
        <v/>
      </c>
      <c r="D548" s="8" t="str">
        <f>IF(C548&lt;&gt;"",'Viemäriverkoston lähtötiedot'!$B547*MALLI_saneeraus_JV1!D$2,"")</f>
        <v/>
      </c>
      <c r="E548" t="str">
        <f>IF('Viemäriverkoston lähtötiedot'!$A547&gt;1000, 'Viemäriverkoston lähtötiedot'!$A547+MALLI_saneeraus_JV1!E$2,"")</f>
        <v/>
      </c>
      <c r="F548" s="8" t="str">
        <f>IF(E548&lt;&gt;"",'Viemäriverkoston lähtötiedot'!$B547*MALLI_saneeraus_JV1!F$2,"")</f>
        <v/>
      </c>
      <c r="G548" t="str">
        <f>IF('Viemäriverkoston lähtötiedot'!$A547&gt;1000, 'Viemäriverkoston lähtötiedot'!$A547+MALLI_saneeraus_JV1!G$2,"")</f>
        <v/>
      </c>
      <c r="H548" s="8" t="str">
        <f>IF(G548&lt;&gt;"",'Viemäriverkoston lähtötiedot'!$B547*MALLI_saneeraus_JV1!H$2,"")</f>
        <v/>
      </c>
      <c r="I548" t="str">
        <f>IF('Viemäriverkoston lähtötiedot'!$A547&gt;1000, 'Viemäriverkoston lähtötiedot'!$A547+MALLI_saneeraus_JV1!I$2,"")</f>
        <v/>
      </c>
      <c r="J548" s="8" t="str">
        <f>IF(I548&lt;&gt;"",'Viemäriverkoston lähtötiedot'!$B547*MALLI_saneeraus_JV1!J$2,"")</f>
        <v/>
      </c>
    </row>
    <row r="549" spans="1:10" x14ac:dyDescent="0.35">
      <c r="A549" t="str">
        <f>IF('Viemäriverkoston lähtötiedot'!$A548&gt;1000, 'Viemäriverkoston lähtötiedot'!$A548+MALLI_saneeraus_JV1!A$2,"")</f>
        <v/>
      </c>
      <c r="B549" s="8" t="str">
        <f>IF(A549&lt;&gt;"",'Viemäriverkoston lähtötiedot'!$B548*MALLI_saneeraus_JV1!B$2,"")</f>
        <v/>
      </c>
      <c r="C549" t="str">
        <f>IF('Viemäriverkoston lähtötiedot'!$A548&gt;1000, 'Viemäriverkoston lähtötiedot'!$A548+MALLI_saneeraus_JV1!C$2,"")</f>
        <v/>
      </c>
      <c r="D549" s="8" t="str">
        <f>IF(C549&lt;&gt;"",'Viemäriverkoston lähtötiedot'!$B548*MALLI_saneeraus_JV1!D$2,"")</f>
        <v/>
      </c>
      <c r="E549" t="str">
        <f>IF('Viemäriverkoston lähtötiedot'!$A548&gt;1000, 'Viemäriverkoston lähtötiedot'!$A548+MALLI_saneeraus_JV1!E$2,"")</f>
        <v/>
      </c>
      <c r="F549" s="8" t="str">
        <f>IF(E549&lt;&gt;"",'Viemäriverkoston lähtötiedot'!$B548*MALLI_saneeraus_JV1!F$2,"")</f>
        <v/>
      </c>
      <c r="G549" t="str">
        <f>IF('Viemäriverkoston lähtötiedot'!$A548&gt;1000, 'Viemäriverkoston lähtötiedot'!$A548+MALLI_saneeraus_JV1!G$2,"")</f>
        <v/>
      </c>
      <c r="H549" s="8" t="str">
        <f>IF(G549&lt;&gt;"",'Viemäriverkoston lähtötiedot'!$B548*MALLI_saneeraus_JV1!H$2,"")</f>
        <v/>
      </c>
      <c r="I549" t="str">
        <f>IF('Viemäriverkoston lähtötiedot'!$A548&gt;1000, 'Viemäriverkoston lähtötiedot'!$A548+MALLI_saneeraus_JV1!I$2,"")</f>
        <v/>
      </c>
      <c r="J549" s="8" t="str">
        <f>IF(I549&lt;&gt;"",'Viemäriverkoston lähtötiedot'!$B548*MALLI_saneeraus_JV1!J$2,"")</f>
        <v/>
      </c>
    </row>
    <row r="550" spans="1:10" x14ac:dyDescent="0.35">
      <c r="A550" t="str">
        <f>IF('Viemäriverkoston lähtötiedot'!$A549&gt;1000, 'Viemäriverkoston lähtötiedot'!$A549+MALLI_saneeraus_JV1!A$2,"")</f>
        <v/>
      </c>
      <c r="B550" s="8" t="str">
        <f>IF(A550&lt;&gt;"",'Viemäriverkoston lähtötiedot'!$B549*MALLI_saneeraus_JV1!B$2,"")</f>
        <v/>
      </c>
      <c r="C550" t="str">
        <f>IF('Viemäriverkoston lähtötiedot'!$A549&gt;1000, 'Viemäriverkoston lähtötiedot'!$A549+MALLI_saneeraus_JV1!C$2,"")</f>
        <v/>
      </c>
      <c r="D550" s="8" t="str">
        <f>IF(C550&lt;&gt;"",'Viemäriverkoston lähtötiedot'!$B549*MALLI_saneeraus_JV1!D$2,"")</f>
        <v/>
      </c>
      <c r="E550" t="str">
        <f>IF('Viemäriverkoston lähtötiedot'!$A549&gt;1000, 'Viemäriverkoston lähtötiedot'!$A549+MALLI_saneeraus_JV1!E$2,"")</f>
        <v/>
      </c>
      <c r="F550" s="8" t="str">
        <f>IF(E550&lt;&gt;"",'Viemäriverkoston lähtötiedot'!$B549*MALLI_saneeraus_JV1!F$2,"")</f>
        <v/>
      </c>
      <c r="G550" t="str">
        <f>IF('Viemäriverkoston lähtötiedot'!$A549&gt;1000, 'Viemäriverkoston lähtötiedot'!$A549+MALLI_saneeraus_JV1!G$2,"")</f>
        <v/>
      </c>
      <c r="H550" s="8" t="str">
        <f>IF(G550&lt;&gt;"",'Viemäriverkoston lähtötiedot'!$B549*MALLI_saneeraus_JV1!H$2,"")</f>
        <v/>
      </c>
      <c r="I550" t="str">
        <f>IF('Viemäriverkoston lähtötiedot'!$A549&gt;1000, 'Viemäriverkoston lähtötiedot'!$A549+MALLI_saneeraus_JV1!I$2,"")</f>
        <v/>
      </c>
      <c r="J550" s="8" t="str">
        <f>IF(I550&lt;&gt;"",'Viemäriverkoston lähtötiedot'!$B549*MALLI_saneeraus_JV1!J$2,"")</f>
        <v/>
      </c>
    </row>
    <row r="551" spans="1:10" x14ac:dyDescent="0.35">
      <c r="A551" t="str">
        <f>IF('Viemäriverkoston lähtötiedot'!$A550&gt;1000, 'Viemäriverkoston lähtötiedot'!$A550+MALLI_saneeraus_JV1!A$2,"")</f>
        <v/>
      </c>
      <c r="B551" s="8" t="str">
        <f>IF(A551&lt;&gt;"",'Viemäriverkoston lähtötiedot'!$B550*MALLI_saneeraus_JV1!B$2,"")</f>
        <v/>
      </c>
      <c r="C551" t="str">
        <f>IF('Viemäriverkoston lähtötiedot'!$A550&gt;1000, 'Viemäriverkoston lähtötiedot'!$A550+MALLI_saneeraus_JV1!C$2,"")</f>
        <v/>
      </c>
      <c r="D551" s="8" t="str">
        <f>IF(C551&lt;&gt;"",'Viemäriverkoston lähtötiedot'!$B550*MALLI_saneeraus_JV1!D$2,"")</f>
        <v/>
      </c>
      <c r="E551" t="str">
        <f>IF('Viemäriverkoston lähtötiedot'!$A550&gt;1000, 'Viemäriverkoston lähtötiedot'!$A550+MALLI_saneeraus_JV1!E$2,"")</f>
        <v/>
      </c>
      <c r="F551" s="8" t="str">
        <f>IF(E551&lt;&gt;"",'Viemäriverkoston lähtötiedot'!$B550*MALLI_saneeraus_JV1!F$2,"")</f>
        <v/>
      </c>
      <c r="G551" t="str">
        <f>IF('Viemäriverkoston lähtötiedot'!$A550&gt;1000, 'Viemäriverkoston lähtötiedot'!$A550+MALLI_saneeraus_JV1!G$2,"")</f>
        <v/>
      </c>
      <c r="H551" s="8" t="str">
        <f>IF(G551&lt;&gt;"",'Viemäriverkoston lähtötiedot'!$B550*MALLI_saneeraus_JV1!H$2,"")</f>
        <v/>
      </c>
      <c r="I551" t="str">
        <f>IF('Viemäriverkoston lähtötiedot'!$A550&gt;1000, 'Viemäriverkoston lähtötiedot'!$A550+MALLI_saneeraus_JV1!I$2,"")</f>
        <v/>
      </c>
      <c r="J551" s="8" t="str">
        <f>IF(I551&lt;&gt;"",'Viemäriverkoston lähtötiedot'!$B550*MALLI_saneeraus_JV1!J$2,"")</f>
        <v/>
      </c>
    </row>
    <row r="552" spans="1:10" x14ac:dyDescent="0.35">
      <c r="A552" t="str">
        <f>IF('Viemäriverkoston lähtötiedot'!$A551&gt;1000, 'Viemäriverkoston lähtötiedot'!$A551+MALLI_saneeraus_JV1!A$2,"")</f>
        <v/>
      </c>
      <c r="B552" s="8" t="str">
        <f>IF(A552&lt;&gt;"",'Viemäriverkoston lähtötiedot'!$B551*MALLI_saneeraus_JV1!B$2,"")</f>
        <v/>
      </c>
      <c r="C552" t="str">
        <f>IF('Viemäriverkoston lähtötiedot'!$A551&gt;1000, 'Viemäriverkoston lähtötiedot'!$A551+MALLI_saneeraus_JV1!C$2,"")</f>
        <v/>
      </c>
      <c r="D552" s="8" t="str">
        <f>IF(C552&lt;&gt;"",'Viemäriverkoston lähtötiedot'!$B551*MALLI_saneeraus_JV1!D$2,"")</f>
        <v/>
      </c>
      <c r="E552" t="str">
        <f>IF('Viemäriverkoston lähtötiedot'!$A551&gt;1000, 'Viemäriverkoston lähtötiedot'!$A551+MALLI_saneeraus_JV1!E$2,"")</f>
        <v/>
      </c>
      <c r="F552" s="8" t="str">
        <f>IF(E552&lt;&gt;"",'Viemäriverkoston lähtötiedot'!$B551*MALLI_saneeraus_JV1!F$2,"")</f>
        <v/>
      </c>
      <c r="G552" t="str">
        <f>IF('Viemäriverkoston lähtötiedot'!$A551&gt;1000, 'Viemäriverkoston lähtötiedot'!$A551+MALLI_saneeraus_JV1!G$2,"")</f>
        <v/>
      </c>
      <c r="H552" s="8" t="str">
        <f>IF(G552&lt;&gt;"",'Viemäriverkoston lähtötiedot'!$B551*MALLI_saneeraus_JV1!H$2,"")</f>
        <v/>
      </c>
      <c r="I552" t="str">
        <f>IF('Viemäriverkoston lähtötiedot'!$A551&gt;1000, 'Viemäriverkoston lähtötiedot'!$A551+MALLI_saneeraus_JV1!I$2,"")</f>
        <v/>
      </c>
      <c r="J552" s="8" t="str">
        <f>IF(I552&lt;&gt;"",'Viemäriverkoston lähtötiedot'!$B551*MALLI_saneeraus_JV1!J$2,"")</f>
        <v/>
      </c>
    </row>
    <row r="553" spans="1:10" x14ac:dyDescent="0.35">
      <c r="A553" t="str">
        <f>IF('Viemäriverkoston lähtötiedot'!$A552&gt;1000, 'Viemäriverkoston lähtötiedot'!$A552+MALLI_saneeraus_JV1!A$2,"")</f>
        <v/>
      </c>
      <c r="B553" s="8" t="str">
        <f>IF(A553&lt;&gt;"",'Viemäriverkoston lähtötiedot'!$B552*MALLI_saneeraus_JV1!B$2,"")</f>
        <v/>
      </c>
      <c r="C553" t="str">
        <f>IF('Viemäriverkoston lähtötiedot'!$A552&gt;1000, 'Viemäriverkoston lähtötiedot'!$A552+MALLI_saneeraus_JV1!C$2,"")</f>
        <v/>
      </c>
      <c r="D553" s="8" t="str">
        <f>IF(C553&lt;&gt;"",'Viemäriverkoston lähtötiedot'!$B552*MALLI_saneeraus_JV1!D$2,"")</f>
        <v/>
      </c>
      <c r="E553" t="str">
        <f>IF('Viemäriverkoston lähtötiedot'!$A552&gt;1000, 'Viemäriverkoston lähtötiedot'!$A552+MALLI_saneeraus_JV1!E$2,"")</f>
        <v/>
      </c>
      <c r="F553" s="8" t="str">
        <f>IF(E553&lt;&gt;"",'Viemäriverkoston lähtötiedot'!$B552*MALLI_saneeraus_JV1!F$2,"")</f>
        <v/>
      </c>
      <c r="G553" t="str">
        <f>IF('Viemäriverkoston lähtötiedot'!$A552&gt;1000, 'Viemäriverkoston lähtötiedot'!$A552+MALLI_saneeraus_JV1!G$2,"")</f>
        <v/>
      </c>
      <c r="H553" s="8" t="str">
        <f>IF(G553&lt;&gt;"",'Viemäriverkoston lähtötiedot'!$B552*MALLI_saneeraus_JV1!H$2,"")</f>
        <v/>
      </c>
      <c r="I553" t="str">
        <f>IF('Viemäriverkoston lähtötiedot'!$A552&gt;1000, 'Viemäriverkoston lähtötiedot'!$A552+MALLI_saneeraus_JV1!I$2,"")</f>
        <v/>
      </c>
      <c r="J553" s="8" t="str">
        <f>IF(I553&lt;&gt;"",'Viemäriverkoston lähtötiedot'!$B552*MALLI_saneeraus_JV1!J$2,"")</f>
        <v/>
      </c>
    </row>
    <row r="554" spans="1:10" x14ac:dyDescent="0.35">
      <c r="A554" t="str">
        <f>IF('Viemäriverkoston lähtötiedot'!$A553&gt;1000, 'Viemäriverkoston lähtötiedot'!$A553+MALLI_saneeraus_JV1!A$2,"")</f>
        <v/>
      </c>
      <c r="B554" s="8" t="str">
        <f>IF(A554&lt;&gt;"",'Viemäriverkoston lähtötiedot'!$B553*MALLI_saneeraus_JV1!B$2,"")</f>
        <v/>
      </c>
      <c r="C554" t="str">
        <f>IF('Viemäriverkoston lähtötiedot'!$A553&gt;1000, 'Viemäriverkoston lähtötiedot'!$A553+MALLI_saneeraus_JV1!C$2,"")</f>
        <v/>
      </c>
      <c r="D554" s="8" t="str">
        <f>IF(C554&lt;&gt;"",'Viemäriverkoston lähtötiedot'!$B553*MALLI_saneeraus_JV1!D$2,"")</f>
        <v/>
      </c>
      <c r="E554" t="str">
        <f>IF('Viemäriverkoston lähtötiedot'!$A553&gt;1000, 'Viemäriverkoston lähtötiedot'!$A553+MALLI_saneeraus_JV1!E$2,"")</f>
        <v/>
      </c>
      <c r="F554" s="8" t="str">
        <f>IF(E554&lt;&gt;"",'Viemäriverkoston lähtötiedot'!$B553*MALLI_saneeraus_JV1!F$2,"")</f>
        <v/>
      </c>
      <c r="G554" t="str">
        <f>IF('Viemäriverkoston lähtötiedot'!$A553&gt;1000, 'Viemäriverkoston lähtötiedot'!$A553+MALLI_saneeraus_JV1!G$2,"")</f>
        <v/>
      </c>
      <c r="H554" s="8" t="str">
        <f>IF(G554&lt;&gt;"",'Viemäriverkoston lähtötiedot'!$B553*MALLI_saneeraus_JV1!H$2,"")</f>
        <v/>
      </c>
      <c r="I554" t="str">
        <f>IF('Viemäriverkoston lähtötiedot'!$A553&gt;1000, 'Viemäriverkoston lähtötiedot'!$A553+MALLI_saneeraus_JV1!I$2,"")</f>
        <v/>
      </c>
      <c r="J554" s="8" t="str">
        <f>IF(I554&lt;&gt;"",'Viemäriverkoston lähtötiedot'!$B553*MALLI_saneeraus_JV1!J$2,"")</f>
        <v/>
      </c>
    </row>
    <row r="555" spans="1:10" x14ac:dyDescent="0.35">
      <c r="A555" t="str">
        <f>IF('Viemäriverkoston lähtötiedot'!$A554&gt;1000, 'Viemäriverkoston lähtötiedot'!$A554+MALLI_saneeraus_JV1!A$2,"")</f>
        <v/>
      </c>
      <c r="B555" s="8" t="str">
        <f>IF(A555&lt;&gt;"",'Viemäriverkoston lähtötiedot'!$B554*MALLI_saneeraus_JV1!B$2,"")</f>
        <v/>
      </c>
      <c r="C555" t="str">
        <f>IF('Viemäriverkoston lähtötiedot'!$A554&gt;1000, 'Viemäriverkoston lähtötiedot'!$A554+MALLI_saneeraus_JV1!C$2,"")</f>
        <v/>
      </c>
      <c r="D555" s="8" t="str">
        <f>IF(C555&lt;&gt;"",'Viemäriverkoston lähtötiedot'!$B554*MALLI_saneeraus_JV1!D$2,"")</f>
        <v/>
      </c>
      <c r="E555" t="str">
        <f>IF('Viemäriverkoston lähtötiedot'!$A554&gt;1000, 'Viemäriverkoston lähtötiedot'!$A554+MALLI_saneeraus_JV1!E$2,"")</f>
        <v/>
      </c>
      <c r="F555" s="8" t="str">
        <f>IF(E555&lt;&gt;"",'Viemäriverkoston lähtötiedot'!$B554*MALLI_saneeraus_JV1!F$2,"")</f>
        <v/>
      </c>
      <c r="G555" t="str">
        <f>IF('Viemäriverkoston lähtötiedot'!$A554&gt;1000, 'Viemäriverkoston lähtötiedot'!$A554+MALLI_saneeraus_JV1!G$2,"")</f>
        <v/>
      </c>
      <c r="H555" s="8" t="str">
        <f>IF(G555&lt;&gt;"",'Viemäriverkoston lähtötiedot'!$B554*MALLI_saneeraus_JV1!H$2,"")</f>
        <v/>
      </c>
      <c r="I555" t="str">
        <f>IF('Viemäriverkoston lähtötiedot'!$A554&gt;1000, 'Viemäriverkoston lähtötiedot'!$A554+MALLI_saneeraus_JV1!I$2,"")</f>
        <v/>
      </c>
      <c r="J555" s="8" t="str">
        <f>IF(I555&lt;&gt;"",'Viemäriverkoston lähtötiedot'!$B554*MALLI_saneeraus_JV1!J$2,"")</f>
        <v/>
      </c>
    </row>
    <row r="556" spans="1:10" x14ac:dyDescent="0.35">
      <c r="A556" t="str">
        <f>IF('Viemäriverkoston lähtötiedot'!$A555&gt;1000, 'Viemäriverkoston lähtötiedot'!$A555+MALLI_saneeraus_JV1!A$2,"")</f>
        <v/>
      </c>
      <c r="B556" s="8" t="str">
        <f>IF(A556&lt;&gt;"",'Viemäriverkoston lähtötiedot'!$B555*MALLI_saneeraus_JV1!B$2,"")</f>
        <v/>
      </c>
      <c r="C556" t="str">
        <f>IF('Viemäriverkoston lähtötiedot'!$A555&gt;1000, 'Viemäriverkoston lähtötiedot'!$A555+MALLI_saneeraus_JV1!C$2,"")</f>
        <v/>
      </c>
      <c r="D556" s="8" t="str">
        <f>IF(C556&lt;&gt;"",'Viemäriverkoston lähtötiedot'!$B555*MALLI_saneeraus_JV1!D$2,"")</f>
        <v/>
      </c>
      <c r="E556" t="str">
        <f>IF('Viemäriverkoston lähtötiedot'!$A555&gt;1000, 'Viemäriverkoston lähtötiedot'!$A555+MALLI_saneeraus_JV1!E$2,"")</f>
        <v/>
      </c>
      <c r="F556" s="8" t="str">
        <f>IF(E556&lt;&gt;"",'Viemäriverkoston lähtötiedot'!$B555*MALLI_saneeraus_JV1!F$2,"")</f>
        <v/>
      </c>
      <c r="G556" t="str">
        <f>IF('Viemäriverkoston lähtötiedot'!$A555&gt;1000, 'Viemäriverkoston lähtötiedot'!$A555+MALLI_saneeraus_JV1!G$2,"")</f>
        <v/>
      </c>
      <c r="H556" s="8" t="str">
        <f>IF(G556&lt;&gt;"",'Viemäriverkoston lähtötiedot'!$B555*MALLI_saneeraus_JV1!H$2,"")</f>
        <v/>
      </c>
      <c r="I556" t="str">
        <f>IF('Viemäriverkoston lähtötiedot'!$A555&gt;1000, 'Viemäriverkoston lähtötiedot'!$A555+MALLI_saneeraus_JV1!I$2,"")</f>
        <v/>
      </c>
      <c r="J556" s="8" t="str">
        <f>IF(I556&lt;&gt;"",'Viemäriverkoston lähtötiedot'!$B555*MALLI_saneeraus_JV1!J$2,"")</f>
        <v/>
      </c>
    </row>
    <row r="557" spans="1:10" x14ac:dyDescent="0.35">
      <c r="A557" t="str">
        <f>IF('Viemäriverkoston lähtötiedot'!$A556&gt;1000, 'Viemäriverkoston lähtötiedot'!$A556+MALLI_saneeraus_JV1!A$2,"")</f>
        <v/>
      </c>
      <c r="B557" s="8" t="str">
        <f>IF(A557&lt;&gt;"",'Viemäriverkoston lähtötiedot'!$B556*MALLI_saneeraus_JV1!B$2,"")</f>
        <v/>
      </c>
      <c r="C557" t="str">
        <f>IF('Viemäriverkoston lähtötiedot'!$A556&gt;1000, 'Viemäriverkoston lähtötiedot'!$A556+MALLI_saneeraus_JV1!C$2,"")</f>
        <v/>
      </c>
      <c r="D557" s="8" t="str">
        <f>IF(C557&lt;&gt;"",'Viemäriverkoston lähtötiedot'!$B556*MALLI_saneeraus_JV1!D$2,"")</f>
        <v/>
      </c>
      <c r="E557" t="str">
        <f>IF('Viemäriverkoston lähtötiedot'!$A556&gt;1000, 'Viemäriverkoston lähtötiedot'!$A556+MALLI_saneeraus_JV1!E$2,"")</f>
        <v/>
      </c>
      <c r="F557" s="8" t="str">
        <f>IF(E557&lt;&gt;"",'Viemäriverkoston lähtötiedot'!$B556*MALLI_saneeraus_JV1!F$2,"")</f>
        <v/>
      </c>
      <c r="G557" t="str">
        <f>IF('Viemäriverkoston lähtötiedot'!$A556&gt;1000, 'Viemäriverkoston lähtötiedot'!$A556+MALLI_saneeraus_JV1!G$2,"")</f>
        <v/>
      </c>
      <c r="H557" s="8" t="str">
        <f>IF(G557&lt;&gt;"",'Viemäriverkoston lähtötiedot'!$B556*MALLI_saneeraus_JV1!H$2,"")</f>
        <v/>
      </c>
      <c r="I557" t="str">
        <f>IF('Viemäriverkoston lähtötiedot'!$A556&gt;1000, 'Viemäriverkoston lähtötiedot'!$A556+MALLI_saneeraus_JV1!I$2,"")</f>
        <v/>
      </c>
      <c r="J557" s="8" t="str">
        <f>IF(I557&lt;&gt;"",'Viemäriverkoston lähtötiedot'!$B556*MALLI_saneeraus_JV1!J$2,"")</f>
        <v/>
      </c>
    </row>
    <row r="558" spans="1:10" x14ac:dyDescent="0.35">
      <c r="A558" t="str">
        <f>IF('Viemäriverkoston lähtötiedot'!$A557&gt;1000, 'Viemäriverkoston lähtötiedot'!$A557+MALLI_saneeraus_JV1!A$2,"")</f>
        <v/>
      </c>
      <c r="B558" s="8" t="str">
        <f>IF(A558&lt;&gt;"",'Viemäriverkoston lähtötiedot'!$B557*MALLI_saneeraus_JV1!B$2,"")</f>
        <v/>
      </c>
      <c r="C558" t="str">
        <f>IF('Viemäriverkoston lähtötiedot'!$A557&gt;1000, 'Viemäriverkoston lähtötiedot'!$A557+MALLI_saneeraus_JV1!C$2,"")</f>
        <v/>
      </c>
      <c r="D558" s="8" t="str">
        <f>IF(C558&lt;&gt;"",'Viemäriverkoston lähtötiedot'!$B557*MALLI_saneeraus_JV1!D$2,"")</f>
        <v/>
      </c>
      <c r="E558" t="str">
        <f>IF('Viemäriverkoston lähtötiedot'!$A557&gt;1000, 'Viemäriverkoston lähtötiedot'!$A557+MALLI_saneeraus_JV1!E$2,"")</f>
        <v/>
      </c>
      <c r="F558" s="8" t="str">
        <f>IF(E558&lt;&gt;"",'Viemäriverkoston lähtötiedot'!$B557*MALLI_saneeraus_JV1!F$2,"")</f>
        <v/>
      </c>
      <c r="G558" t="str">
        <f>IF('Viemäriverkoston lähtötiedot'!$A557&gt;1000, 'Viemäriverkoston lähtötiedot'!$A557+MALLI_saneeraus_JV1!G$2,"")</f>
        <v/>
      </c>
      <c r="H558" s="8" t="str">
        <f>IF(G558&lt;&gt;"",'Viemäriverkoston lähtötiedot'!$B557*MALLI_saneeraus_JV1!H$2,"")</f>
        <v/>
      </c>
      <c r="I558" t="str">
        <f>IF('Viemäriverkoston lähtötiedot'!$A557&gt;1000, 'Viemäriverkoston lähtötiedot'!$A557+MALLI_saneeraus_JV1!I$2,"")</f>
        <v/>
      </c>
      <c r="J558" s="8" t="str">
        <f>IF(I558&lt;&gt;"",'Viemäriverkoston lähtötiedot'!$B557*MALLI_saneeraus_JV1!J$2,"")</f>
        <v/>
      </c>
    </row>
    <row r="559" spans="1:10" x14ac:dyDescent="0.35">
      <c r="A559" t="str">
        <f>IF('Viemäriverkoston lähtötiedot'!$A558&gt;1000, 'Viemäriverkoston lähtötiedot'!$A558+MALLI_saneeraus_JV1!A$2,"")</f>
        <v/>
      </c>
      <c r="B559" s="8" t="str">
        <f>IF(A559&lt;&gt;"",'Viemäriverkoston lähtötiedot'!$B558*MALLI_saneeraus_JV1!B$2,"")</f>
        <v/>
      </c>
      <c r="C559" t="str">
        <f>IF('Viemäriverkoston lähtötiedot'!$A558&gt;1000, 'Viemäriverkoston lähtötiedot'!$A558+MALLI_saneeraus_JV1!C$2,"")</f>
        <v/>
      </c>
      <c r="D559" s="8" t="str">
        <f>IF(C559&lt;&gt;"",'Viemäriverkoston lähtötiedot'!$B558*MALLI_saneeraus_JV1!D$2,"")</f>
        <v/>
      </c>
      <c r="E559" t="str">
        <f>IF('Viemäriverkoston lähtötiedot'!$A558&gt;1000, 'Viemäriverkoston lähtötiedot'!$A558+MALLI_saneeraus_JV1!E$2,"")</f>
        <v/>
      </c>
      <c r="F559" s="8" t="str">
        <f>IF(E559&lt;&gt;"",'Viemäriverkoston lähtötiedot'!$B558*MALLI_saneeraus_JV1!F$2,"")</f>
        <v/>
      </c>
      <c r="G559" t="str">
        <f>IF('Viemäriverkoston lähtötiedot'!$A558&gt;1000, 'Viemäriverkoston lähtötiedot'!$A558+MALLI_saneeraus_JV1!G$2,"")</f>
        <v/>
      </c>
      <c r="H559" s="8" t="str">
        <f>IF(G559&lt;&gt;"",'Viemäriverkoston lähtötiedot'!$B558*MALLI_saneeraus_JV1!H$2,"")</f>
        <v/>
      </c>
      <c r="I559" t="str">
        <f>IF('Viemäriverkoston lähtötiedot'!$A558&gt;1000, 'Viemäriverkoston lähtötiedot'!$A558+MALLI_saneeraus_JV1!I$2,"")</f>
        <v/>
      </c>
      <c r="J559" s="8" t="str">
        <f>IF(I559&lt;&gt;"",'Viemäriverkoston lähtötiedot'!$B558*MALLI_saneeraus_JV1!J$2,"")</f>
        <v/>
      </c>
    </row>
    <row r="560" spans="1:10" x14ac:dyDescent="0.35">
      <c r="A560" t="str">
        <f>IF('Viemäriverkoston lähtötiedot'!$A559&gt;1000, 'Viemäriverkoston lähtötiedot'!$A559+MALLI_saneeraus_JV1!A$2,"")</f>
        <v/>
      </c>
      <c r="B560" s="8" t="str">
        <f>IF(A560&lt;&gt;"",'Viemäriverkoston lähtötiedot'!$B559*MALLI_saneeraus_JV1!B$2,"")</f>
        <v/>
      </c>
      <c r="C560" t="str">
        <f>IF('Viemäriverkoston lähtötiedot'!$A559&gt;1000, 'Viemäriverkoston lähtötiedot'!$A559+MALLI_saneeraus_JV1!C$2,"")</f>
        <v/>
      </c>
      <c r="D560" s="8" t="str">
        <f>IF(C560&lt;&gt;"",'Viemäriverkoston lähtötiedot'!$B559*MALLI_saneeraus_JV1!D$2,"")</f>
        <v/>
      </c>
      <c r="E560" t="str">
        <f>IF('Viemäriverkoston lähtötiedot'!$A559&gt;1000, 'Viemäriverkoston lähtötiedot'!$A559+MALLI_saneeraus_JV1!E$2,"")</f>
        <v/>
      </c>
      <c r="F560" s="8" t="str">
        <f>IF(E560&lt;&gt;"",'Viemäriverkoston lähtötiedot'!$B559*MALLI_saneeraus_JV1!F$2,"")</f>
        <v/>
      </c>
      <c r="G560" t="str">
        <f>IF('Viemäriverkoston lähtötiedot'!$A559&gt;1000, 'Viemäriverkoston lähtötiedot'!$A559+MALLI_saneeraus_JV1!G$2,"")</f>
        <v/>
      </c>
      <c r="H560" s="8" t="str">
        <f>IF(G560&lt;&gt;"",'Viemäriverkoston lähtötiedot'!$B559*MALLI_saneeraus_JV1!H$2,"")</f>
        <v/>
      </c>
      <c r="I560" t="str">
        <f>IF('Viemäriverkoston lähtötiedot'!$A559&gt;1000, 'Viemäriverkoston lähtötiedot'!$A559+MALLI_saneeraus_JV1!I$2,"")</f>
        <v/>
      </c>
      <c r="J560" s="8" t="str">
        <f>IF(I560&lt;&gt;"",'Viemäriverkoston lähtötiedot'!$B559*MALLI_saneeraus_JV1!J$2,"")</f>
        <v/>
      </c>
    </row>
    <row r="561" spans="1:10" x14ac:dyDescent="0.35">
      <c r="A561" t="str">
        <f>IF('Viemäriverkoston lähtötiedot'!$A560&gt;1000, 'Viemäriverkoston lähtötiedot'!$A560+MALLI_saneeraus_JV1!A$2,"")</f>
        <v/>
      </c>
      <c r="B561" s="8" t="str">
        <f>IF(A561&lt;&gt;"",'Viemäriverkoston lähtötiedot'!$B560*MALLI_saneeraus_JV1!B$2,"")</f>
        <v/>
      </c>
      <c r="C561" t="str">
        <f>IF('Viemäriverkoston lähtötiedot'!$A560&gt;1000, 'Viemäriverkoston lähtötiedot'!$A560+MALLI_saneeraus_JV1!C$2,"")</f>
        <v/>
      </c>
      <c r="D561" s="8" t="str">
        <f>IF(C561&lt;&gt;"",'Viemäriverkoston lähtötiedot'!$B560*MALLI_saneeraus_JV1!D$2,"")</f>
        <v/>
      </c>
      <c r="E561" t="str">
        <f>IF('Viemäriverkoston lähtötiedot'!$A560&gt;1000, 'Viemäriverkoston lähtötiedot'!$A560+MALLI_saneeraus_JV1!E$2,"")</f>
        <v/>
      </c>
      <c r="F561" s="8" t="str">
        <f>IF(E561&lt;&gt;"",'Viemäriverkoston lähtötiedot'!$B560*MALLI_saneeraus_JV1!F$2,"")</f>
        <v/>
      </c>
      <c r="G561" t="str">
        <f>IF('Viemäriverkoston lähtötiedot'!$A560&gt;1000, 'Viemäriverkoston lähtötiedot'!$A560+MALLI_saneeraus_JV1!G$2,"")</f>
        <v/>
      </c>
      <c r="H561" s="8" t="str">
        <f>IF(G561&lt;&gt;"",'Viemäriverkoston lähtötiedot'!$B560*MALLI_saneeraus_JV1!H$2,"")</f>
        <v/>
      </c>
      <c r="I561" t="str">
        <f>IF('Viemäriverkoston lähtötiedot'!$A560&gt;1000, 'Viemäriverkoston lähtötiedot'!$A560+MALLI_saneeraus_JV1!I$2,"")</f>
        <v/>
      </c>
      <c r="J561" s="8" t="str">
        <f>IF(I561&lt;&gt;"",'Viemäriverkoston lähtötiedot'!$B560*MALLI_saneeraus_JV1!J$2,"")</f>
        <v/>
      </c>
    </row>
    <row r="562" spans="1:10" x14ac:dyDescent="0.35">
      <c r="A562" t="str">
        <f>IF('Viemäriverkoston lähtötiedot'!$A561&gt;1000, 'Viemäriverkoston lähtötiedot'!$A561+MALLI_saneeraus_JV1!A$2,"")</f>
        <v/>
      </c>
      <c r="B562" s="8" t="str">
        <f>IF(A562&lt;&gt;"",'Viemäriverkoston lähtötiedot'!$B561*MALLI_saneeraus_JV1!B$2,"")</f>
        <v/>
      </c>
      <c r="C562" t="str">
        <f>IF('Viemäriverkoston lähtötiedot'!$A561&gt;1000, 'Viemäriverkoston lähtötiedot'!$A561+MALLI_saneeraus_JV1!C$2,"")</f>
        <v/>
      </c>
      <c r="D562" s="8" t="str">
        <f>IF(C562&lt;&gt;"",'Viemäriverkoston lähtötiedot'!$B561*MALLI_saneeraus_JV1!D$2,"")</f>
        <v/>
      </c>
      <c r="E562" t="str">
        <f>IF('Viemäriverkoston lähtötiedot'!$A561&gt;1000, 'Viemäriverkoston lähtötiedot'!$A561+MALLI_saneeraus_JV1!E$2,"")</f>
        <v/>
      </c>
      <c r="F562" s="8" t="str">
        <f>IF(E562&lt;&gt;"",'Viemäriverkoston lähtötiedot'!$B561*MALLI_saneeraus_JV1!F$2,"")</f>
        <v/>
      </c>
      <c r="G562" t="str">
        <f>IF('Viemäriverkoston lähtötiedot'!$A561&gt;1000, 'Viemäriverkoston lähtötiedot'!$A561+MALLI_saneeraus_JV1!G$2,"")</f>
        <v/>
      </c>
      <c r="H562" s="8" t="str">
        <f>IF(G562&lt;&gt;"",'Viemäriverkoston lähtötiedot'!$B561*MALLI_saneeraus_JV1!H$2,"")</f>
        <v/>
      </c>
      <c r="I562" t="str">
        <f>IF('Viemäriverkoston lähtötiedot'!$A561&gt;1000, 'Viemäriverkoston lähtötiedot'!$A561+MALLI_saneeraus_JV1!I$2,"")</f>
        <v/>
      </c>
      <c r="J562" s="8" t="str">
        <f>IF(I562&lt;&gt;"",'Viemäriverkoston lähtötiedot'!$B561*MALLI_saneeraus_JV1!J$2,"")</f>
        <v/>
      </c>
    </row>
    <row r="563" spans="1:10" x14ac:dyDescent="0.35">
      <c r="A563" t="str">
        <f>IF('Viemäriverkoston lähtötiedot'!$A562&gt;1000, 'Viemäriverkoston lähtötiedot'!$A562+MALLI_saneeraus_JV1!A$2,"")</f>
        <v/>
      </c>
      <c r="B563" s="8" t="str">
        <f>IF(A563&lt;&gt;"",'Viemäriverkoston lähtötiedot'!$B562*MALLI_saneeraus_JV1!B$2,"")</f>
        <v/>
      </c>
      <c r="C563" t="str">
        <f>IF('Viemäriverkoston lähtötiedot'!$A562&gt;1000, 'Viemäriverkoston lähtötiedot'!$A562+MALLI_saneeraus_JV1!C$2,"")</f>
        <v/>
      </c>
      <c r="D563" s="8" t="str">
        <f>IF(C563&lt;&gt;"",'Viemäriverkoston lähtötiedot'!$B562*MALLI_saneeraus_JV1!D$2,"")</f>
        <v/>
      </c>
      <c r="E563" t="str">
        <f>IF('Viemäriverkoston lähtötiedot'!$A562&gt;1000, 'Viemäriverkoston lähtötiedot'!$A562+MALLI_saneeraus_JV1!E$2,"")</f>
        <v/>
      </c>
      <c r="F563" s="8" t="str">
        <f>IF(E563&lt;&gt;"",'Viemäriverkoston lähtötiedot'!$B562*MALLI_saneeraus_JV1!F$2,"")</f>
        <v/>
      </c>
      <c r="G563" t="str">
        <f>IF('Viemäriverkoston lähtötiedot'!$A562&gt;1000, 'Viemäriverkoston lähtötiedot'!$A562+MALLI_saneeraus_JV1!G$2,"")</f>
        <v/>
      </c>
      <c r="H563" s="8" t="str">
        <f>IF(G563&lt;&gt;"",'Viemäriverkoston lähtötiedot'!$B562*MALLI_saneeraus_JV1!H$2,"")</f>
        <v/>
      </c>
      <c r="I563" t="str">
        <f>IF('Viemäriverkoston lähtötiedot'!$A562&gt;1000, 'Viemäriverkoston lähtötiedot'!$A562+MALLI_saneeraus_JV1!I$2,"")</f>
        <v/>
      </c>
      <c r="J563" s="8" t="str">
        <f>IF(I563&lt;&gt;"",'Viemäriverkoston lähtötiedot'!$B562*MALLI_saneeraus_JV1!J$2,"")</f>
        <v/>
      </c>
    </row>
    <row r="564" spans="1:10" x14ac:dyDescent="0.35">
      <c r="A564" t="str">
        <f>IF('Viemäriverkoston lähtötiedot'!$A563&gt;1000, 'Viemäriverkoston lähtötiedot'!$A563+MALLI_saneeraus_JV1!A$2,"")</f>
        <v/>
      </c>
      <c r="B564" s="8" t="str">
        <f>IF(A564&lt;&gt;"",'Viemäriverkoston lähtötiedot'!$B563*MALLI_saneeraus_JV1!B$2,"")</f>
        <v/>
      </c>
      <c r="C564" t="str">
        <f>IF('Viemäriverkoston lähtötiedot'!$A563&gt;1000, 'Viemäriverkoston lähtötiedot'!$A563+MALLI_saneeraus_JV1!C$2,"")</f>
        <v/>
      </c>
      <c r="D564" s="8" t="str">
        <f>IF(C564&lt;&gt;"",'Viemäriverkoston lähtötiedot'!$B563*MALLI_saneeraus_JV1!D$2,"")</f>
        <v/>
      </c>
      <c r="E564" t="str">
        <f>IF('Viemäriverkoston lähtötiedot'!$A563&gt;1000, 'Viemäriverkoston lähtötiedot'!$A563+MALLI_saneeraus_JV1!E$2,"")</f>
        <v/>
      </c>
      <c r="F564" s="8" t="str">
        <f>IF(E564&lt;&gt;"",'Viemäriverkoston lähtötiedot'!$B563*MALLI_saneeraus_JV1!F$2,"")</f>
        <v/>
      </c>
      <c r="G564" t="str">
        <f>IF('Viemäriverkoston lähtötiedot'!$A563&gt;1000, 'Viemäriverkoston lähtötiedot'!$A563+MALLI_saneeraus_JV1!G$2,"")</f>
        <v/>
      </c>
      <c r="H564" s="8" t="str">
        <f>IF(G564&lt;&gt;"",'Viemäriverkoston lähtötiedot'!$B563*MALLI_saneeraus_JV1!H$2,"")</f>
        <v/>
      </c>
      <c r="I564" t="str">
        <f>IF('Viemäriverkoston lähtötiedot'!$A563&gt;1000, 'Viemäriverkoston lähtötiedot'!$A563+MALLI_saneeraus_JV1!I$2,"")</f>
        <v/>
      </c>
      <c r="J564" s="8" t="str">
        <f>IF(I564&lt;&gt;"",'Viemäriverkoston lähtötiedot'!$B563*MALLI_saneeraus_JV1!J$2,"")</f>
        <v/>
      </c>
    </row>
    <row r="565" spans="1:10" x14ac:dyDescent="0.35">
      <c r="A565" t="str">
        <f>IF('Viemäriverkoston lähtötiedot'!$A564&gt;1000, 'Viemäriverkoston lähtötiedot'!$A564+MALLI_saneeraus_JV1!A$2,"")</f>
        <v/>
      </c>
      <c r="B565" s="8" t="str">
        <f>IF(A565&lt;&gt;"",'Viemäriverkoston lähtötiedot'!$B564*MALLI_saneeraus_JV1!B$2,"")</f>
        <v/>
      </c>
      <c r="C565" t="str">
        <f>IF('Viemäriverkoston lähtötiedot'!$A564&gt;1000, 'Viemäriverkoston lähtötiedot'!$A564+MALLI_saneeraus_JV1!C$2,"")</f>
        <v/>
      </c>
      <c r="D565" s="8" t="str">
        <f>IF(C565&lt;&gt;"",'Viemäriverkoston lähtötiedot'!$B564*MALLI_saneeraus_JV1!D$2,"")</f>
        <v/>
      </c>
      <c r="E565" t="str">
        <f>IF('Viemäriverkoston lähtötiedot'!$A564&gt;1000, 'Viemäriverkoston lähtötiedot'!$A564+MALLI_saneeraus_JV1!E$2,"")</f>
        <v/>
      </c>
      <c r="F565" s="8" t="str">
        <f>IF(E565&lt;&gt;"",'Viemäriverkoston lähtötiedot'!$B564*MALLI_saneeraus_JV1!F$2,"")</f>
        <v/>
      </c>
      <c r="G565" t="str">
        <f>IF('Viemäriverkoston lähtötiedot'!$A564&gt;1000, 'Viemäriverkoston lähtötiedot'!$A564+MALLI_saneeraus_JV1!G$2,"")</f>
        <v/>
      </c>
      <c r="H565" s="8" t="str">
        <f>IF(G565&lt;&gt;"",'Viemäriverkoston lähtötiedot'!$B564*MALLI_saneeraus_JV1!H$2,"")</f>
        <v/>
      </c>
      <c r="I565" t="str">
        <f>IF('Viemäriverkoston lähtötiedot'!$A564&gt;1000, 'Viemäriverkoston lähtötiedot'!$A564+MALLI_saneeraus_JV1!I$2,"")</f>
        <v/>
      </c>
      <c r="J565" s="8" t="str">
        <f>IF(I565&lt;&gt;"",'Viemäriverkoston lähtötiedot'!$B564*MALLI_saneeraus_JV1!J$2,"")</f>
        <v/>
      </c>
    </row>
    <row r="566" spans="1:10" x14ac:dyDescent="0.35">
      <c r="A566" t="str">
        <f>IF('Viemäriverkoston lähtötiedot'!$A565&gt;1000, 'Viemäriverkoston lähtötiedot'!$A565+MALLI_saneeraus_JV1!A$2,"")</f>
        <v/>
      </c>
      <c r="B566" s="8" t="str">
        <f>IF(A566&lt;&gt;"",'Viemäriverkoston lähtötiedot'!$B565*MALLI_saneeraus_JV1!B$2,"")</f>
        <v/>
      </c>
      <c r="C566" t="str">
        <f>IF('Viemäriverkoston lähtötiedot'!$A565&gt;1000, 'Viemäriverkoston lähtötiedot'!$A565+MALLI_saneeraus_JV1!C$2,"")</f>
        <v/>
      </c>
      <c r="D566" s="8" t="str">
        <f>IF(C566&lt;&gt;"",'Viemäriverkoston lähtötiedot'!$B565*MALLI_saneeraus_JV1!D$2,"")</f>
        <v/>
      </c>
      <c r="E566" t="str">
        <f>IF('Viemäriverkoston lähtötiedot'!$A565&gt;1000, 'Viemäriverkoston lähtötiedot'!$A565+MALLI_saneeraus_JV1!E$2,"")</f>
        <v/>
      </c>
      <c r="F566" s="8" t="str">
        <f>IF(E566&lt;&gt;"",'Viemäriverkoston lähtötiedot'!$B565*MALLI_saneeraus_JV1!F$2,"")</f>
        <v/>
      </c>
      <c r="G566" t="str">
        <f>IF('Viemäriverkoston lähtötiedot'!$A565&gt;1000, 'Viemäriverkoston lähtötiedot'!$A565+MALLI_saneeraus_JV1!G$2,"")</f>
        <v/>
      </c>
      <c r="H566" s="8" t="str">
        <f>IF(G566&lt;&gt;"",'Viemäriverkoston lähtötiedot'!$B565*MALLI_saneeraus_JV1!H$2,"")</f>
        <v/>
      </c>
      <c r="I566" t="str">
        <f>IF('Viemäriverkoston lähtötiedot'!$A565&gt;1000, 'Viemäriverkoston lähtötiedot'!$A565+MALLI_saneeraus_JV1!I$2,"")</f>
        <v/>
      </c>
      <c r="J566" s="8" t="str">
        <f>IF(I566&lt;&gt;"",'Viemäriverkoston lähtötiedot'!$B565*MALLI_saneeraus_JV1!J$2,"")</f>
        <v/>
      </c>
    </row>
    <row r="567" spans="1:10" x14ac:dyDescent="0.35">
      <c r="A567" t="str">
        <f>IF('Viemäriverkoston lähtötiedot'!$A566&gt;1000, 'Viemäriverkoston lähtötiedot'!$A566+MALLI_saneeraus_JV1!A$2,"")</f>
        <v/>
      </c>
      <c r="B567" s="8" t="str">
        <f>IF(A567&lt;&gt;"",'Viemäriverkoston lähtötiedot'!$B566*MALLI_saneeraus_JV1!B$2,"")</f>
        <v/>
      </c>
      <c r="C567" t="str">
        <f>IF('Viemäriverkoston lähtötiedot'!$A566&gt;1000, 'Viemäriverkoston lähtötiedot'!$A566+MALLI_saneeraus_JV1!C$2,"")</f>
        <v/>
      </c>
      <c r="D567" s="8" t="str">
        <f>IF(C567&lt;&gt;"",'Viemäriverkoston lähtötiedot'!$B566*MALLI_saneeraus_JV1!D$2,"")</f>
        <v/>
      </c>
      <c r="E567" t="str">
        <f>IF('Viemäriverkoston lähtötiedot'!$A566&gt;1000, 'Viemäriverkoston lähtötiedot'!$A566+MALLI_saneeraus_JV1!E$2,"")</f>
        <v/>
      </c>
      <c r="F567" s="8" t="str">
        <f>IF(E567&lt;&gt;"",'Viemäriverkoston lähtötiedot'!$B566*MALLI_saneeraus_JV1!F$2,"")</f>
        <v/>
      </c>
      <c r="G567" t="str">
        <f>IF('Viemäriverkoston lähtötiedot'!$A566&gt;1000, 'Viemäriverkoston lähtötiedot'!$A566+MALLI_saneeraus_JV1!G$2,"")</f>
        <v/>
      </c>
      <c r="H567" s="8" t="str">
        <f>IF(G567&lt;&gt;"",'Viemäriverkoston lähtötiedot'!$B566*MALLI_saneeraus_JV1!H$2,"")</f>
        <v/>
      </c>
      <c r="I567" t="str">
        <f>IF('Viemäriverkoston lähtötiedot'!$A566&gt;1000, 'Viemäriverkoston lähtötiedot'!$A566+MALLI_saneeraus_JV1!I$2,"")</f>
        <v/>
      </c>
      <c r="J567" s="8" t="str">
        <f>IF(I567&lt;&gt;"",'Viemäriverkoston lähtötiedot'!$B566*MALLI_saneeraus_JV1!J$2,"")</f>
        <v/>
      </c>
    </row>
    <row r="568" spans="1:10" x14ac:dyDescent="0.35">
      <c r="A568" t="str">
        <f>IF('Viemäriverkoston lähtötiedot'!$A567&gt;1000, 'Viemäriverkoston lähtötiedot'!$A567+MALLI_saneeraus_JV1!A$2,"")</f>
        <v/>
      </c>
      <c r="B568" s="8" t="str">
        <f>IF(A568&lt;&gt;"",'Viemäriverkoston lähtötiedot'!$B567*MALLI_saneeraus_JV1!B$2,"")</f>
        <v/>
      </c>
      <c r="C568" t="str">
        <f>IF('Viemäriverkoston lähtötiedot'!$A567&gt;1000, 'Viemäriverkoston lähtötiedot'!$A567+MALLI_saneeraus_JV1!C$2,"")</f>
        <v/>
      </c>
      <c r="D568" s="8" t="str">
        <f>IF(C568&lt;&gt;"",'Viemäriverkoston lähtötiedot'!$B567*MALLI_saneeraus_JV1!D$2,"")</f>
        <v/>
      </c>
      <c r="E568" t="str">
        <f>IF('Viemäriverkoston lähtötiedot'!$A567&gt;1000, 'Viemäriverkoston lähtötiedot'!$A567+MALLI_saneeraus_JV1!E$2,"")</f>
        <v/>
      </c>
      <c r="F568" s="8" t="str">
        <f>IF(E568&lt;&gt;"",'Viemäriverkoston lähtötiedot'!$B567*MALLI_saneeraus_JV1!F$2,"")</f>
        <v/>
      </c>
      <c r="G568" t="str">
        <f>IF('Viemäriverkoston lähtötiedot'!$A567&gt;1000, 'Viemäriverkoston lähtötiedot'!$A567+MALLI_saneeraus_JV1!G$2,"")</f>
        <v/>
      </c>
      <c r="H568" s="8" t="str">
        <f>IF(G568&lt;&gt;"",'Viemäriverkoston lähtötiedot'!$B567*MALLI_saneeraus_JV1!H$2,"")</f>
        <v/>
      </c>
      <c r="I568" t="str">
        <f>IF('Viemäriverkoston lähtötiedot'!$A567&gt;1000, 'Viemäriverkoston lähtötiedot'!$A567+MALLI_saneeraus_JV1!I$2,"")</f>
        <v/>
      </c>
      <c r="J568" s="8" t="str">
        <f>IF(I568&lt;&gt;"",'Viemäriverkoston lähtötiedot'!$B567*MALLI_saneeraus_JV1!J$2,"")</f>
        <v/>
      </c>
    </row>
    <row r="569" spans="1:10" x14ac:dyDescent="0.35">
      <c r="A569" t="str">
        <f>IF('Viemäriverkoston lähtötiedot'!$A568&gt;1000, 'Viemäriverkoston lähtötiedot'!$A568+MALLI_saneeraus_JV1!A$2,"")</f>
        <v/>
      </c>
      <c r="B569" s="8" t="str">
        <f>IF(A569&lt;&gt;"",'Viemäriverkoston lähtötiedot'!$B568*MALLI_saneeraus_JV1!B$2,"")</f>
        <v/>
      </c>
      <c r="C569" t="str">
        <f>IF('Viemäriverkoston lähtötiedot'!$A568&gt;1000, 'Viemäriverkoston lähtötiedot'!$A568+MALLI_saneeraus_JV1!C$2,"")</f>
        <v/>
      </c>
      <c r="D569" s="8" t="str">
        <f>IF(C569&lt;&gt;"",'Viemäriverkoston lähtötiedot'!$B568*MALLI_saneeraus_JV1!D$2,"")</f>
        <v/>
      </c>
      <c r="E569" t="str">
        <f>IF('Viemäriverkoston lähtötiedot'!$A568&gt;1000, 'Viemäriverkoston lähtötiedot'!$A568+MALLI_saneeraus_JV1!E$2,"")</f>
        <v/>
      </c>
      <c r="F569" s="8" t="str">
        <f>IF(E569&lt;&gt;"",'Viemäriverkoston lähtötiedot'!$B568*MALLI_saneeraus_JV1!F$2,"")</f>
        <v/>
      </c>
      <c r="G569" t="str">
        <f>IF('Viemäriverkoston lähtötiedot'!$A568&gt;1000, 'Viemäriverkoston lähtötiedot'!$A568+MALLI_saneeraus_JV1!G$2,"")</f>
        <v/>
      </c>
      <c r="H569" s="8" t="str">
        <f>IF(G569&lt;&gt;"",'Viemäriverkoston lähtötiedot'!$B568*MALLI_saneeraus_JV1!H$2,"")</f>
        <v/>
      </c>
      <c r="I569" t="str">
        <f>IF('Viemäriverkoston lähtötiedot'!$A568&gt;1000, 'Viemäriverkoston lähtötiedot'!$A568+MALLI_saneeraus_JV1!I$2,"")</f>
        <v/>
      </c>
      <c r="J569" s="8" t="str">
        <f>IF(I569&lt;&gt;"",'Viemäriverkoston lähtötiedot'!$B568*MALLI_saneeraus_JV1!J$2,"")</f>
        <v/>
      </c>
    </row>
    <row r="570" spans="1:10" x14ac:dyDescent="0.35">
      <c r="A570" t="str">
        <f>IF('Viemäriverkoston lähtötiedot'!$A569&gt;1000, 'Viemäriverkoston lähtötiedot'!$A569+MALLI_saneeraus_JV1!A$2,"")</f>
        <v/>
      </c>
      <c r="B570" s="8" t="str">
        <f>IF(A570&lt;&gt;"",'Viemäriverkoston lähtötiedot'!$B569*MALLI_saneeraus_JV1!B$2,"")</f>
        <v/>
      </c>
      <c r="C570" t="str">
        <f>IF('Viemäriverkoston lähtötiedot'!$A569&gt;1000, 'Viemäriverkoston lähtötiedot'!$A569+MALLI_saneeraus_JV1!C$2,"")</f>
        <v/>
      </c>
      <c r="D570" s="8" t="str">
        <f>IF(C570&lt;&gt;"",'Viemäriverkoston lähtötiedot'!$B569*MALLI_saneeraus_JV1!D$2,"")</f>
        <v/>
      </c>
      <c r="E570" t="str">
        <f>IF('Viemäriverkoston lähtötiedot'!$A569&gt;1000, 'Viemäriverkoston lähtötiedot'!$A569+MALLI_saneeraus_JV1!E$2,"")</f>
        <v/>
      </c>
      <c r="F570" s="8" t="str">
        <f>IF(E570&lt;&gt;"",'Viemäriverkoston lähtötiedot'!$B569*MALLI_saneeraus_JV1!F$2,"")</f>
        <v/>
      </c>
      <c r="G570" t="str">
        <f>IF('Viemäriverkoston lähtötiedot'!$A569&gt;1000, 'Viemäriverkoston lähtötiedot'!$A569+MALLI_saneeraus_JV1!G$2,"")</f>
        <v/>
      </c>
      <c r="H570" s="8" t="str">
        <f>IF(G570&lt;&gt;"",'Viemäriverkoston lähtötiedot'!$B569*MALLI_saneeraus_JV1!H$2,"")</f>
        <v/>
      </c>
      <c r="I570" t="str">
        <f>IF('Viemäriverkoston lähtötiedot'!$A569&gt;1000, 'Viemäriverkoston lähtötiedot'!$A569+MALLI_saneeraus_JV1!I$2,"")</f>
        <v/>
      </c>
      <c r="J570" s="8" t="str">
        <f>IF(I570&lt;&gt;"",'Viemäriverkoston lähtötiedot'!$B569*MALLI_saneeraus_JV1!J$2,"")</f>
        <v/>
      </c>
    </row>
    <row r="571" spans="1:10" x14ac:dyDescent="0.35">
      <c r="A571" t="str">
        <f>IF('Viemäriverkoston lähtötiedot'!$A570&gt;1000, 'Viemäriverkoston lähtötiedot'!$A570+MALLI_saneeraus_JV1!A$2,"")</f>
        <v/>
      </c>
      <c r="B571" s="8" t="str">
        <f>IF(A571&lt;&gt;"",'Viemäriverkoston lähtötiedot'!$B570*MALLI_saneeraus_JV1!B$2,"")</f>
        <v/>
      </c>
      <c r="C571" t="str">
        <f>IF('Viemäriverkoston lähtötiedot'!$A570&gt;1000, 'Viemäriverkoston lähtötiedot'!$A570+MALLI_saneeraus_JV1!C$2,"")</f>
        <v/>
      </c>
      <c r="D571" s="8" t="str">
        <f>IF(C571&lt;&gt;"",'Viemäriverkoston lähtötiedot'!$B570*MALLI_saneeraus_JV1!D$2,"")</f>
        <v/>
      </c>
      <c r="E571" t="str">
        <f>IF('Viemäriverkoston lähtötiedot'!$A570&gt;1000, 'Viemäriverkoston lähtötiedot'!$A570+MALLI_saneeraus_JV1!E$2,"")</f>
        <v/>
      </c>
      <c r="F571" s="8" t="str">
        <f>IF(E571&lt;&gt;"",'Viemäriverkoston lähtötiedot'!$B570*MALLI_saneeraus_JV1!F$2,"")</f>
        <v/>
      </c>
      <c r="G571" t="str">
        <f>IF('Viemäriverkoston lähtötiedot'!$A570&gt;1000, 'Viemäriverkoston lähtötiedot'!$A570+MALLI_saneeraus_JV1!G$2,"")</f>
        <v/>
      </c>
      <c r="H571" s="8" t="str">
        <f>IF(G571&lt;&gt;"",'Viemäriverkoston lähtötiedot'!$B570*MALLI_saneeraus_JV1!H$2,"")</f>
        <v/>
      </c>
      <c r="I571" t="str">
        <f>IF('Viemäriverkoston lähtötiedot'!$A570&gt;1000, 'Viemäriverkoston lähtötiedot'!$A570+MALLI_saneeraus_JV1!I$2,"")</f>
        <v/>
      </c>
      <c r="J571" s="8" t="str">
        <f>IF(I571&lt;&gt;"",'Viemäriverkoston lähtötiedot'!$B570*MALLI_saneeraus_JV1!J$2,"")</f>
        <v/>
      </c>
    </row>
    <row r="572" spans="1:10" x14ac:dyDescent="0.35">
      <c r="A572" t="str">
        <f>IF('Viemäriverkoston lähtötiedot'!$A571&gt;1000, 'Viemäriverkoston lähtötiedot'!$A571+MALLI_saneeraus_JV1!A$2,"")</f>
        <v/>
      </c>
      <c r="B572" s="8" t="str">
        <f>IF(A572&lt;&gt;"",'Viemäriverkoston lähtötiedot'!$B571*MALLI_saneeraus_JV1!B$2,"")</f>
        <v/>
      </c>
      <c r="C572" t="str">
        <f>IF('Viemäriverkoston lähtötiedot'!$A571&gt;1000, 'Viemäriverkoston lähtötiedot'!$A571+MALLI_saneeraus_JV1!C$2,"")</f>
        <v/>
      </c>
      <c r="D572" s="8" t="str">
        <f>IF(C572&lt;&gt;"",'Viemäriverkoston lähtötiedot'!$B571*MALLI_saneeraus_JV1!D$2,"")</f>
        <v/>
      </c>
      <c r="E572" t="str">
        <f>IF('Viemäriverkoston lähtötiedot'!$A571&gt;1000, 'Viemäriverkoston lähtötiedot'!$A571+MALLI_saneeraus_JV1!E$2,"")</f>
        <v/>
      </c>
      <c r="F572" s="8" t="str">
        <f>IF(E572&lt;&gt;"",'Viemäriverkoston lähtötiedot'!$B571*MALLI_saneeraus_JV1!F$2,"")</f>
        <v/>
      </c>
      <c r="G572" t="str">
        <f>IF('Viemäriverkoston lähtötiedot'!$A571&gt;1000, 'Viemäriverkoston lähtötiedot'!$A571+MALLI_saneeraus_JV1!G$2,"")</f>
        <v/>
      </c>
      <c r="H572" s="8" t="str">
        <f>IF(G572&lt;&gt;"",'Viemäriverkoston lähtötiedot'!$B571*MALLI_saneeraus_JV1!H$2,"")</f>
        <v/>
      </c>
      <c r="I572" t="str">
        <f>IF('Viemäriverkoston lähtötiedot'!$A571&gt;1000, 'Viemäriverkoston lähtötiedot'!$A571+MALLI_saneeraus_JV1!I$2,"")</f>
        <v/>
      </c>
      <c r="J572" s="8" t="str">
        <f>IF(I572&lt;&gt;"",'Viemäriverkoston lähtötiedot'!$B571*MALLI_saneeraus_JV1!J$2,"")</f>
        <v/>
      </c>
    </row>
    <row r="573" spans="1:10" x14ac:dyDescent="0.35">
      <c r="A573" t="str">
        <f>IF('Viemäriverkoston lähtötiedot'!$A572&gt;1000, 'Viemäriverkoston lähtötiedot'!$A572+MALLI_saneeraus_JV1!A$2,"")</f>
        <v/>
      </c>
      <c r="B573" s="8" t="str">
        <f>IF(A573&lt;&gt;"",'Viemäriverkoston lähtötiedot'!$B572*MALLI_saneeraus_JV1!B$2,"")</f>
        <v/>
      </c>
      <c r="C573" t="str">
        <f>IF('Viemäriverkoston lähtötiedot'!$A572&gt;1000, 'Viemäriverkoston lähtötiedot'!$A572+MALLI_saneeraus_JV1!C$2,"")</f>
        <v/>
      </c>
      <c r="D573" s="8" t="str">
        <f>IF(C573&lt;&gt;"",'Viemäriverkoston lähtötiedot'!$B572*MALLI_saneeraus_JV1!D$2,"")</f>
        <v/>
      </c>
      <c r="E573" t="str">
        <f>IF('Viemäriverkoston lähtötiedot'!$A572&gt;1000, 'Viemäriverkoston lähtötiedot'!$A572+MALLI_saneeraus_JV1!E$2,"")</f>
        <v/>
      </c>
      <c r="F573" s="8" t="str">
        <f>IF(E573&lt;&gt;"",'Viemäriverkoston lähtötiedot'!$B572*MALLI_saneeraus_JV1!F$2,"")</f>
        <v/>
      </c>
      <c r="G573" t="str">
        <f>IF('Viemäriverkoston lähtötiedot'!$A572&gt;1000, 'Viemäriverkoston lähtötiedot'!$A572+MALLI_saneeraus_JV1!G$2,"")</f>
        <v/>
      </c>
      <c r="H573" s="8" t="str">
        <f>IF(G573&lt;&gt;"",'Viemäriverkoston lähtötiedot'!$B572*MALLI_saneeraus_JV1!H$2,"")</f>
        <v/>
      </c>
      <c r="I573" t="str">
        <f>IF('Viemäriverkoston lähtötiedot'!$A572&gt;1000, 'Viemäriverkoston lähtötiedot'!$A572+MALLI_saneeraus_JV1!I$2,"")</f>
        <v/>
      </c>
      <c r="J573" s="8" t="str">
        <f>IF(I573&lt;&gt;"",'Viemäriverkoston lähtötiedot'!$B572*MALLI_saneeraus_JV1!J$2,"")</f>
        <v/>
      </c>
    </row>
    <row r="574" spans="1:10" x14ac:dyDescent="0.35">
      <c r="A574" t="str">
        <f>IF('Viemäriverkoston lähtötiedot'!$A573&gt;1000, 'Viemäriverkoston lähtötiedot'!$A573+MALLI_saneeraus_JV1!A$2,"")</f>
        <v/>
      </c>
      <c r="B574" s="8" t="str">
        <f>IF(A574&lt;&gt;"",'Viemäriverkoston lähtötiedot'!$B573*MALLI_saneeraus_JV1!B$2,"")</f>
        <v/>
      </c>
      <c r="C574" t="str">
        <f>IF('Viemäriverkoston lähtötiedot'!$A573&gt;1000, 'Viemäriverkoston lähtötiedot'!$A573+MALLI_saneeraus_JV1!C$2,"")</f>
        <v/>
      </c>
      <c r="D574" s="8" t="str">
        <f>IF(C574&lt;&gt;"",'Viemäriverkoston lähtötiedot'!$B573*MALLI_saneeraus_JV1!D$2,"")</f>
        <v/>
      </c>
      <c r="E574" t="str">
        <f>IF('Viemäriverkoston lähtötiedot'!$A573&gt;1000, 'Viemäriverkoston lähtötiedot'!$A573+MALLI_saneeraus_JV1!E$2,"")</f>
        <v/>
      </c>
      <c r="F574" s="8" t="str">
        <f>IF(E574&lt;&gt;"",'Viemäriverkoston lähtötiedot'!$B573*MALLI_saneeraus_JV1!F$2,"")</f>
        <v/>
      </c>
      <c r="G574" t="str">
        <f>IF('Viemäriverkoston lähtötiedot'!$A573&gt;1000, 'Viemäriverkoston lähtötiedot'!$A573+MALLI_saneeraus_JV1!G$2,"")</f>
        <v/>
      </c>
      <c r="H574" s="8" t="str">
        <f>IF(G574&lt;&gt;"",'Viemäriverkoston lähtötiedot'!$B573*MALLI_saneeraus_JV1!H$2,"")</f>
        <v/>
      </c>
      <c r="I574" t="str">
        <f>IF('Viemäriverkoston lähtötiedot'!$A573&gt;1000, 'Viemäriverkoston lähtötiedot'!$A573+MALLI_saneeraus_JV1!I$2,"")</f>
        <v/>
      </c>
      <c r="J574" s="8" t="str">
        <f>IF(I574&lt;&gt;"",'Viemäriverkoston lähtötiedot'!$B573*MALLI_saneeraus_JV1!J$2,"")</f>
        <v/>
      </c>
    </row>
    <row r="575" spans="1:10" x14ac:dyDescent="0.35">
      <c r="A575" t="str">
        <f>IF('Viemäriverkoston lähtötiedot'!$A574&gt;1000, 'Viemäriverkoston lähtötiedot'!$A574+MALLI_saneeraus_JV1!A$2,"")</f>
        <v/>
      </c>
      <c r="B575" s="8" t="str">
        <f>IF(A575&lt;&gt;"",'Viemäriverkoston lähtötiedot'!$B574*MALLI_saneeraus_JV1!B$2,"")</f>
        <v/>
      </c>
      <c r="C575" t="str">
        <f>IF('Viemäriverkoston lähtötiedot'!$A574&gt;1000, 'Viemäriverkoston lähtötiedot'!$A574+MALLI_saneeraus_JV1!C$2,"")</f>
        <v/>
      </c>
      <c r="D575" s="8" t="str">
        <f>IF(C575&lt;&gt;"",'Viemäriverkoston lähtötiedot'!$B574*MALLI_saneeraus_JV1!D$2,"")</f>
        <v/>
      </c>
      <c r="E575" t="str">
        <f>IF('Viemäriverkoston lähtötiedot'!$A574&gt;1000, 'Viemäriverkoston lähtötiedot'!$A574+MALLI_saneeraus_JV1!E$2,"")</f>
        <v/>
      </c>
      <c r="F575" s="8" t="str">
        <f>IF(E575&lt;&gt;"",'Viemäriverkoston lähtötiedot'!$B574*MALLI_saneeraus_JV1!F$2,"")</f>
        <v/>
      </c>
      <c r="G575" t="str">
        <f>IF('Viemäriverkoston lähtötiedot'!$A574&gt;1000, 'Viemäriverkoston lähtötiedot'!$A574+MALLI_saneeraus_JV1!G$2,"")</f>
        <v/>
      </c>
      <c r="H575" s="8" t="str">
        <f>IF(G575&lt;&gt;"",'Viemäriverkoston lähtötiedot'!$B574*MALLI_saneeraus_JV1!H$2,"")</f>
        <v/>
      </c>
      <c r="I575" t="str">
        <f>IF('Viemäriverkoston lähtötiedot'!$A574&gt;1000, 'Viemäriverkoston lähtötiedot'!$A574+MALLI_saneeraus_JV1!I$2,"")</f>
        <v/>
      </c>
      <c r="J575" s="8" t="str">
        <f>IF(I575&lt;&gt;"",'Viemäriverkoston lähtötiedot'!$B574*MALLI_saneeraus_JV1!J$2,"")</f>
        <v/>
      </c>
    </row>
    <row r="576" spans="1:10" x14ac:dyDescent="0.35">
      <c r="A576" t="str">
        <f>IF('Viemäriverkoston lähtötiedot'!$A575&gt;1000, 'Viemäriverkoston lähtötiedot'!$A575+MALLI_saneeraus_JV1!A$2,"")</f>
        <v/>
      </c>
      <c r="B576" s="8" t="str">
        <f>IF(A576&lt;&gt;"",'Viemäriverkoston lähtötiedot'!$B575*MALLI_saneeraus_JV1!B$2,"")</f>
        <v/>
      </c>
      <c r="C576" t="str">
        <f>IF('Viemäriverkoston lähtötiedot'!$A575&gt;1000, 'Viemäriverkoston lähtötiedot'!$A575+MALLI_saneeraus_JV1!C$2,"")</f>
        <v/>
      </c>
      <c r="D576" s="8" t="str">
        <f>IF(C576&lt;&gt;"",'Viemäriverkoston lähtötiedot'!$B575*MALLI_saneeraus_JV1!D$2,"")</f>
        <v/>
      </c>
      <c r="E576" t="str">
        <f>IF('Viemäriverkoston lähtötiedot'!$A575&gt;1000, 'Viemäriverkoston lähtötiedot'!$A575+MALLI_saneeraus_JV1!E$2,"")</f>
        <v/>
      </c>
      <c r="F576" s="8" t="str">
        <f>IF(E576&lt;&gt;"",'Viemäriverkoston lähtötiedot'!$B575*MALLI_saneeraus_JV1!F$2,"")</f>
        <v/>
      </c>
      <c r="G576" t="str">
        <f>IF('Viemäriverkoston lähtötiedot'!$A575&gt;1000, 'Viemäriverkoston lähtötiedot'!$A575+MALLI_saneeraus_JV1!G$2,"")</f>
        <v/>
      </c>
      <c r="H576" s="8" t="str">
        <f>IF(G576&lt;&gt;"",'Viemäriverkoston lähtötiedot'!$B575*MALLI_saneeraus_JV1!H$2,"")</f>
        <v/>
      </c>
      <c r="I576" t="str">
        <f>IF('Viemäriverkoston lähtötiedot'!$A575&gt;1000, 'Viemäriverkoston lähtötiedot'!$A575+MALLI_saneeraus_JV1!I$2,"")</f>
        <v/>
      </c>
      <c r="J576" s="8" t="str">
        <f>IF(I576&lt;&gt;"",'Viemäriverkoston lähtötiedot'!$B575*MALLI_saneeraus_JV1!J$2,"")</f>
        <v/>
      </c>
    </row>
    <row r="577" spans="1:10" x14ac:dyDescent="0.35">
      <c r="A577" t="str">
        <f>IF('Viemäriverkoston lähtötiedot'!$A576&gt;1000, 'Viemäriverkoston lähtötiedot'!$A576+MALLI_saneeraus_JV1!A$2,"")</f>
        <v/>
      </c>
      <c r="B577" s="8" t="str">
        <f>IF(A577&lt;&gt;"",'Viemäriverkoston lähtötiedot'!$B576*MALLI_saneeraus_JV1!B$2,"")</f>
        <v/>
      </c>
      <c r="C577" t="str">
        <f>IF('Viemäriverkoston lähtötiedot'!$A576&gt;1000, 'Viemäriverkoston lähtötiedot'!$A576+MALLI_saneeraus_JV1!C$2,"")</f>
        <v/>
      </c>
      <c r="D577" s="8" t="str">
        <f>IF(C577&lt;&gt;"",'Viemäriverkoston lähtötiedot'!$B576*MALLI_saneeraus_JV1!D$2,"")</f>
        <v/>
      </c>
      <c r="E577" t="str">
        <f>IF('Viemäriverkoston lähtötiedot'!$A576&gt;1000, 'Viemäriverkoston lähtötiedot'!$A576+MALLI_saneeraus_JV1!E$2,"")</f>
        <v/>
      </c>
      <c r="F577" s="8" t="str">
        <f>IF(E577&lt;&gt;"",'Viemäriverkoston lähtötiedot'!$B576*MALLI_saneeraus_JV1!F$2,"")</f>
        <v/>
      </c>
      <c r="G577" t="str">
        <f>IF('Viemäriverkoston lähtötiedot'!$A576&gt;1000, 'Viemäriverkoston lähtötiedot'!$A576+MALLI_saneeraus_JV1!G$2,"")</f>
        <v/>
      </c>
      <c r="H577" s="8" t="str">
        <f>IF(G577&lt;&gt;"",'Viemäriverkoston lähtötiedot'!$B576*MALLI_saneeraus_JV1!H$2,"")</f>
        <v/>
      </c>
      <c r="I577" t="str">
        <f>IF('Viemäriverkoston lähtötiedot'!$A576&gt;1000, 'Viemäriverkoston lähtötiedot'!$A576+MALLI_saneeraus_JV1!I$2,"")</f>
        <v/>
      </c>
      <c r="J577" s="8" t="str">
        <f>IF(I577&lt;&gt;"",'Viemäriverkoston lähtötiedot'!$B576*MALLI_saneeraus_JV1!J$2,"")</f>
        <v/>
      </c>
    </row>
    <row r="578" spans="1:10" x14ac:dyDescent="0.35">
      <c r="A578" t="str">
        <f>IF('Viemäriverkoston lähtötiedot'!$A577&gt;1000, 'Viemäriverkoston lähtötiedot'!$A577+MALLI_saneeraus_JV1!A$2,"")</f>
        <v/>
      </c>
      <c r="B578" s="8" t="str">
        <f>IF(A578&lt;&gt;"",'Viemäriverkoston lähtötiedot'!$B577*MALLI_saneeraus_JV1!B$2,"")</f>
        <v/>
      </c>
      <c r="C578" t="str">
        <f>IF('Viemäriverkoston lähtötiedot'!$A577&gt;1000, 'Viemäriverkoston lähtötiedot'!$A577+MALLI_saneeraus_JV1!C$2,"")</f>
        <v/>
      </c>
      <c r="D578" s="8" t="str">
        <f>IF(C578&lt;&gt;"",'Viemäriverkoston lähtötiedot'!$B577*MALLI_saneeraus_JV1!D$2,"")</f>
        <v/>
      </c>
      <c r="E578" t="str">
        <f>IF('Viemäriverkoston lähtötiedot'!$A577&gt;1000, 'Viemäriverkoston lähtötiedot'!$A577+MALLI_saneeraus_JV1!E$2,"")</f>
        <v/>
      </c>
      <c r="F578" s="8" t="str">
        <f>IF(E578&lt;&gt;"",'Viemäriverkoston lähtötiedot'!$B577*MALLI_saneeraus_JV1!F$2,"")</f>
        <v/>
      </c>
      <c r="G578" t="str">
        <f>IF('Viemäriverkoston lähtötiedot'!$A577&gt;1000, 'Viemäriverkoston lähtötiedot'!$A577+MALLI_saneeraus_JV1!G$2,"")</f>
        <v/>
      </c>
      <c r="H578" s="8" t="str">
        <f>IF(G578&lt;&gt;"",'Viemäriverkoston lähtötiedot'!$B577*MALLI_saneeraus_JV1!H$2,"")</f>
        <v/>
      </c>
      <c r="I578" t="str">
        <f>IF('Viemäriverkoston lähtötiedot'!$A577&gt;1000, 'Viemäriverkoston lähtötiedot'!$A577+MALLI_saneeraus_JV1!I$2,"")</f>
        <v/>
      </c>
      <c r="J578" s="8" t="str">
        <f>IF(I578&lt;&gt;"",'Viemäriverkoston lähtötiedot'!$B577*MALLI_saneeraus_JV1!J$2,"")</f>
        <v/>
      </c>
    </row>
    <row r="579" spans="1:10" x14ac:dyDescent="0.35">
      <c r="A579" t="str">
        <f>IF('Viemäriverkoston lähtötiedot'!$A578&gt;1000, 'Viemäriverkoston lähtötiedot'!$A578+MALLI_saneeraus_JV1!A$2,"")</f>
        <v/>
      </c>
      <c r="B579" s="8" t="str">
        <f>IF(A579&lt;&gt;"",'Viemäriverkoston lähtötiedot'!$B578*MALLI_saneeraus_JV1!B$2,"")</f>
        <v/>
      </c>
      <c r="C579" t="str">
        <f>IF('Viemäriverkoston lähtötiedot'!$A578&gt;1000, 'Viemäriverkoston lähtötiedot'!$A578+MALLI_saneeraus_JV1!C$2,"")</f>
        <v/>
      </c>
      <c r="D579" s="8" t="str">
        <f>IF(C579&lt;&gt;"",'Viemäriverkoston lähtötiedot'!$B578*MALLI_saneeraus_JV1!D$2,"")</f>
        <v/>
      </c>
      <c r="E579" t="str">
        <f>IF('Viemäriverkoston lähtötiedot'!$A578&gt;1000, 'Viemäriverkoston lähtötiedot'!$A578+MALLI_saneeraus_JV1!E$2,"")</f>
        <v/>
      </c>
      <c r="F579" s="8" t="str">
        <f>IF(E579&lt;&gt;"",'Viemäriverkoston lähtötiedot'!$B578*MALLI_saneeraus_JV1!F$2,"")</f>
        <v/>
      </c>
      <c r="G579" t="str">
        <f>IF('Viemäriverkoston lähtötiedot'!$A578&gt;1000, 'Viemäriverkoston lähtötiedot'!$A578+MALLI_saneeraus_JV1!G$2,"")</f>
        <v/>
      </c>
      <c r="H579" s="8" t="str">
        <f>IF(G579&lt;&gt;"",'Viemäriverkoston lähtötiedot'!$B578*MALLI_saneeraus_JV1!H$2,"")</f>
        <v/>
      </c>
      <c r="I579" t="str">
        <f>IF('Viemäriverkoston lähtötiedot'!$A578&gt;1000, 'Viemäriverkoston lähtötiedot'!$A578+MALLI_saneeraus_JV1!I$2,"")</f>
        <v/>
      </c>
      <c r="J579" s="8" t="str">
        <f>IF(I579&lt;&gt;"",'Viemäriverkoston lähtötiedot'!$B578*MALLI_saneeraus_JV1!J$2,"")</f>
        <v/>
      </c>
    </row>
    <row r="580" spans="1:10" x14ac:dyDescent="0.35">
      <c r="A580" t="str">
        <f>IF('Viemäriverkoston lähtötiedot'!$A579&gt;1000, 'Viemäriverkoston lähtötiedot'!$A579+MALLI_saneeraus_JV1!A$2,"")</f>
        <v/>
      </c>
      <c r="B580" s="8" t="str">
        <f>IF(A580&lt;&gt;"",'Viemäriverkoston lähtötiedot'!$B579*MALLI_saneeraus_JV1!B$2,"")</f>
        <v/>
      </c>
      <c r="C580" t="str">
        <f>IF('Viemäriverkoston lähtötiedot'!$A579&gt;1000, 'Viemäriverkoston lähtötiedot'!$A579+MALLI_saneeraus_JV1!C$2,"")</f>
        <v/>
      </c>
      <c r="D580" s="8" t="str">
        <f>IF(C580&lt;&gt;"",'Viemäriverkoston lähtötiedot'!$B579*MALLI_saneeraus_JV1!D$2,"")</f>
        <v/>
      </c>
      <c r="E580" t="str">
        <f>IF('Viemäriverkoston lähtötiedot'!$A579&gt;1000, 'Viemäriverkoston lähtötiedot'!$A579+MALLI_saneeraus_JV1!E$2,"")</f>
        <v/>
      </c>
      <c r="F580" s="8" t="str">
        <f>IF(E580&lt;&gt;"",'Viemäriverkoston lähtötiedot'!$B579*MALLI_saneeraus_JV1!F$2,"")</f>
        <v/>
      </c>
      <c r="G580" t="str">
        <f>IF('Viemäriverkoston lähtötiedot'!$A579&gt;1000, 'Viemäriverkoston lähtötiedot'!$A579+MALLI_saneeraus_JV1!G$2,"")</f>
        <v/>
      </c>
      <c r="H580" s="8" t="str">
        <f>IF(G580&lt;&gt;"",'Viemäriverkoston lähtötiedot'!$B579*MALLI_saneeraus_JV1!H$2,"")</f>
        <v/>
      </c>
      <c r="I580" t="str">
        <f>IF('Viemäriverkoston lähtötiedot'!$A579&gt;1000, 'Viemäriverkoston lähtötiedot'!$A579+MALLI_saneeraus_JV1!I$2,"")</f>
        <v/>
      </c>
      <c r="J580" s="8" t="str">
        <f>IF(I580&lt;&gt;"",'Viemäriverkoston lähtötiedot'!$B579*MALLI_saneeraus_JV1!J$2,"")</f>
        <v/>
      </c>
    </row>
    <row r="581" spans="1:10" x14ac:dyDescent="0.35">
      <c r="A581" t="str">
        <f>IF('Viemäriverkoston lähtötiedot'!$A580&gt;1000, 'Viemäriverkoston lähtötiedot'!$A580+MALLI_saneeraus_JV1!A$2,"")</f>
        <v/>
      </c>
      <c r="B581" s="8" t="str">
        <f>IF(A581&lt;&gt;"",'Viemäriverkoston lähtötiedot'!$B580*MALLI_saneeraus_JV1!B$2,"")</f>
        <v/>
      </c>
      <c r="C581" t="str">
        <f>IF('Viemäriverkoston lähtötiedot'!$A580&gt;1000, 'Viemäriverkoston lähtötiedot'!$A580+MALLI_saneeraus_JV1!C$2,"")</f>
        <v/>
      </c>
      <c r="D581" s="8" t="str">
        <f>IF(C581&lt;&gt;"",'Viemäriverkoston lähtötiedot'!$B580*MALLI_saneeraus_JV1!D$2,"")</f>
        <v/>
      </c>
      <c r="E581" t="str">
        <f>IF('Viemäriverkoston lähtötiedot'!$A580&gt;1000, 'Viemäriverkoston lähtötiedot'!$A580+MALLI_saneeraus_JV1!E$2,"")</f>
        <v/>
      </c>
      <c r="F581" s="8" t="str">
        <f>IF(E581&lt;&gt;"",'Viemäriverkoston lähtötiedot'!$B580*MALLI_saneeraus_JV1!F$2,"")</f>
        <v/>
      </c>
      <c r="G581" t="str">
        <f>IF('Viemäriverkoston lähtötiedot'!$A580&gt;1000, 'Viemäriverkoston lähtötiedot'!$A580+MALLI_saneeraus_JV1!G$2,"")</f>
        <v/>
      </c>
      <c r="H581" s="8" t="str">
        <f>IF(G581&lt;&gt;"",'Viemäriverkoston lähtötiedot'!$B580*MALLI_saneeraus_JV1!H$2,"")</f>
        <v/>
      </c>
      <c r="I581" t="str">
        <f>IF('Viemäriverkoston lähtötiedot'!$A580&gt;1000, 'Viemäriverkoston lähtötiedot'!$A580+MALLI_saneeraus_JV1!I$2,"")</f>
        <v/>
      </c>
      <c r="J581" s="8" t="str">
        <f>IF(I581&lt;&gt;"",'Viemäriverkoston lähtötiedot'!$B580*MALLI_saneeraus_JV1!J$2,"")</f>
        <v/>
      </c>
    </row>
    <row r="582" spans="1:10" x14ac:dyDescent="0.35">
      <c r="A582" t="str">
        <f>IF('Viemäriverkoston lähtötiedot'!$A581&gt;1000, 'Viemäriverkoston lähtötiedot'!$A581+MALLI_saneeraus_JV1!A$2,"")</f>
        <v/>
      </c>
      <c r="B582" s="8" t="str">
        <f>IF(A582&lt;&gt;"",'Viemäriverkoston lähtötiedot'!$B581*MALLI_saneeraus_JV1!B$2,"")</f>
        <v/>
      </c>
      <c r="C582" t="str">
        <f>IF('Viemäriverkoston lähtötiedot'!$A581&gt;1000, 'Viemäriverkoston lähtötiedot'!$A581+MALLI_saneeraus_JV1!C$2,"")</f>
        <v/>
      </c>
      <c r="D582" s="8" t="str">
        <f>IF(C582&lt;&gt;"",'Viemäriverkoston lähtötiedot'!$B581*MALLI_saneeraus_JV1!D$2,"")</f>
        <v/>
      </c>
      <c r="E582" t="str">
        <f>IF('Viemäriverkoston lähtötiedot'!$A581&gt;1000, 'Viemäriverkoston lähtötiedot'!$A581+MALLI_saneeraus_JV1!E$2,"")</f>
        <v/>
      </c>
      <c r="F582" s="8" t="str">
        <f>IF(E582&lt;&gt;"",'Viemäriverkoston lähtötiedot'!$B581*MALLI_saneeraus_JV1!F$2,"")</f>
        <v/>
      </c>
      <c r="G582" t="str">
        <f>IF('Viemäriverkoston lähtötiedot'!$A581&gt;1000, 'Viemäriverkoston lähtötiedot'!$A581+MALLI_saneeraus_JV1!G$2,"")</f>
        <v/>
      </c>
      <c r="H582" s="8" t="str">
        <f>IF(G582&lt;&gt;"",'Viemäriverkoston lähtötiedot'!$B581*MALLI_saneeraus_JV1!H$2,"")</f>
        <v/>
      </c>
      <c r="I582" t="str">
        <f>IF('Viemäriverkoston lähtötiedot'!$A581&gt;1000, 'Viemäriverkoston lähtötiedot'!$A581+MALLI_saneeraus_JV1!I$2,"")</f>
        <v/>
      </c>
      <c r="J582" s="8" t="str">
        <f>IF(I582&lt;&gt;"",'Viemäriverkoston lähtötiedot'!$B581*MALLI_saneeraus_JV1!J$2,"")</f>
        <v/>
      </c>
    </row>
    <row r="583" spans="1:10" x14ac:dyDescent="0.35">
      <c r="A583" t="str">
        <f>IF('Viemäriverkoston lähtötiedot'!$A582&gt;1000, 'Viemäriverkoston lähtötiedot'!$A582+MALLI_saneeraus_JV1!A$2,"")</f>
        <v/>
      </c>
      <c r="B583" s="8" t="str">
        <f>IF(A583&lt;&gt;"",'Viemäriverkoston lähtötiedot'!$B582*MALLI_saneeraus_JV1!B$2,"")</f>
        <v/>
      </c>
      <c r="C583" t="str">
        <f>IF('Viemäriverkoston lähtötiedot'!$A582&gt;1000, 'Viemäriverkoston lähtötiedot'!$A582+MALLI_saneeraus_JV1!C$2,"")</f>
        <v/>
      </c>
      <c r="D583" s="8" t="str">
        <f>IF(C583&lt;&gt;"",'Viemäriverkoston lähtötiedot'!$B582*MALLI_saneeraus_JV1!D$2,"")</f>
        <v/>
      </c>
      <c r="E583" t="str">
        <f>IF('Viemäriverkoston lähtötiedot'!$A582&gt;1000, 'Viemäriverkoston lähtötiedot'!$A582+MALLI_saneeraus_JV1!E$2,"")</f>
        <v/>
      </c>
      <c r="F583" s="8" t="str">
        <f>IF(E583&lt;&gt;"",'Viemäriverkoston lähtötiedot'!$B582*MALLI_saneeraus_JV1!F$2,"")</f>
        <v/>
      </c>
      <c r="G583" t="str">
        <f>IF('Viemäriverkoston lähtötiedot'!$A582&gt;1000, 'Viemäriverkoston lähtötiedot'!$A582+MALLI_saneeraus_JV1!G$2,"")</f>
        <v/>
      </c>
      <c r="H583" s="8" t="str">
        <f>IF(G583&lt;&gt;"",'Viemäriverkoston lähtötiedot'!$B582*MALLI_saneeraus_JV1!H$2,"")</f>
        <v/>
      </c>
      <c r="I583" t="str">
        <f>IF('Viemäriverkoston lähtötiedot'!$A582&gt;1000, 'Viemäriverkoston lähtötiedot'!$A582+MALLI_saneeraus_JV1!I$2,"")</f>
        <v/>
      </c>
      <c r="J583" s="8" t="str">
        <f>IF(I583&lt;&gt;"",'Viemäriverkoston lähtötiedot'!$B582*MALLI_saneeraus_JV1!J$2,"")</f>
        <v/>
      </c>
    </row>
    <row r="584" spans="1:10" x14ac:dyDescent="0.35">
      <c r="A584" t="str">
        <f>IF('Viemäriverkoston lähtötiedot'!$A583&gt;1000, 'Viemäriverkoston lähtötiedot'!$A583+MALLI_saneeraus_JV1!A$2,"")</f>
        <v/>
      </c>
      <c r="B584" s="8" t="str">
        <f>IF(A584&lt;&gt;"",'Viemäriverkoston lähtötiedot'!$B583*MALLI_saneeraus_JV1!B$2,"")</f>
        <v/>
      </c>
      <c r="C584" t="str">
        <f>IF('Viemäriverkoston lähtötiedot'!$A583&gt;1000, 'Viemäriverkoston lähtötiedot'!$A583+MALLI_saneeraus_JV1!C$2,"")</f>
        <v/>
      </c>
      <c r="D584" s="8" t="str">
        <f>IF(C584&lt;&gt;"",'Viemäriverkoston lähtötiedot'!$B583*MALLI_saneeraus_JV1!D$2,"")</f>
        <v/>
      </c>
      <c r="E584" t="str">
        <f>IF('Viemäriverkoston lähtötiedot'!$A583&gt;1000, 'Viemäriverkoston lähtötiedot'!$A583+MALLI_saneeraus_JV1!E$2,"")</f>
        <v/>
      </c>
      <c r="F584" s="8" t="str">
        <f>IF(E584&lt;&gt;"",'Viemäriverkoston lähtötiedot'!$B583*MALLI_saneeraus_JV1!F$2,"")</f>
        <v/>
      </c>
      <c r="G584" t="str">
        <f>IF('Viemäriverkoston lähtötiedot'!$A583&gt;1000, 'Viemäriverkoston lähtötiedot'!$A583+MALLI_saneeraus_JV1!G$2,"")</f>
        <v/>
      </c>
      <c r="H584" s="8" t="str">
        <f>IF(G584&lt;&gt;"",'Viemäriverkoston lähtötiedot'!$B583*MALLI_saneeraus_JV1!H$2,"")</f>
        <v/>
      </c>
      <c r="I584" t="str">
        <f>IF('Viemäriverkoston lähtötiedot'!$A583&gt;1000, 'Viemäriverkoston lähtötiedot'!$A583+MALLI_saneeraus_JV1!I$2,"")</f>
        <v/>
      </c>
      <c r="J584" s="8" t="str">
        <f>IF(I584&lt;&gt;"",'Viemäriverkoston lähtötiedot'!$B583*MALLI_saneeraus_JV1!J$2,"")</f>
        <v/>
      </c>
    </row>
    <row r="585" spans="1:10" x14ac:dyDescent="0.35">
      <c r="A585" t="str">
        <f>IF('Viemäriverkoston lähtötiedot'!$A584&gt;1000, 'Viemäriverkoston lähtötiedot'!$A584+MALLI_saneeraus_JV1!A$2,"")</f>
        <v/>
      </c>
      <c r="B585" s="8" t="str">
        <f>IF(A585&lt;&gt;"",'Viemäriverkoston lähtötiedot'!$B584*MALLI_saneeraus_JV1!B$2,"")</f>
        <v/>
      </c>
      <c r="C585" t="str">
        <f>IF('Viemäriverkoston lähtötiedot'!$A584&gt;1000, 'Viemäriverkoston lähtötiedot'!$A584+MALLI_saneeraus_JV1!C$2,"")</f>
        <v/>
      </c>
      <c r="D585" s="8" t="str">
        <f>IF(C585&lt;&gt;"",'Viemäriverkoston lähtötiedot'!$B584*MALLI_saneeraus_JV1!D$2,"")</f>
        <v/>
      </c>
      <c r="E585" t="str">
        <f>IF('Viemäriverkoston lähtötiedot'!$A584&gt;1000, 'Viemäriverkoston lähtötiedot'!$A584+MALLI_saneeraus_JV1!E$2,"")</f>
        <v/>
      </c>
      <c r="F585" s="8" t="str">
        <f>IF(E585&lt;&gt;"",'Viemäriverkoston lähtötiedot'!$B584*MALLI_saneeraus_JV1!F$2,"")</f>
        <v/>
      </c>
      <c r="G585" t="str">
        <f>IF('Viemäriverkoston lähtötiedot'!$A584&gt;1000, 'Viemäriverkoston lähtötiedot'!$A584+MALLI_saneeraus_JV1!G$2,"")</f>
        <v/>
      </c>
      <c r="H585" s="8" t="str">
        <f>IF(G585&lt;&gt;"",'Viemäriverkoston lähtötiedot'!$B584*MALLI_saneeraus_JV1!H$2,"")</f>
        <v/>
      </c>
      <c r="I585" t="str">
        <f>IF('Viemäriverkoston lähtötiedot'!$A584&gt;1000, 'Viemäriverkoston lähtötiedot'!$A584+MALLI_saneeraus_JV1!I$2,"")</f>
        <v/>
      </c>
      <c r="J585" s="8" t="str">
        <f>IF(I585&lt;&gt;"",'Viemäriverkoston lähtötiedot'!$B584*MALLI_saneeraus_JV1!J$2,"")</f>
        <v/>
      </c>
    </row>
    <row r="586" spans="1:10" x14ac:dyDescent="0.35">
      <c r="A586" t="str">
        <f>IF('Viemäriverkoston lähtötiedot'!$A585&gt;1000, 'Viemäriverkoston lähtötiedot'!$A585+MALLI_saneeraus_JV1!A$2,"")</f>
        <v/>
      </c>
      <c r="B586" s="8" t="str">
        <f>IF(A586&lt;&gt;"",'Viemäriverkoston lähtötiedot'!$B585*MALLI_saneeraus_JV1!B$2,"")</f>
        <v/>
      </c>
      <c r="C586" t="str">
        <f>IF('Viemäriverkoston lähtötiedot'!$A585&gt;1000, 'Viemäriverkoston lähtötiedot'!$A585+MALLI_saneeraus_JV1!C$2,"")</f>
        <v/>
      </c>
      <c r="D586" s="8" t="str">
        <f>IF(C586&lt;&gt;"",'Viemäriverkoston lähtötiedot'!$B585*MALLI_saneeraus_JV1!D$2,"")</f>
        <v/>
      </c>
      <c r="E586" t="str">
        <f>IF('Viemäriverkoston lähtötiedot'!$A585&gt;1000, 'Viemäriverkoston lähtötiedot'!$A585+MALLI_saneeraus_JV1!E$2,"")</f>
        <v/>
      </c>
      <c r="F586" s="8" t="str">
        <f>IF(E586&lt;&gt;"",'Viemäriverkoston lähtötiedot'!$B585*MALLI_saneeraus_JV1!F$2,"")</f>
        <v/>
      </c>
      <c r="G586" t="str">
        <f>IF('Viemäriverkoston lähtötiedot'!$A585&gt;1000, 'Viemäriverkoston lähtötiedot'!$A585+MALLI_saneeraus_JV1!G$2,"")</f>
        <v/>
      </c>
      <c r="H586" s="8" t="str">
        <f>IF(G586&lt;&gt;"",'Viemäriverkoston lähtötiedot'!$B585*MALLI_saneeraus_JV1!H$2,"")</f>
        <v/>
      </c>
      <c r="I586" t="str">
        <f>IF('Viemäriverkoston lähtötiedot'!$A585&gt;1000, 'Viemäriverkoston lähtötiedot'!$A585+MALLI_saneeraus_JV1!I$2,"")</f>
        <v/>
      </c>
      <c r="J586" s="8" t="str">
        <f>IF(I586&lt;&gt;"",'Viemäriverkoston lähtötiedot'!$B585*MALLI_saneeraus_JV1!J$2,"")</f>
        <v/>
      </c>
    </row>
    <row r="587" spans="1:10" x14ac:dyDescent="0.35">
      <c r="A587" t="str">
        <f>IF('Viemäriverkoston lähtötiedot'!$A586&gt;1000, 'Viemäriverkoston lähtötiedot'!$A586+MALLI_saneeraus_JV1!A$2,"")</f>
        <v/>
      </c>
      <c r="B587" s="8" t="str">
        <f>IF(A587&lt;&gt;"",'Viemäriverkoston lähtötiedot'!$B586*MALLI_saneeraus_JV1!B$2,"")</f>
        <v/>
      </c>
      <c r="C587" t="str">
        <f>IF('Viemäriverkoston lähtötiedot'!$A586&gt;1000, 'Viemäriverkoston lähtötiedot'!$A586+MALLI_saneeraus_JV1!C$2,"")</f>
        <v/>
      </c>
      <c r="D587" s="8" t="str">
        <f>IF(C587&lt;&gt;"",'Viemäriverkoston lähtötiedot'!$B586*MALLI_saneeraus_JV1!D$2,"")</f>
        <v/>
      </c>
      <c r="E587" t="str">
        <f>IF('Viemäriverkoston lähtötiedot'!$A586&gt;1000, 'Viemäriverkoston lähtötiedot'!$A586+MALLI_saneeraus_JV1!E$2,"")</f>
        <v/>
      </c>
      <c r="F587" s="8" t="str">
        <f>IF(E587&lt;&gt;"",'Viemäriverkoston lähtötiedot'!$B586*MALLI_saneeraus_JV1!F$2,"")</f>
        <v/>
      </c>
      <c r="G587" t="str">
        <f>IF('Viemäriverkoston lähtötiedot'!$A586&gt;1000, 'Viemäriverkoston lähtötiedot'!$A586+MALLI_saneeraus_JV1!G$2,"")</f>
        <v/>
      </c>
      <c r="H587" s="8" t="str">
        <f>IF(G587&lt;&gt;"",'Viemäriverkoston lähtötiedot'!$B586*MALLI_saneeraus_JV1!H$2,"")</f>
        <v/>
      </c>
      <c r="I587" t="str">
        <f>IF('Viemäriverkoston lähtötiedot'!$A586&gt;1000, 'Viemäriverkoston lähtötiedot'!$A586+MALLI_saneeraus_JV1!I$2,"")</f>
        <v/>
      </c>
      <c r="J587" s="8" t="str">
        <f>IF(I587&lt;&gt;"",'Viemäriverkoston lähtötiedot'!$B586*MALLI_saneeraus_JV1!J$2,"")</f>
        <v/>
      </c>
    </row>
    <row r="588" spans="1:10" x14ac:dyDescent="0.35">
      <c r="A588" t="str">
        <f>IF('Viemäriverkoston lähtötiedot'!$A587&gt;1000, 'Viemäriverkoston lähtötiedot'!$A587+MALLI_saneeraus_JV1!A$2,"")</f>
        <v/>
      </c>
      <c r="B588" s="8" t="str">
        <f>IF(A588&lt;&gt;"",'Viemäriverkoston lähtötiedot'!$B587*MALLI_saneeraus_JV1!B$2,"")</f>
        <v/>
      </c>
      <c r="C588" t="str">
        <f>IF('Viemäriverkoston lähtötiedot'!$A587&gt;1000, 'Viemäriverkoston lähtötiedot'!$A587+MALLI_saneeraus_JV1!C$2,"")</f>
        <v/>
      </c>
      <c r="D588" s="8" t="str">
        <f>IF(C588&lt;&gt;"",'Viemäriverkoston lähtötiedot'!$B587*MALLI_saneeraus_JV1!D$2,"")</f>
        <v/>
      </c>
      <c r="E588" t="str">
        <f>IF('Viemäriverkoston lähtötiedot'!$A587&gt;1000, 'Viemäriverkoston lähtötiedot'!$A587+MALLI_saneeraus_JV1!E$2,"")</f>
        <v/>
      </c>
      <c r="F588" s="8" t="str">
        <f>IF(E588&lt;&gt;"",'Viemäriverkoston lähtötiedot'!$B587*MALLI_saneeraus_JV1!F$2,"")</f>
        <v/>
      </c>
      <c r="G588" t="str">
        <f>IF('Viemäriverkoston lähtötiedot'!$A587&gt;1000, 'Viemäriverkoston lähtötiedot'!$A587+MALLI_saneeraus_JV1!G$2,"")</f>
        <v/>
      </c>
      <c r="H588" s="8" t="str">
        <f>IF(G588&lt;&gt;"",'Viemäriverkoston lähtötiedot'!$B587*MALLI_saneeraus_JV1!H$2,"")</f>
        <v/>
      </c>
      <c r="I588" t="str">
        <f>IF('Viemäriverkoston lähtötiedot'!$A587&gt;1000, 'Viemäriverkoston lähtötiedot'!$A587+MALLI_saneeraus_JV1!I$2,"")</f>
        <v/>
      </c>
      <c r="J588" s="8" t="str">
        <f>IF(I588&lt;&gt;"",'Viemäriverkoston lähtötiedot'!$B587*MALLI_saneeraus_JV1!J$2,"")</f>
        <v/>
      </c>
    </row>
    <row r="589" spans="1:10" x14ac:dyDescent="0.35">
      <c r="A589" t="str">
        <f>IF('Viemäriverkoston lähtötiedot'!$A588&gt;1000, 'Viemäriverkoston lähtötiedot'!$A588+MALLI_saneeraus_JV1!A$2,"")</f>
        <v/>
      </c>
      <c r="B589" s="8" t="str">
        <f>IF(A589&lt;&gt;"",'Viemäriverkoston lähtötiedot'!$B588*MALLI_saneeraus_JV1!B$2,"")</f>
        <v/>
      </c>
      <c r="C589" t="str">
        <f>IF('Viemäriverkoston lähtötiedot'!$A588&gt;1000, 'Viemäriverkoston lähtötiedot'!$A588+MALLI_saneeraus_JV1!C$2,"")</f>
        <v/>
      </c>
      <c r="D589" s="8" t="str">
        <f>IF(C589&lt;&gt;"",'Viemäriverkoston lähtötiedot'!$B588*MALLI_saneeraus_JV1!D$2,"")</f>
        <v/>
      </c>
      <c r="E589" t="str">
        <f>IF('Viemäriverkoston lähtötiedot'!$A588&gt;1000, 'Viemäriverkoston lähtötiedot'!$A588+MALLI_saneeraus_JV1!E$2,"")</f>
        <v/>
      </c>
      <c r="F589" s="8" t="str">
        <f>IF(E589&lt;&gt;"",'Viemäriverkoston lähtötiedot'!$B588*MALLI_saneeraus_JV1!F$2,"")</f>
        <v/>
      </c>
      <c r="G589" t="str">
        <f>IF('Viemäriverkoston lähtötiedot'!$A588&gt;1000, 'Viemäriverkoston lähtötiedot'!$A588+MALLI_saneeraus_JV1!G$2,"")</f>
        <v/>
      </c>
      <c r="H589" s="8" t="str">
        <f>IF(G589&lt;&gt;"",'Viemäriverkoston lähtötiedot'!$B588*MALLI_saneeraus_JV1!H$2,"")</f>
        <v/>
      </c>
      <c r="I589" t="str">
        <f>IF('Viemäriverkoston lähtötiedot'!$A588&gt;1000, 'Viemäriverkoston lähtötiedot'!$A588+MALLI_saneeraus_JV1!I$2,"")</f>
        <v/>
      </c>
      <c r="J589" s="8" t="str">
        <f>IF(I589&lt;&gt;"",'Viemäriverkoston lähtötiedot'!$B588*MALLI_saneeraus_JV1!J$2,"")</f>
        <v/>
      </c>
    </row>
    <row r="590" spans="1:10" x14ac:dyDescent="0.35">
      <c r="A590" t="str">
        <f>IF('Viemäriverkoston lähtötiedot'!$A589&gt;1000, 'Viemäriverkoston lähtötiedot'!$A589+MALLI_saneeraus_JV1!A$2,"")</f>
        <v/>
      </c>
      <c r="B590" s="8" t="str">
        <f>IF(A590&lt;&gt;"",'Viemäriverkoston lähtötiedot'!$B589*MALLI_saneeraus_JV1!B$2,"")</f>
        <v/>
      </c>
      <c r="C590" t="str">
        <f>IF('Viemäriverkoston lähtötiedot'!$A589&gt;1000, 'Viemäriverkoston lähtötiedot'!$A589+MALLI_saneeraus_JV1!C$2,"")</f>
        <v/>
      </c>
      <c r="D590" s="8" t="str">
        <f>IF(C590&lt;&gt;"",'Viemäriverkoston lähtötiedot'!$B589*MALLI_saneeraus_JV1!D$2,"")</f>
        <v/>
      </c>
      <c r="E590" t="str">
        <f>IF('Viemäriverkoston lähtötiedot'!$A589&gt;1000, 'Viemäriverkoston lähtötiedot'!$A589+MALLI_saneeraus_JV1!E$2,"")</f>
        <v/>
      </c>
      <c r="F590" s="8" t="str">
        <f>IF(E590&lt;&gt;"",'Viemäriverkoston lähtötiedot'!$B589*MALLI_saneeraus_JV1!F$2,"")</f>
        <v/>
      </c>
      <c r="G590" t="str">
        <f>IF('Viemäriverkoston lähtötiedot'!$A589&gt;1000, 'Viemäriverkoston lähtötiedot'!$A589+MALLI_saneeraus_JV1!G$2,"")</f>
        <v/>
      </c>
      <c r="H590" s="8" t="str">
        <f>IF(G590&lt;&gt;"",'Viemäriverkoston lähtötiedot'!$B589*MALLI_saneeraus_JV1!H$2,"")</f>
        <v/>
      </c>
      <c r="I590" t="str">
        <f>IF('Viemäriverkoston lähtötiedot'!$A589&gt;1000, 'Viemäriverkoston lähtötiedot'!$A589+MALLI_saneeraus_JV1!I$2,"")</f>
        <v/>
      </c>
      <c r="J590" s="8" t="str">
        <f>IF(I590&lt;&gt;"",'Viemäriverkoston lähtötiedot'!$B589*MALLI_saneeraus_JV1!J$2,"")</f>
        <v/>
      </c>
    </row>
    <row r="591" spans="1:10" x14ac:dyDescent="0.35">
      <c r="A591" t="str">
        <f>IF('Viemäriverkoston lähtötiedot'!$A590&gt;1000, 'Viemäriverkoston lähtötiedot'!$A590+MALLI_saneeraus_JV1!A$2,"")</f>
        <v/>
      </c>
      <c r="B591" s="8" t="str">
        <f>IF(A591&lt;&gt;"",'Viemäriverkoston lähtötiedot'!$B590*MALLI_saneeraus_JV1!B$2,"")</f>
        <v/>
      </c>
      <c r="C591" t="str">
        <f>IF('Viemäriverkoston lähtötiedot'!$A590&gt;1000, 'Viemäriverkoston lähtötiedot'!$A590+MALLI_saneeraus_JV1!C$2,"")</f>
        <v/>
      </c>
      <c r="D591" s="8" t="str">
        <f>IF(C591&lt;&gt;"",'Viemäriverkoston lähtötiedot'!$B590*MALLI_saneeraus_JV1!D$2,"")</f>
        <v/>
      </c>
      <c r="E591" t="str">
        <f>IF('Viemäriverkoston lähtötiedot'!$A590&gt;1000, 'Viemäriverkoston lähtötiedot'!$A590+MALLI_saneeraus_JV1!E$2,"")</f>
        <v/>
      </c>
      <c r="F591" s="8" t="str">
        <f>IF(E591&lt;&gt;"",'Viemäriverkoston lähtötiedot'!$B590*MALLI_saneeraus_JV1!F$2,"")</f>
        <v/>
      </c>
      <c r="G591" t="str">
        <f>IF('Viemäriverkoston lähtötiedot'!$A590&gt;1000, 'Viemäriverkoston lähtötiedot'!$A590+MALLI_saneeraus_JV1!G$2,"")</f>
        <v/>
      </c>
      <c r="H591" s="8" t="str">
        <f>IF(G591&lt;&gt;"",'Viemäriverkoston lähtötiedot'!$B590*MALLI_saneeraus_JV1!H$2,"")</f>
        <v/>
      </c>
      <c r="I591" t="str">
        <f>IF('Viemäriverkoston lähtötiedot'!$A590&gt;1000, 'Viemäriverkoston lähtötiedot'!$A590+MALLI_saneeraus_JV1!I$2,"")</f>
        <v/>
      </c>
      <c r="J591" s="8" t="str">
        <f>IF(I591&lt;&gt;"",'Viemäriverkoston lähtötiedot'!$B590*MALLI_saneeraus_JV1!J$2,"")</f>
        <v/>
      </c>
    </row>
    <row r="592" spans="1:10" x14ac:dyDescent="0.35">
      <c r="A592" t="str">
        <f>IF('Viemäriverkoston lähtötiedot'!$A591&gt;1000, 'Viemäriverkoston lähtötiedot'!$A591+MALLI_saneeraus_JV1!A$2,"")</f>
        <v/>
      </c>
      <c r="B592" s="8" t="str">
        <f>IF(A592&lt;&gt;"",'Viemäriverkoston lähtötiedot'!$B591*MALLI_saneeraus_JV1!B$2,"")</f>
        <v/>
      </c>
      <c r="C592" t="str">
        <f>IF('Viemäriverkoston lähtötiedot'!$A591&gt;1000, 'Viemäriverkoston lähtötiedot'!$A591+MALLI_saneeraus_JV1!C$2,"")</f>
        <v/>
      </c>
      <c r="D592" s="8" t="str">
        <f>IF(C592&lt;&gt;"",'Viemäriverkoston lähtötiedot'!$B591*MALLI_saneeraus_JV1!D$2,"")</f>
        <v/>
      </c>
      <c r="E592" t="str">
        <f>IF('Viemäriverkoston lähtötiedot'!$A591&gt;1000, 'Viemäriverkoston lähtötiedot'!$A591+MALLI_saneeraus_JV1!E$2,"")</f>
        <v/>
      </c>
      <c r="F592" s="8" t="str">
        <f>IF(E592&lt;&gt;"",'Viemäriverkoston lähtötiedot'!$B591*MALLI_saneeraus_JV1!F$2,"")</f>
        <v/>
      </c>
      <c r="G592" t="str">
        <f>IF('Viemäriverkoston lähtötiedot'!$A591&gt;1000, 'Viemäriverkoston lähtötiedot'!$A591+MALLI_saneeraus_JV1!G$2,"")</f>
        <v/>
      </c>
      <c r="H592" s="8" t="str">
        <f>IF(G592&lt;&gt;"",'Viemäriverkoston lähtötiedot'!$B591*MALLI_saneeraus_JV1!H$2,"")</f>
        <v/>
      </c>
      <c r="I592" t="str">
        <f>IF('Viemäriverkoston lähtötiedot'!$A591&gt;1000, 'Viemäriverkoston lähtötiedot'!$A591+MALLI_saneeraus_JV1!I$2,"")</f>
        <v/>
      </c>
      <c r="J592" s="8" t="str">
        <f>IF(I592&lt;&gt;"",'Viemäriverkoston lähtötiedot'!$B591*MALLI_saneeraus_JV1!J$2,"")</f>
        <v/>
      </c>
    </row>
    <row r="593" spans="1:10" x14ac:dyDescent="0.35">
      <c r="A593" t="str">
        <f>IF('Viemäriverkoston lähtötiedot'!$A592&gt;1000, 'Viemäriverkoston lähtötiedot'!$A592+MALLI_saneeraus_JV1!A$2,"")</f>
        <v/>
      </c>
      <c r="B593" s="8" t="str">
        <f>IF(A593&lt;&gt;"",'Viemäriverkoston lähtötiedot'!$B592*MALLI_saneeraus_JV1!B$2,"")</f>
        <v/>
      </c>
      <c r="C593" t="str">
        <f>IF('Viemäriverkoston lähtötiedot'!$A592&gt;1000, 'Viemäriverkoston lähtötiedot'!$A592+MALLI_saneeraus_JV1!C$2,"")</f>
        <v/>
      </c>
      <c r="D593" s="8" t="str">
        <f>IF(C593&lt;&gt;"",'Viemäriverkoston lähtötiedot'!$B592*MALLI_saneeraus_JV1!D$2,"")</f>
        <v/>
      </c>
      <c r="E593" t="str">
        <f>IF('Viemäriverkoston lähtötiedot'!$A592&gt;1000, 'Viemäriverkoston lähtötiedot'!$A592+MALLI_saneeraus_JV1!E$2,"")</f>
        <v/>
      </c>
      <c r="F593" s="8" t="str">
        <f>IF(E593&lt;&gt;"",'Viemäriverkoston lähtötiedot'!$B592*MALLI_saneeraus_JV1!F$2,"")</f>
        <v/>
      </c>
      <c r="G593" t="str">
        <f>IF('Viemäriverkoston lähtötiedot'!$A592&gt;1000, 'Viemäriverkoston lähtötiedot'!$A592+MALLI_saneeraus_JV1!G$2,"")</f>
        <v/>
      </c>
      <c r="H593" s="8" t="str">
        <f>IF(G593&lt;&gt;"",'Viemäriverkoston lähtötiedot'!$B592*MALLI_saneeraus_JV1!H$2,"")</f>
        <v/>
      </c>
      <c r="I593" t="str">
        <f>IF('Viemäriverkoston lähtötiedot'!$A592&gt;1000, 'Viemäriverkoston lähtötiedot'!$A592+MALLI_saneeraus_JV1!I$2,"")</f>
        <v/>
      </c>
      <c r="J593" s="8" t="str">
        <f>IF(I593&lt;&gt;"",'Viemäriverkoston lähtötiedot'!$B592*MALLI_saneeraus_JV1!J$2,"")</f>
        <v/>
      </c>
    </row>
    <row r="594" spans="1:10" x14ac:dyDescent="0.35">
      <c r="A594" t="str">
        <f>IF('Viemäriverkoston lähtötiedot'!$A593&gt;1000, 'Viemäriverkoston lähtötiedot'!$A593+MALLI_saneeraus_JV1!A$2,"")</f>
        <v/>
      </c>
      <c r="B594" s="8" t="str">
        <f>IF(A594&lt;&gt;"",'Viemäriverkoston lähtötiedot'!$B593*MALLI_saneeraus_JV1!B$2,"")</f>
        <v/>
      </c>
      <c r="C594" t="str">
        <f>IF('Viemäriverkoston lähtötiedot'!$A593&gt;1000, 'Viemäriverkoston lähtötiedot'!$A593+MALLI_saneeraus_JV1!C$2,"")</f>
        <v/>
      </c>
      <c r="D594" s="8" t="str">
        <f>IF(C594&lt;&gt;"",'Viemäriverkoston lähtötiedot'!$B593*MALLI_saneeraus_JV1!D$2,"")</f>
        <v/>
      </c>
      <c r="E594" t="str">
        <f>IF('Viemäriverkoston lähtötiedot'!$A593&gt;1000, 'Viemäriverkoston lähtötiedot'!$A593+MALLI_saneeraus_JV1!E$2,"")</f>
        <v/>
      </c>
      <c r="F594" s="8" t="str">
        <f>IF(E594&lt;&gt;"",'Viemäriverkoston lähtötiedot'!$B593*MALLI_saneeraus_JV1!F$2,"")</f>
        <v/>
      </c>
      <c r="G594" t="str">
        <f>IF('Viemäriverkoston lähtötiedot'!$A593&gt;1000, 'Viemäriverkoston lähtötiedot'!$A593+MALLI_saneeraus_JV1!G$2,"")</f>
        <v/>
      </c>
      <c r="H594" s="8" t="str">
        <f>IF(G594&lt;&gt;"",'Viemäriverkoston lähtötiedot'!$B593*MALLI_saneeraus_JV1!H$2,"")</f>
        <v/>
      </c>
      <c r="I594" t="str">
        <f>IF('Viemäriverkoston lähtötiedot'!$A593&gt;1000, 'Viemäriverkoston lähtötiedot'!$A593+MALLI_saneeraus_JV1!I$2,"")</f>
        <v/>
      </c>
      <c r="J594" s="8" t="str">
        <f>IF(I594&lt;&gt;"",'Viemäriverkoston lähtötiedot'!$B593*MALLI_saneeraus_JV1!J$2,"")</f>
        <v/>
      </c>
    </row>
    <row r="595" spans="1:10" x14ac:dyDescent="0.35">
      <c r="A595" t="str">
        <f>IF('Viemäriverkoston lähtötiedot'!$A594&gt;1000, 'Viemäriverkoston lähtötiedot'!$A594+MALLI_saneeraus_JV1!A$2,"")</f>
        <v/>
      </c>
      <c r="B595" s="8" t="str">
        <f>IF(A595&lt;&gt;"",'Viemäriverkoston lähtötiedot'!$B594*MALLI_saneeraus_JV1!B$2,"")</f>
        <v/>
      </c>
      <c r="C595" t="str">
        <f>IF('Viemäriverkoston lähtötiedot'!$A594&gt;1000, 'Viemäriverkoston lähtötiedot'!$A594+MALLI_saneeraus_JV1!C$2,"")</f>
        <v/>
      </c>
      <c r="D595" s="8" t="str">
        <f>IF(C595&lt;&gt;"",'Viemäriverkoston lähtötiedot'!$B594*MALLI_saneeraus_JV1!D$2,"")</f>
        <v/>
      </c>
      <c r="E595" t="str">
        <f>IF('Viemäriverkoston lähtötiedot'!$A594&gt;1000, 'Viemäriverkoston lähtötiedot'!$A594+MALLI_saneeraus_JV1!E$2,"")</f>
        <v/>
      </c>
      <c r="F595" s="8" t="str">
        <f>IF(E595&lt;&gt;"",'Viemäriverkoston lähtötiedot'!$B594*MALLI_saneeraus_JV1!F$2,"")</f>
        <v/>
      </c>
      <c r="G595" t="str">
        <f>IF('Viemäriverkoston lähtötiedot'!$A594&gt;1000, 'Viemäriverkoston lähtötiedot'!$A594+MALLI_saneeraus_JV1!G$2,"")</f>
        <v/>
      </c>
      <c r="H595" s="8" t="str">
        <f>IF(G595&lt;&gt;"",'Viemäriverkoston lähtötiedot'!$B594*MALLI_saneeraus_JV1!H$2,"")</f>
        <v/>
      </c>
      <c r="I595" t="str">
        <f>IF('Viemäriverkoston lähtötiedot'!$A594&gt;1000, 'Viemäriverkoston lähtötiedot'!$A594+MALLI_saneeraus_JV1!I$2,"")</f>
        <v/>
      </c>
      <c r="J595" s="8" t="str">
        <f>IF(I595&lt;&gt;"",'Viemäriverkoston lähtötiedot'!$B594*MALLI_saneeraus_JV1!J$2,"")</f>
        <v/>
      </c>
    </row>
    <row r="596" spans="1:10" x14ac:dyDescent="0.35">
      <c r="A596" t="str">
        <f>IF('Viemäriverkoston lähtötiedot'!$A595&gt;1000, 'Viemäriverkoston lähtötiedot'!$A595+MALLI_saneeraus_JV1!A$2,"")</f>
        <v/>
      </c>
      <c r="B596" s="8" t="str">
        <f>IF(A596&lt;&gt;"",'Viemäriverkoston lähtötiedot'!$B595*MALLI_saneeraus_JV1!B$2,"")</f>
        <v/>
      </c>
      <c r="C596" t="str">
        <f>IF('Viemäriverkoston lähtötiedot'!$A595&gt;1000, 'Viemäriverkoston lähtötiedot'!$A595+MALLI_saneeraus_JV1!C$2,"")</f>
        <v/>
      </c>
      <c r="D596" s="8" t="str">
        <f>IF(C596&lt;&gt;"",'Viemäriverkoston lähtötiedot'!$B595*MALLI_saneeraus_JV1!D$2,"")</f>
        <v/>
      </c>
      <c r="E596" t="str">
        <f>IF('Viemäriverkoston lähtötiedot'!$A595&gt;1000, 'Viemäriverkoston lähtötiedot'!$A595+MALLI_saneeraus_JV1!E$2,"")</f>
        <v/>
      </c>
      <c r="F596" s="8" t="str">
        <f>IF(E596&lt;&gt;"",'Viemäriverkoston lähtötiedot'!$B595*MALLI_saneeraus_JV1!F$2,"")</f>
        <v/>
      </c>
      <c r="G596" t="str">
        <f>IF('Viemäriverkoston lähtötiedot'!$A595&gt;1000, 'Viemäriverkoston lähtötiedot'!$A595+MALLI_saneeraus_JV1!G$2,"")</f>
        <v/>
      </c>
      <c r="H596" s="8" t="str">
        <f>IF(G596&lt;&gt;"",'Viemäriverkoston lähtötiedot'!$B595*MALLI_saneeraus_JV1!H$2,"")</f>
        <v/>
      </c>
      <c r="I596" t="str">
        <f>IF('Viemäriverkoston lähtötiedot'!$A595&gt;1000, 'Viemäriverkoston lähtötiedot'!$A595+MALLI_saneeraus_JV1!I$2,"")</f>
        <v/>
      </c>
      <c r="J596" s="8" t="str">
        <f>IF(I596&lt;&gt;"",'Viemäriverkoston lähtötiedot'!$B595*MALLI_saneeraus_JV1!J$2,"")</f>
        <v/>
      </c>
    </row>
    <row r="597" spans="1:10" x14ac:dyDescent="0.35">
      <c r="A597" t="str">
        <f>IF('Viemäriverkoston lähtötiedot'!$A596&gt;1000, 'Viemäriverkoston lähtötiedot'!$A596+MALLI_saneeraus_JV1!A$2,"")</f>
        <v/>
      </c>
      <c r="B597" s="8" t="str">
        <f>IF(A597&lt;&gt;"",'Viemäriverkoston lähtötiedot'!$B596*MALLI_saneeraus_JV1!B$2,"")</f>
        <v/>
      </c>
      <c r="C597" t="str">
        <f>IF('Viemäriverkoston lähtötiedot'!$A596&gt;1000, 'Viemäriverkoston lähtötiedot'!$A596+MALLI_saneeraus_JV1!C$2,"")</f>
        <v/>
      </c>
      <c r="D597" s="8" t="str">
        <f>IF(C597&lt;&gt;"",'Viemäriverkoston lähtötiedot'!$B596*MALLI_saneeraus_JV1!D$2,"")</f>
        <v/>
      </c>
      <c r="E597" t="str">
        <f>IF('Viemäriverkoston lähtötiedot'!$A596&gt;1000, 'Viemäriverkoston lähtötiedot'!$A596+MALLI_saneeraus_JV1!E$2,"")</f>
        <v/>
      </c>
      <c r="F597" s="8" t="str">
        <f>IF(E597&lt;&gt;"",'Viemäriverkoston lähtötiedot'!$B596*MALLI_saneeraus_JV1!F$2,"")</f>
        <v/>
      </c>
      <c r="G597" t="str">
        <f>IF('Viemäriverkoston lähtötiedot'!$A596&gt;1000, 'Viemäriverkoston lähtötiedot'!$A596+MALLI_saneeraus_JV1!G$2,"")</f>
        <v/>
      </c>
      <c r="H597" s="8" t="str">
        <f>IF(G597&lt;&gt;"",'Viemäriverkoston lähtötiedot'!$B596*MALLI_saneeraus_JV1!H$2,"")</f>
        <v/>
      </c>
      <c r="I597" t="str">
        <f>IF('Viemäriverkoston lähtötiedot'!$A596&gt;1000, 'Viemäriverkoston lähtötiedot'!$A596+MALLI_saneeraus_JV1!I$2,"")</f>
        <v/>
      </c>
      <c r="J597" s="8" t="str">
        <f>IF(I597&lt;&gt;"",'Viemäriverkoston lähtötiedot'!$B596*MALLI_saneeraus_JV1!J$2,"")</f>
        <v/>
      </c>
    </row>
    <row r="598" spans="1:10" x14ac:dyDescent="0.35">
      <c r="A598" t="str">
        <f>IF('Viemäriverkoston lähtötiedot'!$A597&gt;1000, 'Viemäriverkoston lähtötiedot'!$A597+MALLI_saneeraus_JV1!A$2,"")</f>
        <v/>
      </c>
      <c r="B598" s="8" t="str">
        <f>IF(A598&lt;&gt;"",'Viemäriverkoston lähtötiedot'!$B597*MALLI_saneeraus_JV1!B$2,"")</f>
        <v/>
      </c>
      <c r="C598" t="str">
        <f>IF('Viemäriverkoston lähtötiedot'!$A597&gt;1000, 'Viemäriverkoston lähtötiedot'!$A597+MALLI_saneeraus_JV1!C$2,"")</f>
        <v/>
      </c>
      <c r="D598" s="8" t="str">
        <f>IF(C598&lt;&gt;"",'Viemäriverkoston lähtötiedot'!$B597*MALLI_saneeraus_JV1!D$2,"")</f>
        <v/>
      </c>
      <c r="E598" t="str">
        <f>IF('Viemäriverkoston lähtötiedot'!$A597&gt;1000, 'Viemäriverkoston lähtötiedot'!$A597+MALLI_saneeraus_JV1!E$2,"")</f>
        <v/>
      </c>
      <c r="F598" s="8" t="str">
        <f>IF(E598&lt;&gt;"",'Viemäriverkoston lähtötiedot'!$B597*MALLI_saneeraus_JV1!F$2,"")</f>
        <v/>
      </c>
      <c r="G598" t="str">
        <f>IF('Viemäriverkoston lähtötiedot'!$A597&gt;1000, 'Viemäriverkoston lähtötiedot'!$A597+MALLI_saneeraus_JV1!G$2,"")</f>
        <v/>
      </c>
      <c r="H598" s="8" t="str">
        <f>IF(G598&lt;&gt;"",'Viemäriverkoston lähtötiedot'!$B597*MALLI_saneeraus_JV1!H$2,"")</f>
        <v/>
      </c>
      <c r="I598" t="str">
        <f>IF('Viemäriverkoston lähtötiedot'!$A597&gt;1000, 'Viemäriverkoston lähtötiedot'!$A597+MALLI_saneeraus_JV1!I$2,"")</f>
        <v/>
      </c>
      <c r="J598" s="8" t="str">
        <f>IF(I598&lt;&gt;"",'Viemäriverkoston lähtötiedot'!$B597*MALLI_saneeraus_JV1!J$2,"")</f>
        <v/>
      </c>
    </row>
    <row r="599" spans="1:10" x14ac:dyDescent="0.35">
      <c r="A599" t="str">
        <f>IF('Viemäriverkoston lähtötiedot'!$A598&gt;1000, 'Viemäriverkoston lähtötiedot'!$A598+MALLI_saneeraus_JV1!A$2,"")</f>
        <v/>
      </c>
      <c r="B599" s="8" t="str">
        <f>IF(A599&lt;&gt;"",'Viemäriverkoston lähtötiedot'!$B598*MALLI_saneeraus_JV1!B$2,"")</f>
        <v/>
      </c>
      <c r="C599" t="str">
        <f>IF('Viemäriverkoston lähtötiedot'!$A598&gt;1000, 'Viemäriverkoston lähtötiedot'!$A598+MALLI_saneeraus_JV1!C$2,"")</f>
        <v/>
      </c>
      <c r="D599" s="8" t="str">
        <f>IF(C599&lt;&gt;"",'Viemäriverkoston lähtötiedot'!$B598*MALLI_saneeraus_JV1!D$2,"")</f>
        <v/>
      </c>
      <c r="E599" t="str">
        <f>IF('Viemäriverkoston lähtötiedot'!$A598&gt;1000, 'Viemäriverkoston lähtötiedot'!$A598+MALLI_saneeraus_JV1!E$2,"")</f>
        <v/>
      </c>
      <c r="F599" s="8" t="str">
        <f>IF(E599&lt;&gt;"",'Viemäriverkoston lähtötiedot'!$B598*MALLI_saneeraus_JV1!F$2,"")</f>
        <v/>
      </c>
      <c r="G599" t="str">
        <f>IF('Viemäriverkoston lähtötiedot'!$A598&gt;1000, 'Viemäriverkoston lähtötiedot'!$A598+MALLI_saneeraus_JV1!G$2,"")</f>
        <v/>
      </c>
      <c r="H599" s="8" t="str">
        <f>IF(G599&lt;&gt;"",'Viemäriverkoston lähtötiedot'!$B598*MALLI_saneeraus_JV1!H$2,"")</f>
        <v/>
      </c>
      <c r="I599" t="str">
        <f>IF('Viemäriverkoston lähtötiedot'!$A598&gt;1000, 'Viemäriverkoston lähtötiedot'!$A598+MALLI_saneeraus_JV1!I$2,"")</f>
        <v/>
      </c>
      <c r="J599" s="8" t="str">
        <f>IF(I599&lt;&gt;"",'Viemäriverkoston lähtötiedot'!$B598*MALLI_saneeraus_JV1!J$2,"")</f>
        <v/>
      </c>
    </row>
    <row r="600" spans="1:10" x14ac:dyDescent="0.35">
      <c r="A600" t="str">
        <f>IF('Viemäriverkoston lähtötiedot'!$A599&gt;1000, 'Viemäriverkoston lähtötiedot'!$A599+MALLI_saneeraus_JV1!A$2,"")</f>
        <v/>
      </c>
      <c r="B600" s="8" t="str">
        <f>IF(A600&lt;&gt;"",'Viemäriverkoston lähtötiedot'!$B599*MALLI_saneeraus_JV1!B$2,"")</f>
        <v/>
      </c>
      <c r="C600" t="str">
        <f>IF('Viemäriverkoston lähtötiedot'!$A599&gt;1000, 'Viemäriverkoston lähtötiedot'!$A599+MALLI_saneeraus_JV1!C$2,"")</f>
        <v/>
      </c>
      <c r="D600" s="8" t="str">
        <f>IF(C600&lt;&gt;"",'Viemäriverkoston lähtötiedot'!$B599*MALLI_saneeraus_JV1!D$2,"")</f>
        <v/>
      </c>
      <c r="E600" t="str">
        <f>IF('Viemäriverkoston lähtötiedot'!$A599&gt;1000, 'Viemäriverkoston lähtötiedot'!$A599+MALLI_saneeraus_JV1!E$2,"")</f>
        <v/>
      </c>
      <c r="F600" s="8" t="str">
        <f>IF(E600&lt;&gt;"",'Viemäriverkoston lähtötiedot'!$B599*MALLI_saneeraus_JV1!F$2,"")</f>
        <v/>
      </c>
      <c r="G600" t="str">
        <f>IF('Viemäriverkoston lähtötiedot'!$A599&gt;1000, 'Viemäriverkoston lähtötiedot'!$A599+MALLI_saneeraus_JV1!G$2,"")</f>
        <v/>
      </c>
      <c r="H600" s="8" t="str">
        <f>IF(G600&lt;&gt;"",'Viemäriverkoston lähtötiedot'!$B599*MALLI_saneeraus_JV1!H$2,"")</f>
        <v/>
      </c>
      <c r="I600" t="str">
        <f>IF('Viemäriverkoston lähtötiedot'!$A599&gt;1000, 'Viemäriverkoston lähtötiedot'!$A599+MALLI_saneeraus_JV1!I$2,"")</f>
        <v/>
      </c>
      <c r="J600" s="8" t="str">
        <f>IF(I600&lt;&gt;"",'Viemäriverkoston lähtötiedot'!$B599*MALLI_saneeraus_JV1!J$2,"")</f>
        <v/>
      </c>
    </row>
    <row r="601" spans="1:10" x14ac:dyDescent="0.35">
      <c r="A601" t="str">
        <f>IF('Viemäriverkoston lähtötiedot'!$A600&gt;1000, 'Viemäriverkoston lähtötiedot'!$A600+MALLI_saneeraus_JV1!A$2,"")</f>
        <v/>
      </c>
      <c r="B601" s="8" t="str">
        <f>IF(A601&lt;&gt;"",'Viemäriverkoston lähtötiedot'!$B600*MALLI_saneeraus_JV1!B$2,"")</f>
        <v/>
      </c>
      <c r="C601" t="str">
        <f>IF('Viemäriverkoston lähtötiedot'!$A600&gt;1000, 'Viemäriverkoston lähtötiedot'!$A600+MALLI_saneeraus_JV1!C$2,"")</f>
        <v/>
      </c>
      <c r="D601" s="8" t="str">
        <f>IF(C601&lt;&gt;"",'Viemäriverkoston lähtötiedot'!$B600*MALLI_saneeraus_JV1!D$2,"")</f>
        <v/>
      </c>
      <c r="E601" t="str">
        <f>IF('Viemäriverkoston lähtötiedot'!$A600&gt;1000, 'Viemäriverkoston lähtötiedot'!$A600+MALLI_saneeraus_JV1!E$2,"")</f>
        <v/>
      </c>
      <c r="F601" s="8" t="str">
        <f>IF(E601&lt;&gt;"",'Viemäriverkoston lähtötiedot'!$B600*MALLI_saneeraus_JV1!F$2,"")</f>
        <v/>
      </c>
      <c r="G601" t="str">
        <f>IF('Viemäriverkoston lähtötiedot'!$A600&gt;1000, 'Viemäriverkoston lähtötiedot'!$A600+MALLI_saneeraus_JV1!G$2,"")</f>
        <v/>
      </c>
      <c r="H601" s="8" t="str">
        <f>IF(G601&lt;&gt;"",'Viemäriverkoston lähtötiedot'!$B600*MALLI_saneeraus_JV1!H$2,"")</f>
        <v/>
      </c>
      <c r="I601" t="str">
        <f>IF('Viemäriverkoston lähtötiedot'!$A600&gt;1000, 'Viemäriverkoston lähtötiedot'!$A600+MALLI_saneeraus_JV1!I$2,"")</f>
        <v/>
      </c>
      <c r="J601" s="8" t="str">
        <f>IF(I601&lt;&gt;"",'Viemäriverkoston lähtötiedot'!$B600*MALLI_saneeraus_JV1!J$2,"")</f>
        <v/>
      </c>
    </row>
    <row r="602" spans="1:10" x14ac:dyDescent="0.35">
      <c r="A602" t="str">
        <f>IF('Viemäriverkoston lähtötiedot'!$A601&gt;1000, 'Viemäriverkoston lähtötiedot'!$A601+MALLI_saneeraus_JV1!A$2,"")</f>
        <v/>
      </c>
      <c r="B602" s="8" t="str">
        <f>IF(A602&lt;&gt;"",'Viemäriverkoston lähtötiedot'!$B601*MALLI_saneeraus_JV1!B$2,"")</f>
        <v/>
      </c>
      <c r="C602" t="str">
        <f>IF('Viemäriverkoston lähtötiedot'!$A601&gt;1000, 'Viemäriverkoston lähtötiedot'!$A601+MALLI_saneeraus_JV1!C$2,"")</f>
        <v/>
      </c>
      <c r="D602" s="8" t="str">
        <f>IF(C602&lt;&gt;"",'Viemäriverkoston lähtötiedot'!$B601*MALLI_saneeraus_JV1!D$2,"")</f>
        <v/>
      </c>
      <c r="E602" t="str">
        <f>IF('Viemäriverkoston lähtötiedot'!$A601&gt;1000, 'Viemäriverkoston lähtötiedot'!$A601+MALLI_saneeraus_JV1!E$2,"")</f>
        <v/>
      </c>
      <c r="F602" s="8" t="str">
        <f>IF(E602&lt;&gt;"",'Viemäriverkoston lähtötiedot'!$B601*MALLI_saneeraus_JV1!F$2,"")</f>
        <v/>
      </c>
      <c r="G602" t="str">
        <f>IF('Viemäriverkoston lähtötiedot'!$A601&gt;1000, 'Viemäriverkoston lähtötiedot'!$A601+MALLI_saneeraus_JV1!G$2,"")</f>
        <v/>
      </c>
      <c r="H602" s="8" t="str">
        <f>IF(G602&lt;&gt;"",'Viemäriverkoston lähtötiedot'!$B601*MALLI_saneeraus_JV1!H$2,"")</f>
        <v/>
      </c>
      <c r="I602" t="str">
        <f>IF('Viemäriverkoston lähtötiedot'!$A601&gt;1000, 'Viemäriverkoston lähtötiedot'!$A601+MALLI_saneeraus_JV1!I$2,"")</f>
        <v/>
      </c>
      <c r="J602" s="8" t="str">
        <f>IF(I602&lt;&gt;"",'Viemäriverkoston lähtötiedot'!$B601*MALLI_saneeraus_JV1!J$2,"")</f>
        <v/>
      </c>
    </row>
    <row r="603" spans="1:10" x14ac:dyDescent="0.35">
      <c r="A603" t="str">
        <f>IF('Viemäriverkoston lähtötiedot'!$A602&gt;1000, 'Viemäriverkoston lähtötiedot'!$A602+MALLI_saneeraus_JV1!A$2,"")</f>
        <v/>
      </c>
      <c r="B603" s="8" t="str">
        <f>IF(A603&lt;&gt;"",'Viemäriverkoston lähtötiedot'!$B602*MALLI_saneeraus_JV1!B$2,"")</f>
        <v/>
      </c>
      <c r="C603" t="str">
        <f>IF('Viemäriverkoston lähtötiedot'!$A602&gt;1000, 'Viemäriverkoston lähtötiedot'!$A602+MALLI_saneeraus_JV1!C$2,"")</f>
        <v/>
      </c>
      <c r="D603" s="8" t="str">
        <f>IF(C603&lt;&gt;"",'Viemäriverkoston lähtötiedot'!$B602*MALLI_saneeraus_JV1!D$2,"")</f>
        <v/>
      </c>
      <c r="E603" t="str">
        <f>IF('Viemäriverkoston lähtötiedot'!$A602&gt;1000, 'Viemäriverkoston lähtötiedot'!$A602+MALLI_saneeraus_JV1!E$2,"")</f>
        <v/>
      </c>
      <c r="F603" s="8" t="str">
        <f>IF(E603&lt;&gt;"",'Viemäriverkoston lähtötiedot'!$B602*MALLI_saneeraus_JV1!F$2,"")</f>
        <v/>
      </c>
      <c r="G603" t="str">
        <f>IF('Viemäriverkoston lähtötiedot'!$A602&gt;1000, 'Viemäriverkoston lähtötiedot'!$A602+MALLI_saneeraus_JV1!G$2,"")</f>
        <v/>
      </c>
      <c r="H603" s="8" t="str">
        <f>IF(G603&lt;&gt;"",'Viemäriverkoston lähtötiedot'!$B602*MALLI_saneeraus_JV1!H$2,"")</f>
        <v/>
      </c>
      <c r="I603" t="str">
        <f>IF('Viemäriverkoston lähtötiedot'!$A602&gt;1000, 'Viemäriverkoston lähtötiedot'!$A602+MALLI_saneeraus_JV1!I$2,"")</f>
        <v/>
      </c>
      <c r="J603" s="8" t="str">
        <f>IF(I603&lt;&gt;"",'Viemäriverkoston lähtötiedot'!$B602*MALLI_saneeraus_JV1!J$2,"")</f>
        <v/>
      </c>
    </row>
    <row r="604" spans="1:10" x14ac:dyDescent="0.35">
      <c r="A604" t="str">
        <f>IF('Viemäriverkoston lähtötiedot'!$A603&gt;1000, 'Viemäriverkoston lähtötiedot'!$A603+MALLI_saneeraus_JV1!A$2,"")</f>
        <v/>
      </c>
      <c r="B604" s="8" t="str">
        <f>IF(A604&lt;&gt;"",'Viemäriverkoston lähtötiedot'!$B603*MALLI_saneeraus_JV1!B$2,"")</f>
        <v/>
      </c>
      <c r="C604" t="str">
        <f>IF('Viemäriverkoston lähtötiedot'!$A603&gt;1000, 'Viemäriverkoston lähtötiedot'!$A603+MALLI_saneeraus_JV1!C$2,"")</f>
        <v/>
      </c>
      <c r="D604" s="8" t="str">
        <f>IF(C604&lt;&gt;"",'Viemäriverkoston lähtötiedot'!$B603*MALLI_saneeraus_JV1!D$2,"")</f>
        <v/>
      </c>
      <c r="E604" t="str">
        <f>IF('Viemäriverkoston lähtötiedot'!$A603&gt;1000, 'Viemäriverkoston lähtötiedot'!$A603+MALLI_saneeraus_JV1!E$2,"")</f>
        <v/>
      </c>
      <c r="F604" s="8" t="str">
        <f>IF(E604&lt;&gt;"",'Viemäriverkoston lähtötiedot'!$B603*MALLI_saneeraus_JV1!F$2,"")</f>
        <v/>
      </c>
      <c r="G604" t="str">
        <f>IF('Viemäriverkoston lähtötiedot'!$A603&gt;1000, 'Viemäriverkoston lähtötiedot'!$A603+MALLI_saneeraus_JV1!G$2,"")</f>
        <v/>
      </c>
      <c r="H604" s="8" t="str">
        <f>IF(G604&lt;&gt;"",'Viemäriverkoston lähtötiedot'!$B603*MALLI_saneeraus_JV1!H$2,"")</f>
        <v/>
      </c>
      <c r="I604" t="str">
        <f>IF('Viemäriverkoston lähtötiedot'!$A603&gt;1000, 'Viemäriverkoston lähtötiedot'!$A603+MALLI_saneeraus_JV1!I$2,"")</f>
        <v/>
      </c>
      <c r="J604" s="8" t="str">
        <f>IF(I604&lt;&gt;"",'Viemäriverkoston lähtötiedot'!$B603*MALLI_saneeraus_JV1!J$2,"")</f>
        <v/>
      </c>
    </row>
    <row r="605" spans="1:10" x14ac:dyDescent="0.35">
      <c r="A605" t="str">
        <f>IF('Viemäriverkoston lähtötiedot'!$A604&gt;1000, 'Viemäriverkoston lähtötiedot'!$A604+MALLI_saneeraus_JV1!A$2,"")</f>
        <v/>
      </c>
      <c r="B605" s="8" t="str">
        <f>IF(A605&lt;&gt;"",'Viemäriverkoston lähtötiedot'!$B604*MALLI_saneeraus_JV1!B$2,"")</f>
        <v/>
      </c>
      <c r="C605" t="str">
        <f>IF('Viemäriverkoston lähtötiedot'!$A604&gt;1000, 'Viemäriverkoston lähtötiedot'!$A604+MALLI_saneeraus_JV1!C$2,"")</f>
        <v/>
      </c>
      <c r="D605" s="8" t="str">
        <f>IF(C605&lt;&gt;"",'Viemäriverkoston lähtötiedot'!$B604*MALLI_saneeraus_JV1!D$2,"")</f>
        <v/>
      </c>
      <c r="E605" t="str">
        <f>IF('Viemäriverkoston lähtötiedot'!$A604&gt;1000, 'Viemäriverkoston lähtötiedot'!$A604+MALLI_saneeraus_JV1!E$2,"")</f>
        <v/>
      </c>
      <c r="F605" s="8" t="str">
        <f>IF(E605&lt;&gt;"",'Viemäriverkoston lähtötiedot'!$B604*MALLI_saneeraus_JV1!F$2,"")</f>
        <v/>
      </c>
      <c r="G605" t="str">
        <f>IF('Viemäriverkoston lähtötiedot'!$A604&gt;1000, 'Viemäriverkoston lähtötiedot'!$A604+MALLI_saneeraus_JV1!G$2,"")</f>
        <v/>
      </c>
      <c r="H605" s="8" t="str">
        <f>IF(G605&lt;&gt;"",'Viemäriverkoston lähtötiedot'!$B604*MALLI_saneeraus_JV1!H$2,"")</f>
        <v/>
      </c>
      <c r="I605" t="str">
        <f>IF('Viemäriverkoston lähtötiedot'!$A604&gt;1000, 'Viemäriverkoston lähtötiedot'!$A604+MALLI_saneeraus_JV1!I$2,"")</f>
        <v/>
      </c>
      <c r="J605" s="8" t="str">
        <f>IF(I605&lt;&gt;"",'Viemäriverkoston lähtötiedot'!$B604*MALLI_saneeraus_JV1!J$2,"")</f>
        <v/>
      </c>
    </row>
    <row r="606" spans="1:10" x14ac:dyDescent="0.35">
      <c r="A606" t="str">
        <f>IF('Viemäriverkoston lähtötiedot'!$A605&gt;1000, 'Viemäriverkoston lähtötiedot'!$A605+MALLI_saneeraus_JV1!A$2,"")</f>
        <v/>
      </c>
      <c r="B606" s="8" t="str">
        <f>IF(A606&lt;&gt;"",'Viemäriverkoston lähtötiedot'!$B605*MALLI_saneeraus_JV1!B$2,"")</f>
        <v/>
      </c>
      <c r="C606" t="str">
        <f>IF('Viemäriverkoston lähtötiedot'!$A605&gt;1000, 'Viemäriverkoston lähtötiedot'!$A605+MALLI_saneeraus_JV1!C$2,"")</f>
        <v/>
      </c>
      <c r="D606" s="8" t="str">
        <f>IF(C606&lt;&gt;"",'Viemäriverkoston lähtötiedot'!$B605*MALLI_saneeraus_JV1!D$2,"")</f>
        <v/>
      </c>
      <c r="E606" t="str">
        <f>IF('Viemäriverkoston lähtötiedot'!$A605&gt;1000, 'Viemäriverkoston lähtötiedot'!$A605+MALLI_saneeraus_JV1!E$2,"")</f>
        <v/>
      </c>
      <c r="F606" s="8" t="str">
        <f>IF(E606&lt;&gt;"",'Viemäriverkoston lähtötiedot'!$B605*MALLI_saneeraus_JV1!F$2,"")</f>
        <v/>
      </c>
      <c r="G606" t="str">
        <f>IF('Viemäriverkoston lähtötiedot'!$A605&gt;1000, 'Viemäriverkoston lähtötiedot'!$A605+MALLI_saneeraus_JV1!G$2,"")</f>
        <v/>
      </c>
      <c r="H606" s="8" t="str">
        <f>IF(G606&lt;&gt;"",'Viemäriverkoston lähtötiedot'!$B605*MALLI_saneeraus_JV1!H$2,"")</f>
        <v/>
      </c>
      <c r="I606" t="str">
        <f>IF('Viemäriverkoston lähtötiedot'!$A605&gt;1000, 'Viemäriverkoston lähtötiedot'!$A605+MALLI_saneeraus_JV1!I$2,"")</f>
        <v/>
      </c>
      <c r="J606" s="8" t="str">
        <f>IF(I606&lt;&gt;"",'Viemäriverkoston lähtötiedot'!$B605*MALLI_saneeraus_JV1!J$2,"")</f>
        <v/>
      </c>
    </row>
    <row r="607" spans="1:10" x14ac:dyDescent="0.35">
      <c r="A607" t="str">
        <f>IF('Viemäriverkoston lähtötiedot'!$A606&gt;1000, 'Viemäriverkoston lähtötiedot'!$A606+MALLI_saneeraus_JV1!A$2,"")</f>
        <v/>
      </c>
      <c r="B607" s="8" t="str">
        <f>IF(A607&lt;&gt;"",'Viemäriverkoston lähtötiedot'!$B606*MALLI_saneeraus_JV1!B$2,"")</f>
        <v/>
      </c>
      <c r="C607" t="str">
        <f>IF('Viemäriverkoston lähtötiedot'!$A606&gt;1000, 'Viemäriverkoston lähtötiedot'!$A606+MALLI_saneeraus_JV1!C$2,"")</f>
        <v/>
      </c>
      <c r="D607" s="8" t="str">
        <f>IF(C607&lt;&gt;"",'Viemäriverkoston lähtötiedot'!$B606*MALLI_saneeraus_JV1!D$2,"")</f>
        <v/>
      </c>
      <c r="E607" t="str">
        <f>IF('Viemäriverkoston lähtötiedot'!$A606&gt;1000, 'Viemäriverkoston lähtötiedot'!$A606+MALLI_saneeraus_JV1!E$2,"")</f>
        <v/>
      </c>
      <c r="F607" s="8" t="str">
        <f>IF(E607&lt;&gt;"",'Viemäriverkoston lähtötiedot'!$B606*MALLI_saneeraus_JV1!F$2,"")</f>
        <v/>
      </c>
      <c r="G607" t="str">
        <f>IF('Viemäriverkoston lähtötiedot'!$A606&gt;1000, 'Viemäriverkoston lähtötiedot'!$A606+MALLI_saneeraus_JV1!G$2,"")</f>
        <v/>
      </c>
      <c r="H607" s="8" t="str">
        <f>IF(G607&lt;&gt;"",'Viemäriverkoston lähtötiedot'!$B606*MALLI_saneeraus_JV1!H$2,"")</f>
        <v/>
      </c>
      <c r="I607" t="str">
        <f>IF('Viemäriverkoston lähtötiedot'!$A606&gt;1000, 'Viemäriverkoston lähtötiedot'!$A606+MALLI_saneeraus_JV1!I$2,"")</f>
        <v/>
      </c>
      <c r="J607" s="8" t="str">
        <f>IF(I607&lt;&gt;"",'Viemäriverkoston lähtötiedot'!$B606*MALLI_saneeraus_JV1!J$2,"")</f>
        <v/>
      </c>
    </row>
    <row r="608" spans="1:10" x14ac:dyDescent="0.35">
      <c r="A608" t="str">
        <f>IF('Viemäriverkoston lähtötiedot'!$A607&gt;1000, 'Viemäriverkoston lähtötiedot'!$A607+MALLI_saneeraus_JV1!A$2,"")</f>
        <v/>
      </c>
      <c r="B608" s="8" t="str">
        <f>IF(A608&lt;&gt;"",'Viemäriverkoston lähtötiedot'!$B607*MALLI_saneeraus_JV1!B$2,"")</f>
        <v/>
      </c>
      <c r="C608" t="str">
        <f>IF('Viemäriverkoston lähtötiedot'!$A607&gt;1000, 'Viemäriverkoston lähtötiedot'!$A607+MALLI_saneeraus_JV1!C$2,"")</f>
        <v/>
      </c>
      <c r="D608" s="8" t="str">
        <f>IF(C608&lt;&gt;"",'Viemäriverkoston lähtötiedot'!$B607*MALLI_saneeraus_JV1!D$2,"")</f>
        <v/>
      </c>
      <c r="E608" t="str">
        <f>IF('Viemäriverkoston lähtötiedot'!$A607&gt;1000, 'Viemäriverkoston lähtötiedot'!$A607+MALLI_saneeraus_JV1!E$2,"")</f>
        <v/>
      </c>
      <c r="F608" s="8" t="str">
        <f>IF(E608&lt;&gt;"",'Viemäriverkoston lähtötiedot'!$B607*MALLI_saneeraus_JV1!F$2,"")</f>
        <v/>
      </c>
      <c r="G608" t="str">
        <f>IF('Viemäriverkoston lähtötiedot'!$A607&gt;1000, 'Viemäriverkoston lähtötiedot'!$A607+MALLI_saneeraus_JV1!G$2,"")</f>
        <v/>
      </c>
      <c r="H608" s="8" t="str">
        <f>IF(G608&lt;&gt;"",'Viemäriverkoston lähtötiedot'!$B607*MALLI_saneeraus_JV1!H$2,"")</f>
        <v/>
      </c>
      <c r="I608" t="str">
        <f>IF('Viemäriverkoston lähtötiedot'!$A607&gt;1000, 'Viemäriverkoston lähtötiedot'!$A607+MALLI_saneeraus_JV1!I$2,"")</f>
        <v/>
      </c>
      <c r="J608" s="8" t="str">
        <f>IF(I608&lt;&gt;"",'Viemäriverkoston lähtötiedot'!$B607*MALLI_saneeraus_JV1!J$2,"")</f>
        <v/>
      </c>
    </row>
    <row r="609" spans="1:10" x14ac:dyDescent="0.35">
      <c r="A609" t="str">
        <f>IF('Viemäriverkoston lähtötiedot'!$A608&gt;1000, 'Viemäriverkoston lähtötiedot'!$A608+MALLI_saneeraus_JV1!A$2,"")</f>
        <v/>
      </c>
      <c r="B609" s="8" t="str">
        <f>IF(A609&lt;&gt;"",'Viemäriverkoston lähtötiedot'!$B608*MALLI_saneeraus_JV1!B$2,"")</f>
        <v/>
      </c>
      <c r="C609" t="str">
        <f>IF('Viemäriverkoston lähtötiedot'!$A608&gt;1000, 'Viemäriverkoston lähtötiedot'!$A608+MALLI_saneeraus_JV1!C$2,"")</f>
        <v/>
      </c>
      <c r="D609" s="8" t="str">
        <f>IF(C609&lt;&gt;"",'Viemäriverkoston lähtötiedot'!$B608*MALLI_saneeraus_JV1!D$2,"")</f>
        <v/>
      </c>
      <c r="E609" t="str">
        <f>IF('Viemäriverkoston lähtötiedot'!$A608&gt;1000, 'Viemäriverkoston lähtötiedot'!$A608+MALLI_saneeraus_JV1!E$2,"")</f>
        <v/>
      </c>
      <c r="F609" s="8" t="str">
        <f>IF(E609&lt;&gt;"",'Viemäriverkoston lähtötiedot'!$B608*MALLI_saneeraus_JV1!F$2,"")</f>
        <v/>
      </c>
      <c r="G609" t="str">
        <f>IF('Viemäriverkoston lähtötiedot'!$A608&gt;1000, 'Viemäriverkoston lähtötiedot'!$A608+MALLI_saneeraus_JV1!G$2,"")</f>
        <v/>
      </c>
      <c r="H609" s="8" t="str">
        <f>IF(G609&lt;&gt;"",'Viemäriverkoston lähtötiedot'!$B608*MALLI_saneeraus_JV1!H$2,"")</f>
        <v/>
      </c>
      <c r="I609" t="str">
        <f>IF('Viemäriverkoston lähtötiedot'!$A608&gt;1000, 'Viemäriverkoston lähtötiedot'!$A608+MALLI_saneeraus_JV1!I$2,"")</f>
        <v/>
      </c>
      <c r="J609" s="8" t="str">
        <f>IF(I609&lt;&gt;"",'Viemäriverkoston lähtötiedot'!$B608*MALLI_saneeraus_JV1!J$2,"")</f>
        <v/>
      </c>
    </row>
    <row r="610" spans="1:10" x14ac:dyDescent="0.35">
      <c r="A610" t="str">
        <f>IF('Viemäriverkoston lähtötiedot'!$A609&gt;1000, 'Viemäriverkoston lähtötiedot'!$A609+MALLI_saneeraus_JV1!A$2,"")</f>
        <v/>
      </c>
      <c r="B610" s="8" t="str">
        <f>IF(A610&lt;&gt;"",'Viemäriverkoston lähtötiedot'!$B609*MALLI_saneeraus_JV1!B$2,"")</f>
        <v/>
      </c>
      <c r="C610" t="str">
        <f>IF('Viemäriverkoston lähtötiedot'!$A609&gt;1000, 'Viemäriverkoston lähtötiedot'!$A609+MALLI_saneeraus_JV1!C$2,"")</f>
        <v/>
      </c>
      <c r="D610" s="8" t="str">
        <f>IF(C610&lt;&gt;"",'Viemäriverkoston lähtötiedot'!$B609*MALLI_saneeraus_JV1!D$2,"")</f>
        <v/>
      </c>
      <c r="E610" t="str">
        <f>IF('Viemäriverkoston lähtötiedot'!$A609&gt;1000, 'Viemäriverkoston lähtötiedot'!$A609+MALLI_saneeraus_JV1!E$2,"")</f>
        <v/>
      </c>
      <c r="F610" s="8" t="str">
        <f>IF(E610&lt;&gt;"",'Viemäriverkoston lähtötiedot'!$B609*MALLI_saneeraus_JV1!F$2,"")</f>
        <v/>
      </c>
      <c r="G610" t="str">
        <f>IF('Viemäriverkoston lähtötiedot'!$A609&gt;1000, 'Viemäriverkoston lähtötiedot'!$A609+MALLI_saneeraus_JV1!G$2,"")</f>
        <v/>
      </c>
      <c r="H610" s="8" t="str">
        <f>IF(G610&lt;&gt;"",'Viemäriverkoston lähtötiedot'!$B609*MALLI_saneeraus_JV1!H$2,"")</f>
        <v/>
      </c>
      <c r="I610" t="str">
        <f>IF('Viemäriverkoston lähtötiedot'!$A609&gt;1000, 'Viemäriverkoston lähtötiedot'!$A609+MALLI_saneeraus_JV1!I$2,"")</f>
        <v/>
      </c>
      <c r="J610" s="8" t="str">
        <f>IF(I610&lt;&gt;"",'Viemäriverkoston lähtötiedot'!$B609*MALLI_saneeraus_JV1!J$2,"")</f>
        <v/>
      </c>
    </row>
    <row r="611" spans="1:10" x14ac:dyDescent="0.35">
      <c r="A611" t="str">
        <f>IF('Viemäriverkoston lähtötiedot'!$A610&gt;1000, 'Viemäriverkoston lähtötiedot'!$A610+MALLI_saneeraus_JV1!A$2,"")</f>
        <v/>
      </c>
      <c r="B611" s="8" t="str">
        <f>IF(A611&lt;&gt;"",'Viemäriverkoston lähtötiedot'!$B610*MALLI_saneeraus_JV1!B$2,"")</f>
        <v/>
      </c>
      <c r="C611" t="str">
        <f>IF('Viemäriverkoston lähtötiedot'!$A610&gt;1000, 'Viemäriverkoston lähtötiedot'!$A610+MALLI_saneeraus_JV1!C$2,"")</f>
        <v/>
      </c>
      <c r="D611" s="8" t="str">
        <f>IF(C611&lt;&gt;"",'Viemäriverkoston lähtötiedot'!$B610*MALLI_saneeraus_JV1!D$2,"")</f>
        <v/>
      </c>
      <c r="E611" t="str">
        <f>IF('Viemäriverkoston lähtötiedot'!$A610&gt;1000, 'Viemäriverkoston lähtötiedot'!$A610+MALLI_saneeraus_JV1!E$2,"")</f>
        <v/>
      </c>
      <c r="F611" s="8" t="str">
        <f>IF(E611&lt;&gt;"",'Viemäriverkoston lähtötiedot'!$B610*MALLI_saneeraus_JV1!F$2,"")</f>
        <v/>
      </c>
      <c r="G611" t="str">
        <f>IF('Viemäriverkoston lähtötiedot'!$A610&gt;1000, 'Viemäriverkoston lähtötiedot'!$A610+MALLI_saneeraus_JV1!G$2,"")</f>
        <v/>
      </c>
      <c r="H611" s="8" t="str">
        <f>IF(G611&lt;&gt;"",'Viemäriverkoston lähtötiedot'!$B610*MALLI_saneeraus_JV1!H$2,"")</f>
        <v/>
      </c>
      <c r="I611" t="str">
        <f>IF('Viemäriverkoston lähtötiedot'!$A610&gt;1000, 'Viemäriverkoston lähtötiedot'!$A610+MALLI_saneeraus_JV1!I$2,"")</f>
        <v/>
      </c>
      <c r="J611" s="8" t="str">
        <f>IF(I611&lt;&gt;"",'Viemäriverkoston lähtötiedot'!$B610*MALLI_saneeraus_JV1!J$2,"")</f>
        <v/>
      </c>
    </row>
    <row r="612" spans="1:10" x14ac:dyDescent="0.35">
      <c r="A612" t="str">
        <f>IF('Viemäriverkoston lähtötiedot'!$A611&gt;1000, 'Viemäriverkoston lähtötiedot'!$A611+MALLI_saneeraus_JV1!A$2,"")</f>
        <v/>
      </c>
      <c r="B612" s="8" t="str">
        <f>IF(A612&lt;&gt;"",'Viemäriverkoston lähtötiedot'!$B611*MALLI_saneeraus_JV1!B$2,"")</f>
        <v/>
      </c>
      <c r="C612" t="str">
        <f>IF('Viemäriverkoston lähtötiedot'!$A611&gt;1000, 'Viemäriverkoston lähtötiedot'!$A611+MALLI_saneeraus_JV1!C$2,"")</f>
        <v/>
      </c>
      <c r="D612" s="8" t="str">
        <f>IF(C612&lt;&gt;"",'Viemäriverkoston lähtötiedot'!$B611*MALLI_saneeraus_JV1!D$2,"")</f>
        <v/>
      </c>
      <c r="E612" t="str">
        <f>IF('Viemäriverkoston lähtötiedot'!$A611&gt;1000, 'Viemäriverkoston lähtötiedot'!$A611+MALLI_saneeraus_JV1!E$2,"")</f>
        <v/>
      </c>
      <c r="F612" s="8" t="str">
        <f>IF(E612&lt;&gt;"",'Viemäriverkoston lähtötiedot'!$B611*MALLI_saneeraus_JV1!F$2,"")</f>
        <v/>
      </c>
      <c r="G612" t="str">
        <f>IF('Viemäriverkoston lähtötiedot'!$A611&gt;1000, 'Viemäriverkoston lähtötiedot'!$A611+MALLI_saneeraus_JV1!G$2,"")</f>
        <v/>
      </c>
      <c r="H612" s="8" t="str">
        <f>IF(G612&lt;&gt;"",'Viemäriverkoston lähtötiedot'!$B611*MALLI_saneeraus_JV1!H$2,"")</f>
        <v/>
      </c>
      <c r="I612" t="str">
        <f>IF('Viemäriverkoston lähtötiedot'!$A611&gt;1000, 'Viemäriverkoston lähtötiedot'!$A611+MALLI_saneeraus_JV1!I$2,"")</f>
        <v/>
      </c>
      <c r="J612" s="8" t="str">
        <f>IF(I612&lt;&gt;"",'Viemäriverkoston lähtötiedot'!$B611*MALLI_saneeraus_JV1!J$2,"")</f>
        <v/>
      </c>
    </row>
    <row r="613" spans="1:10" x14ac:dyDescent="0.35">
      <c r="A613" t="str">
        <f>IF('Viemäriverkoston lähtötiedot'!$A612&gt;1000, 'Viemäriverkoston lähtötiedot'!$A612+MALLI_saneeraus_JV1!A$2,"")</f>
        <v/>
      </c>
      <c r="B613" s="8" t="str">
        <f>IF(A613&lt;&gt;"",'Viemäriverkoston lähtötiedot'!$B612*MALLI_saneeraus_JV1!B$2,"")</f>
        <v/>
      </c>
      <c r="C613" t="str">
        <f>IF('Viemäriverkoston lähtötiedot'!$A612&gt;1000, 'Viemäriverkoston lähtötiedot'!$A612+MALLI_saneeraus_JV1!C$2,"")</f>
        <v/>
      </c>
      <c r="D613" s="8" t="str">
        <f>IF(C613&lt;&gt;"",'Viemäriverkoston lähtötiedot'!$B612*MALLI_saneeraus_JV1!D$2,"")</f>
        <v/>
      </c>
      <c r="E613" t="str">
        <f>IF('Viemäriverkoston lähtötiedot'!$A612&gt;1000, 'Viemäriverkoston lähtötiedot'!$A612+MALLI_saneeraus_JV1!E$2,"")</f>
        <v/>
      </c>
      <c r="F613" s="8" t="str">
        <f>IF(E613&lt;&gt;"",'Viemäriverkoston lähtötiedot'!$B612*MALLI_saneeraus_JV1!F$2,"")</f>
        <v/>
      </c>
      <c r="G613" t="str">
        <f>IF('Viemäriverkoston lähtötiedot'!$A612&gt;1000, 'Viemäriverkoston lähtötiedot'!$A612+MALLI_saneeraus_JV1!G$2,"")</f>
        <v/>
      </c>
      <c r="H613" s="8" t="str">
        <f>IF(G613&lt;&gt;"",'Viemäriverkoston lähtötiedot'!$B612*MALLI_saneeraus_JV1!H$2,"")</f>
        <v/>
      </c>
      <c r="I613" t="str">
        <f>IF('Viemäriverkoston lähtötiedot'!$A612&gt;1000, 'Viemäriverkoston lähtötiedot'!$A612+MALLI_saneeraus_JV1!I$2,"")</f>
        <v/>
      </c>
      <c r="J613" s="8" t="str">
        <f>IF(I613&lt;&gt;"",'Viemäriverkoston lähtötiedot'!$B612*MALLI_saneeraus_JV1!J$2,"")</f>
        <v/>
      </c>
    </row>
    <row r="614" spans="1:10" x14ac:dyDescent="0.35">
      <c r="A614" t="str">
        <f>IF('Viemäriverkoston lähtötiedot'!$A613&gt;1000, 'Viemäriverkoston lähtötiedot'!$A613+MALLI_saneeraus_JV1!A$2,"")</f>
        <v/>
      </c>
      <c r="B614" s="8" t="str">
        <f>IF(A614&lt;&gt;"",'Viemäriverkoston lähtötiedot'!$B613*MALLI_saneeraus_JV1!B$2,"")</f>
        <v/>
      </c>
      <c r="C614" t="str">
        <f>IF('Viemäriverkoston lähtötiedot'!$A613&gt;1000, 'Viemäriverkoston lähtötiedot'!$A613+MALLI_saneeraus_JV1!C$2,"")</f>
        <v/>
      </c>
      <c r="D614" s="8" t="str">
        <f>IF(C614&lt;&gt;"",'Viemäriverkoston lähtötiedot'!$B613*MALLI_saneeraus_JV1!D$2,"")</f>
        <v/>
      </c>
      <c r="E614" t="str">
        <f>IF('Viemäriverkoston lähtötiedot'!$A613&gt;1000, 'Viemäriverkoston lähtötiedot'!$A613+MALLI_saneeraus_JV1!E$2,"")</f>
        <v/>
      </c>
      <c r="F614" s="8" t="str">
        <f>IF(E614&lt;&gt;"",'Viemäriverkoston lähtötiedot'!$B613*MALLI_saneeraus_JV1!F$2,"")</f>
        <v/>
      </c>
      <c r="G614" t="str">
        <f>IF('Viemäriverkoston lähtötiedot'!$A613&gt;1000, 'Viemäriverkoston lähtötiedot'!$A613+MALLI_saneeraus_JV1!G$2,"")</f>
        <v/>
      </c>
      <c r="H614" s="8" t="str">
        <f>IF(G614&lt;&gt;"",'Viemäriverkoston lähtötiedot'!$B613*MALLI_saneeraus_JV1!H$2,"")</f>
        <v/>
      </c>
      <c r="I614" t="str">
        <f>IF('Viemäriverkoston lähtötiedot'!$A613&gt;1000, 'Viemäriverkoston lähtötiedot'!$A613+MALLI_saneeraus_JV1!I$2,"")</f>
        <v/>
      </c>
      <c r="J614" s="8" t="str">
        <f>IF(I614&lt;&gt;"",'Viemäriverkoston lähtötiedot'!$B613*MALLI_saneeraus_JV1!J$2,"")</f>
        <v/>
      </c>
    </row>
    <row r="615" spans="1:10" x14ac:dyDescent="0.35">
      <c r="A615" t="str">
        <f>IF('Viemäriverkoston lähtötiedot'!$A614&gt;1000, 'Viemäriverkoston lähtötiedot'!$A614+MALLI_saneeraus_JV1!A$2,"")</f>
        <v/>
      </c>
      <c r="B615" s="8" t="str">
        <f>IF(A615&lt;&gt;"",'Viemäriverkoston lähtötiedot'!$B614*MALLI_saneeraus_JV1!B$2,"")</f>
        <v/>
      </c>
      <c r="C615" t="str">
        <f>IF('Viemäriverkoston lähtötiedot'!$A614&gt;1000, 'Viemäriverkoston lähtötiedot'!$A614+MALLI_saneeraus_JV1!C$2,"")</f>
        <v/>
      </c>
      <c r="D615" s="8" t="str">
        <f>IF(C615&lt;&gt;"",'Viemäriverkoston lähtötiedot'!$B614*MALLI_saneeraus_JV1!D$2,"")</f>
        <v/>
      </c>
      <c r="E615" t="str">
        <f>IF('Viemäriverkoston lähtötiedot'!$A614&gt;1000, 'Viemäriverkoston lähtötiedot'!$A614+MALLI_saneeraus_JV1!E$2,"")</f>
        <v/>
      </c>
      <c r="F615" s="8" t="str">
        <f>IF(E615&lt;&gt;"",'Viemäriverkoston lähtötiedot'!$B614*MALLI_saneeraus_JV1!F$2,"")</f>
        <v/>
      </c>
      <c r="G615" t="str">
        <f>IF('Viemäriverkoston lähtötiedot'!$A614&gt;1000, 'Viemäriverkoston lähtötiedot'!$A614+MALLI_saneeraus_JV1!G$2,"")</f>
        <v/>
      </c>
      <c r="H615" s="8" t="str">
        <f>IF(G615&lt;&gt;"",'Viemäriverkoston lähtötiedot'!$B614*MALLI_saneeraus_JV1!H$2,"")</f>
        <v/>
      </c>
      <c r="I615" t="str">
        <f>IF('Viemäriverkoston lähtötiedot'!$A614&gt;1000, 'Viemäriverkoston lähtötiedot'!$A614+MALLI_saneeraus_JV1!I$2,"")</f>
        <v/>
      </c>
      <c r="J615" s="8" t="str">
        <f>IF(I615&lt;&gt;"",'Viemäriverkoston lähtötiedot'!$B614*MALLI_saneeraus_JV1!J$2,"")</f>
        <v/>
      </c>
    </row>
    <row r="616" spans="1:10" x14ac:dyDescent="0.35">
      <c r="A616" t="str">
        <f>IF('Viemäriverkoston lähtötiedot'!$A615&gt;1000, 'Viemäriverkoston lähtötiedot'!$A615+MALLI_saneeraus_JV1!A$2,"")</f>
        <v/>
      </c>
      <c r="B616" s="8" t="str">
        <f>IF(A616&lt;&gt;"",'Viemäriverkoston lähtötiedot'!$B615*MALLI_saneeraus_JV1!B$2,"")</f>
        <v/>
      </c>
      <c r="C616" t="str">
        <f>IF('Viemäriverkoston lähtötiedot'!$A615&gt;1000, 'Viemäriverkoston lähtötiedot'!$A615+MALLI_saneeraus_JV1!C$2,"")</f>
        <v/>
      </c>
      <c r="D616" s="8" t="str">
        <f>IF(C616&lt;&gt;"",'Viemäriverkoston lähtötiedot'!$B615*MALLI_saneeraus_JV1!D$2,"")</f>
        <v/>
      </c>
      <c r="E616" t="str">
        <f>IF('Viemäriverkoston lähtötiedot'!$A615&gt;1000, 'Viemäriverkoston lähtötiedot'!$A615+MALLI_saneeraus_JV1!E$2,"")</f>
        <v/>
      </c>
      <c r="F616" s="8" t="str">
        <f>IF(E616&lt;&gt;"",'Viemäriverkoston lähtötiedot'!$B615*MALLI_saneeraus_JV1!F$2,"")</f>
        <v/>
      </c>
      <c r="G616" t="str">
        <f>IF('Viemäriverkoston lähtötiedot'!$A615&gt;1000, 'Viemäriverkoston lähtötiedot'!$A615+MALLI_saneeraus_JV1!G$2,"")</f>
        <v/>
      </c>
      <c r="H616" s="8" t="str">
        <f>IF(G616&lt;&gt;"",'Viemäriverkoston lähtötiedot'!$B615*MALLI_saneeraus_JV1!H$2,"")</f>
        <v/>
      </c>
      <c r="I616" t="str">
        <f>IF('Viemäriverkoston lähtötiedot'!$A615&gt;1000, 'Viemäriverkoston lähtötiedot'!$A615+MALLI_saneeraus_JV1!I$2,"")</f>
        <v/>
      </c>
      <c r="J616" s="8" t="str">
        <f>IF(I616&lt;&gt;"",'Viemäriverkoston lähtötiedot'!$B615*MALLI_saneeraus_JV1!J$2,"")</f>
        <v/>
      </c>
    </row>
    <row r="617" spans="1:10" x14ac:dyDescent="0.35">
      <c r="A617" t="str">
        <f>IF('Viemäriverkoston lähtötiedot'!$A616&gt;1000, 'Viemäriverkoston lähtötiedot'!$A616+MALLI_saneeraus_JV1!A$2,"")</f>
        <v/>
      </c>
      <c r="B617" s="8" t="str">
        <f>IF(A617&lt;&gt;"",'Viemäriverkoston lähtötiedot'!$B616*MALLI_saneeraus_JV1!B$2,"")</f>
        <v/>
      </c>
      <c r="C617" t="str">
        <f>IF('Viemäriverkoston lähtötiedot'!$A616&gt;1000, 'Viemäriverkoston lähtötiedot'!$A616+MALLI_saneeraus_JV1!C$2,"")</f>
        <v/>
      </c>
      <c r="D617" s="8" t="str">
        <f>IF(C617&lt;&gt;"",'Viemäriverkoston lähtötiedot'!$B616*MALLI_saneeraus_JV1!D$2,"")</f>
        <v/>
      </c>
      <c r="E617" t="str">
        <f>IF('Viemäriverkoston lähtötiedot'!$A616&gt;1000, 'Viemäriverkoston lähtötiedot'!$A616+MALLI_saneeraus_JV1!E$2,"")</f>
        <v/>
      </c>
      <c r="F617" s="8" t="str">
        <f>IF(E617&lt;&gt;"",'Viemäriverkoston lähtötiedot'!$B616*MALLI_saneeraus_JV1!F$2,"")</f>
        <v/>
      </c>
      <c r="G617" t="str">
        <f>IF('Viemäriverkoston lähtötiedot'!$A616&gt;1000, 'Viemäriverkoston lähtötiedot'!$A616+MALLI_saneeraus_JV1!G$2,"")</f>
        <v/>
      </c>
      <c r="H617" s="8" t="str">
        <f>IF(G617&lt;&gt;"",'Viemäriverkoston lähtötiedot'!$B616*MALLI_saneeraus_JV1!H$2,"")</f>
        <v/>
      </c>
      <c r="I617" t="str">
        <f>IF('Viemäriverkoston lähtötiedot'!$A616&gt;1000, 'Viemäriverkoston lähtötiedot'!$A616+MALLI_saneeraus_JV1!I$2,"")</f>
        <v/>
      </c>
      <c r="J617" s="8" t="str">
        <f>IF(I617&lt;&gt;"",'Viemäriverkoston lähtötiedot'!$B616*MALLI_saneeraus_JV1!J$2,"")</f>
        <v/>
      </c>
    </row>
    <row r="618" spans="1:10" x14ac:dyDescent="0.35">
      <c r="A618" t="str">
        <f>IF('Viemäriverkoston lähtötiedot'!$A617&gt;1000, 'Viemäriverkoston lähtötiedot'!$A617+MALLI_saneeraus_JV1!A$2,"")</f>
        <v/>
      </c>
      <c r="B618" s="8" t="str">
        <f>IF(A618&lt;&gt;"",'Viemäriverkoston lähtötiedot'!$B617*MALLI_saneeraus_JV1!B$2,"")</f>
        <v/>
      </c>
      <c r="C618" t="str">
        <f>IF('Viemäriverkoston lähtötiedot'!$A617&gt;1000, 'Viemäriverkoston lähtötiedot'!$A617+MALLI_saneeraus_JV1!C$2,"")</f>
        <v/>
      </c>
      <c r="D618" s="8" t="str">
        <f>IF(C618&lt;&gt;"",'Viemäriverkoston lähtötiedot'!$B617*MALLI_saneeraus_JV1!D$2,"")</f>
        <v/>
      </c>
      <c r="E618" t="str">
        <f>IF('Viemäriverkoston lähtötiedot'!$A617&gt;1000, 'Viemäriverkoston lähtötiedot'!$A617+MALLI_saneeraus_JV1!E$2,"")</f>
        <v/>
      </c>
      <c r="F618" s="8" t="str">
        <f>IF(E618&lt;&gt;"",'Viemäriverkoston lähtötiedot'!$B617*MALLI_saneeraus_JV1!F$2,"")</f>
        <v/>
      </c>
      <c r="G618" t="str">
        <f>IF('Viemäriverkoston lähtötiedot'!$A617&gt;1000, 'Viemäriverkoston lähtötiedot'!$A617+MALLI_saneeraus_JV1!G$2,"")</f>
        <v/>
      </c>
      <c r="H618" s="8" t="str">
        <f>IF(G618&lt;&gt;"",'Viemäriverkoston lähtötiedot'!$B617*MALLI_saneeraus_JV1!H$2,"")</f>
        <v/>
      </c>
      <c r="I618" t="str">
        <f>IF('Viemäriverkoston lähtötiedot'!$A617&gt;1000, 'Viemäriverkoston lähtötiedot'!$A617+MALLI_saneeraus_JV1!I$2,"")</f>
        <v/>
      </c>
      <c r="J618" s="8" t="str">
        <f>IF(I618&lt;&gt;"",'Viemäriverkoston lähtötiedot'!$B617*MALLI_saneeraus_JV1!J$2,"")</f>
        <v/>
      </c>
    </row>
    <row r="619" spans="1:10" x14ac:dyDescent="0.35">
      <c r="A619" t="str">
        <f>IF('Viemäriverkoston lähtötiedot'!$A618&gt;1000, 'Viemäriverkoston lähtötiedot'!$A618+MALLI_saneeraus_JV1!A$2,"")</f>
        <v/>
      </c>
      <c r="B619" s="8" t="str">
        <f>IF(A619&lt;&gt;"",'Viemäriverkoston lähtötiedot'!$B618*MALLI_saneeraus_JV1!B$2,"")</f>
        <v/>
      </c>
      <c r="C619" t="str">
        <f>IF('Viemäriverkoston lähtötiedot'!$A618&gt;1000, 'Viemäriverkoston lähtötiedot'!$A618+MALLI_saneeraus_JV1!C$2,"")</f>
        <v/>
      </c>
      <c r="D619" s="8" t="str">
        <f>IF(C619&lt;&gt;"",'Viemäriverkoston lähtötiedot'!$B618*MALLI_saneeraus_JV1!D$2,"")</f>
        <v/>
      </c>
      <c r="E619" t="str">
        <f>IF('Viemäriverkoston lähtötiedot'!$A618&gt;1000, 'Viemäriverkoston lähtötiedot'!$A618+MALLI_saneeraus_JV1!E$2,"")</f>
        <v/>
      </c>
      <c r="F619" s="8" t="str">
        <f>IF(E619&lt;&gt;"",'Viemäriverkoston lähtötiedot'!$B618*MALLI_saneeraus_JV1!F$2,"")</f>
        <v/>
      </c>
      <c r="G619" t="str">
        <f>IF('Viemäriverkoston lähtötiedot'!$A618&gt;1000, 'Viemäriverkoston lähtötiedot'!$A618+MALLI_saneeraus_JV1!G$2,"")</f>
        <v/>
      </c>
      <c r="H619" s="8" t="str">
        <f>IF(G619&lt;&gt;"",'Viemäriverkoston lähtötiedot'!$B618*MALLI_saneeraus_JV1!H$2,"")</f>
        <v/>
      </c>
      <c r="I619" t="str">
        <f>IF('Viemäriverkoston lähtötiedot'!$A618&gt;1000, 'Viemäriverkoston lähtötiedot'!$A618+MALLI_saneeraus_JV1!I$2,"")</f>
        <v/>
      </c>
      <c r="J619" s="8" t="str">
        <f>IF(I619&lt;&gt;"",'Viemäriverkoston lähtötiedot'!$B618*MALLI_saneeraus_JV1!J$2,"")</f>
        <v/>
      </c>
    </row>
    <row r="620" spans="1:10" x14ac:dyDescent="0.35">
      <c r="A620" t="str">
        <f>IF('Viemäriverkoston lähtötiedot'!$A619&gt;1000, 'Viemäriverkoston lähtötiedot'!$A619+MALLI_saneeraus_JV1!A$2,"")</f>
        <v/>
      </c>
      <c r="B620" s="8" t="str">
        <f>IF(A620&lt;&gt;"",'Viemäriverkoston lähtötiedot'!$B619*MALLI_saneeraus_JV1!B$2,"")</f>
        <v/>
      </c>
      <c r="C620" t="str">
        <f>IF('Viemäriverkoston lähtötiedot'!$A619&gt;1000, 'Viemäriverkoston lähtötiedot'!$A619+MALLI_saneeraus_JV1!C$2,"")</f>
        <v/>
      </c>
      <c r="D620" s="8" t="str">
        <f>IF(C620&lt;&gt;"",'Viemäriverkoston lähtötiedot'!$B619*MALLI_saneeraus_JV1!D$2,"")</f>
        <v/>
      </c>
      <c r="E620" t="str">
        <f>IF('Viemäriverkoston lähtötiedot'!$A619&gt;1000, 'Viemäriverkoston lähtötiedot'!$A619+MALLI_saneeraus_JV1!E$2,"")</f>
        <v/>
      </c>
      <c r="F620" s="8" t="str">
        <f>IF(E620&lt;&gt;"",'Viemäriverkoston lähtötiedot'!$B619*MALLI_saneeraus_JV1!F$2,"")</f>
        <v/>
      </c>
      <c r="G620" t="str">
        <f>IF('Viemäriverkoston lähtötiedot'!$A619&gt;1000, 'Viemäriverkoston lähtötiedot'!$A619+MALLI_saneeraus_JV1!G$2,"")</f>
        <v/>
      </c>
      <c r="H620" s="8" t="str">
        <f>IF(G620&lt;&gt;"",'Viemäriverkoston lähtötiedot'!$B619*MALLI_saneeraus_JV1!H$2,"")</f>
        <v/>
      </c>
      <c r="I620" t="str">
        <f>IF('Viemäriverkoston lähtötiedot'!$A619&gt;1000, 'Viemäriverkoston lähtötiedot'!$A619+MALLI_saneeraus_JV1!I$2,"")</f>
        <v/>
      </c>
      <c r="J620" s="8" t="str">
        <f>IF(I620&lt;&gt;"",'Viemäriverkoston lähtötiedot'!$B619*MALLI_saneeraus_JV1!J$2,"")</f>
        <v/>
      </c>
    </row>
    <row r="621" spans="1:10" x14ac:dyDescent="0.35">
      <c r="A621" t="str">
        <f>IF('Viemäriverkoston lähtötiedot'!$A620&gt;1000, 'Viemäriverkoston lähtötiedot'!$A620+MALLI_saneeraus_JV1!A$2,"")</f>
        <v/>
      </c>
      <c r="B621" s="8" t="str">
        <f>IF(A621&lt;&gt;"",'Viemäriverkoston lähtötiedot'!$B620*MALLI_saneeraus_JV1!B$2,"")</f>
        <v/>
      </c>
      <c r="C621" t="str">
        <f>IF('Viemäriverkoston lähtötiedot'!$A620&gt;1000, 'Viemäriverkoston lähtötiedot'!$A620+MALLI_saneeraus_JV1!C$2,"")</f>
        <v/>
      </c>
      <c r="D621" s="8" t="str">
        <f>IF(C621&lt;&gt;"",'Viemäriverkoston lähtötiedot'!$B620*MALLI_saneeraus_JV1!D$2,"")</f>
        <v/>
      </c>
      <c r="E621" t="str">
        <f>IF('Viemäriverkoston lähtötiedot'!$A620&gt;1000, 'Viemäriverkoston lähtötiedot'!$A620+MALLI_saneeraus_JV1!E$2,"")</f>
        <v/>
      </c>
      <c r="F621" s="8" t="str">
        <f>IF(E621&lt;&gt;"",'Viemäriverkoston lähtötiedot'!$B620*MALLI_saneeraus_JV1!F$2,"")</f>
        <v/>
      </c>
      <c r="G621" t="str">
        <f>IF('Viemäriverkoston lähtötiedot'!$A620&gt;1000, 'Viemäriverkoston lähtötiedot'!$A620+MALLI_saneeraus_JV1!G$2,"")</f>
        <v/>
      </c>
      <c r="H621" s="8" t="str">
        <f>IF(G621&lt;&gt;"",'Viemäriverkoston lähtötiedot'!$B620*MALLI_saneeraus_JV1!H$2,"")</f>
        <v/>
      </c>
      <c r="I621" t="str">
        <f>IF('Viemäriverkoston lähtötiedot'!$A620&gt;1000, 'Viemäriverkoston lähtötiedot'!$A620+MALLI_saneeraus_JV1!I$2,"")</f>
        <v/>
      </c>
      <c r="J621" s="8" t="str">
        <f>IF(I621&lt;&gt;"",'Viemäriverkoston lähtötiedot'!$B620*MALLI_saneeraus_JV1!J$2,"")</f>
        <v/>
      </c>
    </row>
    <row r="622" spans="1:10" x14ac:dyDescent="0.35">
      <c r="A622" t="str">
        <f>IF('Viemäriverkoston lähtötiedot'!$A621&gt;1000, 'Viemäriverkoston lähtötiedot'!$A621+MALLI_saneeraus_JV1!A$2,"")</f>
        <v/>
      </c>
      <c r="B622" s="8" t="str">
        <f>IF(A622&lt;&gt;"",'Viemäriverkoston lähtötiedot'!$B621*MALLI_saneeraus_JV1!B$2,"")</f>
        <v/>
      </c>
      <c r="C622" t="str">
        <f>IF('Viemäriverkoston lähtötiedot'!$A621&gt;1000, 'Viemäriverkoston lähtötiedot'!$A621+MALLI_saneeraus_JV1!C$2,"")</f>
        <v/>
      </c>
      <c r="D622" s="8" t="str">
        <f>IF(C622&lt;&gt;"",'Viemäriverkoston lähtötiedot'!$B621*MALLI_saneeraus_JV1!D$2,"")</f>
        <v/>
      </c>
      <c r="E622" t="str">
        <f>IF('Viemäriverkoston lähtötiedot'!$A621&gt;1000, 'Viemäriverkoston lähtötiedot'!$A621+MALLI_saneeraus_JV1!E$2,"")</f>
        <v/>
      </c>
      <c r="F622" s="8" t="str">
        <f>IF(E622&lt;&gt;"",'Viemäriverkoston lähtötiedot'!$B621*MALLI_saneeraus_JV1!F$2,"")</f>
        <v/>
      </c>
      <c r="G622" t="str">
        <f>IF('Viemäriverkoston lähtötiedot'!$A621&gt;1000, 'Viemäriverkoston lähtötiedot'!$A621+MALLI_saneeraus_JV1!G$2,"")</f>
        <v/>
      </c>
      <c r="H622" s="8" t="str">
        <f>IF(G622&lt;&gt;"",'Viemäriverkoston lähtötiedot'!$B621*MALLI_saneeraus_JV1!H$2,"")</f>
        <v/>
      </c>
      <c r="I622" t="str">
        <f>IF('Viemäriverkoston lähtötiedot'!$A621&gt;1000, 'Viemäriverkoston lähtötiedot'!$A621+MALLI_saneeraus_JV1!I$2,"")</f>
        <v/>
      </c>
      <c r="J622" s="8" t="str">
        <f>IF(I622&lt;&gt;"",'Viemäriverkoston lähtötiedot'!$B621*MALLI_saneeraus_JV1!J$2,"")</f>
        <v/>
      </c>
    </row>
    <row r="623" spans="1:10" x14ac:dyDescent="0.35">
      <c r="A623" t="str">
        <f>IF('Viemäriverkoston lähtötiedot'!$A622&gt;1000, 'Viemäriverkoston lähtötiedot'!$A622+MALLI_saneeraus_JV1!A$2,"")</f>
        <v/>
      </c>
      <c r="B623" s="8" t="str">
        <f>IF(A623&lt;&gt;"",'Viemäriverkoston lähtötiedot'!$B622*MALLI_saneeraus_JV1!B$2,"")</f>
        <v/>
      </c>
      <c r="C623" t="str">
        <f>IF('Viemäriverkoston lähtötiedot'!$A622&gt;1000, 'Viemäriverkoston lähtötiedot'!$A622+MALLI_saneeraus_JV1!C$2,"")</f>
        <v/>
      </c>
      <c r="D623" s="8" t="str">
        <f>IF(C623&lt;&gt;"",'Viemäriverkoston lähtötiedot'!$B622*MALLI_saneeraus_JV1!D$2,"")</f>
        <v/>
      </c>
      <c r="E623" t="str">
        <f>IF('Viemäriverkoston lähtötiedot'!$A622&gt;1000, 'Viemäriverkoston lähtötiedot'!$A622+MALLI_saneeraus_JV1!E$2,"")</f>
        <v/>
      </c>
      <c r="F623" s="8" t="str">
        <f>IF(E623&lt;&gt;"",'Viemäriverkoston lähtötiedot'!$B622*MALLI_saneeraus_JV1!F$2,"")</f>
        <v/>
      </c>
      <c r="G623" t="str">
        <f>IF('Viemäriverkoston lähtötiedot'!$A622&gt;1000, 'Viemäriverkoston lähtötiedot'!$A622+MALLI_saneeraus_JV1!G$2,"")</f>
        <v/>
      </c>
      <c r="H623" s="8" t="str">
        <f>IF(G623&lt;&gt;"",'Viemäriverkoston lähtötiedot'!$B622*MALLI_saneeraus_JV1!H$2,"")</f>
        <v/>
      </c>
      <c r="I623" t="str">
        <f>IF('Viemäriverkoston lähtötiedot'!$A622&gt;1000, 'Viemäriverkoston lähtötiedot'!$A622+MALLI_saneeraus_JV1!I$2,"")</f>
        <v/>
      </c>
      <c r="J623" s="8" t="str">
        <f>IF(I623&lt;&gt;"",'Viemäriverkoston lähtötiedot'!$B622*MALLI_saneeraus_JV1!J$2,"")</f>
        <v/>
      </c>
    </row>
    <row r="624" spans="1:10" x14ac:dyDescent="0.35">
      <c r="A624" t="str">
        <f>IF('Viemäriverkoston lähtötiedot'!$A623&gt;1000, 'Viemäriverkoston lähtötiedot'!$A623+MALLI_saneeraus_JV1!A$2,"")</f>
        <v/>
      </c>
      <c r="B624" s="8" t="str">
        <f>IF(A624&lt;&gt;"",'Viemäriverkoston lähtötiedot'!$B623*MALLI_saneeraus_JV1!B$2,"")</f>
        <v/>
      </c>
      <c r="C624" t="str">
        <f>IF('Viemäriverkoston lähtötiedot'!$A623&gt;1000, 'Viemäriverkoston lähtötiedot'!$A623+MALLI_saneeraus_JV1!C$2,"")</f>
        <v/>
      </c>
      <c r="D624" s="8" t="str">
        <f>IF(C624&lt;&gt;"",'Viemäriverkoston lähtötiedot'!$B623*MALLI_saneeraus_JV1!D$2,"")</f>
        <v/>
      </c>
      <c r="E624" t="str">
        <f>IF('Viemäriverkoston lähtötiedot'!$A623&gt;1000, 'Viemäriverkoston lähtötiedot'!$A623+MALLI_saneeraus_JV1!E$2,"")</f>
        <v/>
      </c>
      <c r="F624" s="8" t="str">
        <f>IF(E624&lt;&gt;"",'Viemäriverkoston lähtötiedot'!$B623*MALLI_saneeraus_JV1!F$2,"")</f>
        <v/>
      </c>
      <c r="G624" t="str">
        <f>IF('Viemäriverkoston lähtötiedot'!$A623&gt;1000, 'Viemäriverkoston lähtötiedot'!$A623+MALLI_saneeraus_JV1!G$2,"")</f>
        <v/>
      </c>
      <c r="H624" s="8" t="str">
        <f>IF(G624&lt;&gt;"",'Viemäriverkoston lähtötiedot'!$B623*MALLI_saneeraus_JV1!H$2,"")</f>
        <v/>
      </c>
      <c r="I624" t="str">
        <f>IF('Viemäriverkoston lähtötiedot'!$A623&gt;1000, 'Viemäriverkoston lähtötiedot'!$A623+MALLI_saneeraus_JV1!I$2,"")</f>
        <v/>
      </c>
      <c r="J624" s="8" t="str">
        <f>IF(I624&lt;&gt;"",'Viemäriverkoston lähtötiedot'!$B623*MALLI_saneeraus_JV1!J$2,"")</f>
        <v/>
      </c>
    </row>
    <row r="625" spans="1:10" x14ac:dyDescent="0.35">
      <c r="A625" t="str">
        <f>IF('Viemäriverkoston lähtötiedot'!$A624&gt;1000, 'Viemäriverkoston lähtötiedot'!$A624+MALLI_saneeraus_JV1!A$2,"")</f>
        <v/>
      </c>
      <c r="B625" s="8" t="str">
        <f>IF(A625&lt;&gt;"",'Viemäriverkoston lähtötiedot'!$B624*MALLI_saneeraus_JV1!B$2,"")</f>
        <v/>
      </c>
      <c r="C625" t="str">
        <f>IF('Viemäriverkoston lähtötiedot'!$A624&gt;1000, 'Viemäriverkoston lähtötiedot'!$A624+MALLI_saneeraus_JV1!C$2,"")</f>
        <v/>
      </c>
      <c r="D625" s="8" t="str">
        <f>IF(C625&lt;&gt;"",'Viemäriverkoston lähtötiedot'!$B624*MALLI_saneeraus_JV1!D$2,"")</f>
        <v/>
      </c>
      <c r="E625" t="str">
        <f>IF('Viemäriverkoston lähtötiedot'!$A624&gt;1000, 'Viemäriverkoston lähtötiedot'!$A624+MALLI_saneeraus_JV1!E$2,"")</f>
        <v/>
      </c>
      <c r="F625" s="8" t="str">
        <f>IF(E625&lt;&gt;"",'Viemäriverkoston lähtötiedot'!$B624*MALLI_saneeraus_JV1!F$2,"")</f>
        <v/>
      </c>
      <c r="G625" t="str">
        <f>IF('Viemäriverkoston lähtötiedot'!$A624&gt;1000, 'Viemäriverkoston lähtötiedot'!$A624+MALLI_saneeraus_JV1!G$2,"")</f>
        <v/>
      </c>
      <c r="H625" s="8" t="str">
        <f>IF(G625&lt;&gt;"",'Viemäriverkoston lähtötiedot'!$B624*MALLI_saneeraus_JV1!H$2,"")</f>
        <v/>
      </c>
      <c r="I625" t="str">
        <f>IF('Viemäriverkoston lähtötiedot'!$A624&gt;1000, 'Viemäriverkoston lähtötiedot'!$A624+MALLI_saneeraus_JV1!I$2,"")</f>
        <v/>
      </c>
      <c r="J625" s="8" t="str">
        <f>IF(I625&lt;&gt;"",'Viemäriverkoston lähtötiedot'!$B624*MALLI_saneeraus_JV1!J$2,"")</f>
        <v/>
      </c>
    </row>
    <row r="626" spans="1:10" x14ac:dyDescent="0.35">
      <c r="A626" t="str">
        <f>IF('Viemäriverkoston lähtötiedot'!$A625&gt;1000, 'Viemäriverkoston lähtötiedot'!$A625+MALLI_saneeraus_JV1!A$2,"")</f>
        <v/>
      </c>
      <c r="B626" s="8" t="str">
        <f>IF(A626&lt;&gt;"",'Viemäriverkoston lähtötiedot'!$B625*MALLI_saneeraus_JV1!B$2,"")</f>
        <v/>
      </c>
      <c r="C626" t="str">
        <f>IF('Viemäriverkoston lähtötiedot'!$A625&gt;1000, 'Viemäriverkoston lähtötiedot'!$A625+MALLI_saneeraus_JV1!C$2,"")</f>
        <v/>
      </c>
      <c r="D626" s="8" t="str">
        <f>IF(C626&lt;&gt;"",'Viemäriverkoston lähtötiedot'!$B625*MALLI_saneeraus_JV1!D$2,"")</f>
        <v/>
      </c>
      <c r="E626" t="str">
        <f>IF('Viemäriverkoston lähtötiedot'!$A625&gt;1000, 'Viemäriverkoston lähtötiedot'!$A625+MALLI_saneeraus_JV1!E$2,"")</f>
        <v/>
      </c>
      <c r="F626" s="8" t="str">
        <f>IF(E626&lt;&gt;"",'Viemäriverkoston lähtötiedot'!$B625*MALLI_saneeraus_JV1!F$2,"")</f>
        <v/>
      </c>
      <c r="G626" t="str">
        <f>IF('Viemäriverkoston lähtötiedot'!$A625&gt;1000, 'Viemäriverkoston lähtötiedot'!$A625+MALLI_saneeraus_JV1!G$2,"")</f>
        <v/>
      </c>
      <c r="H626" s="8" t="str">
        <f>IF(G626&lt;&gt;"",'Viemäriverkoston lähtötiedot'!$B625*MALLI_saneeraus_JV1!H$2,"")</f>
        <v/>
      </c>
      <c r="I626" t="str">
        <f>IF('Viemäriverkoston lähtötiedot'!$A625&gt;1000, 'Viemäriverkoston lähtötiedot'!$A625+MALLI_saneeraus_JV1!I$2,"")</f>
        <v/>
      </c>
      <c r="J626" s="8" t="str">
        <f>IF(I626&lt;&gt;"",'Viemäriverkoston lähtötiedot'!$B625*MALLI_saneeraus_JV1!J$2,"")</f>
        <v/>
      </c>
    </row>
    <row r="627" spans="1:10" x14ac:dyDescent="0.35">
      <c r="A627" t="str">
        <f>IF('Viemäriverkoston lähtötiedot'!$A626&gt;1000, 'Viemäriverkoston lähtötiedot'!$A626+MALLI_saneeraus_JV1!A$2,"")</f>
        <v/>
      </c>
      <c r="B627" s="8" t="str">
        <f>IF(A627&lt;&gt;"",'Viemäriverkoston lähtötiedot'!$B626*MALLI_saneeraus_JV1!B$2,"")</f>
        <v/>
      </c>
      <c r="C627" t="str">
        <f>IF('Viemäriverkoston lähtötiedot'!$A626&gt;1000, 'Viemäriverkoston lähtötiedot'!$A626+MALLI_saneeraus_JV1!C$2,"")</f>
        <v/>
      </c>
      <c r="D627" s="8" t="str">
        <f>IF(C627&lt;&gt;"",'Viemäriverkoston lähtötiedot'!$B626*MALLI_saneeraus_JV1!D$2,"")</f>
        <v/>
      </c>
      <c r="E627" t="str">
        <f>IF('Viemäriverkoston lähtötiedot'!$A626&gt;1000, 'Viemäriverkoston lähtötiedot'!$A626+MALLI_saneeraus_JV1!E$2,"")</f>
        <v/>
      </c>
      <c r="F627" s="8" t="str">
        <f>IF(E627&lt;&gt;"",'Viemäriverkoston lähtötiedot'!$B626*MALLI_saneeraus_JV1!F$2,"")</f>
        <v/>
      </c>
      <c r="G627" t="str">
        <f>IF('Viemäriverkoston lähtötiedot'!$A626&gt;1000, 'Viemäriverkoston lähtötiedot'!$A626+MALLI_saneeraus_JV1!G$2,"")</f>
        <v/>
      </c>
      <c r="H627" s="8" t="str">
        <f>IF(G627&lt;&gt;"",'Viemäriverkoston lähtötiedot'!$B626*MALLI_saneeraus_JV1!H$2,"")</f>
        <v/>
      </c>
      <c r="I627" t="str">
        <f>IF('Viemäriverkoston lähtötiedot'!$A626&gt;1000, 'Viemäriverkoston lähtötiedot'!$A626+MALLI_saneeraus_JV1!I$2,"")</f>
        <v/>
      </c>
      <c r="J627" s="8" t="str">
        <f>IF(I627&lt;&gt;"",'Viemäriverkoston lähtötiedot'!$B626*MALLI_saneeraus_JV1!J$2,"")</f>
        <v/>
      </c>
    </row>
    <row r="628" spans="1:10" x14ac:dyDescent="0.35">
      <c r="A628" t="str">
        <f>IF('Viemäriverkoston lähtötiedot'!$A627&gt;1000, 'Viemäriverkoston lähtötiedot'!$A627+MALLI_saneeraus_JV1!A$2,"")</f>
        <v/>
      </c>
      <c r="B628" s="8" t="str">
        <f>IF(A628&lt;&gt;"",'Viemäriverkoston lähtötiedot'!$B627*MALLI_saneeraus_JV1!B$2,"")</f>
        <v/>
      </c>
      <c r="C628" t="str">
        <f>IF('Viemäriverkoston lähtötiedot'!$A627&gt;1000, 'Viemäriverkoston lähtötiedot'!$A627+MALLI_saneeraus_JV1!C$2,"")</f>
        <v/>
      </c>
      <c r="D628" s="8" t="str">
        <f>IF(C628&lt;&gt;"",'Viemäriverkoston lähtötiedot'!$B627*MALLI_saneeraus_JV1!D$2,"")</f>
        <v/>
      </c>
      <c r="E628" t="str">
        <f>IF('Viemäriverkoston lähtötiedot'!$A627&gt;1000, 'Viemäriverkoston lähtötiedot'!$A627+MALLI_saneeraus_JV1!E$2,"")</f>
        <v/>
      </c>
      <c r="F628" s="8" t="str">
        <f>IF(E628&lt;&gt;"",'Viemäriverkoston lähtötiedot'!$B627*MALLI_saneeraus_JV1!F$2,"")</f>
        <v/>
      </c>
      <c r="G628" t="str">
        <f>IF('Viemäriverkoston lähtötiedot'!$A627&gt;1000, 'Viemäriverkoston lähtötiedot'!$A627+MALLI_saneeraus_JV1!G$2,"")</f>
        <v/>
      </c>
      <c r="H628" s="8" t="str">
        <f>IF(G628&lt;&gt;"",'Viemäriverkoston lähtötiedot'!$B627*MALLI_saneeraus_JV1!H$2,"")</f>
        <v/>
      </c>
      <c r="I628" t="str">
        <f>IF('Viemäriverkoston lähtötiedot'!$A627&gt;1000, 'Viemäriverkoston lähtötiedot'!$A627+MALLI_saneeraus_JV1!I$2,"")</f>
        <v/>
      </c>
      <c r="J628" s="8" t="str">
        <f>IF(I628&lt;&gt;"",'Viemäriverkoston lähtötiedot'!$B627*MALLI_saneeraus_JV1!J$2,"")</f>
        <v/>
      </c>
    </row>
    <row r="629" spans="1:10" x14ac:dyDescent="0.35">
      <c r="A629" t="str">
        <f>IF('Viemäriverkoston lähtötiedot'!$A628&gt;1000, 'Viemäriverkoston lähtötiedot'!$A628+MALLI_saneeraus_JV1!A$2,"")</f>
        <v/>
      </c>
      <c r="B629" s="8" t="str">
        <f>IF(A629&lt;&gt;"",'Viemäriverkoston lähtötiedot'!$B628*MALLI_saneeraus_JV1!B$2,"")</f>
        <v/>
      </c>
      <c r="C629" t="str">
        <f>IF('Viemäriverkoston lähtötiedot'!$A628&gt;1000, 'Viemäriverkoston lähtötiedot'!$A628+MALLI_saneeraus_JV1!C$2,"")</f>
        <v/>
      </c>
      <c r="D629" s="8" t="str">
        <f>IF(C629&lt;&gt;"",'Viemäriverkoston lähtötiedot'!$B628*MALLI_saneeraus_JV1!D$2,"")</f>
        <v/>
      </c>
      <c r="E629" t="str">
        <f>IF('Viemäriverkoston lähtötiedot'!$A628&gt;1000, 'Viemäriverkoston lähtötiedot'!$A628+MALLI_saneeraus_JV1!E$2,"")</f>
        <v/>
      </c>
      <c r="F629" s="8" t="str">
        <f>IF(E629&lt;&gt;"",'Viemäriverkoston lähtötiedot'!$B628*MALLI_saneeraus_JV1!F$2,"")</f>
        <v/>
      </c>
      <c r="G629" t="str">
        <f>IF('Viemäriverkoston lähtötiedot'!$A628&gt;1000, 'Viemäriverkoston lähtötiedot'!$A628+MALLI_saneeraus_JV1!G$2,"")</f>
        <v/>
      </c>
      <c r="H629" s="8" t="str">
        <f>IF(G629&lt;&gt;"",'Viemäriverkoston lähtötiedot'!$B628*MALLI_saneeraus_JV1!H$2,"")</f>
        <v/>
      </c>
      <c r="I629" t="str">
        <f>IF('Viemäriverkoston lähtötiedot'!$A628&gt;1000, 'Viemäriverkoston lähtötiedot'!$A628+MALLI_saneeraus_JV1!I$2,"")</f>
        <v/>
      </c>
      <c r="J629" s="8" t="str">
        <f>IF(I629&lt;&gt;"",'Viemäriverkoston lähtötiedot'!$B628*MALLI_saneeraus_JV1!J$2,"")</f>
        <v/>
      </c>
    </row>
    <row r="630" spans="1:10" x14ac:dyDescent="0.35">
      <c r="A630" t="str">
        <f>IF('Viemäriverkoston lähtötiedot'!$A629&gt;1000, 'Viemäriverkoston lähtötiedot'!$A629+MALLI_saneeraus_JV1!A$2,"")</f>
        <v/>
      </c>
      <c r="B630" s="8" t="str">
        <f>IF(A630&lt;&gt;"",'Viemäriverkoston lähtötiedot'!$B629*MALLI_saneeraus_JV1!B$2,"")</f>
        <v/>
      </c>
      <c r="C630" t="str">
        <f>IF('Viemäriverkoston lähtötiedot'!$A629&gt;1000, 'Viemäriverkoston lähtötiedot'!$A629+MALLI_saneeraus_JV1!C$2,"")</f>
        <v/>
      </c>
      <c r="D630" s="8" t="str">
        <f>IF(C630&lt;&gt;"",'Viemäriverkoston lähtötiedot'!$B629*MALLI_saneeraus_JV1!D$2,"")</f>
        <v/>
      </c>
      <c r="E630" t="str">
        <f>IF('Viemäriverkoston lähtötiedot'!$A629&gt;1000, 'Viemäriverkoston lähtötiedot'!$A629+MALLI_saneeraus_JV1!E$2,"")</f>
        <v/>
      </c>
      <c r="F630" s="8" t="str">
        <f>IF(E630&lt;&gt;"",'Viemäriverkoston lähtötiedot'!$B629*MALLI_saneeraus_JV1!F$2,"")</f>
        <v/>
      </c>
      <c r="G630" t="str">
        <f>IF('Viemäriverkoston lähtötiedot'!$A629&gt;1000, 'Viemäriverkoston lähtötiedot'!$A629+MALLI_saneeraus_JV1!G$2,"")</f>
        <v/>
      </c>
      <c r="H630" s="8" t="str">
        <f>IF(G630&lt;&gt;"",'Viemäriverkoston lähtötiedot'!$B629*MALLI_saneeraus_JV1!H$2,"")</f>
        <v/>
      </c>
      <c r="I630" t="str">
        <f>IF('Viemäriverkoston lähtötiedot'!$A629&gt;1000, 'Viemäriverkoston lähtötiedot'!$A629+MALLI_saneeraus_JV1!I$2,"")</f>
        <v/>
      </c>
      <c r="J630" s="8" t="str">
        <f>IF(I630&lt;&gt;"",'Viemäriverkoston lähtötiedot'!$B629*MALLI_saneeraus_JV1!J$2,"")</f>
        <v/>
      </c>
    </row>
    <row r="631" spans="1:10" x14ac:dyDescent="0.35">
      <c r="A631" t="str">
        <f>IF('Viemäriverkoston lähtötiedot'!$A630&gt;1000, 'Viemäriverkoston lähtötiedot'!$A630+MALLI_saneeraus_JV1!A$2,"")</f>
        <v/>
      </c>
      <c r="B631" s="8" t="str">
        <f>IF(A631&lt;&gt;"",'Viemäriverkoston lähtötiedot'!$B630*MALLI_saneeraus_JV1!B$2,"")</f>
        <v/>
      </c>
      <c r="C631" t="str">
        <f>IF('Viemäriverkoston lähtötiedot'!$A630&gt;1000, 'Viemäriverkoston lähtötiedot'!$A630+MALLI_saneeraus_JV1!C$2,"")</f>
        <v/>
      </c>
      <c r="D631" s="8" t="str">
        <f>IF(C631&lt;&gt;"",'Viemäriverkoston lähtötiedot'!$B630*MALLI_saneeraus_JV1!D$2,"")</f>
        <v/>
      </c>
      <c r="E631" t="str">
        <f>IF('Viemäriverkoston lähtötiedot'!$A630&gt;1000, 'Viemäriverkoston lähtötiedot'!$A630+MALLI_saneeraus_JV1!E$2,"")</f>
        <v/>
      </c>
      <c r="F631" s="8" t="str">
        <f>IF(E631&lt;&gt;"",'Viemäriverkoston lähtötiedot'!$B630*MALLI_saneeraus_JV1!F$2,"")</f>
        <v/>
      </c>
      <c r="G631" t="str">
        <f>IF('Viemäriverkoston lähtötiedot'!$A630&gt;1000, 'Viemäriverkoston lähtötiedot'!$A630+MALLI_saneeraus_JV1!G$2,"")</f>
        <v/>
      </c>
      <c r="H631" s="8" t="str">
        <f>IF(G631&lt;&gt;"",'Viemäriverkoston lähtötiedot'!$B630*MALLI_saneeraus_JV1!H$2,"")</f>
        <v/>
      </c>
      <c r="I631" t="str">
        <f>IF('Viemäriverkoston lähtötiedot'!$A630&gt;1000, 'Viemäriverkoston lähtötiedot'!$A630+MALLI_saneeraus_JV1!I$2,"")</f>
        <v/>
      </c>
      <c r="J631" s="8" t="str">
        <f>IF(I631&lt;&gt;"",'Viemäriverkoston lähtötiedot'!$B630*MALLI_saneeraus_JV1!J$2,"")</f>
        <v/>
      </c>
    </row>
    <row r="632" spans="1:10" x14ac:dyDescent="0.35">
      <c r="A632" t="str">
        <f>IF('Viemäriverkoston lähtötiedot'!$A631&gt;1000, 'Viemäriverkoston lähtötiedot'!$A631+MALLI_saneeraus_JV1!A$2,"")</f>
        <v/>
      </c>
      <c r="B632" s="8" t="str">
        <f>IF(A632&lt;&gt;"",'Viemäriverkoston lähtötiedot'!$B631*MALLI_saneeraus_JV1!B$2,"")</f>
        <v/>
      </c>
      <c r="C632" t="str">
        <f>IF('Viemäriverkoston lähtötiedot'!$A631&gt;1000, 'Viemäriverkoston lähtötiedot'!$A631+MALLI_saneeraus_JV1!C$2,"")</f>
        <v/>
      </c>
      <c r="D632" s="8" t="str">
        <f>IF(C632&lt;&gt;"",'Viemäriverkoston lähtötiedot'!$B631*MALLI_saneeraus_JV1!D$2,"")</f>
        <v/>
      </c>
      <c r="E632" t="str">
        <f>IF('Viemäriverkoston lähtötiedot'!$A631&gt;1000, 'Viemäriverkoston lähtötiedot'!$A631+MALLI_saneeraus_JV1!E$2,"")</f>
        <v/>
      </c>
      <c r="F632" s="8" t="str">
        <f>IF(E632&lt;&gt;"",'Viemäriverkoston lähtötiedot'!$B631*MALLI_saneeraus_JV1!F$2,"")</f>
        <v/>
      </c>
      <c r="G632" t="str">
        <f>IF('Viemäriverkoston lähtötiedot'!$A631&gt;1000, 'Viemäriverkoston lähtötiedot'!$A631+MALLI_saneeraus_JV1!G$2,"")</f>
        <v/>
      </c>
      <c r="H632" s="8" t="str">
        <f>IF(G632&lt;&gt;"",'Viemäriverkoston lähtötiedot'!$B631*MALLI_saneeraus_JV1!H$2,"")</f>
        <v/>
      </c>
      <c r="I632" t="str">
        <f>IF('Viemäriverkoston lähtötiedot'!$A631&gt;1000, 'Viemäriverkoston lähtötiedot'!$A631+MALLI_saneeraus_JV1!I$2,"")</f>
        <v/>
      </c>
      <c r="J632" s="8" t="str">
        <f>IF(I632&lt;&gt;"",'Viemäriverkoston lähtötiedot'!$B631*MALLI_saneeraus_JV1!J$2,"")</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542AF-D746-4208-9B57-FFA950267CB3}">
  <sheetPr>
    <tabColor theme="0" tint="-0.14999847407452621"/>
  </sheetPr>
  <dimension ref="A1:J632"/>
  <sheetViews>
    <sheetView workbookViewId="0">
      <pane ySplit="2" topLeftCell="A3" activePane="bottomLeft" state="frozen"/>
      <selection activeCell="H4" sqref="H4"/>
      <selection pane="bottomLeft" activeCell="H4" sqref="H4"/>
    </sheetView>
  </sheetViews>
  <sheetFormatPr defaultRowHeight="14.5" x14ac:dyDescent="0.35"/>
  <cols>
    <col min="1" max="10" width="25.7265625" customWidth="1"/>
  </cols>
  <sheetData>
    <row r="1" spans="1:10" ht="47.25" customHeight="1" x14ac:dyDescent="0.35">
      <c r="A1" s="2" t="s">
        <v>1</v>
      </c>
      <c r="B1" s="2" t="s">
        <v>2</v>
      </c>
      <c r="C1" s="2" t="s">
        <v>1</v>
      </c>
      <c r="D1" s="2" t="s">
        <v>2</v>
      </c>
      <c r="E1" s="2" t="s">
        <v>1</v>
      </c>
      <c r="F1" s="2" t="s">
        <v>2</v>
      </c>
      <c r="G1" s="2" t="s">
        <v>1</v>
      </c>
      <c r="H1" s="2" t="s">
        <v>2</v>
      </c>
      <c r="I1" s="2" t="s">
        <v>1</v>
      </c>
      <c r="J1" s="2" t="s">
        <v>2</v>
      </c>
    </row>
    <row r="2" spans="1:10" x14ac:dyDescent="0.35">
      <c r="A2" s="2">
        <f>TALOUSTIEDOT!G24</f>
        <v>50</v>
      </c>
      <c r="B2" s="7">
        <f>TALOUSTIEDOT!F24</f>
        <v>0.1</v>
      </c>
      <c r="C2" s="2">
        <f>TALOUSTIEDOT!G25</f>
        <v>60</v>
      </c>
      <c r="D2" s="7">
        <f>TALOUSTIEDOT!F25</f>
        <v>0.2</v>
      </c>
      <c r="E2" s="2">
        <f>TALOUSTIEDOT!G26</f>
        <v>70</v>
      </c>
      <c r="F2" s="7">
        <f>TALOUSTIEDOT!F26</f>
        <v>0.4</v>
      </c>
      <c r="G2" s="2">
        <f>TALOUSTIEDOT!G27</f>
        <v>80</v>
      </c>
      <c r="H2" s="7">
        <f>TALOUSTIEDOT!F27</f>
        <v>0.2</v>
      </c>
      <c r="I2" s="2">
        <f>TALOUSTIEDOT!G28</f>
        <v>90</v>
      </c>
      <c r="J2" s="7">
        <f>TALOUSTIEDOT!F28</f>
        <v>0.1</v>
      </c>
    </row>
    <row r="3" spans="1:10" x14ac:dyDescent="0.35">
      <c r="A3">
        <f>IF('Vesiverkoston lähtötiedot'!$A3&gt;1000, 'Vesiverkoston lähtötiedot'!$A3+MALLI_saneeraus_VJ1!A$2,"")</f>
        <v>2010</v>
      </c>
      <c r="B3" s="8">
        <f>IF(A3&lt;&gt;"",'Vesiverkoston lähtötiedot'!$B3*MALLI_saneeraus_VJ1!B$2,"")</f>
        <v>1000</v>
      </c>
      <c r="C3">
        <f>IF('Vesiverkoston lähtötiedot'!$A3&gt;1000, 'Vesiverkoston lähtötiedot'!$A3+MALLI_saneeraus_VJ1!C$2,"")</f>
        <v>2020</v>
      </c>
      <c r="D3" s="8">
        <f>IF(C3&lt;&gt;"",'Vesiverkoston lähtötiedot'!$B3*MALLI_saneeraus_VJ1!D$2,"")</f>
        <v>2000</v>
      </c>
      <c r="E3">
        <f>IF('Vesiverkoston lähtötiedot'!$A3&gt;1000, 'Vesiverkoston lähtötiedot'!$A3+MALLI_saneeraus_VJ1!E$2,"")</f>
        <v>2030</v>
      </c>
      <c r="F3" s="8">
        <f>IF(E3&lt;&gt;"",'Vesiverkoston lähtötiedot'!$B3*MALLI_saneeraus_VJ1!F$2,"")</f>
        <v>4000</v>
      </c>
      <c r="G3">
        <f>IF('Vesiverkoston lähtötiedot'!$A3&gt;1000, 'Vesiverkoston lähtötiedot'!$A3+MALLI_saneeraus_VJ1!G$2,"")</f>
        <v>2040</v>
      </c>
      <c r="H3" s="8">
        <f>IF(G3&lt;&gt;"",'Vesiverkoston lähtötiedot'!$B3*MALLI_saneeraus_VJ1!H$2,"")</f>
        <v>2000</v>
      </c>
      <c r="I3">
        <f>IF('Vesiverkoston lähtötiedot'!$A3&gt;1000, 'Vesiverkoston lähtötiedot'!$A3+MALLI_saneeraus_VJ1!I$2,"")</f>
        <v>2050</v>
      </c>
      <c r="J3" s="8">
        <f>IF(I3&lt;&gt;"",'Vesiverkoston lähtötiedot'!$B3*MALLI_saneeraus_VJ1!J$2,"")</f>
        <v>1000</v>
      </c>
    </row>
    <row r="4" spans="1:10" x14ac:dyDescent="0.35">
      <c r="A4">
        <f>IF('Vesiverkoston lähtötiedot'!$A4&gt;1000, 'Vesiverkoston lähtötiedot'!$A4+MALLI_saneeraus_VJ1!A$2,"")</f>
        <v>2030</v>
      </c>
      <c r="B4" s="8">
        <f>IF(A4&lt;&gt;"",'Vesiverkoston lähtötiedot'!$B4*MALLI_saneeraus_VJ1!B$2,"")</f>
        <v>200</v>
      </c>
      <c r="C4">
        <f>IF('Vesiverkoston lähtötiedot'!$A4&gt;1000, 'Vesiverkoston lähtötiedot'!$A4+MALLI_saneeraus_VJ1!C$2,"")</f>
        <v>2040</v>
      </c>
      <c r="D4" s="8">
        <f>IF(C4&lt;&gt;"",'Vesiverkoston lähtötiedot'!$B4*MALLI_saneeraus_VJ1!D$2,"")</f>
        <v>400</v>
      </c>
      <c r="E4">
        <f>IF('Vesiverkoston lähtötiedot'!$A4&gt;1000, 'Vesiverkoston lähtötiedot'!$A4+MALLI_saneeraus_VJ1!E$2,"")</f>
        <v>2050</v>
      </c>
      <c r="F4" s="8">
        <f>IF(E4&lt;&gt;"",'Vesiverkoston lähtötiedot'!$B4*MALLI_saneeraus_VJ1!F$2,"")</f>
        <v>800</v>
      </c>
      <c r="G4">
        <f>IF('Vesiverkoston lähtötiedot'!$A4&gt;1000, 'Vesiverkoston lähtötiedot'!$A4+MALLI_saneeraus_VJ1!G$2,"")</f>
        <v>2060</v>
      </c>
      <c r="H4" s="8">
        <f>IF(G4&lt;&gt;"",'Vesiverkoston lähtötiedot'!$B4*MALLI_saneeraus_VJ1!H$2,"")</f>
        <v>400</v>
      </c>
      <c r="I4">
        <f>IF('Vesiverkoston lähtötiedot'!$A4&gt;1000, 'Vesiverkoston lähtötiedot'!$A4+MALLI_saneeraus_VJ1!I$2,"")</f>
        <v>2070</v>
      </c>
      <c r="J4" s="8">
        <f>IF(I4&lt;&gt;"",'Vesiverkoston lähtötiedot'!$B4*MALLI_saneeraus_VJ1!J$2,"")</f>
        <v>200</v>
      </c>
    </row>
    <row r="5" spans="1:10" x14ac:dyDescent="0.35">
      <c r="A5" t="str">
        <f>IF('Vesiverkoston lähtötiedot'!$A5&gt;1000, 'Vesiverkoston lähtötiedot'!$A5+MALLI_saneeraus_VJ1!A$2,"")</f>
        <v/>
      </c>
      <c r="B5" s="8" t="str">
        <f>IF(A5&lt;&gt;"",'Vesiverkoston lähtötiedot'!$B5*MALLI_saneeraus_VJ1!B$2,"")</f>
        <v/>
      </c>
      <c r="C5" t="str">
        <f>IF('Vesiverkoston lähtötiedot'!$A5&gt;1000, 'Vesiverkoston lähtötiedot'!$A5+MALLI_saneeraus_VJ1!C$2,"")</f>
        <v/>
      </c>
      <c r="D5" s="8" t="str">
        <f>IF(C5&lt;&gt;"",'Vesiverkoston lähtötiedot'!$B5*MALLI_saneeraus_VJ1!D$2,"")</f>
        <v/>
      </c>
      <c r="E5" t="str">
        <f>IF('Vesiverkoston lähtötiedot'!$A5&gt;1000, 'Vesiverkoston lähtötiedot'!$A5+MALLI_saneeraus_VJ1!E$2,"")</f>
        <v/>
      </c>
      <c r="F5" s="8" t="str">
        <f>IF(E5&lt;&gt;"",'Vesiverkoston lähtötiedot'!$B5*MALLI_saneeraus_VJ1!F$2,"")</f>
        <v/>
      </c>
      <c r="G5" t="str">
        <f>IF('Vesiverkoston lähtötiedot'!$A5&gt;1000, 'Vesiverkoston lähtötiedot'!$A5+MALLI_saneeraus_VJ1!G$2,"")</f>
        <v/>
      </c>
      <c r="H5" s="8" t="str">
        <f>IF(G5&lt;&gt;"",'Vesiverkoston lähtötiedot'!$B5*MALLI_saneeraus_VJ1!H$2,"")</f>
        <v/>
      </c>
      <c r="I5" t="str">
        <f>IF('Vesiverkoston lähtötiedot'!$A5&gt;1000, 'Vesiverkoston lähtötiedot'!$A5+MALLI_saneeraus_VJ1!I$2,"")</f>
        <v/>
      </c>
      <c r="J5" s="8" t="str">
        <f>IF(I5&lt;&gt;"",'Vesiverkoston lähtötiedot'!$B5*MALLI_saneeraus_VJ1!J$2,"")</f>
        <v/>
      </c>
    </row>
    <row r="6" spans="1:10" x14ac:dyDescent="0.35">
      <c r="A6" t="str">
        <f>IF('Vesiverkoston lähtötiedot'!$A6&gt;1000, 'Vesiverkoston lähtötiedot'!$A6+MALLI_saneeraus_VJ1!A$2,"")</f>
        <v/>
      </c>
      <c r="B6" s="8" t="str">
        <f>IF(A6&lt;&gt;"",'Vesiverkoston lähtötiedot'!$B6*MALLI_saneeraus_VJ1!B$2,"")</f>
        <v/>
      </c>
      <c r="C6" t="str">
        <f>IF('Vesiverkoston lähtötiedot'!$A6&gt;1000, 'Vesiverkoston lähtötiedot'!$A6+MALLI_saneeraus_VJ1!C$2,"")</f>
        <v/>
      </c>
      <c r="D6" s="8" t="str">
        <f>IF(C6&lt;&gt;"",'Vesiverkoston lähtötiedot'!$B6*MALLI_saneeraus_VJ1!D$2,"")</f>
        <v/>
      </c>
      <c r="E6" t="str">
        <f>IF('Vesiverkoston lähtötiedot'!$A6&gt;1000, 'Vesiverkoston lähtötiedot'!$A6+MALLI_saneeraus_VJ1!E$2,"")</f>
        <v/>
      </c>
      <c r="F6" s="8" t="str">
        <f>IF(E6&lt;&gt;"",'Vesiverkoston lähtötiedot'!$B6*MALLI_saneeraus_VJ1!F$2,"")</f>
        <v/>
      </c>
      <c r="G6" t="str">
        <f>IF('Vesiverkoston lähtötiedot'!$A6&gt;1000, 'Vesiverkoston lähtötiedot'!$A6+MALLI_saneeraus_VJ1!G$2,"")</f>
        <v/>
      </c>
      <c r="H6" s="8" t="str">
        <f>IF(G6&lt;&gt;"",'Vesiverkoston lähtötiedot'!$B6*MALLI_saneeraus_VJ1!H$2,"")</f>
        <v/>
      </c>
      <c r="I6" t="str">
        <f>IF('Vesiverkoston lähtötiedot'!$A6&gt;1000, 'Vesiverkoston lähtötiedot'!$A6+MALLI_saneeraus_VJ1!I$2,"")</f>
        <v/>
      </c>
      <c r="J6" s="8" t="str">
        <f>IF(I6&lt;&gt;"",'Vesiverkoston lähtötiedot'!$B6*MALLI_saneeraus_VJ1!J$2,"")</f>
        <v/>
      </c>
    </row>
    <row r="7" spans="1:10" x14ac:dyDescent="0.35">
      <c r="A7" t="str">
        <f>IF('Vesiverkoston lähtötiedot'!$A7&gt;1000, 'Vesiverkoston lähtötiedot'!$A7+MALLI_saneeraus_VJ1!A$2,"")</f>
        <v/>
      </c>
      <c r="B7" s="8" t="str">
        <f>IF(A7&lt;&gt;"",'Vesiverkoston lähtötiedot'!$B7*MALLI_saneeraus_VJ1!B$2,"")</f>
        <v/>
      </c>
      <c r="C7" t="str">
        <f>IF('Vesiverkoston lähtötiedot'!$A7&gt;1000, 'Vesiverkoston lähtötiedot'!$A7+MALLI_saneeraus_VJ1!C$2,"")</f>
        <v/>
      </c>
      <c r="D7" s="8" t="str">
        <f>IF(C7&lt;&gt;"",'Vesiverkoston lähtötiedot'!$B7*MALLI_saneeraus_VJ1!D$2,"")</f>
        <v/>
      </c>
      <c r="E7" t="str">
        <f>IF('Vesiverkoston lähtötiedot'!$A7&gt;1000, 'Vesiverkoston lähtötiedot'!$A7+MALLI_saneeraus_VJ1!E$2,"")</f>
        <v/>
      </c>
      <c r="F7" s="8" t="str">
        <f>IF(E7&lt;&gt;"",'Vesiverkoston lähtötiedot'!$B7*MALLI_saneeraus_VJ1!F$2,"")</f>
        <v/>
      </c>
      <c r="G7" t="str">
        <f>IF('Vesiverkoston lähtötiedot'!$A7&gt;1000, 'Vesiverkoston lähtötiedot'!$A7+MALLI_saneeraus_VJ1!G$2,"")</f>
        <v/>
      </c>
      <c r="H7" s="8" t="str">
        <f>IF(G7&lt;&gt;"",'Vesiverkoston lähtötiedot'!$B7*MALLI_saneeraus_VJ1!H$2,"")</f>
        <v/>
      </c>
      <c r="I7" t="str">
        <f>IF('Vesiverkoston lähtötiedot'!$A7&gt;1000, 'Vesiverkoston lähtötiedot'!$A7+MALLI_saneeraus_VJ1!I$2,"")</f>
        <v/>
      </c>
      <c r="J7" s="8" t="str">
        <f>IF(I7&lt;&gt;"",'Vesiverkoston lähtötiedot'!$B7*MALLI_saneeraus_VJ1!J$2,"")</f>
        <v/>
      </c>
    </row>
    <row r="8" spans="1:10" x14ac:dyDescent="0.35">
      <c r="A8" t="str">
        <f>IF('Vesiverkoston lähtötiedot'!$A8&gt;1000, 'Vesiverkoston lähtötiedot'!$A8+MALLI_saneeraus_VJ1!A$2,"")</f>
        <v/>
      </c>
      <c r="B8" s="8" t="str">
        <f>IF(A8&lt;&gt;"",'Vesiverkoston lähtötiedot'!$B8*MALLI_saneeraus_VJ1!B$2,"")</f>
        <v/>
      </c>
      <c r="C8" t="str">
        <f>IF('Vesiverkoston lähtötiedot'!$A8&gt;1000, 'Vesiverkoston lähtötiedot'!$A8+MALLI_saneeraus_VJ1!C$2,"")</f>
        <v/>
      </c>
      <c r="D8" s="8" t="str">
        <f>IF(C8&lt;&gt;"",'Vesiverkoston lähtötiedot'!$B8*MALLI_saneeraus_VJ1!D$2,"")</f>
        <v/>
      </c>
      <c r="E8" t="str">
        <f>IF('Vesiverkoston lähtötiedot'!$A8&gt;1000, 'Vesiverkoston lähtötiedot'!$A8+MALLI_saneeraus_VJ1!E$2,"")</f>
        <v/>
      </c>
      <c r="F8" s="8" t="str">
        <f>IF(E8&lt;&gt;"",'Vesiverkoston lähtötiedot'!$B8*MALLI_saneeraus_VJ1!F$2,"")</f>
        <v/>
      </c>
      <c r="G8" t="str">
        <f>IF('Vesiverkoston lähtötiedot'!$A8&gt;1000, 'Vesiverkoston lähtötiedot'!$A8+MALLI_saneeraus_VJ1!G$2,"")</f>
        <v/>
      </c>
      <c r="H8" s="8" t="str">
        <f>IF(G8&lt;&gt;"",'Vesiverkoston lähtötiedot'!$B8*MALLI_saneeraus_VJ1!H$2,"")</f>
        <v/>
      </c>
      <c r="I8" t="str">
        <f>IF('Vesiverkoston lähtötiedot'!$A8&gt;1000, 'Vesiverkoston lähtötiedot'!$A8+MALLI_saneeraus_VJ1!I$2,"")</f>
        <v/>
      </c>
      <c r="J8" s="8" t="str">
        <f>IF(I8&lt;&gt;"",'Vesiverkoston lähtötiedot'!$B8*MALLI_saneeraus_VJ1!J$2,"")</f>
        <v/>
      </c>
    </row>
    <row r="9" spans="1:10" x14ac:dyDescent="0.35">
      <c r="A9" t="str">
        <f>IF('Vesiverkoston lähtötiedot'!$A9&gt;1000, 'Vesiverkoston lähtötiedot'!$A9+MALLI_saneeraus_VJ1!A$2,"")</f>
        <v/>
      </c>
      <c r="B9" s="8" t="str">
        <f>IF(A9&lt;&gt;"",'Vesiverkoston lähtötiedot'!$B9*MALLI_saneeraus_VJ1!B$2,"")</f>
        <v/>
      </c>
      <c r="C9" t="str">
        <f>IF('Vesiverkoston lähtötiedot'!$A9&gt;1000, 'Vesiverkoston lähtötiedot'!$A9+MALLI_saneeraus_VJ1!C$2,"")</f>
        <v/>
      </c>
      <c r="D9" s="8" t="str">
        <f>IF(C9&lt;&gt;"",'Vesiverkoston lähtötiedot'!$B9*MALLI_saneeraus_VJ1!D$2,"")</f>
        <v/>
      </c>
      <c r="E9" t="str">
        <f>IF('Vesiverkoston lähtötiedot'!$A9&gt;1000, 'Vesiverkoston lähtötiedot'!$A9+MALLI_saneeraus_VJ1!E$2,"")</f>
        <v/>
      </c>
      <c r="F9" s="8" t="str">
        <f>IF(E9&lt;&gt;"",'Vesiverkoston lähtötiedot'!$B9*MALLI_saneeraus_VJ1!F$2,"")</f>
        <v/>
      </c>
      <c r="G9" t="str">
        <f>IF('Vesiverkoston lähtötiedot'!$A9&gt;1000, 'Vesiverkoston lähtötiedot'!$A9+MALLI_saneeraus_VJ1!G$2,"")</f>
        <v/>
      </c>
      <c r="H9" s="8" t="str">
        <f>IF(G9&lt;&gt;"",'Vesiverkoston lähtötiedot'!$B9*MALLI_saneeraus_VJ1!H$2,"")</f>
        <v/>
      </c>
      <c r="I9" t="str">
        <f>IF('Vesiverkoston lähtötiedot'!$A9&gt;1000, 'Vesiverkoston lähtötiedot'!$A9+MALLI_saneeraus_VJ1!I$2,"")</f>
        <v/>
      </c>
      <c r="J9" s="8" t="str">
        <f>IF(I9&lt;&gt;"",'Vesiverkoston lähtötiedot'!$B9*MALLI_saneeraus_VJ1!J$2,"")</f>
        <v/>
      </c>
    </row>
    <row r="10" spans="1:10" x14ac:dyDescent="0.35">
      <c r="A10" t="str">
        <f>IF('Vesiverkoston lähtötiedot'!$A10&gt;1000, 'Vesiverkoston lähtötiedot'!$A10+MALLI_saneeraus_VJ1!A$2,"")</f>
        <v/>
      </c>
      <c r="B10" s="8" t="str">
        <f>IF(A10&lt;&gt;"",'Vesiverkoston lähtötiedot'!$B10*MALLI_saneeraus_VJ1!B$2,"")</f>
        <v/>
      </c>
      <c r="C10" t="str">
        <f>IF('Vesiverkoston lähtötiedot'!$A10&gt;1000, 'Vesiverkoston lähtötiedot'!$A10+MALLI_saneeraus_VJ1!C$2,"")</f>
        <v/>
      </c>
      <c r="D10" s="8" t="str">
        <f>IF(C10&lt;&gt;"",'Vesiverkoston lähtötiedot'!$B10*MALLI_saneeraus_VJ1!D$2,"")</f>
        <v/>
      </c>
      <c r="E10" t="str">
        <f>IF('Vesiverkoston lähtötiedot'!$A10&gt;1000, 'Vesiverkoston lähtötiedot'!$A10+MALLI_saneeraus_VJ1!E$2,"")</f>
        <v/>
      </c>
      <c r="F10" s="8" t="str">
        <f>IF(E10&lt;&gt;"",'Vesiverkoston lähtötiedot'!$B10*MALLI_saneeraus_VJ1!F$2,"")</f>
        <v/>
      </c>
      <c r="G10" t="str">
        <f>IF('Vesiverkoston lähtötiedot'!$A10&gt;1000, 'Vesiverkoston lähtötiedot'!$A10+MALLI_saneeraus_VJ1!G$2,"")</f>
        <v/>
      </c>
      <c r="H10" s="8" t="str">
        <f>IF(G10&lt;&gt;"",'Vesiverkoston lähtötiedot'!$B10*MALLI_saneeraus_VJ1!H$2,"")</f>
        <v/>
      </c>
      <c r="I10" t="str">
        <f>IF('Vesiverkoston lähtötiedot'!$A10&gt;1000, 'Vesiverkoston lähtötiedot'!$A10+MALLI_saneeraus_VJ1!I$2,"")</f>
        <v/>
      </c>
      <c r="J10" s="8" t="str">
        <f>IF(I10&lt;&gt;"",'Vesiverkoston lähtötiedot'!$B10*MALLI_saneeraus_VJ1!J$2,"")</f>
        <v/>
      </c>
    </row>
    <row r="11" spans="1:10" x14ac:dyDescent="0.35">
      <c r="A11" t="str">
        <f>IF('Vesiverkoston lähtötiedot'!$A11&gt;1000, 'Vesiverkoston lähtötiedot'!$A11+MALLI_saneeraus_VJ1!A$2,"")</f>
        <v/>
      </c>
      <c r="B11" s="8" t="str">
        <f>IF(A11&lt;&gt;"",'Vesiverkoston lähtötiedot'!$B11*MALLI_saneeraus_VJ1!B$2,"")</f>
        <v/>
      </c>
      <c r="C11" t="str">
        <f>IF('Vesiverkoston lähtötiedot'!$A11&gt;1000, 'Vesiverkoston lähtötiedot'!$A11+MALLI_saneeraus_VJ1!C$2,"")</f>
        <v/>
      </c>
      <c r="D11" s="8" t="str">
        <f>IF(C11&lt;&gt;"",'Vesiverkoston lähtötiedot'!$B11*MALLI_saneeraus_VJ1!D$2,"")</f>
        <v/>
      </c>
      <c r="E11" t="str">
        <f>IF('Vesiverkoston lähtötiedot'!$A11&gt;1000, 'Vesiverkoston lähtötiedot'!$A11+MALLI_saneeraus_VJ1!E$2,"")</f>
        <v/>
      </c>
      <c r="F11" s="8" t="str">
        <f>IF(E11&lt;&gt;"",'Vesiverkoston lähtötiedot'!$B11*MALLI_saneeraus_VJ1!F$2,"")</f>
        <v/>
      </c>
      <c r="G11" t="str">
        <f>IF('Vesiverkoston lähtötiedot'!$A11&gt;1000, 'Vesiverkoston lähtötiedot'!$A11+MALLI_saneeraus_VJ1!G$2,"")</f>
        <v/>
      </c>
      <c r="H11" s="8" t="str">
        <f>IF(G11&lt;&gt;"",'Vesiverkoston lähtötiedot'!$B11*MALLI_saneeraus_VJ1!H$2,"")</f>
        <v/>
      </c>
      <c r="I11" t="str">
        <f>IF('Vesiverkoston lähtötiedot'!$A11&gt;1000, 'Vesiverkoston lähtötiedot'!$A11+MALLI_saneeraus_VJ1!I$2,"")</f>
        <v/>
      </c>
      <c r="J11" s="8" t="str">
        <f>IF(I11&lt;&gt;"",'Vesiverkoston lähtötiedot'!$B11*MALLI_saneeraus_VJ1!J$2,"")</f>
        <v/>
      </c>
    </row>
    <row r="12" spans="1:10" x14ac:dyDescent="0.35">
      <c r="A12" t="str">
        <f>IF('Vesiverkoston lähtötiedot'!$A12&gt;1000, 'Vesiverkoston lähtötiedot'!$A12+MALLI_saneeraus_VJ1!A$2,"")</f>
        <v/>
      </c>
      <c r="B12" s="8" t="str">
        <f>IF(A12&lt;&gt;"",'Vesiverkoston lähtötiedot'!$B12*MALLI_saneeraus_VJ1!B$2,"")</f>
        <v/>
      </c>
      <c r="C12" t="str">
        <f>IF('Vesiverkoston lähtötiedot'!$A12&gt;1000, 'Vesiverkoston lähtötiedot'!$A12+MALLI_saneeraus_VJ1!C$2,"")</f>
        <v/>
      </c>
      <c r="D12" s="8" t="str">
        <f>IF(C12&lt;&gt;"",'Vesiverkoston lähtötiedot'!$B12*MALLI_saneeraus_VJ1!D$2,"")</f>
        <v/>
      </c>
      <c r="E12" t="str">
        <f>IF('Vesiverkoston lähtötiedot'!$A12&gt;1000, 'Vesiverkoston lähtötiedot'!$A12+MALLI_saneeraus_VJ1!E$2,"")</f>
        <v/>
      </c>
      <c r="F12" s="8" t="str">
        <f>IF(E12&lt;&gt;"",'Vesiverkoston lähtötiedot'!$B12*MALLI_saneeraus_VJ1!F$2,"")</f>
        <v/>
      </c>
      <c r="G12" t="str">
        <f>IF('Vesiverkoston lähtötiedot'!$A12&gt;1000, 'Vesiverkoston lähtötiedot'!$A12+MALLI_saneeraus_VJ1!G$2,"")</f>
        <v/>
      </c>
      <c r="H12" s="8" t="str">
        <f>IF(G12&lt;&gt;"",'Vesiverkoston lähtötiedot'!$B12*MALLI_saneeraus_VJ1!H$2,"")</f>
        <v/>
      </c>
      <c r="I12" t="str">
        <f>IF('Vesiverkoston lähtötiedot'!$A12&gt;1000, 'Vesiverkoston lähtötiedot'!$A12+MALLI_saneeraus_VJ1!I$2,"")</f>
        <v/>
      </c>
      <c r="J12" s="8" t="str">
        <f>IF(I12&lt;&gt;"",'Vesiverkoston lähtötiedot'!$B12*MALLI_saneeraus_VJ1!J$2,"")</f>
        <v/>
      </c>
    </row>
    <row r="13" spans="1:10" x14ac:dyDescent="0.35">
      <c r="A13" t="str">
        <f>IF('Vesiverkoston lähtötiedot'!$A12&gt;1000, 'Vesiverkoston lähtötiedot'!$A12+MALLI_saneeraus_VJ1!A$2,"")</f>
        <v/>
      </c>
      <c r="B13" s="8" t="str">
        <f>IF(A13&lt;&gt;"",'Vesiverkoston lähtötiedot'!$B12*MALLI_saneeraus_VJ1!B$2,"")</f>
        <v/>
      </c>
      <c r="C13" t="str">
        <f>IF('Vesiverkoston lähtötiedot'!$A12&gt;1000, 'Vesiverkoston lähtötiedot'!$A12+MALLI_saneeraus_VJ1!C$2,"")</f>
        <v/>
      </c>
      <c r="D13" s="8" t="str">
        <f>IF(C13&lt;&gt;"",'Vesiverkoston lähtötiedot'!$B12*MALLI_saneeraus_VJ1!D$2,"")</f>
        <v/>
      </c>
      <c r="E13" t="str">
        <f>IF('Vesiverkoston lähtötiedot'!$A12&gt;1000, 'Vesiverkoston lähtötiedot'!$A12+MALLI_saneeraus_VJ1!E$2,"")</f>
        <v/>
      </c>
      <c r="F13" s="8" t="str">
        <f>IF(E13&lt;&gt;"",'Vesiverkoston lähtötiedot'!$B12*MALLI_saneeraus_VJ1!F$2,"")</f>
        <v/>
      </c>
      <c r="G13" t="str">
        <f>IF('Vesiverkoston lähtötiedot'!$A12&gt;1000, 'Vesiverkoston lähtötiedot'!$A12+MALLI_saneeraus_VJ1!G$2,"")</f>
        <v/>
      </c>
      <c r="H13" s="8" t="str">
        <f>IF(G13&lt;&gt;"",'Vesiverkoston lähtötiedot'!$B12*MALLI_saneeraus_VJ1!H$2,"")</f>
        <v/>
      </c>
      <c r="I13" t="str">
        <f>IF('Vesiverkoston lähtötiedot'!$A12&gt;1000, 'Vesiverkoston lähtötiedot'!$A12+MALLI_saneeraus_VJ1!I$2,"")</f>
        <v/>
      </c>
      <c r="J13" s="8" t="str">
        <f>IF(I13&lt;&gt;"",'Vesiverkoston lähtötiedot'!$B12*MALLI_saneeraus_VJ1!J$2,"")</f>
        <v/>
      </c>
    </row>
    <row r="14" spans="1:10" x14ac:dyDescent="0.35">
      <c r="A14" t="str">
        <f>IF('Vesiverkoston lähtötiedot'!$A13&gt;1000, 'Vesiverkoston lähtötiedot'!$A13+MALLI_saneeraus_VJ1!A$2,"")</f>
        <v/>
      </c>
      <c r="B14" s="8" t="str">
        <f>IF(A14&lt;&gt;"",'Vesiverkoston lähtötiedot'!$B13*MALLI_saneeraus_VJ1!B$2,"")</f>
        <v/>
      </c>
      <c r="C14" t="str">
        <f>IF('Vesiverkoston lähtötiedot'!$A13&gt;1000, 'Vesiverkoston lähtötiedot'!$A13+MALLI_saneeraus_VJ1!C$2,"")</f>
        <v/>
      </c>
      <c r="D14" s="8" t="str">
        <f>IF(C14&lt;&gt;"",'Vesiverkoston lähtötiedot'!$B13*MALLI_saneeraus_VJ1!D$2,"")</f>
        <v/>
      </c>
      <c r="E14" t="str">
        <f>IF('Vesiverkoston lähtötiedot'!$A13&gt;1000, 'Vesiverkoston lähtötiedot'!$A13+MALLI_saneeraus_VJ1!E$2,"")</f>
        <v/>
      </c>
      <c r="F14" s="8" t="str">
        <f>IF(E14&lt;&gt;"",'Vesiverkoston lähtötiedot'!$B13*MALLI_saneeraus_VJ1!F$2,"")</f>
        <v/>
      </c>
      <c r="G14" t="str">
        <f>IF('Vesiverkoston lähtötiedot'!$A13&gt;1000, 'Vesiverkoston lähtötiedot'!$A13+MALLI_saneeraus_VJ1!G$2,"")</f>
        <v/>
      </c>
      <c r="H14" s="8" t="str">
        <f>IF(G14&lt;&gt;"",'Vesiverkoston lähtötiedot'!$B13*MALLI_saneeraus_VJ1!H$2,"")</f>
        <v/>
      </c>
      <c r="I14" t="str">
        <f>IF('Vesiverkoston lähtötiedot'!$A13&gt;1000, 'Vesiverkoston lähtötiedot'!$A13+MALLI_saneeraus_VJ1!I$2,"")</f>
        <v/>
      </c>
      <c r="J14" s="8" t="str">
        <f>IF(I14&lt;&gt;"",'Vesiverkoston lähtötiedot'!$B13*MALLI_saneeraus_VJ1!J$2,"")</f>
        <v/>
      </c>
    </row>
    <row r="15" spans="1:10" x14ac:dyDescent="0.35">
      <c r="A15" t="str">
        <f>IF('Vesiverkoston lähtötiedot'!$A14&gt;1000, 'Vesiverkoston lähtötiedot'!$A14+MALLI_saneeraus_VJ1!A$2,"")</f>
        <v/>
      </c>
      <c r="B15" s="8" t="str">
        <f>IF(A15&lt;&gt;"",'Vesiverkoston lähtötiedot'!$B14*MALLI_saneeraus_VJ1!B$2,"")</f>
        <v/>
      </c>
      <c r="C15" t="str">
        <f>IF('Vesiverkoston lähtötiedot'!$A14&gt;1000, 'Vesiverkoston lähtötiedot'!$A14+MALLI_saneeraus_VJ1!C$2,"")</f>
        <v/>
      </c>
      <c r="D15" s="8" t="str">
        <f>IF(C15&lt;&gt;"",'Vesiverkoston lähtötiedot'!$B14*MALLI_saneeraus_VJ1!D$2,"")</f>
        <v/>
      </c>
      <c r="E15" t="str">
        <f>IF('Vesiverkoston lähtötiedot'!$A14&gt;1000, 'Vesiverkoston lähtötiedot'!$A14+MALLI_saneeraus_VJ1!E$2,"")</f>
        <v/>
      </c>
      <c r="F15" s="8" t="str">
        <f>IF(E15&lt;&gt;"",'Vesiverkoston lähtötiedot'!$B14*MALLI_saneeraus_VJ1!F$2,"")</f>
        <v/>
      </c>
      <c r="G15" t="str">
        <f>IF('Vesiverkoston lähtötiedot'!$A14&gt;1000, 'Vesiverkoston lähtötiedot'!$A14+MALLI_saneeraus_VJ1!G$2,"")</f>
        <v/>
      </c>
      <c r="H15" s="8" t="str">
        <f>IF(G15&lt;&gt;"",'Vesiverkoston lähtötiedot'!$B14*MALLI_saneeraus_VJ1!H$2,"")</f>
        <v/>
      </c>
      <c r="I15" t="str">
        <f>IF('Vesiverkoston lähtötiedot'!$A14&gt;1000, 'Vesiverkoston lähtötiedot'!$A14+MALLI_saneeraus_VJ1!I$2,"")</f>
        <v/>
      </c>
      <c r="J15" s="8" t="str">
        <f>IF(I15&lt;&gt;"",'Vesiverkoston lähtötiedot'!$B14*MALLI_saneeraus_VJ1!J$2,"")</f>
        <v/>
      </c>
    </row>
    <row r="16" spans="1:10" x14ac:dyDescent="0.35">
      <c r="A16" t="str">
        <f>IF('Vesiverkoston lähtötiedot'!$A15&gt;1000, 'Vesiverkoston lähtötiedot'!$A15+MALLI_saneeraus_VJ1!A$2,"")</f>
        <v/>
      </c>
      <c r="B16" s="8" t="str">
        <f>IF(A16&lt;&gt;"",'Vesiverkoston lähtötiedot'!$B15*MALLI_saneeraus_VJ1!B$2,"")</f>
        <v/>
      </c>
      <c r="C16" t="str">
        <f>IF('Vesiverkoston lähtötiedot'!$A15&gt;1000, 'Vesiverkoston lähtötiedot'!$A15+MALLI_saneeraus_VJ1!C$2,"")</f>
        <v/>
      </c>
      <c r="D16" s="8" t="str">
        <f>IF(C16&lt;&gt;"",'Vesiverkoston lähtötiedot'!$B15*MALLI_saneeraus_VJ1!D$2,"")</f>
        <v/>
      </c>
      <c r="E16" t="str">
        <f>IF('Vesiverkoston lähtötiedot'!$A15&gt;1000, 'Vesiverkoston lähtötiedot'!$A15+MALLI_saneeraus_VJ1!E$2,"")</f>
        <v/>
      </c>
      <c r="F16" s="8" t="str">
        <f>IF(E16&lt;&gt;"",'Vesiverkoston lähtötiedot'!$B15*MALLI_saneeraus_VJ1!F$2,"")</f>
        <v/>
      </c>
      <c r="G16" t="str">
        <f>IF('Vesiverkoston lähtötiedot'!$A15&gt;1000, 'Vesiverkoston lähtötiedot'!$A15+MALLI_saneeraus_VJ1!G$2,"")</f>
        <v/>
      </c>
      <c r="H16" s="8" t="str">
        <f>IF(G16&lt;&gt;"",'Vesiverkoston lähtötiedot'!$B15*MALLI_saneeraus_VJ1!H$2,"")</f>
        <v/>
      </c>
      <c r="I16" t="str">
        <f>IF('Vesiverkoston lähtötiedot'!$A15&gt;1000, 'Vesiverkoston lähtötiedot'!$A15+MALLI_saneeraus_VJ1!I$2,"")</f>
        <v/>
      </c>
      <c r="J16" s="8" t="str">
        <f>IF(I16&lt;&gt;"",'Vesiverkoston lähtötiedot'!$B15*MALLI_saneeraus_VJ1!J$2,"")</f>
        <v/>
      </c>
    </row>
    <row r="17" spans="1:10" x14ac:dyDescent="0.35">
      <c r="A17" t="str">
        <f>IF('Vesiverkoston lähtötiedot'!$A16&gt;1000, 'Vesiverkoston lähtötiedot'!$A16+MALLI_saneeraus_VJ1!A$2,"")</f>
        <v/>
      </c>
      <c r="B17" s="8" t="str">
        <f>IF(A17&lt;&gt;"",'Vesiverkoston lähtötiedot'!$B16*MALLI_saneeraus_VJ1!B$2,"")</f>
        <v/>
      </c>
      <c r="C17" t="str">
        <f>IF('Vesiverkoston lähtötiedot'!$A16&gt;1000, 'Vesiverkoston lähtötiedot'!$A16+MALLI_saneeraus_VJ1!C$2,"")</f>
        <v/>
      </c>
      <c r="D17" s="8" t="str">
        <f>IF(C17&lt;&gt;"",'Vesiverkoston lähtötiedot'!$B16*MALLI_saneeraus_VJ1!D$2,"")</f>
        <v/>
      </c>
      <c r="E17" t="str">
        <f>IF('Vesiverkoston lähtötiedot'!$A16&gt;1000, 'Vesiverkoston lähtötiedot'!$A16+MALLI_saneeraus_VJ1!E$2,"")</f>
        <v/>
      </c>
      <c r="F17" s="8" t="str">
        <f>IF(E17&lt;&gt;"",'Vesiverkoston lähtötiedot'!$B16*MALLI_saneeraus_VJ1!F$2,"")</f>
        <v/>
      </c>
      <c r="G17" t="str">
        <f>IF('Vesiverkoston lähtötiedot'!$A16&gt;1000, 'Vesiverkoston lähtötiedot'!$A16+MALLI_saneeraus_VJ1!G$2,"")</f>
        <v/>
      </c>
      <c r="H17" s="8" t="str">
        <f>IF(G17&lt;&gt;"",'Vesiverkoston lähtötiedot'!$B16*MALLI_saneeraus_VJ1!H$2,"")</f>
        <v/>
      </c>
      <c r="I17" t="str">
        <f>IF('Vesiverkoston lähtötiedot'!$A16&gt;1000, 'Vesiverkoston lähtötiedot'!$A16+MALLI_saneeraus_VJ1!I$2,"")</f>
        <v/>
      </c>
      <c r="J17" s="8" t="str">
        <f>IF(I17&lt;&gt;"",'Vesiverkoston lähtötiedot'!$B16*MALLI_saneeraus_VJ1!J$2,"")</f>
        <v/>
      </c>
    </row>
    <row r="18" spans="1:10" x14ac:dyDescent="0.35">
      <c r="A18" t="str">
        <f>IF('Vesiverkoston lähtötiedot'!$A17&gt;1000, 'Vesiverkoston lähtötiedot'!$A17+MALLI_saneeraus_VJ1!A$2,"")</f>
        <v/>
      </c>
      <c r="B18" s="8" t="str">
        <f>IF(A18&lt;&gt;"",'Vesiverkoston lähtötiedot'!$B17*MALLI_saneeraus_VJ1!B$2,"")</f>
        <v/>
      </c>
      <c r="C18" t="str">
        <f>IF('Vesiverkoston lähtötiedot'!$A17&gt;1000, 'Vesiverkoston lähtötiedot'!$A17+MALLI_saneeraus_VJ1!C$2,"")</f>
        <v/>
      </c>
      <c r="D18" s="8" t="str">
        <f>IF(C18&lt;&gt;"",'Vesiverkoston lähtötiedot'!$B17*MALLI_saneeraus_VJ1!D$2,"")</f>
        <v/>
      </c>
      <c r="E18" t="str">
        <f>IF('Vesiverkoston lähtötiedot'!$A17&gt;1000, 'Vesiverkoston lähtötiedot'!$A17+MALLI_saneeraus_VJ1!E$2,"")</f>
        <v/>
      </c>
      <c r="F18" s="8" t="str">
        <f>IF(E18&lt;&gt;"",'Vesiverkoston lähtötiedot'!$B17*MALLI_saneeraus_VJ1!F$2,"")</f>
        <v/>
      </c>
      <c r="G18" t="str">
        <f>IF('Vesiverkoston lähtötiedot'!$A17&gt;1000, 'Vesiverkoston lähtötiedot'!$A17+MALLI_saneeraus_VJ1!G$2,"")</f>
        <v/>
      </c>
      <c r="H18" s="8" t="str">
        <f>IF(G18&lt;&gt;"",'Vesiverkoston lähtötiedot'!$B17*MALLI_saneeraus_VJ1!H$2,"")</f>
        <v/>
      </c>
      <c r="I18" t="str">
        <f>IF('Vesiverkoston lähtötiedot'!$A17&gt;1000, 'Vesiverkoston lähtötiedot'!$A17+MALLI_saneeraus_VJ1!I$2,"")</f>
        <v/>
      </c>
      <c r="J18" s="8" t="str">
        <f>IF(I18&lt;&gt;"",'Vesiverkoston lähtötiedot'!$B17*MALLI_saneeraus_VJ1!J$2,"")</f>
        <v/>
      </c>
    </row>
    <row r="19" spans="1:10" x14ac:dyDescent="0.35">
      <c r="A19" t="str">
        <f>IF('Vesiverkoston lähtötiedot'!$A18&gt;1000, 'Vesiverkoston lähtötiedot'!$A18+MALLI_saneeraus_VJ1!A$2,"")</f>
        <v/>
      </c>
      <c r="B19" s="8" t="str">
        <f>IF(A19&lt;&gt;"",'Vesiverkoston lähtötiedot'!$B18*MALLI_saneeraus_VJ1!B$2,"")</f>
        <v/>
      </c>
      <c r="C19" t="str">
        <f>IF('Vesiverkoston lähtötiedot'!$A18&gt;1000, 'Vesiverkoston lähtötiedot'!$A18+MALLI_saneeraus_VJ1!C$2,"")</f>
        <v/>
      </c>
      <c r="D19" s="8" t="str">
        <f>IF(C19&lt;&gt;"",'Vesiverkoston lähtötiedot'!$B18*MALLI_saneeraus_VJ1!D$2,"")</f>
        <v/>
      </c>
      <c r="E19" t="str">
        <f>IF('Vesiverkoston lähtötiedot'!$A18&gt;1000, 'Vesiverkoston lähtötiedot'!$A18+MALLI_saneeraus_VJ1!E$2,"")</f>
        <v/>
      </c>
      <c r="F19" s="8" t="str">
        <f>IF(E19&lt;&gt;"",'Vesiverkoston lähtötiedot'!$B18*MALLI_saneeraus_VJ1!F$2,"")</f>
        <v/>
      </c>
      <c r="G19" t="str">
        <f>IF('Vesiverkoston lähtötiedot'!$A18&gt;1000, 'Vesiverkoston lähtötiedot'!$A18+MALLI_saneeraus_VJ1!G$2,"")</f>
        <v/>
      </c>
      <c r="H19" s="8" t="str">
        <f>IF(G19&lt;&gt;"",'Vesiverkoston lähtötiedot'!$B18*MALLI_saneeraus_VJ1!H$2,"")</f>
        <v/>
      </c>
      <c r="I19" t="str">
        <f>IF('Vesiverkoston lähtötiedot'!$A18&gt;1000, 'Vesiverkoston lähtötiedot'!$A18+MALLI_saneeraus_VJ1!I$2,"")</f>
        <v/>
      </c>
      <c r="J19" s="8" t="str">
        <f>IF(I19&lt;&gt;"",'Vesiverkoston lähtötiedot'!$B18*MALLI_saneeraus_VJ1!J$2,"")</f>
        <v/>
      </c>
    </row>
    <row r="20" spans="1:10" x14ac:dyDescent="0.35">
      <c r="A20" t="str">
        <f>IF('Vesiverkoston lähtötiedot'!$A19&gt;1000, 'Vesiverkoston lähtötiedot'!$A19+MALLI_saneeraus_VJ1!A$2,"")</f>
        <v/>
      </c>
      <c r="B20" s="8" t="str">
        <f>IF(A20&lt;&gt;"",'Vesiverkoston lähtötiedot'!$B19*MALLI_saneeraus_VJ1!B$2,"")</f>
        <v/>
      </c>
      <c r="C20" t="str">
        <f>IF('Vesiverkoston lähtötiedot'!$A19&gt;1000, 'Vesiverkoston lähtötiedot'!$A19+MALLI_saneeraus_VJ1!C$2,"")</f>
        <v/>
      </c>
      <c r="D20" s="8" t="str">
        <f>IF(C20&lt;&gt;"",'Vesiverkoston lähtötiedot'!$B19*MALLI_saneeraus_VJ1!D$2,"")</f>
        <v/>
      </c>
      <c r="E20" t="str">
        <f>IF('Vesiverkoston lähtötiedot'!$A19&gt;1000, 'Vesiverkoston lähtötiedot'!$A19+MALLI_saneeraus_VJ1!E$2,"")</f>
        <v/>
      </c>
      <c r="F20" s="8" t="str">
        <f>IF(E20&lt;&gt;"",'Vesiverkoston lähtötiedot'!$B19*MALLI_saneeraus_VJ1!F$2,"")</f>
        <v/>
      </c>
      <c r="G20" t="str">
        <f>IF('Vesiverkoston lähtötiedot'!$A19&gt;1000, 'Vesiverkoston lähtötiedot'!$A19+MALLI_saneeraus_VJ1!G$2,"")</f>
        <v/>
      </c>
      <c r="H20" s="8" t="str">
        <f>IF(G20&lt;&gt;"",'Vesiverkoston lähtötiedot'!$B19*MALLI_saneeraus_VJ1!H$2,"")</f>
        <v/>
      </c>
      <c r="I20" t="str">
        <f>IF('Vesiverkoston lähtötiedot'!$A19&gt;1000, 'Vesiverkoston lähtötiedot'!$A19+MALLI_saneeraus_VJ1!I$2,"")</f>
        <v/>
      </c>
      <c r="J20" s="8" t="str">
        <f>IF(I20&lt;&gt;"",'Vesiverkoston lähtötiedot'!$B19*MALLI_saneeraus_VJ1!J$2,"")</f>
        <v/>
      </c>
    </row>
    <row r="21" spans="1:10" x14ac:dyDescent="0.35">
      <c r="A21" t="str">
        <f>IF('Vesiverkoston lähtötiedot'!$A20&gt;1000, 'Vesiverkoston lähtötiedot'!$A20+MALLI_saneeraus_VJ1!A$2,"")</f>
        <v/>
      </c>
      <c r="B21" s="8" t="str">
        <f>IF(A21&lt;&gt;"",'Vesiverkoston lähtötiedot'!$B20*MALLI_saneeraus_VJ1!B$2,"")</f>
        <v/>
      </c>
      <c r="C21" t="str">
        <f>IF('Vesiverkoston lähtötiedot'!$A20&gt;1000, 'Vesiverkoston lähtötiedot'!$A20+MALLI_saneeraus_VJ1!C$2,"")</f>
        <v/>
      </c>
      <c r="D21" s="8" t="str">
        <f>IF(C21&lt;&gt;"",'Vesiverkoston lähtötiedot'!$B20*MALLI_saneeraus_VJ1!D$2,"")</f>
        <v/>
      </c>
      <c r="E21" t="str">
        <f>IF('Vesiverkoston lähtötiedot'!$A20&gt;1000, 'Vesiverkoston lähtötiedot'!$A20+MALLI_saneeraus_VJ1!E$2,"")</f>
        <v/>
      </c>
      <c r="F21" s="8" t="str">
        <f>IF(E21&lt;&gt;"",'Vesiverkoston lähtötiedot'!$B20*MALLI_saneeraus_VJ1!F$2,"")</f>
        <v/>
      </c>
      <c r="G21" t="str">
        <f>IF('Vesiverkoston lähtötiedot'!$A20&gt;1000, 'Vesiverkoston lähtötiedot'!$A20+MALLI_saneeraus_VJ1!G$2,"")</f>
        <v/>
      </c>
      <c r="H21" s="8" t="str">
        <f>IF(G21&lt;&gt;"",'Vesiverkoston lähtötiedot'!$B20*MALLI_saneeraus_VJ1!H$2,"")</f>
        <v/>
      </c>
      <c r="I21" t="str">
        <f>IF('Vesiverkoston lähtötiedot'!$A20&gt;1000, 'Vesiverkoston lähtötiedot'!$A20+MALLI_saneeraus_VJ1!I$2,"")</f>
        <v/>
      </c>
      <c r="J21" s="8" t="str">
        <f>IF(I21&lt;&gt;"",'Vesiverkoston lähtötiedot'!$B20*MALLI_saneeraus_VJ1!J$2,"")</f>
        <v/>
      </c>
    </row>
    <row r="22" spans="1:10" x14ac:dyDescent="0.35">
      <c r="A22" t="str">
        <f>IF('Vesiverkoston lähtötiedot'!$A21&gt;1000, 'Vesiverkoston lähtötiedot'!$A21+MALLI_saneeraus_VJ1!A$2,"")</f>
        <v/>
      </c>
      <c r="B22" s="8" t="str">
        <f>IF(A22&lt;&gt;"",'Vesiverkoston lähtötiedot'!$B21*MALLI_saneeraus_VJ1!B$2,"")</f>
        <v/>
      </c>
      <c r="C22" t="str">
        <f>IF('Vesiverkoston lähtötiedot'!$A21&gt;1000, 'Vesiverkoston lähtötiedot'!$A21+MALLI_saneeraus_VJ1!C$2,"")</f>
        <v/>
      </c>
      <c r="D22" s="8" t="str">
        <f>IF(C22&lt;&gt;"",'Vesiverkoston lähtötiedot'!$B21*MALLI_saneeraus_VJ1!D$2,"")</f>
        <v/>
      </c>
      <c r="E22" t="str">
        <f>IF('Vesiverkoston lähtötiedot'!$A21&gt;1000, 'Vesiverkoston lähtötiedot'!$A21+MALLI_saneeraus_VJ1!E$2,"")</f>
        <v/>
      </c>
      <c r="F22" s="8" t="str">
        <f>IF(E22&lt;&gt;"",'Vesiverkoston lähtötiedot'!$B21*MALLI_saneeraus_VJ1!F$2,"")</f>
        <v/>
      </c>
      <c r="G22" t="str">
        <f>IF('Vesiverkoston lähtötiedot'!$A21&gt;1000, 'Vesiverkoston lähtötiedot'!$A21+MALLI_saneeraus_VJ1!G$2,"")</f>
        <v/>
      </c>
      <c r="H22" s="8" t="str">
        <f>IF(G22&lt;&gt;"",'Vesiverkoston lähtötiedot'!$B21*MALLI_saneeraus_VJ1!H$2,"")</f>
        <v/>
      </c>
      <c r="I22" t="str">
        <f>IF('Vesiverkoston lähtötiedot'!$A21&gt;1000, 'Vesiverkoston lähtötiedot'!$A21+MALLI_saneeraus_VJ1!I$2,"")</f>
        <v/>
      </c>
      <c r="J22" s="8" t="str">
        <f>IF(I22&lt;&gt;"",'Vesiverkoston lähtötiedot'!$B21*MALLI_saneeraus_VJ1!J$2,"")</f>
        <v/>
      </c>
    </row>
    <row r="23" spans="1:10" x14ac:dyDescent="0.35">
      <c r="A23" t="str">
        <f>IF('Vesiverkoston lähtötiedot'!$A22&gt;1000, 'Vesiverkoston lähtötiedot'!$A22+MALLI_saneeraus_VJ1!A$2,"")</f>
        <v/>
      </c>
      <c r="B23" s="8" t="str">
        <f>IF(A23&lt;&gt;"",'Vesiverkoston lähtötiedot'!$B22*MALLI_saneeraus_VJ1!B$2,"")</f>
        <v/>
      </c>
      <c r="C23" t="str">
        <f>IF('Vesiverkoston lähtötiedot'!$A22&gt;1000, 'Vesiverkoston lähtötiedot'!$A22+MALLI_saneeraus_VJ1!C$2,"")</f>
        <v/>
      </c>
      <c r="D23" s="8" t="str">
        <f>IF(C23&lt;&gt;"",'Vesiverkoston lähtötiedot'!$B22*MALLI_saneeraus_VJ1!D$2,"")</f>
        <v/>
      </c>
      <c r="E23" t="str">
        <f>IF('Vesiverkoston lähtötiedot'!$A22&gt;1000, 'Vesiverkoston lähtötiedot'!$A22+MALLI_saneeraus_VJ1!E$2,"")</f>
        <v/>
      </c>
      <c r="F23" s="8" t="str">
        <f>IF(E23&lt;&gt;"",'Vesiverkoston lähtötiedot'!$B22*MALLI_saneeraus_VJ1!F$2,"")</f>
        <v/>
      </c>
      <c r="G23" t="str">
        <f>IF('Vesiverkoston lähtötiedot'!$A22&gt;1000, 'Vesiverkoston lähtötiedot'!$A22+MALLI_saneeraus_VJ1!G$2,"")</f>
        <v/>
      </c>
      <c r="H23" s="8" t="str">
        <f>IF(G23&lt;&gt;"",'Vesiverkoston lähtötiedot'!$B22*MALLI_saneeraus_VJ1!H$2,"")</f>
        <v/>
      </c>
      <c r="I23" t="str">
        <f>IF('Vesiverkoston lähtötiedot'!$A22&gt;1000, 'Vesiverkoston lähtötiedot'!$A22+MALLI_saneeraus_VJ1!I$2,"")</f>
        <v/>
      </c>
      <c r="J23" s="8" t="str">
        <f>IF(I23&lt;&gt;"",'Vesiverkoston lähtötiedot'!$B22*MALLI_saneeraus_VJ1!J$2,"")</f>
        <v/>
      </c>
    </row>
    <row r="24" spans="1:10" x14ac:dyDescent="0.35">
      <c r="A24" t="str">
        <f>IF('Vesiverkoston lähtötiedot'!$A23&gt;1000, 'Vesiverkoston lähtötiedot'!$A23+MALLI_saneeraus_VJ1!A$2,"")</f>
        <v/>
      </c>
      <c r="B24" s="8" t="str">
        <f>IF(A24&lt;&gt;"",'Vesiverkoston lähtötiedot'!$B23*MALLI_saneeraus_VJ1!B$2,"")</f>
        <v/>
      </c>
      <c r="C24" t="str">
        <f>IF('Vesiverkoston lähtötiedot'!$A23&gt;1000, 'Vesiverkoston lähtötiedot'!$A23+MALLI_saneeraus_VJ1!C$2,"")</f>
        <v/>
      </c>
      <c r="D24" s="8" t="str">
        <f>IF(C24&lt;&gt;"",'Vesiverkoston lähtötiedot'!$B23*MALLI_saneeraus_VJ1!D$2,"")</f>
        <v/>
      </c>
      <c r="E24" t="str">
        <f>IF('Vesiverkoston lähtötiedot'!$A23&gt;1000, 'Vesiverkoston lähtötiedot'!$A23+MALLI_saneeraus_VJ1!E$2,"")</f>
        <v/>
      </c>
      <c r="F24" s="8" t="str">
        <f>IF(E24&lt;&gt;"",'Vesiverkoston lähtötiedot'!$B23*MALLI_saneeraus_VJ1!F$2,"")</f>
        <v/>
      </c>
      <c r="G24" t="str">
        <f>IF('Vesiverkoston lähtötiedot'!$A23&gt;1000, 'Vesiverkoston lähtötiedot'!$A23+MALLI_saneeraus_VJ1!G$2,"")</f>
        <v/>
      </c>
      <c r="H24" s="8" t="str">
        <f>IF(G24&lt;&gt;"",'Vesiverkoston lähtötiedot'!$B23*MALLI_saneeraus_VJ1!H$2,"")</f>
        <v/>
      </c>
      <c r="I24" t="str">
        <f>IF('Vesiverkoston lähtötiedot'!$A23&gt;1000, 'Vesiverkoston lähtötiedot'!$A23+MALLI_saneeraus_VJ1!I$2,"")</f>
        <v/>
      </c>
      <c r="J24" s="8" t="str">
        <f>IF(I24&lt;&gt;"",'Vesiverkoston lähtötiedot'!$B23*MALLI_saneeraus_VJ1!J$2,"")</f>
        <v/>
      </c>
    </row>
    <row r="25" spans="1:10" x14ac:dyDescent="0.35">
      <c r="A25" t="str">
        <f>IF('Vesiverkoston lähtötiedot'!$A24&gt;1000, 'Vesiverkoston lähtötiedot'!$A24+MALLI_saneeraus_VJ1!A$2,"")</f>
        <v/>
      </c>
      <c r="B25" s="8" t="str">
        <f>IF(A25&lt;&gt;"",'Vesiverkoston lähtötiedot'!$B24*MALLI_saneeraus_VJ1!B$2,"")</f>
        <v/>
      </c>
      <c r="C25" t="str">
        <f>IF('Vesiverkoston lähtötiedot'!$A24&gt;1000, 'Vesiverkoston lähtötiedot'!$A24+MALLI_saneeraus_VJ1!C$2,"")</f>
        <v/>
      </c>
      <c r="D25" s="8" t="str">
        <f>IF(C25&lt;&gt;"",'Vesiverkoston lähtötiedot'!$B24*MALLI_saneeraus_VJ1!D$2,"")</f>
        <v/>
      </c>
      <c r="E25" t="str">
        <f>IF('Vesiverkoston lähtötiedot'!$A24&gt;1000, 'Vesiverkoston lähtötiedot'!$A24+MALLI_saneeraus_VJ1!E$2,"")</f>
        <v/>
      </c>
      <c r="F25" s="8" t="str">
        <f>IF(E25&lt;&gt;"",'Vesiverkoston lähtötiedot'!$B24*MALLI_saneeraus_VJ1!F$2,"")</f>
        <v/>
      </c>
      <c r="G25" t="str">
        <f>IF('Vesiverkoston lähtötiedot'!$A24&gt;1000, 'Vesiverkoston lähtötiedot'!$A24+MALLI_saneeraus_VJ1!G$2,"")</f>
        <v/>
      </c>
      <c r="H25" s="8" t="str">
        <f>IF(G25&lt;&gt;"",'Vesiverkoston lähtötiedot'!$B24*MALLI_saneeraus_VJ1!H$2,"")</f>
        <v/>
      </c>
      <c r="I25" t="str">
        <f>IF('Vesiverkoston lähtötiedot'!$A24&gt;1000, 'Vesiverkoston lähtötiedot'!$A24+MALLI_saneeraus_VJ1!I$2,"")</f>
        <v/>
      </c>
      <c r="J25" s="8" t="str">
        <f>IF(I25&lt;&gt;"",'Vesiverkoston lähtötiedot'!$B24*MALLI_saneeraus_VJ1!J$2,"")</f>
        <v/>
      </c>
    </row>
    <row r="26" spans="1:10" x14ac:dyDescent="0.35">
      <c r="A26" t="str">
        <f>IF('Vesiverkoston lähtötiedot'!$A25&gt;1000, 'Vesiverkoston lähtötiedot'!$A25+MALLI_saneeraus_VJ1!A$2,"")</f>
        <v/>
      </c>
      <c r="B26" s="8" t="str">
        <f>IF(A26&lt;&gt;"",'Vesiverkoston lähtötiedot'!$B25*MALLI_saneeraus_VJ1!B$2,"")</f>
        <v/>
      </c>
      <c r="C26" t="str">
        <f>IF('Vesiverkoston lähtötiedot'!$A25&gt;1000, 'Vesiverkoston lähtötiedot'!$A25+MALLI_saneeraus_VJ1!C$2,"")</f>
        <v/>
      </c>
      <c r="D26" s="8" t="str">
        <f>IF(C26&lt;&gt;"",'Vesiverkoston lähtötiedot'!$B25*MALLI_saneeraus_VJ1!D$2,"")</f>
        <v/>
      </c>
      <c r="E26" t="str">
        <f>IF('Vesiverkoston lähtötiedot'!$A25&gt;1000, 'Vesiverkoston lähtötiedot'!$A25+MALLI_saneeraus_VJ1!E$2,"")</f>
        <v/>
      </c>
      <c r="F26" s="8" t="str">
        <f>IF(E26&lt;&gt;"",'Vesiverkoston lähtötiedot'!$B25*MALLI_saneeraus_VJ1!F$2,"")</f>
        <v/>
      </c>
      <c r="G26" t="str">
        <f>IF('Vesiverkoston lähtötiedot'!$A25&gt;1000, 'Vesiverkoston lähtötiedot'!$A25+MALLI_saneeraus_VJ1!G$2,"")</f>
        <v/>
      </c>
      <c r="H26" s="8" t="str">
        <f>IF(G26&lt;&gt;"",'Vesiverkoston lähtötiedot'!$B25*MALLI_saneeraus_VJ1!H$2,"")</f>
        <v/>
      </c>
      <c r="I26" t="str">
        <f>IF('Vesiverkoston lähtötiedot'!$A25&gt;1000, 'Vesiverkoston lähtötiedot'!$A25+MALLI_saneeraus_VJ1!I$2,"")</f>
        <v/>
      </c>
      <c r="J26" s="8" t="str">
        <f>IF(I26&lt;&gt;"",'Vesiverkoston lähtötiedot'!$B25*MALLI_saneeraus_VJ1!J$2,"")</f>
        <v/>
      </c>
    </row>
    <row r="27" spans="1:10" x14ac:dyDescent="0.35">
      <c r="A27" t="str">
        <f>IF('Vesiverkoston lähtötiedot'!$A26&gt;1000, 'Vesiverkoston lähtötiedot'!$A26+MALLI_saneeraus_VJ1!A$2,"")</f>
        <v/>
      </c>
      <c r="B27" s="8" t="str">
        <f>IF(A27&lt;&gt;"",'Vesiverkoston lähtötiedot'!$B26*MALLI_saneeraus_VJ1!B$2,"")</f>
        <v/>
      </c>
      <c r="C27" t="str">
        <f>IF('Vesiverkoston lähtötiedot'!$A26&gt;1000, 'Vesiverkoston lähtötiedot'!$A26+MALLI_saneeraus_VJ1!C$2,"")</f>
        <v/>
      </c>
      <c r="D27" s="8" t="str">
        <f>IF(C27&lt;&gt;"",'Vesiverkoston lähtötiedot'!$B26*MALLI_saneeraus_VJ1!D$2,"")</f>
        <v/>
      </c>
      <c r="E27" t="str">
        <f>IF('Vesiverkoston lähtötiedot'!$A26&gt;1000, 'Vesiverkoston lähtötiedot'!$A26+MALLI_saneeraus_VJ1!E$2,"")</f>
        <v/>
      </c>
      <c r="F27" s="8" t="str">
        <f>IF(E27&lt;&gt;"",'Vesiverkoston lähtötiedot'!$B26*MALLI_saneeraus_VJ1!F$2,"")</f>
        <v/>
      </c>
      <c r="G27" t="str">
        <f>IF('Vesiverkoston lähtötiedot'!$A26&gt;1000, 'Vesiverkoston lähtötiedot'!$A26+MALLI_saneeraus_VJ1!G$2,"")</f>
        <v/>
      </c>
      <c r="H27" s="8" t="str">
        <f>IF(G27&lt;&gt;"",'Vesiverkoston lähtötiedot'!$B26*MALLI_saneeraus_VJ1!H$2,"")</f>
        <v/>
      </c>
      <c r="I27" t="str">
        <f>IF('Vesiverkoston lähtötiedot'!$A26&gt;1000, 'Vesiverkoston lähtötiedot'!$A26+MALLI_saneeraus_VJ1!I$2,"")</f>
        <v/>
      </c>
      <c r="J27" s="8" t="str">
        <f>IF(I27&lt;&gt;"",'Vesiverkoston lähtötiedot'!$B26*MALLI_saneeraus_VJ1!J$2,"")</f>
        <v/>
      </c>
    </row>
    <row r="28" spans="1:10" x14ac:dyDescent="0.35">
      <c r="A28" t="str">
        <f>IF('Vesiverkoston lähtötiedot'!$A27&gt;1000, 'Vesiverkoston lähtötiedot'!$A27+MALLI_saneeraus_VJ1!A$2,"")</f>
        <v/>
      </c>
      <c r="B28" s="8" t="str">
        <f>IF(A28&lt;&gt;"",'Vesiverkoston lähtötiedot'!$B27*MALLI_saneeraus_VJ1!B$2,"")</f>
        <v/>
      </c>
      <c r="C28" t="str">
        <f>IF('Vesiverkoston lähtötiedot'!$A27&gt;1000, 'Vesiverkoston lähtötiedot'!$A27+MALLI_saneeraus_VJ1!C$2,"")</f>
        <v/>
      </c>
      <c r="D28" s="8" t="str">
        <f>IF(C28&lt;&gt;"",'Vesiverkoston lähtötiedot'!$B27*MALLI_saneeraus_VJ1!D$2,"")</f>
        <v/>
      </c>
      <c r="E28" t="str">
        <f>IF('Vesiverkoston lähtötiedot'!$A27&gt;1000, 'Vesiverkoston lähtötiedot'!$A27+MALLI_saneeraus_VJ1!E$2,"")</f>
        <v/>
      </c>
      <c r="F28" s="8" t="str">
        <f>IF(E28&lt;&gt;"",'Vesiverkoston lähtötiedot'!$B27*MALLI_saneeraus_VJ1!F$2,"")</f>
        <v/>
      </c>
      <c r="G28" t="str">
        <f>IF('Vesiverkoston lähtötiedot'!$A27&gt;1000, 'Vesiverkoston lähtötiedot'!$A27+MALLI_saneeraus_VJ1!G$2,"")</f>
        <v/>
      </c>
      <c r="H28" s="8" t="str">
        <f>IF(G28&lt;&gt;"",'Vesiverkoston lähtötiedot'!$B27*MALLI_saneeraus_VJ1!H$2,"")</f>
        <v/>
      </c>
      <c r="I28" t="str">
        <f>IF('Vesiverkoston lähtötiedot'!$A27&gt;1000, 'Vesiverkoston lähtötiedot'!$A27+MALLI_saneeraus_VJ1!I$2,"")</f>
        <v/>
      </c>
      <c r="J28" s="8" t="str">
        <f>IF(I28&lt;&gt;"",'Vesiverkoston lähtötiedot'!$B27*MALLI_saneeraus_VJ1!J$2,"")</f>
        <v/>
      </c>
    </row>
    <row r="29" spans="1:10" x14ac:dyDescent="0.35">
      <c r="A29" t="str">
        <f>IF('Vesiverkoston lähtötiedot'!$A28&gt;1000, 'Vesiverkoston lähtötiedot'!$A28+MALLI_saneeraus_VJ1!A$2,"")</f>
        <v/>
      </c>
      <c r="B29" s="8" t="str">
        <f>IF(A29&lt;&gt;"",'Vesiverkoston lähtötiedot'!$B28*MALLI_saneeraus_VJ1!B$2,"")</f>
        <v/>
      </c>
      <c r="C29" t="str">
        <f>IF('Vesiverkoston lähtötiedot'!$A28&gt;1000, 'Vesiverkoston lähtötiedot'!$A28+MALLI_saneeraus_VJ1!C$2,"")</f>
        <v/>
      </c>
      <c r="D29" s="8" t="str">
        <f>IF(C29&lt;&gt;"",'Vesiverkoston lähtötiedot'!$B28*MALLI_saneeraus_VJ1!D$2,"")</f>
        <v/>
      </c>
      <c r="E29" t="str">
        <f>IF('Vesiverkoston lähtötiedot'!$A28&gt;1000, 'Vesiverkoston lähtötiedot'!$A28+MALLI_saneeraus_VJ1!E$2,"")</f>
        <v/>
      </c>
      <c r="F29" s="8" t="str">
        <f>IF(E29&lt;&gt;"",'Vesiverkoston lähtötiedot'!$B28*MALLI_saneeraus_VJ1!F$2,"")</f>
        <v/>
      </c>
      <c r="G29" t="str">
        <f>IF('Vesiverkoston lähtötiedot'!$A28&gt;1000, 'Vesiverkoston lähtötiedot'!$A28+MALLI_saneeraus_VJ1!G$2,"")</f>
        <v/>
      </c>
      <c r="H29" s="8" t="str">
        <f>IF(G29&lt;&gt;"",'Vesiverkoston lähtötiedot'!$B28*MALLI_saneeraus_VJ1!H$2,"")</f>
        <v/>
      </c>
      <c r="I29" t="str">
        <f>IF('Vesiverkoston lähtötiedot'!$A28&gt;1000, 'Vesiverkoston lähtötiedot'!$A28+MALLI_saneeraus_VJ1!I$2,"")</f>
        <v/>
      </c>
      <c r="J29" s="8" t="str">
        <f>IF(I29&lt;&gt;"",'Vesiverkoston lähtötiedot'!$B28*MALLI_saneeraus_VJ1!J$2,"")</f>
        <v/>
      </c>
    </row>
    <row r="30" spans="1:10" x14ac:dyDescent="0.35">
      <c r="A30" t="str">
        <f>IF('Vesiverkoston lähtötiedot'!$A29&gt;1000, 'Vesiverkoston lähtötiedot'!$A29+MALLI_saneeraus_VJ1!A$2,"")</f>
        <v/>
      </c>
      <c r="B30" s="8" t="str">
        <f>IF(A30&lt;&gt;"",'Vesiverkoston lähtötiedot'!$B29*MALLI_saneeraus_VJ1!B$2,"")</f>
        <v/>
      </c>
      <c r="C30" t="str">
        <f>IF('Vesiverkoston lähtötiedot'!$A29&gt;1000, 'Vesiverkoston lähtötiedot'!$A29+MALLI_saneeraus_VJ1!C$2,"")</f>
        <v/>
      </c>
      <c r="D30" s="8" t="str">
        <f>IF(C30&lt;&gt;"",'Vesiverkoston lähtötiedot'!$B29*MALLI_saneeraus_VJ1!D$2,"")</f>
        <v/>
      </c>
      <c r="E30" t="str">
        <f>IF('Vesiverkoston lähtötiedot'!$A29&gt;1000, 'Vesiverkoston lähtötiedot'!$A29+MALLI_saneeraus_VJ1!E$2,"")</f>
        <v/>
      </c>
      <c r="F30" s="8" t="str">
        <f>IF(E30&lt;&gt;"",'Vesiverkoston lähtötiedot'!$B29*MALLI_saneeraus_VJ1!F$2,"")</f>
        <v/>
      </c>
      <c r="G30" t="str">
        <f>IF('Vesiverkoston lähtötiedot'!$A29&gt;1000, 'Vesiverkoston lähtötiedot'!$A29+MALLI_saneeraus_VJ1!G$2,"")</f>
        <v/>
      </c>
      <c r="H30" s="8" t="str">
        <f>IF(G30&lt;&gt;"",'Vesiverkoston lähtötiedot'!$B29*MALLI_saneeraus_VJ1!H$2,"")</f>
        <v/>
      </c>
      <c r="I30" t="str">
        <f>IF('Vesiverkoston lähtötiedot'!$A29&gt;1000, 'Vesiverkoston lähtötiedot'!$A29+MALLI_saneeraus_VJ1!I$2,"")</f>
        <v/>
      </c>
      <c r="J30" s="8" t="str">
        <f>IF(I30&lt;&gt;"",'Vesiverkoston lähtötiedot'!$B29*MALLI_saneeraus_VJ1!J$2,"")</f>
        <v/>
      </c>
    </row>
    <row r="31" spans="1:10" x14ac:dyDescent="0.35">
      <c r="A31" t="str">
        <f>IF('Vesiverkoston lähtötiedot'!$A30&gt;1000, 'Vesiverkoston lähtötiedot'!$A30+MALLI_saneeraus_VJ1!A$2,"")</f>
        <v/>
      </c>
      <c r="B31" s="8" t="str">
        <f>IF(A31&lt;&gt;"",'Vesiverkoston lähtötiedot'!$B30*MALLI_saneeraus_VJ1!B$2,"")</f>
        <v/>
      </c>
      <c r="C31" t="str">
        <f>IF('Vesiverkoston lähtötiedot'!$A30&gt;1000, 'Vesiverkoston lähtötiedot'!$A30+MALLI_saneeraus_VJ1!C$2,"")</f>
        <v/>
      </c>
      <c r="D31" s="8" t="str">
        <f>IF(C31&lt;&gt;"",'Vesiverkoston lähtötiedot'!$B30*MALLI_saneeraus_VJ1!D$2,"")</f>
        <v/>
      </c>
      <c r="E31" t="str">
        <f>IF('Vesiverkoston lähtötiedot'!$A30&gt;1000, 'Vesiverkoston lähtötiedot'!$A30+MALLI_saneeraus_VJ1!E$2,"")</f>
        <v/>
      </c>
      <c r="F31" s="8" t="str">
        <f>IF(E31&lt;&gt;"",'Vesiverkoston lähtötiedot'!$B30*MALLI_saneeraus_VJ1!F$2,"")</f>
        <v/>
      </c>
      <c r="G31" t="str">
        <f>IF('Vesiverkoston lähtötiedot'!$A30&gt;1000, 'Vesiverkoston lähtötiedot'!$A30+MALLI_saneeraus_VJ1!G$2,"")</f>
        <v/>
      </c>
      <c r="H31" s="8" t="str">
        <f>IF(G31&lt;&gt;"",'Vesiverkoston lähtötiedot'!$B30*MALLI_saneeraus_VJ1!H$2,"")</f>
        <v/>
      </c>
      <c r="I31" t="str">
        <f>IF('Vesiverkoston lähtötiedot'!$A30&gt;1000, 'Vesiverkoston lähtötiedot'!$A30+MALLI_saneeraus_VJ1!I$2,"")</f>
        <v/>
      </c>
      <c r="J31" s="8" t="str">
        <f>IF(I31&lt;&gt;"",'Vesiverkoston lähtötiedot'!$B30*MALLI_saneeraus_VJ1!J$2,"")</f>
        <v/>
      </c>
    </row>
    <row r="32" spans="1:10" x14ac:dyDescent="0.35">
      <c r="A32" t="str">
        <f>IF('Vesiverkoston lähtötiedot'!$A31&gt;1000, 'Vesiverkoston lähtötiedot'!$A31+MALLI_saneeraus_VJ1!A$2,"")</f>
        <v/>
      </c>
      <c r="B32" s="8" t="str">
        <f>IF(A32&lt;&gt;"",'Vesiverkoston lähtötiedot'!$B31*MALLI_saneeraus_VJ1!B$2,"")</f>
        <v/>
      </c>
      <c r="C32" t="str">
        <f>IF('Vesiverkoston lähtötiedot'!$A31&gt;1000, 'Vesiverkoston lähtötiedot'!$A31+MALLI_saneeraus_VJ1!C$2,"")</f>
        <v/>
      </c>
      <c r="D32" s="8" t="str">
        <f>IF(C32&lt;&gt;"",'Vesiverkoston lähtötiedot'!$B31*MALLI_saneeraus_VJ1!D$2,"")</f>
        <v/>
      </c>
      <c r="E32" t="str">
        <f>IF('Vesiverkoston lähtötiedot'!$A31&gt;1000, 'Vesiverkoston lähtötiedot'!$A31+MALLI_saneeraus_VJ1!E$2,"")</f>
        <v/>
      </c>
      <c r="F32" s="8" t="str">
        <f>IF(E32&lt;&gt;"",'Vesiverkoston lähtötiedot'!$B31*MALLI_saneeraus_VJ1!F$2,"")</f>
        <v/>
      </c>
      <c r="G32" t="str">
        <f>IF('Vesiverkoston lähtötiedot'!$A31&gt;1000, 'Vesiverkoston lähtötiedot'!$A31+MALLI_saneeraus_VJ1!G$2,"")</f>
        <v/>
      </c>
      <c r="H32" s="8" t="str">
        <f>IF(G32&lt;&gt;"",'Vesiverkoston lähtötiedot'!$B31*MALLI_saneeraus_VJ1!H$2,"")</f>
        <v/>
      </c>
      <c r="I32" t="str">
        <f>IF('Vesiverkoston lähtötiedot'!$A31&gt;1000, 'Vesiverkoston lähtötiedot'!$A31+MALLI_saneeraus_VJ1!I$2,"")</f>
        <v/>
      </c>
      <c r="J32" s="8" t="str">
        <f>IF(I32&lt;&gt;"",'Vesiverkoston lähtötiedot'!$B31*MALLI_saneeraus_VJ1!J$2,"")</f>
        <v/>
      </c>
    </row>
    <row r="33" spans="1:10" x14ac:dyDescent="0.35">
      <c r="A33" t="str">
        <f>IF('Vesiverkoston lähtötiedot'!$A32&gt;1000, 'Vesiverkoston lähtötiedot'!$A32+MALLI_saneeraus_VJ1!A$2,"")</f>
        <v/>
      </c>
      <c r="B33" s="8" t="str">
        <f>IF(A33&lt;&gt;"",'Vesiverkoston lähtötiedot'!$B32*MALLI_saneeraus_VJ1!B$2,"")</f>
        <v/>
      </c>
      <c r="C33" t="str">
        <f>IF('Vesiverkoston lähtötiedot'!$A32&gt;1000, 'Vesiverkoston lähtötiedot'!$A32+MALLI_saneeraus_VJ1!C$2,"")</f>
        <v/>
      </c>
      <c r="D33" s="8" t="str">
        <f>IF(C33&lt;&gt;"",'Vesiverkoston lähtötiedot'!$B32*MALLI_saneeraus_VJ1!D$2,"")</f>
        <v/>
      </c>
      <c r="E33" t="str">
        <f>IF('Vesiverkoston lähtötiedot'!$A32&gt;1000, 'Vesiverkoston lähtötiedot'!$A32+MALLI_saneeraus_VJ1!E$2,"")</f>
        <v/>
      </c>
      <c r="F33" s="8" t="str">
        <f>IF(E33&lt;&gt;"",'Vesiverkoston lähtötiedot'!$B32*MALLI_saneeraus_VJ1!F$2,"")</f>
        <v/>
      </c>
      <c r="G33" t="str">
        <f>IF('Vesiverkoston lähtötiedot'!$A32&gt;1000, 'Vesiverkoston lähtötiedot'!$A32+MALLI_saneeraus_VJ1!G$2,"")</f>
        <v/>
      </c>
      <c r="H33" s="8" t="str">
        <f>IF(G33&lt;&gt;"",'Vesiverkoston lähtötiedot'!$B32*MALLI_saneeraus_VJ1!H$2,"")</f>
        <v/>
      </c>
      <c r="I33" t="str">
        <f>IF('Vesiverkoston lähtötiedot'!$A32&gt;1000, 'Vesiverkoston lähtötiedot'!$A32+MALLI_saneeraus_VJ1!I$2,"")</f>
        <v/>
      </c>
      <c r="J33" s="8" t="str">
        <f>IF(I33&lt;&gt;"",'Vesiverkoston lähtötiedot'!$B32*MALLI_saneeraus_VJ1!J$2,"")</f>
        <v/>
      </c>
    </row>
    <row r="34" spans="1:10" x14ac:dyDescent="0.35">
      <c r="A34" t="str">
        <f>IF('Vesiverkoston lähtötiedot'!$A33&gt;1000, 'Vesiverkoston lähtötiedot'!$A33+MALLI_saneeraus_VJ1!A$2,"")</f>
        <v/>
      </c>
      <c r="B34" s="8" t="str">
        <f>IF(A34&lt;&gt;"",'Vesiverkoston lähtötiedot'!$B33*MALLI_saneeraus_VJ1!B$2,"")</f>
        <v/>
      </c>
      <c r="C34" t="str">
        <f>IF('Vesiverkoston lähtötiedot'!$A33&gt;1000, 'Vesiverkoston lähtötiedot'!$A33+MALLI_saneeraus_VJ1!C$2,"")</f>
        <v/>
      </c>
      <c r="D34" s="8" t="str">
        <f>IF(C34&lt;&gt;"",'Vesiverkoston lähtötiedot'!$B33*MALLI_saneeraus_VJ1!D$2,"")</f>
        <v/>
      </c>
      <c r="E34" t="str">
        <f>IF('Vesiverkoston lähtötiedot'!$A33&gt;1000, 'Vesiverkoston lähtötiedot'!$A33+MALLI_saneeraus_VJ1!E$2,"")</f>
        <v/>
      </c>
      <c r="F34" s="8" t="str">
        <f>IF(E34&lt;&gt;"",'Vesiverkoston lähtötiedot'!$B33*MALLI_saneeraus_VJ1!F$2,"")</f>
        <v/>
      </c>
      <c r="G34" t="str">
        <f>IF('Vesiverkoston lähtötiedot'!$A33&gt;1000, 'Vesiverkoston lähtötiedot'!$A33+MALLI_saneeraus_VJ1!G$2,"")</f>
        <v/>
      </c>
      <c r="H34" s="8" t="str">
        <f>IF(G34&lt;&gt;"",'Vesiverkoston lähtötiedot'!$B33*MALLI_saneeraus_VJ1!H$2,"")</f>
        <v/>
      </c>
      <c r="I34" t="str">
        <f>IF('Vesiverkoston lähtötiedot'!$A33&gt;1000, 'Vesiverkoston lähtötiedot'!$A33+MALLI_saneeraus_VJ1!I$2,"")</f>
        <v/>
      </c>
      <c r="J34" s="8" t="str">
        <f>IF(I34&lt;&gt;"",'Vesiverkoston lähtötiedot'!$B33*MALLI_saneeraus_VJ1!J$2,"")</f>
        <v/>
      </c>
    </row>
    <row r="35" spans="1:10" x14ac:dyDescent="0.35">
      <c r="A35" t="str">
        <f>IF('Vesiverkoston lähtötiedot'!$A34&gt;1000, 'Vesiverkoston lähtötiedot'!$A34+MALLI_saneeraus_VJ1!A$2,"")</f>
        <v/>
      </c>
      <c r="B35" s="8" t="str">
        <f>IF(A35&lt;&gt;"",'Vesiverkoston lähtötiedot'!$B34*MALLI_saneeraus_VJ1!B$2,"")</f>
        <v/>
      </c>
      <c r="C35" t="str">
        <f>IF('Vesiverkoston lähtötiedot'!$A34&gt;1000, 'Vesiverkoston lähtötiedot'!$A34+MALLI_saneeraus_VJ1!C$2,"")</f>
        <v/>
      </c>
      <c r="D35" s="8" t="str">
        <f>IF(C35&lt;&gt;"",'Vesiverkoston lähtötiedot'!$B34*MALLI_saneeraus_VJ1!D$2,"")</f>
        <v/>
      </c>
      <c r="E35" t="str">
        <f>IF('Vesiverkoston lähtötiedot'!$A34&gt;1000, 'Vesiverkoston lähtötiedot'!$A34+MALLI_saneeraus_VJ1!E$2,"")</f>
        <v/>
      </c>
      <c r="F35" s="8" t="str">
        <f>IF(E35&lt;&gt;"",'Vesiverkoston lähtötiedot'!$B34*MALLI_saneeraus_VJ1!F$2,"")</f>
        <v/>
      </c>
      <c r="G35" t="str">
        <f>IF('Vesiverkoston lähtötiedot'!$A34&gt;1000, 'Vesiverkoston lähtötiedot'!$A34+MALLI_saneeraus_VJ1!G$2,"")</f>
        <v/>
      </c>
      <c r="H35" s="8" t="str">
        <f>IF(G35&lt;&gt;"",'Vesiverkoston lähtötiedot'!$B34*MALLI_saneeraus_VJ1!H$2,"")</f>
        <v/>
      </c>
      <c r="I35" t="str">
        <f>IF('Vesiverkoston lähtötiedot'!$A34&gt;1000, 'Vesiverkoston lähtötiedot'!$A34+MALLI_saneeraus_VJ1!I$2,"")</f>
        <v/>
      </c>
      <c r="J35" s="8" t="str">
        <f>IF(I35&lt;&gt;"",'Vesiverkoston lähtötiedot'!$B34*MALLI_saneeraus_VJ1!J$2,"")</f>
        <v/>
      </c>
    </row>
    <row r="36" spans="1:10" x14ac:dyDescent="0.35">
      <c r="A36" t="str">
        <f>IF('Vesiverkoston lähtötiedot'!$A35&gt;1000, 'Vesiverkoston lähtötiedot'!$A35+MALLI_saneeraus_VJ1!A$2,"")</f>
        <v/>
      </c>
      <c r="B36" s="8" t="str">
        <f>IF(A36&lt;&gt;"",'Vesiverkoston lähtötiedot'!$B35*MALLI_saneeraus_VJ1!B$2,"")</f>
        <v/>
      </c>
      <c r="C36" t="str">
        <f>IF('Vesiverkoston lähtötiedot'!$A35&gt;1000, 'Vesiverkoston lähtötiedot'!$A35+MALLI_saneeraus_VJ1!C$2,"")</f>
        <v/>
      </c>
      <c r="D36" s="8" t="str">
        <f>IF(C36&lt;&gt;"",'Vesiverkoston lähtötiedot'!$B35*MALLI_saneeraus_VJ1!D$2,"")</f>
        <v/>
      </c>
      <c r="E36" t="str">
        <f>IF('Vesiverkoston lähtötiedot'!$A35&gt;1000, 'Vesiverkoston lähtötiedot'!$A35+MALLI_saneeraus_VJ1!E$2,"")</f>
        <v/>
      </c>
      <c r="F36" s="8" t="str">
        <f>IF(E36&lt;&gt;"",'Vesiverkoston lähtötiedot'!$B35*MALLI_saneeraus_VJ1!F$2,"")</f>
        <v/>
      </c>
      <c r="G36" t="str">
        <f>IF('Vesiverkoston lähtötiedot'!$A35&gt;1000, 'Vesiverkoston lähtötiedot'!$A35+MALLI_saneeraus_VJ1!G$2,"")</f>
        <v/>
      </c>
      <c r="H36" s="8" t="str">
        <f>IF(G36&lt;&gt;"",'Vesiverkoston lähtötiedot'!$B35*MALLI_saneeraus_VJ1!H$2,"")</f>
        <v/>
      </c>
      <c r="I36" t="str">
        <f>IF('Vesiverkoston lähtötiedot'!$A35&gt;1000, 'Vesiverkoston lähtötiedot'!$A35+MALLI_saneeraus_VJ1!I$2,"")</f>
        <v/>
      </c>
      <c r="J36" s="8" t="str">
        <f>IF(I36&lt;&gt;"",'Vesiverkoston lähtötiedot'!$B35*MALLI_saneeraus_VJ1!J$2,"")</f>
        <v/>
      </c>
    </row>
    <row r="37" spans="1:10" x14ac:dyDescent="0.35">
      <c r="A37" t="str">
        <f>IF('Vesiverkoston lähtötiedot'!$A36&gt;1000, 'Vesiverkoston lähtötiedot'!$A36+MALLI_saneeraus_VJ1!A$2,"")</f>
        <v/>
      </c>
      <c r="B37" s="8" t="str">
        <f>IF(A37&lt;&gt;"",'Vesiverkoston lähtötiedot'!$B36*MALLI_saneeraus_VJ1!B$2,"")</f>
        <v/>
      </c>
      <c r="C37" t="str">
        <f>IF('Vesiverkoston lähtötiedot'!$A36&gt;1000, 'Vesiverkoston lähtötiedot'!$A36+MALLI_saneeraus_VJ1!C$2,"")</f>
        <v/>
      </c>
      <c r="D37" s="8" t="str">
        <f>IF(C37&lt;&gt;"",'Vesiverkoston lähtötiedot'!$B36*MALLI_saneeraus_VJ1!D$2,"")</f>
        <v/>
      </c>
      <c r="E37" t="str">
        <f>IF('Vesiverkoston lähtötiedot'!$A36&gt;1000, 'Vesiverkoston lähtötiedot'!$A36+MALLI_saneeraus_VJ1!E$2,"")</f>
        <v/>
      </c>
      <c r="F37" s="8" t="str">
        <f>IF(E37&lt;&gt;"",'Vesiverkoston lähtötiedot'!$B36*MALLI_saneeraus_VJ1!F$2,"")</f>
        <v/>
      </c>
      <c r="G37" t="str">
        <f>IF('Vesiverkoston lähtötiedot'!$A36&gt;1000, 'Vesiverkoston lähtötiedot'!$A36+MALLI_saneeraus_VJ1!G$2,"")</f>
        <v/>
      </c>
      <c r="H37" s="8" t="str">
        <f>IF(G37&lt;&gt;"",'Vesiverkoston lähtötiedot'!$B36*MALLI_saneeraus_VJ1!H$2,"")</f>
        <v/>
      </c>
      <c r="I37" t="str">
        <f>IF('Vesiverkoston lähtötiedot'!$A36&gt;1000, 'Vesiverkoston lähtötiedot'!$A36+MALLI_saneeraus_VJ1!I$2,"")</f>
        <v/>
      </c>
      <c r="J37" s="8" t="str">
        <f>IF(I37&lt;&gt;"",'Vesiverkoston lähtötiedot'!$B36*MALLI_saneeraus_VJ1!J$2,"")</f>
        <v/>
      </c>
    </row>
    <row r="38" spans="1:10" x14ac:dyDescent="0.35">
      <c r="A38" t="str">
        <f>IF('Vesiverkoston lähtötiedot'!$A37&gt;1000, 'Vesiverkoston lähtötiedot'!$A37+MALLI_saneeraus_VJ1!A$2,"")</f>
        <v/>
      </c>
      <c r="B38" s="8" t="str">
        <f>IF(A38&lt;&gt;"",'Vesiverkoston lähtötiedot'!$B37*MALLI_saneeraus_VJ1!B$2,"")</f>
        <v/>
      </c>
      <c r="C38" t="str">
        <f>IF('Vesiverkoston lähtötiedot'!$A37&gt;1000, 'Vesiverkoston lähtötiedot'!$A37+MALLI_saneeraus_VJ1!C$2,"")</f>
        <v/>
      </c>
      <c r="D38" s="8" t="str">
        <f>IF(C38&lt;&gt;"",'Vesiverkoston lähtötiedot'!$B37*MALLI_saneeraus_VJ1!D$2,"")</f>
        <v/>
      </c>
      <c r="E38" t="str">
        <f>IF('Vesiverkoston lähtötiedot'!$A37&gt;1000, 'Vesiverkoston lähtötiedot'!$A37+MALLI_saneeraus_VJ1!E$2,"")</f>
        <v/>
      </c>
      <c r="F38" s="8" t="str">
        <f>IF(E38&lt;&gt;"",'Vesiverkoston lähtötiedot'!$B37*MALLI_saneeraus_VJ1!F$2,"")</f>
        <v/>
      </c>
      <c r="G38" t="str">
        <f>IF('Vesiverkoston lähtötiedot'!$A37&gt;1000, 'Vesiverkoston lähtötiedot'!$A37+MALLI_saneeraus_VJ1!G$2,"")</f>
        <v/>
      </c>
      <c r="H38" s="8" t="str">
        <f>IF(G38&lt;&gt;"",'Vesiverkoston lähtötiedot'!$B37*MALLI_saneeraus_VJ1!H$2,"")</f>
        <v/>
      </c>
      <c r="I38" t="str">
        <f>IF('Vesiverkoston lähtötiedot'!$A37&gt;1000, 'Vesiverkoston lähtötiedot'!$A37+MALLI_saneeraus_VJ1!I$2,"")</f>
        <v/>
      </c>
      <c r="J38" s="8" t="str">
        <f>IF(I38&lt;&gt;"",'Vesiverkoston lähtötiedot'!$B37*MALLI_saneeraus_VJ1!J$2,"")</f>
        <v/>
      </c>
    </row>
    <row r="39" spans="1:10" x14ac:dyDescent="0.35">
      <c r="A39" t="str">
        <f>IF('Vesiverkoston lähtötiedot'!$A38&gt;1000, 'Vesiverkoston lähtötiedot'!$A38+MALLI_saneeraus_VJ1!A$2,"")</f>
        <v/>
      </c>
      <c r="B39" s="8" t="str">
        <f>IF(A39&lt;&gt;"",'Vesiverkoston lähtötiedot'!$B38*MALLI_saneeraus_VJ1!B$2,"")</f>
        <v/>
      </c>
      <c r="C39" t="str">
        <f>IF('Vesiverkoston lähtötiedot'!$A38&gt;1000, 'Vesiverkoston lähtötiedot'!$A38+MALLI_saneeraus_VJ1!C$2,"")</f>
        <v/>
      </c>
      <c r="D39" s="8" t="str">
        <f>IF(C39&lt;&gt;"",'Vesiverkoston lähtötiedot'!$B38*MALLI_saneeraus_VJ1!D$2,"")</f>
        <v/>
      </c>
      <c r="E39" t="str">
        <f>IF('Vesiverkoston lähtötiedot'!$A38&gt;1000, 'Vesiverkoston lähtötiedot'!$A38+MALLI_saneeraus_VJ1!E$2,"")</f>
        <v/>
      </c>
      <c r="F39" s="8" t="str">
        <f>IF(E39&lt;&gt;"",'Vesiverkoston lähtötiedot'!$B38*MALLI_saneeraus_VJ1!F$2,"")</f>
        <v/>
      </c>
      <c r="G39" t="str">
        <f>IF('Vesiverkoston lähtötiedot'!$A38&gt;1000, 'Vesiverkoston lähtötiedot'!$A38+MALLI_saneeraus_VJ1!G$2,"")</f>
        <v/>
      </c>
      <c r="H39" s="8" t="str">
        <f>IF(G39&lt;&gt;"",'Vesiverkoston lähtötiedot'!$B38*MALLI_saneeraus_VJ1!H$2,"")</f>
        <v/>
      </c>
      <c r="I39" t="str">
        <f>IF('Vesiverkoston lähtötiedot'!$A38&gt;1000, 'Vesiverkoston lähtötiedot'!$A38+MALLI_saneeraus_VJ1!I$2,"")</f>
        <v/>
      </c>
      <c r="J39" s="8" t="str">
        <f>IF(I39&lt;&gt;"",'Vesiverkoston lähtötiedot'!$B38*MALLI_saneeraus_VJ1!J$2,"")</f>
        <v/>
      </c>
    </row>
    <row r="40" spans="1:10" x14ac:dyDescent="0.35">
      <c r="A40" t="str">
        <f>IF('Vesiverkoston lähtötiedot'!$A39&gt;1000, 'Vesiverkoston lähtötiedot'!$A39+MALLI_saneeraus_VJ1!A$2,"")</f>
        <v/>
      </c>
      <c r="B40" s="8" t="str">
        <f>IF(A40&lt;&gt;"",'Vesiverkoston lähtötiedot'!$B39*MALLI_saneeraus_VJ1!B$2,"")</f>
        <v/>
      </c>
      <c r="C40" t="str">
        <f>IF('Vesiverkoston lähtötiedot'!$A39&gt;1000, 'Vesiverkoston lähtötiedot'!$A39+MALLI_saneeraus_VJ1!C$2,"")</f>
        <v/>
      </c>
      <c r="D40" s="8" t="str">
        <f>IF(C40&lt;&gt;"",'Vesiverkoston lähtötiedot'!$B39*MALLI_saneeraus_VJ1!D$2,"")</f>
        <v/>
      </c>
      <c r="E40" t="str">
        <f>IF('Vesiverkoston lähtötiedot'!$A39&gt;1000, 'Vesiverkoston lähtötiedot'!$A39+MALLI_saneeraus_VJ1!E$2,"")</f>
        <v/>
      </c>
      <c r="F40" s="8" t="str">
        <f>IF(E40&lt;&gt;"",'Vesiverkoston lähtötiedot'!$B39*MALLI_saneeraus_VJ1!F$2,"")</f>
        <v/>
      </c>
      <c r="G40" t="str">
        <f>IF('Vesiverkoston lähtötiedot'!$A39&gt;1000, 'Vesiverkoston lähtötiedot'!$A39+MALLI_saneeraus_VJ1!G$2,"")</f>
        <v/>
      </c>
      <c r="H40" s="8" t="str">
        <f>IF(G40&lt;&gt;"",'Vesiverkoston lähtötiedot'!$B39*MALLI_saneeraus_VJ1!H$2,"")</f>
        <v/>
      </c>
      <c r="I40" t="str">
        <f>IF('Vesiverkoston lähtötiedot'!$A39&gt;1000, 'Vesiverkoston lähtötiedot'!$A39+MALLI_saneeraus_VJ1!I$2,"")</f>
        <v/>
      </c>
      <c r="J40" s="8" t="str">
        <f>IF(I40&lt;&gt;"",'Vesiverkoston lähtötiedot'!$B39*MALLI_saneeraus_VJ1!J$2,"")</f>
        <v/>
      </c>
    </row>
    <row r="41" spans="1:10" x14ac:dyDescent="0.35">
      <c r="A41" t="str">
        <f>IF('Vesiverkoston lähtötiedot'!$A40&gt;1000, 'Vesiverkoston lähtötiedot'!$A40+MALLI_saneeraus_VJ1!A$2,"")</f>
        <v/>
      </c>
      <c r="B41" s="8" t="str">
        <f>IF(A41&lt;&gt;"",'Vesiverkoston lähtötiedot'!$B40*MALLI_saneeraus_VJ1!B$2,"")</f>
        <v/>
      </c>
      <c r="C41" t="str">
        <f>IF('Vesiverkoston lähtötiedot'!$A40&gt;1000, 'Vesiverkoston lähtötiedot'!$A40+MALLI_saneeraus_VJ1!C$2,"")</f>
        <v/>
      </c>
      <c r="D41" s="8" t="str">
        <f>IF(C41&lt;&gt;"",'Vesiverkoston lähtötiedot'!$B40*MALLI_saneeraus_VJ1!D$2,"")</f>
        <v/>
      </c>
      <c r="E41" t="str">
        <f>IF('Vesiverkoston lähtötiedot'!$A40&gt;1000, 'Vesiverkoston lähtötiedot'!$A40+MALLI_saneeraus_VJ1!E$2,"")</f>
        <v/>
      </c>
      <c r="F41" s="8" t="str">
        <f>IF(E41&lt;&gt;"",'Vesiverkoston lähtötiedot'!$B40*MALLI_saneeraus_VJ1!F$2,"")</f>
        <v/>
      </c>
      <c r="G41" t="str">
        <f>IF('Vesiverkoston lähtötiedot'!$A40&gt;1000, 'Vesiverkoston lähtötiedot'!$A40+MALLI_saneeraus_VJ1!G$2,"")</f>
        <v/>
      </c>
      <c r="H41" s="8" t="str">
        <f>IF(G41&lt;&gt;"",'Vesiverkoston lähtötiedot'!$B40*MALLI_saneeraus_VJ1!H$2,"")</f>
        <v/>
      </c>
      <c r="I41" t="str">
        <f>IF('Vesiverkoston lähtötiedot'!$A40&gt;1000, 'Vesiverkoston lähtötiedot'!$A40+MALLI_saneeraus_VJ1!I$2,"")</f>
        <v/>
      </c>
      <c r="J41" s="8" t="str">
        <f>IF(I41&lt;&gt;"",'Vesiverkoston lähtötiedot'!$B40*MALLI_saneeraus_VJ1!J$2,"")</f>
        <v/>
      </c>
    </row>
    <row r="42" spans="1:10" x14ac:dyDescent="0.35">
      <c r="A42" t="str">
        <f>IF('Vesiverkoston lähtötiedot'!$A41&gt;1000, 'Vesiverkoston lähtötiedot'!$A41+MALLI_saneeraus_VJ1!A$2,"")</f>
        <v/>
      </c>
      <c r="B42" s="8" t="str">
        <f>IF(A42&lt;&gt;"",'Vesiverkoston lähtötiedot'!$B41*MALLI_saneeraus_VJ1!B$2,"")</f>
        <v/>
      </c>
      <c r="C42" t="str">
        <f>IF('Vesiverkoston lähtötiedot'!$A41&gt;1000, 'Vesiverkoston lähtötiedot'!$A41+MALLI_saneeraus_VJ1!C$2,"")</f>
        <v/>
      </c>
      <c r="D42" s="8" t="str">
        <f>IF(C42&lt;&gt;"",'Vesiverkoston lähtötiedot'!$B41*MALLI_saneeraus_VJ1!D$2,"")</f>
        <v/>
      </c>
      <c r="E42" t="str">
        <f>IF('Vesiverkoston lähtötiedot'!$A41&gt;1000, 'Vesiverkoston lähtötiedot'!$A41+MALLI_saneeraus_VJ1!E$2,"")</f>
        <v/>
      </c>
      <c r="F42" s="8" t="str">
        <f>IF(E42&lt;&gt;"",'Vesiverkoston lähtötiedot'!$B41*MALLI_saneeraus_VJ1!F$2,"")</f>
        <v/>
      </c>
      <c r="G42" t="str">
        <f>IF('Vesiverkoston lähtötiedot'!$A41&gt;1000, 'Vesiverkoston lähtötiedot'!$A41+MALLI_saneeraus_VJ1!G$2,"")</f>
        <v/>
      </c>
      <c r="H42" s="8" t="str">
        <f>IF(G42&lt;&gt;"",'Vesiverkoston lähtötiedot'!$B41*MALLI_saneeraus_VJ1!H$2,"")</f>
        <v/>
      </c>
      <c r="I42" t="str">
        <f>IF('Vesiverkoston lähtötiedot'!$A41&gt;1000, 'Vesiverkoston lähtötiedot'!$A41+MALLI_saneeraus_VJ1!I$2,"")</f>
        <v/>
      </c>
      <c r="J42" s="8" t="str">
        <f>IF(I42&lt;&gt;"",'Vesiverkoston lähtötiedot'!$B41*MALLI_saneeraus_VJ1!J$2,"")</f>
        <v/>
      </c>
    </row>
    <row r="43" spans="1:10" x14ac:dyDescent="0.35">
      <c r="A43" t="str">
        <f>IF('Vesiverkoston lähtötiedot'!$A42&gt;1000, 'Vesiverkoston lähtötiedot'!$A42+MALLI_saneeraus_VJ1!A$2,"")</f>
        <v/>
      </c>
      <c r="B43" s="8" t="str">
        <f>IF(A43&lt;&gt;"",'Vesiverkoston lähtötiedot'!$B42*MALLI_saneeraus_VJ1!B$2,"")</f>
        <v/>
      </c>
      <c r="C43" t="str">
        <f>IF('Vesiverkoston lähtötiedot'!$A42&gt;1000, 'Vesiverkoston lähtötiedot'!$A42+MALLI_saneeraus_VJ1!C$2,"")</f>
        <v/>
      </c>
      <c r="D43" s="8" t="str">
        <f>IF(C43&lt;&gt;"",'Vesiverkoston lähtötiedot'!$B42*MALLI_saneeraus_VJ1!D$2,"")</f>
        <v/>
      </c>
      <c r="E43" t="str">
        <f>IF('Vesiverkoston lähtötiedot'!$A42&gt;1000, 'Vesiverkoston lähtötiedot'!$A42+MALLI_saneeraus_VJ1!E$2,"")</f>
        <v/>
      </c>
      <c r="F43" s="8" t="str">
        <f>IF(E43&lt;&gt;"",'Vesiverkoston lähtötiedot'!$B42*MALLI_saneeraus_VJ1!F$2,"")</f>
        <v/>
      </c>
      <c r="G43" t="str">
        <f>IF('Vesiverkoston lähtötiedot'!$A42&gt;1000, 'Vesiverkoston lähtötiedot'!$A42+MALLI_saneeraus_VJ1!G$2,"")</f>
        <v/>
      </c>
      <c r="H43" s="8" t="str">
        <f>IF(G43&lt;&gt;"",'Vesiverkoston lähtötiedot'!$B42*MALLI_saneeraus_VJ1!H$2,"")</f>
        <v/>
      </c>
      <c r="I43" t="str">
        <f>IF('Vesiverkoston lähtötiedot'!$A42&gt;1000, 'Vesiverkoston lähtötiedot'!$A42+MALLI_saneeraus_VJ1!I$2,"")</f>
        <v/>
      </c>
      <c r="J43" s="8" t="str">
        <f>IF(I43&lt;&gt;"",'Vesiverkoston lähtötiedot'!$B42*MALLI_saneeraus_VJ1!J$2,"")</f>
        <v/>
      </c>
    </row>
    <row r="44" spans="1:10" x14ac:dyDescent="0.35">
      <c r="A44" t="str">
        <f>IF('Vesiverkoston lähtötiedot'!$A43&gt;1000, 'Vesiverkoston lähtötiedot'!$A43+MALLI_saneeraus_VJ1!A$2,"")</f>
        <v/>
      </c>
      <c r="B44" s="8" t="str">
        <f>IF(A44&lt;&gt;"",'Vesiverkoston lähtötiedot'!$B43*MALLI_saneeraus_VJ1!B$2,"")</f>
        <v/>
      </c>
      <c r="C44" t="str">
        <f>IF('Vesiverkoston lähtötiedot'!$A43&gt;1000, 'Vesiverkoston lähtötiedot'!$A43+MALLI_saneeraus_VJ1!C$2,"")</f>
        <v/>
      </c>
      <c r="D44" s="8" t="str">
        <f>IF(C44&lt;&gt;"",'Vesiverkoston lähtötiedot'!$B43*MALLI_saneeraus_VJ1!D$2,"")</f>
        <v/>
      </c>
      <c r="E44" t="str">
        <f>IF('Vesiverkoston lähtötiedot'!$A43&gt;1000, 'Vesiverkoston lähtötiedot'!$A43+MALLI_saneeraus_VJ1!E$2,"")</f>
        <v/>
      </c>
      <c r="F44" s="8" t="str">
        <f>IF(E44&lt;&gt;"",'Vesiverkoston lähtötiedot'!$B43*MALLI_saneeraus_VJ1!F$2,"")</f>
        <v/>
      </c>
      <c r="G44" t="str">
        <f>IF('Vesiverkoston lähtötiedot'!$A43&gt;1000, 'Vesiverkoston lähtötiedot'!$A43+MALLI_saneeraus_VJ1!G$2,"")</f>
        <v/>
      </c>
      <c r="H44" s="8" t="str">
        <f>IF(G44&lt;&gt;"",'Vesiverkoston lähtötiedot'!$B43*MALLI_saneeraus_VJ1!H$2,"")</f>
        <v/>
      </c>
      <c r="I44" t="str">
        <f>IF('Vesiverkoston lähtötiedot'!$A43&gt;1000, 'Vesiverkoston lähtötiedot'!$A43+MALLI_saneeraus_VJ1!I$2,"")</f>
        <v/>
      </c>
      <c r="J44" s="8" t="str">
        <f>IF(I44&lt;&gt;"",'Vesiverkoston lähtötiedot'!$B43*MALLI_saneeraus_VJ1!J$2,"")</f>
        <v/>
      </c>
    </row>
    <row r="45" spans="1:10" x14ac:dyDescent="0.35">
      <c r="A45" t="str">
        <f>IF('Vesiverkoston lähtötiedot'!$A44&gt;1000, 'Vesiverkoston lähtötiedot'!$A44+MALLI_saneeraus_VJ1!A$2,"")</f>
        <v/>
      </c>
      <c r="B45" s="8" t="str">
        <f>IF(A45&lt;&gt;"",'Vesiverkoston lähtötiedot'!$B44*MALLI_saneeraus_VJ1!B$2,"")</f>
        <v/>
      </c>
      <c r="C45" t="str">
        <f>IF('Vesiverkoston lähtötiedot'!$A44&gt;1000, 'Vesiverkoston lähtötiedot'!$A44+MALLI_saneeraus_VJ1!C$2,"")</f>
        <v/>
      </c>
      <c r="D45" s="8" t="str">
        <f>IF(C45&lt;&gt;"",'Vesiverkoston lähtötiedot'!$B44*MALLI_saneeraus_VJ1!D$2,"")</f>
        <v/>
      </c>
      <c r="E45" t="str">
        <f>IF('Vesiverkoston lähtötiedot'!$A44&gt;1000, 'Vesiverkoston lähtötiedot'!$A44+MALLI_saneeraus_VJ1!E$2,"")</f>
        <v/>
      </c>
      <c r="F45" s="8" t="str">
        <f>IF(E45&lt;&gt;"",'Vesiverkoston lähtötiedot'!$B44*MALLI_saneeraus_VJ1!F$2,"")</f>
        <v/>
      </c>
      <c r="G45" t="str">
        <f>IF('Vesiverkoston lähtötiedot'!$A44&gt;1000, 'Vesiverkoston lähtötiedot'!$A44+MALLI_saneeraus_VJ1!G$2,"")</f>
        <v/>
      </c>
      <c r="H45" s="8" t="str">
        <f>IF(G45&lt;&gt;"",'Vesiverkoston lähtötiedot'!$B44*MALLI_saneeraus_VJ1!H$2,"")</f>
        <v/>
      </c>
      <c r="I45" t="str">
        <f>IF('Vesiverkoston lähtötiedot'!$A44&gt;1000, 'Vesiverkoston lähtötiedot'!$A44+MALLI_saneeraus_VJ1!I$2,"")</f>
        <v/>
      </c>
      <c r="J45" s="8" t="str">
        <f>IF(I45&lt;&gt;"",'Vesiverkoston lähtötiedot'!$B44*MALLI_saneeraus_VJ1!J$2,"")</f>
        <v/>
      </c>
    </row>
    <row r="46" spans="1:10" x14ac:dyDescent="0.35">
      <c r="A46" t="str">
        <f>IF('Vesiverkoston lähtötiedot'!$A45&gt;1000, 'Vesiverkoston lähtötiedot'!$A45+MALLI_saneeraus_VJ1!A$2,"")</f>
        <v/>
      </c>
      <c r="B46" s="8" t="str">
        <f>IF(A46&lt;&gt;"",'Vesiverkoston lähtötiedot'!$B45*MALLI_saneeraus_VJ1!B$2,"")</f>
        <v/>
      </c>
      <c r="C46" t="str">
        <f>IF('Vesiverkoston lähtötiedot'!$A45&gt;1000, 'Vesiverkoston lähtötiedot'!$A45+MALLI_saneeraus_VJ1!C$2,"")</f>
        <v/>
      </c>
      <c r="D46" s="8" t="str">
        <f>IF(C46&lt;&gt;"",'Vesiverkoston lähtötiedot'!$B45*MALLI_saneeraus_VJ1!D$2,"")</f>
        <v/>
      </c>
      <c r="E46" t="str">
        <f>IF('Vesiverkoston lähtötiedot'!$A45&gt;1000, 'Vesiverkoston lähtötiedot'!$A45+MALLI_saneeraus_VJ1!E$2,"")</f>
        <v/>
      </c>
      <c r="F46" s="8" t="str">
        <f>IF(E46&lt;&gt;"",'Vesiverkoston lähtötiedot'!$B45*MALLI_saneeraus_VJ1!F$2,"")</f>
        <v/>
      </c>
      <c r="G46" t="str">
        <f>IF('Vesiverkoston lähtötiedot'!$A45&gt;1000, 'Vesiverkoston lähtötiedot'!$A45+MALLI_saneeraus_VJ1!G$2,"")</f>
        <v/>
      </c>
      <c r="H46" s="8" t="str">
        <f>IF(G46&lt;&gt;"",'Vesiverkoston lähtötiedot'!$B45*MALLI_saneeraus_VJ1!H$2,"")</f>
        <v/>
      </c>
      <c r="I46" t="str">
        <f>IF('Vesiverkoston lähtötiedot'!$A45&gt;1000, 'Vesiverkoston lähtötiedot'!$A45+MALLI_saneeraus_VJ1!I$2,"")</f>
        <v/>
      </c>
      <c r="J46" s="8" t="str">
        <f>IF(I46&lt;&gt;"",'Vesiverkoston lähtötiedot'!$B45*MALLI_saneeraus_VJ1!J$2,"")</f>
        <v/>
      </c>
    </row>
    <row r="47" spans="1:10" x14ac:dyDescent="0.35">
      <c r="A47" t="str">
        <f>IF('Vesiverkoston lähtötiedot'!$A46&gt;1000, 'Vesiverkoston lähtötiedot'!$A46+MALLI_saneeraus_VJ1!A$2,"")</f>
        <v/>
      </c>
      <c r="B47" s="8" t="str">
        <f>IF(A47&lt;&gt;"",'Vesiverkoston lähtötiedot'!$B46*MALLI_saneeraus_VJ1!B$2,"")</f>
        <v/>
      </c>
      <c r="C47" t="str">
        <f>IF('Vesiverkoston lähtötiedot'!$A46&gt;1000, 'Vesiverkoston lähtötiedot'!$A46+MALLI_saneeraus_VJ1!C$2,"")</f>
        <v/>
      </c>
      <c r="D47" s="8" t="str">
        <f>IF(C47&lt;&gt;"",'Vesiverkoston lähtötiedot'!$B46*MALLI_saneeraus_VJ1!D$2,"")</f>
        <v/>
      </c>
      <c r="E47" t="str">
        <f>IF('Vesiverkoston lähtötiedot'!$A46&gt;1000, 'Vesiverkoston lähtötiedot'!$A46+MALLI_saneeraus_VJ1!E$2,"")</f>
        <v/>
      </c>
      <c r="F47" s="8" t="str">
        <f>IF(E47&lt;&gt;"",'Vesiverkoston lähtötiedot'!$B46*MALLI_saneeraus_VJ1!F$2,"")</f>
        <v/>
      </c>
      <c r="G47" t="str">
        <f>IF('Vesiverkoston lähtötiedot'!$A46&gt;1000, 'Vesiverkoston lähtötiedot'!$A46+MALLI_saneeraus_VJ1!G$2,"")</f>
        <v/>
      </c>
      <c r="H47" s="8" t="str">
        <f>IF(G47&lt;&gt;"",'Vesiverkoston lähtötiedot'!$B46*MALLI_saneeraus_VJ1!H$2,"")</f>
        <v/>
      </c>
      <c r="I47" t="str">
        <f>IF('Vesiverkoston lähtötiedot'!$A46&gt;1000, 'Vesiverkoston lähtötiedot'!$A46+MALLI_saneeraus_VJ1!I$2,"")</f>
        <v/>
      </c>
      <c r="J47" s="8" t="str">
        <f>IF(I47&lt;&gt;"",'Vesiverkoston lähtötiedot'!$B46*MALLI_saneeraus_VJ1!J$2,"")</f>
        <v/>
      </c>
    </row>
    <row r="48" spans="1:10" x14ac:dyDescent="0.35">
      <c r="A48" t="str">
        <f>IF('Vesiverkoston lähtötiedot'!$A47&gt;1000, 'Vesiverkoston lähtötiedot'!$A47+MALLI_saneeraus_VJ1!A$2,"")</f>
        <v/>
      </c>
      <c r="B48" s="8" t="str">
        <f>IF(A48&lt;&gt;"",'Vesiverkoston lähtötiedot'!$B47*MALLI_saneeraus_VJ1!B$2,"")</f>
        <v/>
      </c>
      <c r="C48" t="str">
        <f>IF('Vesiverkoston lähtötiedot'!$A47&gt;1000, 'Vesiverkoston lähtötiedot'!$A47+MALLI_saneeraus_VJ1!C$2,"")</f>
        <v/>
      </c>
      <c r="D48" s="8" t="str">
        <f>IF(C48&lt;&gt;"",'Vesiverkoston lähtötiedot'!$B47*MALLI_saneeraus_VJ1!D$2,"")</f>
        <v/>
      </c>
      <c r="E48" t="str">
        <f>IF('Vesiverkoston lähtötiedot'!$A47&gt;1000, 'Vesiverkoston lähtötiedot'!$A47+MALLI_saneeraus_VJ1!E$2,"")</f>
        <v/>
      </c>
      <c r="F48" s="8" t="str">
        <f>IF(E48&lt;&gt;"",'Vesiverkoston lähtötiedot'!$B47*MALLI_saneeraus_VJ1!F$2,"")</f>
        <v/>
      </c>
      <c r="G48" t="str">
        <f>IF('Vesiverkoston lähtötiedot'!$A47&gt;1000, 'Vesiverkoston lähtötiedot'!$A47+MALLI_saneeraus_VJ1!G$2,"")</f>
        <v/>
      </c>
      <c r="H48" s="8" t="str">
        <f>IF(G48&lt;&gt;"",'Vesiverkoston lähtötiedot'!$B47*MALLI_saneeraus_VJ1!H$2,"")</f>
        <v/>
      </c>
      <c r="I48" t="str">
        <f>IF('Vesiverkoston lähtötiedot'!$A47&gt;1000, 'Vesiverkoston lähtötiedot'!$A47+MALLI_saneeraus_VJ1!I$2,"")</f>
        <v/>
      </c>
      <c r="J48" s="8" t="str">
        <f>IF(I48&lt;&gt;"",'Vesiverkoston lähtötiedot'!$B47*MALLI_saneeraus_VJ1!J$2,"")</f>
        <v/>
      </c>
    </row>
    <row r="49" spans="1:10" x14ac:dyDescent="0.35">
      <c r="A49" t="str">
        <f>IF('Vesiverkoston lähtötiedot'!$A48&gt;1000, 'Vesiverkoston lähtötiedot'!$A48+MALLI_saneeraus_VJ1!A$2,"")</f>
        <v/>
      </c>
      <c r="B49" s="8" t="str">
        <f>IF(A49&lt;&gt;"",'Vesiverkoston lähtötiedot'!$B48*MALLI_saneeraus_VJ1!B$2,"")</f>
        <v/>
      </c>
      <c r="C49" t="str">
        <f>IF('Vesiverkoston lähtötiedot'!$A48&gt;1000, 'Vesiverkoston lähtötiedot'!$A48+MALLI_saneeraus_VJ1!C$2,"")</f>
        <v/>
      </c>
      <c r="D49" s="8" t="str">
        <f>IF(C49&lt;&gt;"",'Vesiverkoston lähtötiedot'!$B48*MALLI_saneeraus_VJ1!D$2,"")</f>
        <v/>
      </c>
      <c r="E49" t="str">
        <f>IF('Vesiverkoston lähtötiedot'!$A48&gt;1000, 'Vesiverkoston lähtötiedot'!$A48+MALLI_saneeraus_VJ1!E$2,"")</f>
        <v/>
      </c>
      <c r="F49" s="8" t="str">
        <f>IF(E49&lt;&gt;"",'Vesiverkoston lähtötiedot'!$B48*MALLI_saneeraus_VJ1!F$2,"")</f>
        <v/>
      </c>
      <c r="G49" t="str">
        <f>IF('Vesiverkoston lähtötiedot'!$A48&gt;1000, 'Vesiverkoston lähtötiedot'!$A48+MALLI_saneeraus_VJ1!G$2,"")</f>
        <v/>
      </c>
      <c r="H49" s="8" t="str">
        <f>IF(G49&lt;&gt;"",'Vesiverkoston lähtötiedot'!$B48*MALLI_saneeraus_VJ1!H$2,"")</f>
        <v/>
      </c>
      <c r="I49" t="str">
        <f>IF('Vesiverkoston lähtötiedot'!$A48&gt;1000, 'Vesiverkoston lähtötiedot'!$A48+MALLI_saneeraus_VJ1!I$2,"")</f>
        <v/>
      </c>
      <c r="J49" s="8" t="str">
        <f>IF(I49&lt;&gt;"",'Vesiverkoston lähtötiedot'!$B48*MALLI_saneeraus_VJ1!J$2,"")</f>
        <v/>
      </c>
    </row>
    <row r="50" spans="1:10" x14ac:dyDescent="0.35">
      <c r="A50" t="str">
        <f>IF('Vesiverkoston lähtötiedot'!$A49&gt;1000, 'Vesiverkoston lähtötiedot'!$A49+MALLI_saneeraus_VJ1!A$2,"")</f>
        <v/>
      </c>
      <c r="B50" s="8" t="str">
        <f>IF(A50&lt;&gt;"",'Vesiverkoston lähtötiedot'!$B49*MALLI_saneeraus_VJ1!B$2,"")</f>
        <v/>
      </c>
      <c r="C50" t="str">
        <f>IF('Vesiverkoston lähtötiedot'!$A49&gt;1000, 'Vesiverkoston lähtötiedot'!$A49+MALLI_saneeraus_VJ1!C$2,"")</f>
        <v/>
      </c>
      <c r="D50" s="8" t="str">
        <f>IF(C50&lt;&gt;"",'Vesiverkoston lähtötiedot'!$B49*MALLI_saneeraus_VJ1!D$2,"")</f>
        <v/>
      </c>
      <c r="E50" t="str">
        <f>IF('Vesiverkoston lähtötiedot'!$A49&gt;1000, 'Vesiverkoston lähtötiedot'!$A49+MALLI_saneeraus_VJ1!E$2,"")</f>
        <v/>
      </c>
      <c r="F50" s="8" t="str">
        <f>IF(E50&lt;&gt;"",'Vesiverkoston lähtötiedot'!$B49*MALLI_saneeraus_VJ1!F$2,"")</f>
        <v/>
      </c>
      <c r="G50" t="str">
        <f>IF('Vesiverkoston lähtötiedot'!$A49&gt;1000, 'Vesiverkoston lähtötiedot'!$A49+MALLI_saneeraus_VJ1!G$2,"")</f>
        <v/>
      </c>
      <c r="H50" s="8" t="str">
        <f>IF(G50&lt;&gt;"",'Vesiverkoston lähtötiedot'!$B49*MALLI_saneeraus_VJ1!H$2,"")</f>
        <v/>
      </c>
      <c r="I50" t="str">
        <f>IF('Vesiverkoston lähtötiedot'!$A49&gt;1000, 'Vesiverkoston lähtötiedot'!$A49+MALLI_saneeraus_VJ1!I$2,"")</f>
        <v/>
      </c>
      <c r="J50" s="8" t="str">
        <f>IF(I50&lt;&gt;"",'Vesiverkoston lähtötiedot'!$B49*MALLI_saneeraus_VJ1!J$2,"")</f>
        <v/>
      </c>
    </row>
    <row r="51" spans="1:10" x14ac:dyDescent="0.35">
      <c r="A51" t="str">
        <f>IF('Vesiverkoston lähtötiedot'!$A50&gt;1000, 'Vesiverkoston lähtötiedot'!$A50+MALLI_saneeraus_VJ1!A$2,"")</f>
        <v/>
      </c>
      <c r="B51" s="8" t="str">
        <f>IF(A51&lt;&gt;"",'Vesiverkoston lähtötiedot'!$B50*MALLI_saneeraus_VJ1!B$2,"")</f>
        <v/>
      </c>
      <c r="C51" t="str">
        <f>IF('Vesiverkoston lähtötiedot'!$A50&gt;1000, 'Vesiverkoston lähtötiedot'!$A50+MALLI_saneeraus_VJ1!C$2,"")</f>
        <v/>
      </c>
      <c r="D51" s="8" t="str">
        <f>IF(C51&lt;&gt;"",'Vesiverkoston lähtötiedot'!$B50*MALLI_saneeraus_VJ1!D$2,"")</f>
        <v/>
      </c>
      <c r="E51" t="str">
        <f>IF('Vesiverkoston lähtötiedot'!$A50&gt;1000, 'Vesiverkoston lähtötiedot'!$A50+MALLI_saneeraus_VJ1!E$2,"")</f>
        <v/>
      </c>
      <c r="F51" s="8" t="str">
        <f>IF(E51&lt;&gt;"",'Vesiverkoston lähtötiedot'!$B50*MALLI_saneeraus_VJ1!F$2,"")</f>
        <v/>
      </c>
      <c r="G51" t="str">
        <f>IF('Vesiverkoston lähtötiedot'!$A50&gt;1000, 'Vesiverkoston lähtötiedot'!$A50+MALLI_saneeraus_VJ1!G$2,"")</f>
        <v/>
      </c>
      <c r="H51" s="8" t="str">
        <f>IF(G51&lt;&gt;"",'Vesiverkoston lähtötiedot'!$B50*MALLI_saneeraus_VJ1!H$2,"")</f>
        <v/>
      </c>
      <c r="I51" t="str">
        <f>IF('Vesiverkoston lähtötiedot'!$A50&gt;1000, 'Vesiverkoston lähtötiedot'!$A50+MALLI_saneeraus_VJ1!I$2,"")</f>
        <v/>
      </c>
      <c r="J51" s="8" t="str">
        <f>IF(I51&lt;&gt;"",'Vesiverkoston lähtötiedot'!$B50*MALLI_saneeraus_VJ1!J$2,"")</f>
        <v/>
      </c>
    </row>
    <row r="52" spans="1:10" x14ac:dyDescent="0.35">
      <c r="A52" t="str">
        <f>IF('Vesiverkoston lähtötiedot'!$A51&gt;1000, 'Vesiverkoston lähtötiedot'!$A51+MALLI_saneeraus_VJ1!A$2,"")</f>
        <v/>
      </c>
      <c r="B52" s="8" t="str">
        <f>IF(A52&lt;&gt;"",'Vesiverkoston lähtötiedot'!$B51*MALLI_saneeraus_VJ1!B$2,"")</f>
        <v/>
      </c>
      <c r="C52" t="str">
        <f>IF('Vesiverkoston lähtötiedot'!$A51&gt;1000, 'Vesiverkoston lähtötiedot'!$A51+MALLI_saneeraus_VJ1!C$2,"")</f>
        <v/>
      </c>
      <c r="D52" s="8" t="str">
        <f>IF(C52&lt;&gt;"",'Vesiverkoston lähtötiedot'!$B51*MALLI_saneeraus_VJ1!D$2,"")</f>
        <v/>
      </c>
      <c r="E52" t="str">
        <f>IF('Vesiverkoston lähtötiedot'!$A51&gt;1000, 'Vesiverkoston lähtötiedot'!$A51+MALLI_saneeraus_VJ1!E$2,"")</f>
        <v/>
      </c>
      <c r="F52" s="8" t="str">
        <f>IF(E52&lt;&gt;"",'Vesiverkoston lähtötiedot'!$B51*MALLI_saneeraus_VJ1!F$2,"")</f>
        <v/>
      </c>
      <c r="G52" t="str">
        <f>IF('Vesiverkoston lähtötiedot'!$A51&gt;1000, 'Vesiverkoston lähtötiedot'!$A51+MALLI_saneeraus_VJ1!G$2,"")</f>
        <v/>
      </c>
      <c r="H52" s="8" t="str">
        <f>IF(G52&lt;&gt;"",'Vesiverkoston lähtötiedot'!$B51*MALLI_saneeraus_VJ1!H$2,"")</f>
        <v/>
      </c>
      <c r="I52" t="str">
        <f>IF('Vesiverkoston lähtötiedot'!$A51&gt;1000, 'Vesiverkoston lähtötiedot'!$A51+MALLI_saneeraus_VJ1!I$2,"")</f>
        <v/>
      </c>
      <c r="J52" s="8" t="str">
        <f>IF(I52&lt;&gt;"",'Vesiverkoston lähtötiedot'!$B51*MALLI_saneeraus_VJ1!J$2,"")</f>
        <v/>
      </c>
    </row>
    <row r="53" spans="1:10" x14ac:dyDescent="0.35">
      <c r="A53" t="str">
        <f>IF('Vesiverkoston lähtötiedot'!$A52&gt;1000, 'Vesiverkoston lähtötiedot'!$A52+MALLI_saneeraus_VJ1!A$2,"")</f>
        <v/>
      </c>
      <c r="B53" s="8" t="str">
        <f>IF(A53&lt;&gt;"",'Vesiverkoston lähtötiedot'!$B52*MALLI_saneeraus_VJ1!B$2,"")</f>
        <v/>
      </c>
      <c r="C53" t="str">
        <f>IF('Vesiverkoston lähtötiedot'!$A52&gt;1000, 'Vesiverkoston lähtötiedot'!$A52+MALLI_saneeraus_VJ1!C$2,"")</f>
        <v/>
      </c>
      <c r="D53" s="8" t="str">
        <f>IF(C53&lt;&gt;"",'Vesiverkoston lähtötiedot'!$B52*MALLI_saneeraus_VJ1!D$2,"")</f>
        <v/>
      </c>
      <c r="E53" t="str">
        <f>IF('Vesiverkoston lähtötiedot'!$A52&gt;1000, 'Vesiverkoston lähtötiedot'!$A52+MALLI_saneeraus_VJ1!E$2,"")</f>
        <v/>
      </c>
      <c r="F53" s="8" t="str">
        <f>IF(E53&lt;&gt;"",'Vesiverkoston lähtötiedot'!$B52*MALLI_saneeraus_VJ1!F$2,"")</f>
        <v/>
      </c>
      <c r="G53" t="str">
        <f>IF('Vesiverkoston lähtötiedot'!$A52&gt;1000, 'Vesiverkoston lähtötiedot'!$A52+MALLI_saneeraus_VJ1!G$2,"")</f>
        <v/>
      </c>
      <c r="H53" s="8" t="str">
        <f>IF(G53&lt;&gt;"",'Vesiverkoston lähtötiedot'!$B52*MALLI_saneeraus_VJ1!H$2,"")</f>
        <v/>
      </c>
      <c r="I53" t="str">
        <f>IF('Vesiverkoston lähtötiedot'!$A52&gt;1000, 'Vesiverkoston lähtötiedot'!$A52+MALLI_saneeraus_VJ1!I$2,"")</f>
        <v/>
      </c>
      <c r="J53" s="8" t="str">
        <f>IF(I53&lt;&gt;"",'Vesiverkoston lähtötiedot'!$B52*MALLI_saneeraus_VJ1!J$2,"")</f>
        <v/>
      </c>
    </row>
    <row r="54" spans="1:10" x14ac:dyDescent="0.35">
      <c r="A54" t="str">
        <f>IF('Vesiverkoston lähtötiedot'!$A53&gt;1000, 'Vesiverkoston lähtötiedot'!$A53+MALLI_saneeraus_VJ1!A$2,"")</f>
        <v/>
      </c>
      <c r="B54" s="8" t="str">
        <f>IF(A54&lt;&gt;"",'Vesiverkoston lähtötiedot'!$B53*MALLI_saneeraus_VJ1!B$2,"")</f>
        <v/>
      </c>
      <c r="C54" t="str">
        <f>IF('Vesiverkoston lähtötiedot'!$A53&gt;1000, 'Vesiverkoston lähtötiedot'!$A53+MALLI_saneeraus_VJ1!C$2,"")</f>
        <v/>
      </c>
      <c r="D54" s="8" t="str">
        <f>IF(C54&lt;&gt;"",'Vesiverkoston lähtötiedot'!$B53*MALLI_saneeraus_VJ1!D$2,"")</f>
        <v/>
      </c>
      <c r="E54" t="str">
        <f>IF('Vesiverkoston lähtötiedot'!$A53&gt;1000, 'Vesiverkoston lähtötiedot'!$A53+MALLI_saneeraus_VJ1!E$2,"")</f>
        <v/>
      </c>
      <c r="F54" s="8" t="str">
        <f>IF(E54&lt;&gt;"",'Vesiverkoston lähtötiedot'!$B53*MALLI_saneeraus_VJ1!F$2,"")</f>
        <v/>
      </c>
      <c r="G54" t="str">
        <f>IF('Vesiverkoston lähtötiedot'!$A53&gt;1000, 'Vesiverkoston lähtötiedot'!$A53+MALLI_saneeraus_VJ1!G$2,"")</f>
        <v/>
      </c>
      <c r="H54" s="8" t="str">
        <f>IF(G54&lt;&gt;"",'Vesiverkoston lähtötiedot'!$B53*MALLI_saneeraus_VJ1!H$2,"")</f>
        <v/>
      </c>
      <c r="I54" t="str">
        <f>IF('Vesiverkoston lähtötiedot'!$A53&gt;1000, 'Vesiverkoston lähtötiedot'!$A53+MALLI_saneeraus_VJ1!I$2,"")</f>
        <v/>
      </c>
      <c r="J54" s="8" t="str">
        <f>IF(I54&lt;&gt;"",'Vesiverkoston lähtötiedot'!$B53*MALLI_saneeraus_VJ1!J$2,"")</f>
        <v/>
      </c>
    </row>
    <row r="55" spans="1:10" x14ac:dyDescent="0.35">
      <c r="A55" t="str">
        <f>IF('Vesiverkoston lähtötiedot'!$A54&gt;1000, 'Vesiverkoston lähtötiedot'!$A54+MALLI_saneeraus_VJ1!A$2,"")</f>
        <v/>
      </c>
      <c r="B55" s="8" t="str">
        <f>IF(A55&lt;&gt;"",'Vesiverkoston lähtötiedot'!$B54*MALLI_saneeraus_VJ1!B$2,"")</f>
        <v/>
      </c>
      <c r="C55" t="str">
        <f>IF('Vesiverkoston lähtötiedot'!$A54&gt;1000, 'Vesiverkoston lähtötiedot'!$A54+MALLI_saneeraus_VJ1!C$2,"")</f>
        <v/>
      </c>
      <c r="D55" s="8" t="str">
        <f>IF(C55&lt;&gt;"",'Vesiverkoston lähtötiedot'!$B54*MALLI_saneeraus_VJ1!D$2,"")</f>
        <v/>
      </c>
      <c r="E55" t="str">
        <f>IF('Vesiverkoston lähtötiedot'!$A54&gt;1000, 'Vesiverkoston lähtötiedot'!$A54+MALLI_saneeraus_VJ1!E$2,"")</f>
        <v/>
      </c>
      <c r="F55" s="8" t="str">
        <f>IF(E55&lt;&gt;"",'Vesiverkoston lähtötiedot'!$B54*MALLI_saneeraus_VJ1!F$2,"")</f>
        <v/>
      </c>
      <c r="G55" t="str">
        <f>IF('Vesiverkoston lähtötiedot'!$A54&gt;1000, 'Vesiverkoston lähtötiedot'!$A54+MALLI_saneeraus_VJ1!G$2,"")</f>
        <v/>
      </c>
      <c r="H55" s="8" t="str">
        <f>IF(G55&lt;&gt;"",'Vesiverkoston lähtötiedot'!$B54*MALLI_saneeraus_VJ1!H$2,"")</f>
        <v/>
      </c>
      <c r="I55" t="str">
        <f>IF('Vesiverkoston lähtötiedot'!$A54&gt;1000, 'Vesiverkoston lähtötiedot'!$A54+MALLI_saneeraus_VJ1!I$2,"")</f>
        <v/>
      </c>
      <c r="J55" s="8" t="str">
        <f>IF(I55&lt;&gt;"",'Vesiverkoston lähtötiedot'!$B54*MALLI_saneeraus_VJ1!J$2,"")</f>
        <v/>
      </c>
    </row>
    <row r="56" spans="1:10" x14ac:dyDescent="0.35">
      <c r="A56" t="str">
        <f>IF('Vesiverkoston lähtötiedot'!$A55&gt;1000, 'Vesiverkoston lähtötiedot'!$A55+MALLI_saneeraus_VJ1!A$2,"")</f>
        <v/>
      </c>
      <c r="B56" s="8" t="str">
        <f>IF(A56&lt;&gt;"",'Vesiverkoston lähtötiedot'!$B55*MALLI_saneeraus_VJ1!B$2,"")</f>
        <v/>
      </c>
      <c r="C56" t="str">
        <f>IF('Vesiverkoston lähtötiedot'!$A55&gt;1000, 'Vesiverkoston lähtötiedot'!$A55+MALLI_saneeraus_VJ1!C$2,"")</f>
        <v/>
      </c>
      <c r="D56" s="8" t="str">
        <f>IF(C56&lt;&gt;"",'Vesiverkoston lähtötiedot'!$B55*MALLI_saneeraus_VJ1!D$2,"")</f>
        <v/>
      </c>
      <c r="E56" t="str">
        <f>IF('Vesiverkoston lähtötiedot'!$A55&gt;1000, 'Vesiverkoston lähtötiedot'!$A55+MALLI_saneeraus_VJ1!E$2,"")</f>
        <v/>
      </c>
      <c r="F56" s="8" t="str">
        <f>IF(E56&lt;&gt;"",'Vesiverkoston lähtötiedot'!$B55*MALLI_saneeraus_VJ1!F$2,"")</f>
        <v/>
      </c>
      <c r="G56" t="str">
        <f>IF('Vesiverkoston lähtötiedot'!$A55&gt;1000, 'Vesiverkoston lähtötiedot'!$A55+MALLI_saneeraus_VJ1!G$2,"")</f>
        <v/>
      </c>
      <c r="H56" s="8" t="str">
        <f>IF(G56&lt;&gt;"",'Vesiverkoston lähtötiedot'!$B55*MALLI_saneeraus_VJ1!H$2,"")</f>
        <v/>
      </c>
      <c r="I56" t="str">
        <f>IF('Vesiverkoston lähtötiedot'!$A55&gt;1000, 'Vesiverkoston lähtötiedot'!$A55+MALLI_saneeraus_VJ1!I$2,"")</f>
        <v/>
      </c>
      <c r="J56" s="8" t="str">
        <f>IF(I56&lt;&gt;"",'Vesiverkoston lähtötiedot'!$B55*MALLI_saneeraus_VJ1!J$2,"")</f>
        <v/>
      </c>
    </row>
    <row r="57" spans="1:10" x14ac:dyDescent="0.35">
      <c r="A57" t="str">
        <f>IF('Vesiverkoston lähtötiedot'!$A56&gt;1000, 'Vesiverkoston lähtötiedot'!$A56+MALLI_saneeraus_VJ1!A$2,"")</f>
        <v/>
      </c>
      <c r="B57" s="8" t="str">
        <f>IF(A57&lt;&gt;"",'Vesiverkoston lähtötiedot'!$B56*MALLI_saneeraus_VJ1!B$2,"")</f>
        <v/>
      </c>
      <c r="C57" t="str">
        <f>IF('Vesiverkoston lähtötiedot'!$A56&gt;1000, 'Vesiverkoston lähtötiedot'!$A56+MALLI_saneeraus_VJ1!C$2,"")</f>
        <v/>
      </c>
      <c r="D57" s="8" t="str">
        <f>IF(C57&lt;&gt;"",'Vesiverkoston lähtötiedot'!$B56*MALLI_saneeraus_VJ1!D$2,"")</f>
        <v/>
      </c>
      <c r="E57" t="str">
        <f>IF('Vesiverkoston lähtötiedot'!$A56&gt;1000, 'Vesiverkoston lähtötiedot'!$A56+MALLI_saneeraus_VJ1!E$2,"")</f>
        <v/>
      </c>
      <c r="F57" s="8" t="str">
        <f>IF(E57&lt;&gt;"",'Vesiverkoston lähtötiedot'!$B56*MALLI_saneeraus_VJ1!F$2,"")</f>
        <v/>
      </c>
      <c r="G57" t="str">
        <f>IF('Vesiverkoston lähtötiedot'!$A56&gt;1000, 'Vesiverkoston lähtötiedot'!$A56+MALLI_saneeraus_VJ1!G$2,"")</f>
        <v/>
      </c>
      <c r="H57" s="8" t="str">
        <f>IF(G57&lt;&gt;"",'Vesiverkoston lähtötiedot'!$B56*MALLI_saneeraus_VJ1!H$2,"")</f>
        <v/>
      </c>
      <c r="I57" t="str">
        <f>IF('Vesiverkoston lähtötiedot'!$A56&gt;1000, 'Vesiverkoston lähtötiedot'!$A56+MALLI_saneeraus_VJ1!I$2,"")</f>
        <v/>
      </c>
      <c r="J57" s="8" t="str">
        <f>IF(I57&lt;&gt;"",'Vesiverkoston lähtötiedot'!$B56*MALLI_saneeraus_VJ1!J$2,"")</f>
        <v/>
      </c>
    </row>
    <row r="58" spans="1:10" x14ac:dyDescent="0.35">
      <c r="A58" t="str">
        <f>IF('Vesiverkoston lähtötiedot'!$A57&gt;1000, 'Vesiverkoston lähtötiedot'!$A57+MALLI_saneeraus_VJ1!A$2,"")</f>
        <v/>
      </c>
      <c r="B58" s="8" t="str">
        <f>IF(A58&lt;&gt;"",'Vesiverkoston lähtötiedot'!$B57*MALLI_saneeraus_VJ1!B$2,"")</f>
        <v/>
      </c>
      <c r="C58" t="str">
        <f>IF('Vesiverkoston lähtötiedot'!$A57&gt;1000, 'Vesiverkoston lähtötiedot'!$A57+MALLI_saneeraus_VJ1!C$2,"")</f>
        <v/>
      </c>
      <c r="D58" s="8" t="str">
        <f>IF(C58&lt;&gt;"",'Vesiverkoston lähtötiedot'!$B57*MALLI_saneeraus_VJ1!D$2,"")</f>
        <v/>
      </c>
      <c r="E58" t="str">
        <f>IF('Vesiverkoston lähtötiedot'!$A57&gt;1000, 'Vesiverkoston lähtötiedot'!$A57+MALLI_saneeraus_VJ1!E$2,"")</f>
        <v/>
      </c>
      <c r="F58" s="8" t="str">
        <f>IF(E58&lt;&gt;"",'Vesiverkoston lähtötiedot'!$B57*MALLI_saneeraus_VJ1!F$2,"")</f>
        <v/>
      </c>
      <c r="G58" t="str">
        <f>IF('Vesiverkoston lähtötiedot'!$A57&gt;1000, 'Vesiverkoston lähtötiedot'!$A57+MALLI_saneeraus_VJ1!G$2,"")</f>
        <v/>
      </c>
      <c r="H58" s="8" t="str">
        <f>IF(G58&lt;&gt;"",'Vesiverkoston lähtötiedot'!$B57*MALLI_saneeraus_VJ1!H$2,"")</f>
        <v/>
      </c>
      <c r="I58" t="str">
        <f>IF('Vesiverkoston lähtötiedot'!$A57&gt;1000, 'Vesiverkoston lähtötiedot'!$A57+MALLI_saneeraus_VJ1!I$2,"")</f>
        <v/>
      </c>
      <c r="J58" s="8" t="str">
        <f>IF(I58&lt;&gt;"",'Vesiverkoston lähtötiedot'!$B57*MALLI_saneeraus_VJ1!J$2,"")</f>
        <v/>
      </c>
    </row>
    <row r="59" spans="1:10" x14ac:dyDescent="0.35">
      <c r="A59" t="str">
        <f>IF('Vesiverkoston lähtötiedot'!$A58&gt;1000, 'Vesiverkoston lähtötiedot'!$A58+MALLI_saneeraus_VJ1!A$2,"")</f>
        <v/>
      </c>
      <c r="B59" s="8" t="str">
        <f>IF(A59&lt;&gt;"",'Vesiverkoston lähtötiedot'!$B58*MALLI_saneeraus_VJ1!B$2,"")</f>
        <v/>
      </c>
      <c r="C59" t="str">
        <f>IF('Vesiverkoston lähtötiedot'!$A58&gt;1000, 'Vesiverkoston lähtötiedot'!$A58+MALLI_saneeraus_VJ1!C$2,"")</f>
        <v/>
      </c>
      <c r="D59" s="8" t="str">
        <f>IF(C59&lt;&gt;"",'Vesiverkoston lähtötiedot'!$B58*MALLI_saneeraus_VJ1!D$2,"")</f>
        <v/>
      </c>
      <c r="E59" t="str">
        <f>IF('Vesiverkoston lähtötiedot'!$A58&gt;1000, 'Vesiverkoston lähtötiedot'!$A58+MALLI_saneeraus_VJ1!E$2,"")</f>
        <v/>
      </c>
      <c r="F59" s="8" t="str">
        <f>IF(E59&lt;&gt;"",'Vesiverkoston lähtötiedot'!$B58*MALLI_saneeraus_VJ1!F$2,"")</f>
        <v/>
      </c>
      <c r="G59" t="str">
        <f>IF('Vesiverkoston lähtötiedot'!$A58&gt;1000, 'Vesiverkoston lähtötiedot'!$A58+MALLI_saneeraus_VJ1!G$2,"")</f>
        <v/>
      </c>
      <c r="H59" s="8" t="str">
        <f>IF(G59&lt;&gt;"",'Vesiverkoston lähtötiedot'!$B58*MALLI_saneeraus_VJ1!H$2,"")</f>
        <v/>
      </c>
      <c r="I59" t="str">
        <f>IF('Vesiverkoston lähtötiedot'!$A58&gt;1000, 'Vesiverkoston lähtötiedot'!$A58+MALLI_saneeraus_VJ1!I$2,"")</f>
        <v/>
      </c>
      <c r="J59" s="8" t="str">
        <f>IF(I59&lt;&gt;"",'Vesiverkoston lähtötiedot'!$B58*MALLI_saneeraus_VJ1!J$2,"")</f>
        <v/>
      </c>
    </row>
    <row r="60" spans="1:10" x14ac:dyDescent="0.35">
      <c r="A60" t="str">
        <f>IF('Vesiverkoston lähtötiedot'!$A59&gt;1000, 'Vesiverkoston lähtötiedot'!$A59+MALLI_saneeraus_VJ1!A$2,"")</f>
        <v/>
      </c>
      <c r="B60" s="8" t="str">
        <f>IF(A60&lt;&gt;"",'Vesiverkoston lähtötiedot'!$B59*MALLI_saneeraus_VJ1!B$2,"")</f>
        <v/>
      </c>
      <c r="C60" t="str">
        <f>IF('Vesiverkoston lähtötiedot'!$A59&gt;1000, 'Vesiverkoston lähtötiedot'!$A59+MALLI_saneeraus_VJ1!C$2,"")</f>
        <v/>
      </c>
      <c r="D60" s="8" t="str">
        <f>IF(C60&lt;&gt;"",'Vesiverkoston lähtötiedot'!$B59*MALLI_saneeraus_VJ1!D$2,"")</f>
        <v/>
      </c>
      <c r="E60" t="str">
        <f>IF('Vesiverkoston lähtötiedot'!$A59&gt;1000, 'Vesiverkoston lähtötiedot'!$A59+MALLI_saneeraus_VJ1!E$2,"")</f>
        <v/>
      </c>
      <c r="F60" s="8" t="str">
        <f>IF(E60&lt;&gt;"",'Vesiverkoston lähtötiedot'!$B59*MALLI_saneeraus_VJ1!F$2,"")</f>
        <v/>
      </c>
      <c r="G60" t="str">
        <f>IF('Vesiverkoston lähtötiedot'!$A59&gt;1000, 'Vesiverkoston lähtötiedot'!$A59+MALLI_saneeraus_VJ1!G$2,"")</f>
        <v/>
      </c>
      <c r="H60" s="8" t="str">
        <f>IF(G60&lt;&gt;"",'Vesiverkoston lähtötiedot'!$B59*MALLI_saneeraus_VJ1!H$2,"")</f>
        <v/>
      </c>
      <c r="I60" t="str">
        <f>IF('Vesiverkoston lähtötiedot'!$A59&gt;1000, 'Vesiverkoston lähtötiedot'!$A59+MALLI_saneeraus_VJ1!I$2,"")</f>
        <v/>
      </c>
      <c r="J60" s="8" t="str">
        <f>IF(I60&lt;&gt;"",'Vesiverkoston lähtötiedot'!$B59*MALLI_saneeraus_VJ1!J$2,"")</f>
        <v/>
      </c>
    </row>
    <row r="61" spans="1:10" x14ac:dyDescent="0.35">
      <c r="A61" t="str">
        <f>IF('Vesiverkoston lähtötiedot'!$A60&gt;1000, 'Vesiverkoston lähtötiedot'!$A60+MALLI_saneeraus_VJ1!A$2,"")</f>
        <v/>
      </c>
      <c r="B61" s="8" t="str">
        <f>IF(A61&lt;&gt;"",'Vesiverkoston lähtötiedot'!$B60*MALLI_saneeraus_VJ1!B$2,"")</f>
        <v/>
      </c>
      <c r="C61" t="str">
        <f>IF('Vesiverkoston lähtötiedot'!$A60&gt;1000, 'Vesiverkoston lähtötiedot'!$A60+MALLI_saneeraus_VJ1!C$2,"")</f>
        <v/>
      </c>
      <c r="D61" s="8" t="str">
        <f>IF(C61&lt;&gt;"",'Vesiverkoston lähtötiedot'!$B60*MALLI_saneeraus_VJ1!D$2,"")</f>
        <v/>
      </c>
      <c r="E61" t="str">
        <f>IF('Vesiverkoston lähtötiedot'!$A60&gt;1000, 'Vesiverkoston lähtötiedot'!$A60+MALLI_saneeraus_VJ1!E$2,"")</f>
        <v/>
      </c>
      <c r="F61" s="8" t="str">
        <f>IF(E61&lt;&gt;"",'Vesiverkoston lähtötiedot'!$B60*MALLI_saneeraus_VJ1!F$2,"")</f>
        <v/>
      </c>
      <c r="G61" t="str">
        <f>IF('Vesiverkoston lähtötiedot'!$A60&gt;1000, 'Vesiverkoston lähtötiedot'!$A60+MALLI_saneeraus_VJ1!G$2,"")</f>
        <v/>
      </c>
      <c r="H61" s="8" t="str">
        <f>IF(G61&lt;&gt;"",'Vesiverkoston lähtötiedot'!$B60*MALLI_saneeraus_VJ1!H$2,"")</f>
        <v/>
      </c>
      <c r="I61" t="str">
        <f>IF('Vesiverkoston lähtötiedot'!$A60&gt;1000, 'Vesiverkoston lähtötiedot'!$A60+MALLI_saneeraus_VJ1!I$2,"")</f>
        <v/>
      </c>
      <c r="J61" s="8" t="str">
        <f>IF(I61&lt;&gt;"",'Vesiverkoston lähtötiedot'!$B60*MALLI_saneeraus_VJ1!J$2,"")</f>
        <v/>
      </c>
    </row>
    <row r="62" spans="1:10" x14ac:dyDescent="0.35">
      <c r="A62" t="str">
        <f>IF('Vesiverkoston lähtötiedot'!$A61&gt;1000, 'Vesiverkoston lähtötiedot'!$A61+MALLI_saneeraus_VJ1!A$2,"")</f>
        <v/>
      </c>
      <c r="B62" s="8" t="str">
        <f>IF(A62&lt;&gt;"",'Vesiverkoston lähtötiedot'!$B61*MALLI_saneeraus_VJ1!B$2,"")</f>
        <v/>
      </c>
      <c r="C62" t="str">
        <f>IF('Vesiverkoston lähtötiedot'!$A61&gt;1000, 'Vesiverkoston lähtötiedot'!$A61+MALLI_saneeraus_VJ1!C$2,"")</f>
        <v/>
      </c>
      <c r="D62" s="8" t="str">
        <f>IF(C62&lt;&gt;"",'Vesiverkoston lähtötiedot'!$B61*MALLI_saneeraus_VJ1!D$2,"")</f>
        <v/>
      </c>
      <c r="E62" t="str">
        <f>IF('Vesiverkoston lähtötiedot'!$A61&gt;1000, 'Vesiverkoston lähtötiedot'!$A61+MALLI_saneeraus_VJ1!E$2,"")</f>
        <v/>
      </c>
      <c r="F62" s="8" t="str">
        <f>IF(E62&lt;&gt;"",'Vesiverkoston lähtötiedot'!$B61*MALLI_saneeraus_VJ1!F$2,"")</f>
        <v/>
      </c>
      <c r="G62" t="str">
        <f>IF('Vesiverkoston lähtötiedot'!$A61&gt;1000, 'Vesiverkoston lähtötiedot'!$A61+MALLI_saneeraus_VJ1!G$2,"")</f>
        <v/>
      </c>
      <c r="H62" s="8" t="str">
        <f>IF(G62&lt;&gt;"",'Vesiverkoston lähtötiedot'!$B61*MALLI_saneeraus_VJ1!H$2,"")</f>
        <v/>
      </c>
      <c r="I62" t="str">
        <f>IF('Vesiverkoston lähtötiedot'!$A61&gt;1000, 'Vesiverkoston lähtötiedot'!$A61+MALLI_saneeraus_VJ1!I$2,"")</f>
        <v/>
      </c>
      <c r="J62" s="8" t="str">
        <f>IF(I62&lt;&gt;"",'Vesiverkoston lähtötiedot'!$B61*MALLI_saneeraus_VJ1!J$2,"")</f>
        <v/>
      </c>
    </row>
    <row r="63" spans="1:10" x14ac:dyDescent="0.35">
      <c r="A63" t="str">
        <f>IF('Vesiverkoston lähtötiedot'!$A62&gt;1000, 'Vesiverkoston lähtötiedot'!$A62+MALLI_saneeraus_VJ1!A$2,"")</f>
        <v/>
      </c>
      <c r="B63" s="8" t="str">
        <f>IF(A63&lt;&gt;"",'Vesiverkoston lähtötiedot'!$B62*MALLI_saneeraus_VJ1!B$2,"")</f>
        <v/>
      </c>
      <c r="C63" t="str">
        <f>IF('Vesiverkoston lähtötiedot'!$A62&gt;1000, 'Vesiverkoston lähtötiedot'!$A62+MALLI_saneeraus_VJ1!C$2,"")</f>
        <v/>
      </c>
      <c r="D63" s="8" t="str">
        <f>IF(C63&lt;&gt;"",'Vesiverkoston lähtötiedot'!$B62*MALLI_saneeraus_VJ1!D$2,"")</f>
        <v/>
      </c>
      <c r="E63" t="str">
        <f>IF('Vesiverkoston lähtötiedot'!$A62&gt;1000, 'Vesiverkoston lähtötiedot'!$A62+MALLI_saneeraus_VJ1!E$2,"")</f>
        <v/>
      </c>
      <c r="F63" s="8" t="str">
        <f>IF(E63&lt;&gt;"",'Vesiverkoston lähtötiedot'!$B62*MALLI_saneeraus_VJ1!F$2,"")</f>
        <v/>
      </c>
      <c r="G63" t="str">
        <f>IF('Vesiverkoston lähtötiedot'!$A62&gt;1000, 'Vesiverkoston lähtötiedot'!$A62+MALLI_saneeraus_VJ1!G$2,"")</f>
        <v/>
      </c>
      <c r="H63" s="8" t="str">
        <f>IF(G63&lt;&gt;"",'Vesiverkoston lähtötiedot'!$B62*MALLI_saneeraus_VJ1!H$2,"")</f>
        <v/>
      </c>
      <c r="I63" t="str">
        <f>IF('Vesiverkoston lähtötiedot'!$A62&gt;1000, 'Vesiverkoston lähtötiedot'!$A62+MALLI_saneeraus_VJ1!I$2,"")</f>
        <v/>
      </c>
      <c r="J63" s="8" t="str">
        <f>IF(I63&lt;&gt;"",'Vesiverkoston lähtötiedot'!$B62*MALLI_saneeraus_VJ1!J$2,"")</f>
        <v/>
      </c>
    </row>
    <row r="64" spans="1:10" x14ac:dyDescent="0.35">
      <c r="A64" t="str">
        <f>IF('Vesiverkoston lähtötiedot'!$A63&gt;1000, 'Vesiverkoston lähtötiedot'!$A63+MALLI_saneeraus_VJ1!A$2,"")</f>
        <v/>
      </c>
      <c r="B64" s="8" t="str">
        <f>IF(A64&lt;&gt;"",'Vesiverkoston lähtötiedot'!$B63*MALLI_saneeraus_VJ1!B$2,"")</f>
        <v/>
      </c>
      <c r="C64" t="str">
        <f>IF('Vesiverkoston lähtötiedot'!$A63&gt;1000, 'Vesiverkoston lähtötiedot'!$A63+MALLI_saneeraus_VJ1!C$2,"")</f>
        <v/>
      </c>
      <c r="D64" s="8" t="str">
        <f>IF(C64&lt;&gt;"",'Vesiverkoston lähtötiedot'!$B63*MALLI_saneeraus_VJ1!D$2,"")</f>
        <v/>
      </c>
      <c r="E64" t="str">
        <f>IF('Vesiverkoston lähtötiedot'!$A63&gt;1000, 'Vesiverkoston lähtötiedot'!$A63+MALLI_saneeraus_VJ1!E$2,"")</f>
        <v/>
      </c>
      <c r="F64" s="8" t="str">
        <f>IF(E64&lt;&gt;"",'Vesiverkoston lähtötiedot'!$B63*MALLI_saneeraus_VJ1!F$2,"")</f>
        <v/>
      </c>
      <c r="G64" t="str">
        <f>IF('Vesiverkoston lähtötiedot'!$A63&gt;1000, 'Vesiverkoston lähtötiedot'!$A63+MALLI_saneeraus_VJ1!G$2,"")</f>
        <v/>
      </c>
      <c r="H64" s="8" t="str">
        <f>IF(G64&lt;&gt;"",'Vesiverkoston lähtötiedot'!$B63*MALLI_saneeraus_VJ1!H$2,"")</f>
        <v/>
      </c>
      <c r="I64" t="str">
        <f>IF('Vesiverkoston lähtötiedot'!$A63&gt;1000, 'Vesiverkoston lähtötiedot'!$A63+MALLI_saneeraus_VJ1!I$2,"")</f>
        <v/>
      </c>
      <c r="J64" s="8" t="str">
        <f>IF(I64&lt;&gt;"",'Vesiverkoston lähtötiedot'!$B63*MALLI_saneeraus_VJ1!J$2,"")</f>
        <v/>
      </c>
    </row>
    <row r="65" spans="1:10" x14ac:dyDescent="0.35">
      <c r="A65" t="str">
        <f>IF('Vesiverkoston lähtötiedot'!$A64&gt;1000, 'Vesiverkoston lähtötiedot'!$A64+MALLI_saneeraus_VJ1!A$2,"")</f>
        <v/>
      </c>
      <c r="B65" s="8" t="str">
        <f>IF(A65&lt;&gt;"",'Vesiverkoston lähtötiedot'!$B64*MALLI_saneeraus_VJ1!B$2,"")</f>
        <v/>
      </c>
      <c r="C65" t="str">
        <f>IF('Vesiverkoston lähtötiedot'!$A64&gt;1000, 'Vesiverkoston lähtötiedot'!$A64+MALLI_saneeraus_VJ1!C$2,"")</f>
        <v/>
      </c>
      <c r="D65" s="8" t="str">
        <f>IF(C65&lt;&gt;"",'Vesiverkoston lähtötiedot'!$B64*MALLI_saneeraus_VJ1!D$2,"")</f>
        <v/>
      </c>
      <c r="E65" t="str">
        <f>IF('Vesiverkoston lähtötiedot'!$A64&gt;1000, 'Vesiverkoston lähtötiedot'!$A64+MALLI_saneeraus_VJ1!E$2,"")</f>
        <v/>
      </c>
      <c r="F65" s="8" t="str">
        <f>IF(E65&lt;&gt;"",'Vesiverkoston lähtötiedot'!$B64*MALLI_saneeraus_VJ1!F$2,"")</f>
        <v/>
      </c>
      <c r="G65" t="str">
        <f>IF('Vesiverkoston lähtötiedot'!$A64&gt;1000, 'Vesiverkoston lähtötiedot'!$A64+MALLI_saneeraus_VJ1!G$2,"")</f>
        <v/>
      </c>
      <c r="H65" s="8" t="str">
        <f>IF(G65&lt;&gt;"",'Vesiverkoston lähtötiedot'!$B64*MALLI_saneeraus_VJ1!H$2,"")</f>
        <v/>
      </c>
      <c r="I65" t="str">
        <f>IF('Vesiverkoston lähtötiedot'!$A64&gt;1000, 'Vesiverkoston lähtötiedot'!$A64+MALLI_saneeraus_VJ1!I$2,"")</f>
        <v/>
      </c>
      <c r="J65" s="8" t="str">
        <f>IF(I65&lt;&gt;"",'Vesiverkoston lähtötiedot'!$B64*MALLI_saneeraus_VJ1!J$2,"")</f>
        <v/>
      </c>
    </row>
    <row r="66" spans="1:10" x14ac:dyDescent="0.35">
      <c r="A66" t="str">
        <f>IF('Vesiverkoston lähtötiedot'!$A65&gt;1000, 'Vesiverkoston lähtötiedot'!$A65+MALLI_saneeraus_VJ1!A$2,"")</f>
        <v/>
      </c>
      <c r="B66" s="8" t="str">
        <f>IF(A66&lt;&gt;"",'Vesiverkoston lähtötiedot'!$B65*MALLI_saneeraus_VJ1!B$2,"")</f>
        <v/>
      </c>
      <c r="C66" t="str">
        <f>IF('Vesiverkoston lähtötiedot'!$A65&gt;1000, 'Vesiverkoston lähtötiedot'!$A65+MALLI_saneeraus_VJ1!C$2,"")</f>
        <v/>
      </c>
      <c r="D66" s="8" t="str">
        <f>IF(C66&lt;&gt;"",'Vesiverkoston lähtötiedot'!$B65*MALLI_saneeraus_VJ1!D$2,"")</f>
        <v/>
      </c>
      <c r="E66" t="str">
        <f>IF('Vesiverkoston lähtötiedot'!$A65&gt;1000, 'Vesiverkoston lähtötiedot'!$A65+MALLI_saneeraus_VJ1!E$2,"")</f>
        <v/>
      </c>
      <c r="F66" s="8" t="str">
        <f>IF(E66&lt;&gt;"",'Vesiverkoston lähtötiedot'!$B65*MALLI_saneeraus_VJ1!F$2,"")</f>
        <v/>
      </c>
      <c r="G66" t="str">
        <f>IF('Vesiverkoston lähtötiedot'!$A65&gt;1000, 'Vesiverkoston lähtötiedot'!$A65+MALLI_saneeraus_VJ1!G$2,"")</f>
        <v/>
      </c>
      <c r="H66" s="8" t="str">
        <f>IF(G66&lt;&gt;"",'Vesiverkoston lähtötiedot'!$B65*MALLI_saneeraus_VJ1!H$2,"")</f>
        <v/>
      </c>
      <c r="I66" t="str">
        <f>IF('Vesiverkoston lähtötiedot'!$A65&gt;1000, 'Vesiverkoston lähtötiedot'!$A65+MALLI_saneeraus_VJ1!I$2,"")</f>
        <v/>
      </c>
      <c r="J66" s="8" t="str">
        <f>IF(I66&lt;&gt;"",'Vesiverkoston lähtötiedot'!$B65*MALLI_saneeraus_VJ1!J$2,"")</f>
        <v/>
      </c>
    </row>
    <row r="67" spans="1:10" x14ac:dyDescent="0.35">
      <c r="A67" t="str">
        <f>IF('Vesiverkoston lähtötiedot'!$A66&gt;1000, 'Vesiverkoston lähtötiedot'!$A66+MALLI_saneeraus_VJ1!A$2,"")</f>
        <v/>
      </c>
      <c r="B67" s="8" t="str">
        <f>IF(A67&lt;&gt;"",'Vesiverkoston lähtötiedot'!$B66*MALLI_saneeraus_VJ1!B$2,"")</f>
        <v/>
      </c>
      <c r="C67" t="str">
        <f>IF('Vesiverkoston lähtötiedot'!$A66&gt;1000, 'Vesiverkoston lähtötiedot'!$A66+MALLI_saneeraus_VJ1!C$2,"")</f>
        <v/>
      </c>
      <c r="D67" s="8" t="str">
        <f>IF(C67&lt;&gt;"",'Vesiverkoston lähtötiedot'!$B66*MALLI_saneeraus_VJ1!D$2,"")</f>
        <v/>
      </c>
      <c r="E67" t="str">
        <f>IF('Vesiverkoston lähtötiedot'!$A66&gt;1000, 'Vesiverkoston lähtötiedot'!$A66+MALLI_saneeraus_VJ1!E$2,"")</f>
        <v/>
      </c>
      <c r="F67" s="8" t="str">
        <f>IF(E67&lt;&gt;"",'Vesiverkoston lähtötiedot'!$B66*MALLI_saneeraus_VJ1!F$2,"")</f>
        <v/>
      </c>
      <c r="G67" t="str">
        <f>IF('Vesiverkoston lähtötiedot'!$A66&gt;1000, 'Vesiverkoston lähtötiedot'!$A66+MALLI_saneeraus_VJ1!G$2,"")</f>
        <v/>
      </c>
      <c r="H67" s="8" t="str">
        <f>IF(G67&lt;&gt;"",'Vesiverkoston lähtötiedot'!$B66*MALLI_saneeraus_VJ1!H$2,"")</f>
        <v/>
      </c>
      <c r="I67" t="str">
        <f>IF('Vesiverkoston lähtötiedot'!$A66&gt;1000, 'Vesiverkoston lähtötiedot'!$A66+MALLI_saneeraus_VJ1!I$2,"")</f>
        <v/>
      </c>
      <c r="J67" s="8" t="str">
        <f>IF(I67&lt;&gt;"",'Vesiverkoston lähtötiedot'!$B66*MALLI_saneeraus_VJ1!J$2,"")</f>
        <v/>
      </c>
    </row>
    <row r="68" spans="1:10" x14ac:dyDescent="0.35">
      <c r="A68" t="str">
        <f>IF('Vesiverkoston lähtötiedot'!$A67&gt;1000, 'Vesiverkoston lähtötiedot'!$A67+MALLI_saneeraus_VJ1!A$2,"")</f>
        <v/>
      </c>
      <c r="B68" s="8" t="str">
        <f>IF(A68&lt;&gt;"",'Vesiverkoston lähtötiedot'!$B67*MALLI_saneeraus_VJ1!B$2,"")</f>
        <v/>
      </c>
      <c r="C68" t="str">
        <f>IF('Vesiverkoston lähtötiedot'!$A67&gt;1000, 'Vesiverkoston lähtötiedot'!$A67+MALLI_saneeraus_VJ1!C$2,"")</f>
        <v/>
      </c>
      <c r="D68" s="8" t="str">
        <f>IF(C68&lt;&gt;"",'Vesiverkoston lähtötiedot'!$B67*MALLI_saneeraus_VJ1!D$2,"")</f>
        <v/>
      </c>
      <c r="E68" t="str">
        <f>IF('Vesiverkoston lähtötiedot'!$A67&gt;1000, 'Vesiverkoston lähtötiedot'!$A67+MALLI_saneeraus_VJ1!E$2,"")</f>
        <v/>
      </c>
      <c r="F68" s="8" t="str">
        <f>IF(E68&lt;&gt;"",'Vesiverkoston lähtötiedot'!$B67*MALLI_saneeraus_VJ1!F$2,"")</f>
        <v/>
      </c>
      <c r="G68" t="str">
        <f>IF('Vesiverkoston lähtötiedot'!$A67&gt;1000, 'Vesiverkoston lähtötiedot'!$A67+MALLI_saneeraus_VJ1!G$2,"")</f>
        <v/>
      </c>
      <c r="H68" s="8" t="str">
        <f>IF(G68&lt;&gt;"",'Vesiverkoston lähtötiedot'!$B67*MALLI_saneeraus_VJ1!H$2,"")</f>
        <v/>
      </c>
      <c r="I68" t="str">
        <f>IF('Vesiverkoston lähtötiedot'!$A67&gt;1000, 'Vesiverkoston lähtötiedot'!$A67+MALLI_saneeraus_VJ1!I$2,"")</f>
        <v/>
      </c>
      <c r="J68" s="8" t="str">
        <f>IF(I68&lt;&gt;"",'Vesiverkoston lähtötiedot'!$B67*MALLI_saneeraus_VJ1!J$2,"")</f>
        <v/>
      </c>
    </row>
    <row r="69" spans="1:10" x14ac:dyDescent="0.35">
      <c r="A69" t="str">
        <f>IF('Vesiverkoston lähtötiedot'!$A68&gt;1000, 'Vesiverkoston lähtötiedot'!$A68+MALLI_saneeraus_VJ1!A$2,"")</f>
        <v/>
      </c>
      <c r="B69" s="8" t="str">
        <f>IF(A69&lt;&gt;"",'Vesiverkoston lähtötiedot'!$B68*MALLI_saneeraus_VJ1!B$2,"")</f>
        <v/>
      </c>
      <c r="C69" t="str">
        <f>IF('Vesiverkoston lähtötiedot'!$A68&gt;1000, 'Vesiverkoston lähtötiedot'!$A68+MALLI_saneeraus_VJ1!C$2,"")</f>
        <v/>
      </c>
      <c r="D69" s="8" t="str">
        <f>IF(C69&lt;&gt;"",'Vesiverkoston lähtötiedot'!$B68*MALLI_saneeraus_VJ1!D$2,"")</f>
        <v/>
      </c>
      <c r="E69" t="str">
        <f>IF('Vesiverkoston lähtötiedot'!$A68&gt;1000, 'Vesiverkoston lähtötiedot'!$A68+MALLI_saneeraus_VJ1!E$2,"")</f>
        <v/>
      </c>
      <c r="F69" s="8" t="str">
        <f>IF(E69&lt;&gt;"",'Vesiverkoston lähtötiedot'!$B68*MALLI_saneeraus_VJ1!F$2,"")</f>
        <v/>
      </c>
      <c r="G69" t="str">
        <f>IF('Vesiverkoston lähtötiedot'!$A68&gt;1000, 'Vesiverkoston lähtötiedot'!$A68+MALLI_saneeraus_VJ1!G$2,"")</f>
        <v/>
      </c>
      <c r="H69" s="8" t="str">
        <f>IF(G69&lt;&gt;"",'Vesiverkoston lähtötiedot'!$B68*MALLI_saneeraus_VJ1!H$2,"")</f>
        <v/>
      </c>
      <c r="I69" t="str">
        <f>IF('Vesiverkoston lähtötiedot'!$A68&gt;1000, 'Vesiverkoston lähtötiedot'!$A68+MALLI_saneeraus_VJ1!I$2,"")</f>
        <v/>
      </c>
      <c r="J69" s="8" t="str">
        <f>IF(I69&lt;&gt;"",'Vesiverkoston lähtötiedot'!$B68*MALLI_saneeraus_VJ1!J$2,"")</f>
        <v/>
      </c>
    </row>
    <row r="70" spans="1:10" x14ac:dyDescent="0.35">
      <c r="A70" t="str">
        <f>IF('Vesiverkoston lähtötiedot'!$A69&gt;1000, 'Vesiverkoston lähtötiedot'!$A69+MALLI_saneeraus_VJ1!A$2,"")</f>
        <v/>
      </c>
      <c r="B70" s="8" t="str">
        <f>IF(A70&lt;&gt;"",'Vesiverkoston lähtötiedot'!$B69*MALLI_saneeraus_VJ1!B$2,"")</f>
        <v/>
      </c>
      <c r="C70" t="str">
        <f>IF('Vesiverkoston lähtötiedot'!$A69&gt;1000, 'Vesiverkoston lähtötiedot'!$A69+MALLI_saneeraus_VJ1!C$2,"")</f>
        <v/>
      </c>
      <c r="D70" s="8" t="str">
        <f>IF(C70&lt;&gt;"",'Vesiverkoston lähtötiedot'!$B69*MALLI_saneeraus_VJ1!D$2,"")</f>
        <v/>
      </c>
      <c r="E70" t="str">
        <f>IF('Vesiverkoston lähtötiedot'!$A69&gt;1000, 'Vesiverkoston lähtötiedot'!$A69+MALLI_saneeraus_VJ1!E$2,"")</f>
        <v/>
      </c>
      <c r="F70" s="8" t="str">
        <f>IF(E70&lt;&gt;"",'Vesiverkoston lähtötiedot'!$B69*MALLI_saneeraus_VJ1!F$2,"")</f>
        <v/>
      </c>
      <c r="G70" t="str">
        <f>IF('Vesiverkoston lähtötiedot'!$A69&gt;1000, 'Vesiverkoston lähtötiedot'!$A69+MALLI_saneeraus_VJ1!G$2,"")</f>
        <v/>
      </c>
      <c r="H70" s="8" t="str">
        <f>IF(G70&lt;&gt;"",'Vesiverkoston lähtötiedot'!$B69*MALLI_saneeraus_VJ1!H$2,"")</f>
        <v/>
      </c>
      <c r="I70" t="str">
        <f>IF('Vesiverkoston lähtötiedot'!$A69&gt;1000, 'Vesiverkoston lähtötiedot'!$A69+MALLI_saneeraus_VJ1!I$2,"")</f>
        <v/>
      </c>
      <c r="J70" s="8" t="str">
        <f>IF(I70&lt;&gt;"",'Vesiverkoston lähtötiedot'!$B69*MALLI_saneeraus_VJ1!J$2,"")</f>
        <v/>
      </c>
    </row>
    <row r="71" spans="1:10" x14ac:dyDescent="0.35">
      <c r="A71" t="str">
        <f>IF('Vesiverkoston lähtötiedot'!$A70&gt;1000, 'Vesiverkoston lähtötiedot'!$A70+MALLI_saneeraus_VJ1!A$2,"")</f>
        <v/>
      </c>
      <c r="B71" s="8" t="str">
        <f>IF(A71&lt;&gt;"",'Vesiverkoston lähtötiedot'!$B70*MALLI_saneeraus_VJ1!B$2,"")</f>
        <v/>
      </c>
      <c r="C71" t="str">
        <f>IF('Vesiverkoston lähtötiedot'!$A70&gt;1000, 'Vesiverkoston lähtötiedot'!$A70+MALLI_saneeraus_VJ1!C$2,"")</f>
        <v/>
      </c>
      <c r="D71" s="8" t="str">
        <f>IF(C71&lt;&gt;"",'Vesiverkoston lähtötiedot'!$B70*MALLI_saneeraus_VJ1!D$2,"")</f>
        <v/>
      </c>
      <c r="E71" t="str">
        <f>IF('Vesiverkoston lähtötiedot'!$A70&gt;1000, 'Vesiverkoston lähtötiedot'!$A70+MALLI_saneeraus_VJ1!E$2,"")</f>
        <v/>
      </c>
      <c r="F71" s="8" t="str">
        <f>IF(E71&lt;&gt;"",'Vesiverkoston lähtötiedot'!$B70*MALLI_saneeraus_VJ1!F$2,"")</f>
        <v/>
      </c>
      <c r="G71" t="str">
        <f>IF('Vesiverkoston lähtötiedot'!$A70&gt;1000, 'Vesiverkoston lähtötiedot'!$A70+MALLI_saneeraus_VJ1!G$2,"")</f>
        <v/>
      </c>
      <c r="H71" s="8" t="str">
        <f>IF(G71&lt;&gt;"",'Vesiverkoston lähtötiedot'!$B70*MALLI_saneeraus_VJ1!H$2,"")</f>
        <v/>
      </c>
      <c r="I71" t="str">
        <f>IF('Vesiverkoston lähtötiedot'!$A70&gt;1000, 'Vesiverkoston lähtötiedot'!$A70+MALLI_saneeraus_VJ1!I$2,"")</f>
        <v/>
      </c>
      <c r="J71" s="8" t="str">
        <f>IF(I71&lt;&gt;"",'Vesiverkoston lähtötiedot'!$B70*MALLI_saneeraus_VJ1!J$2,"")</f>
        <v/>
      </c>
    </row>
    <row r="72" spans="1:10" x14ac:dyDescent="0.35">
      <c r="A72" t="str">
        <f>IF('Vesiverkoston lähtötiedot'!$A71&gt;1000, 'Vesiverkoston lähtötiedot'!$A71+MALLI_saneeraus_VJ1!A$2,"")</f>
        <v/>
      </c>
      <c r="B72" s="8" t="str">
        <f>IF(A72&lt;&gt;"",'Vesiverkoston lähtötiedot'!$B71*MALLI_saneeraus_VJ1!B$2,"")</f>
        <v/>
      </c>
      <c r="C72" t="str">
        <f>IF('Vesiverkoston lähtötiedot'!$A71&gt;1000, 'Vesiverkoston lähtötiedot'!$A71+MALLI_saneeraus_VJ1!C$2,"")</f>
        <v/>
      </c>
      <c r="D72" s="8" t="str">
        <f>IF(C72&lt;&gt;"",'Vesiverkoston lähtötiedot'!$B71*MALLI_saneeraus_VJ1!D$2,"")</f>
        <v/>
      </c>
      <c r="E72" t="str">
        <f>IF('Vesiverkoston lähtötiedot'!$A71&gt;1000, 'Vesiverkoston lähtötiedot'!$A71+MALLI_saneeraus_VJ1!E$2,"")</f>
        <v/>
      </c>
      <c r="F72" s="8" t="str">
        <f>IF(E72&lt;&gt;"",'Vesiverkoston lähtötiedot'!$B71*MALLI_saneeraus_VJ1!F$2,"")</f>
        <v/>
      </c>
      <c r="G72" t="str">
        <f>IF('Vesiverkoston lähtötiedot'!$A71&gt;1000, 'Vesiverkoston lähtötiedot'!$A71+MALLI_saneeraus_VJ1!G$2,"")</f>
        <v/>
      </c>
      <c r="H72" s="8" t="str">
        <f>IF(G72&lt;&gt;"",'Vesiverkoston lähtötiedot'!$B71*MALLI_saneeraus_VJ1!H$2,"")</f>
        <v/>
      </c>
      <c r="I72" t="str">
        <f>IF('Vesiverkoston lähtötiedot'!$A71&gt;1000, 'Vesiverkoston lähtötiedot'!$A71+MALLI_saneeraus_VJ1!I$2,"")</f>
        <v/>
      </c>
      <c r="J72" s="8" t="str">
        <f>IF(I72&lt;&gt;"",'Vesiverkoston lähtötiedot'!$B71*MALLI_saneeraus_VJ1!J$2,"")</f>
        <v/>
      </c>
    </row>
    <row r="73" spans="1:10" x14ac:dyDescent="0.35">
      <c r="A73" t="str">
        <f>IF('Vesiverkoston lähtötiedot'!$A72&gt;1000, 'Vesiverkoston lähtötiedot'!$A72+MALLI_saneeraus_VJ1!A$2,"")</f>
        <v/>
      </c>
      <c r="B73" s="8" t="str">
        <f>IF(A73&lt;&gt;"",'Vesiverkoston lähtötiedot'!$B72*MALLI_saneeraus_VJ1!B$2,"")</f>
        <v/>
      </c>
      <c r="C73" t="str">
        <f>IF('Vesiverkoston lähtötiedot'!$A72&gt;1000, 'Vesiverkoston lähtötiedot'!$A72+MALLI_saneeraus_VJ1!C$2,"")</f>
        <v/>
      </c>
      <c r="D73" s="8" t="str">
        <f>IF(C73&lt;&gt;"",'Vesiverkoston lähtötiedot'!$B72*MALLI_saneeraus_VJ1!D$2,"")</f>
        <v/>
      </c>
      <c r="E73" t="str">
        <f>IF('Vesiverkoston lähtötiedot'!$A72&gt;1000, 'Vesiverkoston lähtötiedot'!$A72+MALLI_saneeraus_VJ1!E$2,"")</f>
        <v/>
      </c>
      <c r="F73" s="8" t="str">
        <f>IF(E73&lt;&gt;"",'Vesiverkoston lähtötiedot'!$B72*MALLI_saneeraus_VJ1!F$2,"")</f>
        <v/>
      </c>
      <c r="G73" t="str">
        <f>IF('Vesiverkoston lähtötiedot'!$A72&gt;1000, 'Vesiverkoston lähtötiedot'!$A72+MALLI_saneeraus_VJ1!G$2,"")</f>
        <v/>
      </c>
      <c r="H73" s="8" t="str">
        <f>IF(G73&lt;&gt;"",'Vesiverkoston lähtötiedot'!$B72*MALLI_saneeraus_VJ1!H$2,"")</f>
        <v/>
      </c>
      <c r="I73" t="str">
        <f>IF('Vesiverkoston lähtötiedot'!$A72&gt;1000, 'Vesiverkoston lähtötiedot'!$A72+MALLI_saneeraus_VJ1!I$2,"")</f>
        <v/>
      </c>
      <c r="J73" s="8" t="str">
        <f>IF(I73&lt;&gt;"",'Vesiverkoston lähtötiedot'!$B72*MALLI_saneeraus_VJ1!J$2,"")</f>
        <v/>
      </c>
    </row>
    <row r="74" spans="1:10" x14ac:dyDescent="0.35">
      <c r="A74" t="str">
        <f>IF('Vesiverkoston lähtötiedot'!$A73&gt;1000, 'Vesiverkoston lähtötiedot'!$A73+MALLI_saneeraus_VJ1!A$2,"")</f>
        <v/>
      </c>
      <c r="B74" s="8" t="str">
        <f>IF(A74&lt;&gt;"",'Vesiverkoston lähtötiedot'!$B73*MALLI_saneeraus_VJ1!B$2,"")</f>
        <v/>
      </c>
      <c r="C74" t="str">
        <f>IF('Vesiverkoston lähtötiedot'!$A73&gt;1000, 'Vesiverkoston lähtötiedot'!$A73+MALLI_saneeraus_VJ1!C$2,"")</f>
        <v/>
      </c>
      <c r="D74" s="8" t="str">
        <f>IF(C74&lt;&gt;"",'Vesiverkoston lähtötiedot'!$B73*MALLI_saneeraus_VJ1!D$2,"")</f>
        <v/>
      </c>
      <c r="E74" t="str">
        <f>IF('Vesiverkoston lähtötiedot'!$A73&gt;1000, 'Vesiverkoston lähtötiedot'!$A73+MALLI_saneeraus_VJ1!E$2,"")</f>
        <v/>
      </c>
      <c r="F74" s="8" t="str">
        <f>IF(E74&lt;&gt;"",'Vesiverkoston lähtötiedot'!$B73*MALLI_saneeraus_VJ1!F$2,"")</f>
        <v/>
      </c>
      <c r="G74" t="str">
        <f>IF('Vesiverkoston lähtötiedot'!$A73&gt;1000, 'Vesiverkoston lähtötiedot'!$A73+MALLI_saneeraus_VJ1!G$2,"")</f>
        <v/>
      </c>
      <c r="H74" s="8" t="str">
        <f>IF(G74&lt;&gt;"",'Vesiverkoston lähtötiedot'!$B73*MALLI_saneeraus_VJ1!H$2,"")</f>
        <v/>
      </c>
      <c r="I74" t="str">
        <f>IF('Vesiverkoston lähtötiedot'!$A73&gt;1000, 'Vesiverkoston lähtötiedot'!$A73+MALLI_saneeraus_VJ1!I$2,"")</f>
        <v/>
      </c>
      <c r="J74" s="8" t="str">
        <f>IF(I74&lt;&gt;"",'Vesiverkoston lähtötiedot'!$B73*MALLI_saneeraus_VJ1!J$2,"")</f>
        <v/>
      </c>
    </row>
    <row r="75" spans="1:10" x14ac:dyDescent="0.35">
      <c r="A75" t="str">
        <f>IF('Vesiverkoston lähtötiedot'!$A74&gt;1000, 'Vesiverkoston lähtötiedot'!$A74+MALLI_saneeraus_VJ1!A$2,"")</f>
        <v/>
      </c>
      <c r="B75" s="8" t="str">
        <f>IF(A75&lt;&gt;"",'Vesiverkoston lähtötiedot'!$B74*MALLI_saneeraus_VJ1!B$2,"")</f>
        <v/>
      </c>
      <c r="C75" t="str">
        <f>IF('Vesiverkoston lähtötiedot'!$A74&gt;1000, 'Vesiverkoston lähtötiedot'!$A74+MALLI_saneeraus_VJ1!C$2,"")</f>
        <v/>
      </c>
      <c r="D75" s="8" t="str">
        <f>IF(C75&lt;&gt;"",'Vesiverkoston lähtötiedot'!$B74*MALLI_saneeraus_VJ1!D$2,"")</f>
        <v/>
      </c>
      <c r="E75" t="str">
        <f>IF('Vesiverkoston lähtötiedot'!$A74&gt;1000, 'Vesiverkoston lähtötiedot'!$A74+MALLI_saneeraus_VJ1!E$2,"")</f>
        <v/>
      </c>
      <c r="F75" s="8" t="str">
        <f>IF(E75&lt;&gt;"",'Vesiverkoston lähtötiedot'!$B74*MALLI_saneeraus_VJ1!F$2,"")</f>
        <v/>
      </c>
      <c r="G75" t="str">
        <f>IF('Vesiverkoston lähtötiedot'!$A74&gt;1000, 'Vesiverkoston lähtötiedot'!$A74+MALLI_saneeraus_VJ1!G$2,"")</f>
        <v/>
      </c>
      <c r="H75" s="8" t="str">
        <f>IF(G75&lt;&gt;"",'Vesiverkoston lähtötiedot'!$B74*MALLI_saneeraus_VJ1!H$2,"")</f>
        <v/>
      </c>
      <c r="I75" t="str">
        <f>IF('Vesiverkoston lähtötiedot'!$A74&gt;1000, 'Vesiverkoston lähtötiedot'!$A74+MALLI_saneeraus_VJ1!I$2,"")</f>
        <v/>
      </c>
      <c r="J75" s="8" t="str">
        <f>IF(I75&lt;&gt;"",'Vesiverkoston lähtötiedot'!$B74*MALLI_saneeraus_VJ1!J$2,"")</f>
        <v/>
      </c>
    </row>
    <row r="76" spans="1:10" x14ac:dyDescent="0.35">
      <c r="A76" t="str">
        <f>IF('Vesiverkoston lähtötiedot'!$A75&gt;1000, 'Vesiverkoston lähtötiedot'!$A75+MALLI_saneeraus_VJ1!A$2,"")</f>
        <v/>
      </c>
      <c r="B76" s="8" t="str">
        <f>IF(A76&lt;&gt;"",'Vesiverkoston lähtötiedot'!$B75*MALLI_saneeraus_VJ1!B$2,"")</f>
        <v/>
      </c>
      <c r="C76" t="str">
        <f>IF('Vesiverkoston lähtötiedot'!$A75&gt;1000, 'Vesiverkoston lähtötiedot'!$A75+MALLI_saneeraus_VJ1!C$2,"")</f>
        <v/>
      </c>
      <c r="D76" s="8" t="str">
        <f>IF(C76&lt;&gt;"",'Vesiverkoston lähtötiedot'!$B75*MALLI_saneeraus_VJ1!D$2,"")</f>
        <v/>
      </c>
      <c r="E76" t="str">
        <f>IF('Vesiverkoston lähtötiedot'!$A75&gt;1000, 'Vesiverkoston lähtötiedot'!$A75+MALLI_saneeraus_VJ1!E$2,"")</f>
        <v/>
      </c>
      <c r="F76" s="8" t="str">
        <f>IF(E76&lt;&gt;"",'Vesiverkoston lähtötiedot'!$B75*MALLI_saneeraus_VJ1!F$2,"")</f>
        <v/>
      </c>
      <c r="G76" t="str">
        <f>IF('Vesiverkoston lähtötiedot'!$A75&gt;1000, 'Vesiverkoston lähtötiedot'!$A75+MALLI_saneeraus_VJ1!G$2,"")</f>
        <v/>
      </c>
      <c r="H76" s="8" t="str">
        <f>IF(G76&lt;&gt;"",'Vesiverkoston lähtötiedot'!$B75*MALLI_saneeraus_VJ1!H$2,"")</f>
        <v/>
      </c>
      <c r="I76" t="str">
        <f>IF('Vesiverkoston lähtötiedot'!$A75&gt;1000, 'Vesiverkoston lähtötiedot'!$A75+MALLI_saneeraus_VJ1!I$2,"")</f>
        <v/>
      </c>
      <c r="J76" s="8" t="str">
        <f>IF(I76&lt;&gt;"",'Vesiverkoston lähtötiedot'!$B75*MALLI_saneeraus_VJ1!J$2,"")</f>
        <v/>
      </c>
    </row>
    <row r="77" spans="1:10" x14ac:dyDescent="0.35">
      <c r="A77" t="str">
        <f>IF('Vesiverkoston lähtötiedot'!$A76&gt;1000, 'Vesiverkoston lähtötiedot'!$A76+MALLI_saneeraus_VJ1!A$2,"")</f>
        <v/>
      </c>
      <c r="B77" s="8" t="str">
        <f>IF(A77&lt;&gt;"",'Vesiverkoston lähtötiedot'!$B76*MALLI_saneeraus_VJ1!B$2,"")</f>
        <v/>
      </c>
      <c r="C77" t="str">
        <f>IF('Vesiverkoston lähtötiedot'!$A76&gt;1000, 'Vesiverkoston lähtötiedot'!$A76+MALLI_saneeraus_VJ1!C$2,"")</f>
        <v/>
      </c>
      <c r="D77" s="8" t="str">
        <f>IF(C77&lt;&gt;"",'Vesiverkoston lähtötiedot'!$B76*MALLI_saneeraus_VJ1!D$2,"")</f>
        <v/>
      </c>
      <c r="E77" t="str">
        <f>IF('Vesiverkoston lähtötiedot'!$A76&gt;1000, 'Vesiverkoston lähtötiedot'!$A76+MALLI_saneeraus_VJ1!E$2,"")</f>
        <v/>
      </c>
      <c r="F77" s="8" t="str">
        <f>IF(E77&lt;&gt;"",'Vesiverkoston lähtötiedot'!$B76*MALLI_saneeraus_VJ1!F$2,"")</f>
        <v/>
      </c>
      <c r="G77" t="str">
        <f>IF('Vesiverkoston lähtötiedot'!$A76&gt;1000, 'Vesiverkoston lähtötiedot'!$A76+MALLI_saneeraus_VJ1!G$2,"")</f>
        <v/>
      </c>
      <c r="H77" s="8" t="str">
        <f>IF(G77&lt;&gt;"",'Vesiverkoston lähtötiedot'!$B76*MALLI_saneeraus_VJ1!H$2,"")</f>
        <v/>
      </c>
      <c r="I77" t="str">
        <f>IF('Vesiverkoston lähtötiedot'!$A76&gt;1000, 'Vesiverkoston lähtötiedot'!$A76+MALLI_saneeraus_VJ1!I$2,"")</f>
        <v/>
      </c>
      <c r="J77" s="8" t="str">
        <f>IF(I77&lt;&gt;"",'Vesiverkoston lähtötiedot'!$B76*MALLI_saneeraus_VJ1!J$2,"")</f>
        <v/>
      </c>
    </row>
    <row r="78" spans="1:10" x14ac:dyDescent="0.35">
      <c r="A78" t="str">
        <f>IF('Vesiverkoston lähtötiedot'!$A77&gt;1000, 'Vesiverkoston lähtötiedot'!$A77+MALLI_saneeraus_VJ1!A$2,"")</f>
        <v/>
      </c>
      <c r="B78" s="8" t="str">
        <f>IF(A78&lt;&gt;"",'Vesiverkoston lähtötiedot'!$B77*MALLI_saneeraus_VJ1!B$2,"")</f>
        <v/>
      </c>
      <c r="C78" t="str">
        <f>IF('Vesiverkoston lähtötiedot'!$A77&gt;1000, 'Vesiverkoston lähtötiedot'!$A77+MALLI_saneeraus_VJ1!C$2,"")</f>
        <v/>
      </c>
      <c r="D78" s="8" t="str">
        <f>IF(C78&lt;&gt;"",'Vesiverkoston lähtötiedot'!$B77*MALLI_saneeraus_VJ1!D$2,"")</f>
        <v/>
      </c>
      <c r="E78" t="str">
        <f>IF('Vesiverkoston lähtötiedot'!$A77&gt;1000, 'Vesiverkoston lähtötiedot'!$A77+MALLI_saneeraus_VJ1!E$2,"")</f>
        <v/>
      </c>
      <c r="F78" s="8" t="str">
        <f>IF(E78&lt;&gt;"",'Vesiverkoston lähtötiedot'!$B77*MALLI_saneeraus_VJ1!F$2,"")</f>
        <v/>
      </c>
      <c r="G78" t="str">
        <f>IF('Vesiverkoston lähtötiedot'!$A77&gt;1000, 'Vesiverkoston lähtötiedot'!$A77+MALLI_saneeraus_VJ1!G$2,"")</f>
        <v/>
      </c>
      <c r="H78" s="8" t="str">
        <f>IF(G78&lt;&gt;"",'Vesiverkoston lähtötiedot'!$B77*MALLI_saneeraus_VJ1!H$2,"")</f>
        <v/>
      </c>
      <c r="I78" t="str">
        <f>IF('Vesiverkoston lähtötiedot'!$A77&gt;1000, 'Vesiverkoston lähtötiedot'!$A77+MALLI_saneeraus_VJ1!I$2,"")</f>
        <v/>
      </c>
      <c r="J78" s="8" t="str">
        <f>IF(I78&lt;&gt;"",'Vesiverkoston lähtötiedot'!$B77*MALLI_saneeraus_VJ1!J$2,"")</f>
        <v/>
      </c>
    </row>
    <row r="79" spans="1:10" x14ac:dyDescent="0.35">
      <c r="A79" t="str">
        <f>IF('Vesiverkoston lähtötiedot'!$A78&gt;1000, 'Vesiverkoston lähtötiedot'!$A78+MALLI_saneeraus_VJ1!A$2,"")</f>
        <v/>
      </c>
      <c r="B79" s="8" t="str">
        <f>IF(A79&lt;&gt;"",'Vesiverkoston lähtötiedot'!$B78*MALLI_saneeraus_VJ1!B$2,"")</f>
        <v/>
      </c>
      <c r="C79" t="str">
        <f>IF('Vesiverkoston lähtötiedot'!$A78&gt;1000, 'Vesiverkoston lähtötiedot'!$A78+MALLI_saneeraus_VJ1!C$2,"")</f>
        <v/>
      </c>
      <c r="D79" s="8" t="str">
        <f>IF(C79&lt;&gt;"",'Vesiverkoston lähtötiedot'!$B78*MALLI_saneeraus_VJ1!D$2,"")</f>
        <v/>
      </c>
      <c r="E79" t="str">
        <f>IF('Vesiverkoston lähtötiedot'!$A78&gt;1000, 'Vesiverkoston lähtötiedot'!$A78+MALLI_saneeraus_VJ1!E$2,"")</f>
        <v/>
      </c>
      <c r="F79" s="8" t="str">
        <f>IF(E79&lt;&gt;"",'Vesiverkoston lähtötiedot'!$B78*MALLI_saneeraus_VJ1!F$2,"")</f>
        <v/>
      </c>
      <c r="G79" t="str">
        <f>IF('Vesiverkoston lähtötiedot'!$A78&gt;1000, 'Vesiverkoston lähtötiedot'!$A78+MALLI_saneeraus_VJ1!G$2,"")</f>
        <v/>
      </c>
      <c r="H79" s="8" t="str">
        <f>IF(G79&lt;&gt;"",'Vesiverkoston lähtötiedot'!$B78*MALLI_saneeraus_VJ1!H$2,"")</f>
        <v/>
      </c>
      <c r="I79" t="str">
        <f>IF('Vesiverkoston lähtötiedot'!$A78&gt;1000, 'Vesiverkoston lähtötiedot'!$A78+MALLI_saneeraus_VJ1!I$2,"")</f>
        <v/>
      </c>
      <c r="J79" s="8" t="str">
        <f>IF(I79&lt;&gt;"",'Vesiverkoston lähtötiedot'!$B78*MALLI_saneeraus_VJ1!J$2,"")</f>
        <v/>
      </c>
    </row>
    <row r="80" spans="1:10" x14ac:dyDescent="0.35">
      <c r="A80" t="str">
        <f>IF('Vesiverkoston lähtötiedot'!$A79&gt;1000, 'Vesiverkoston lähtötiedot'!$A79+MALLI_saneeraus_VJ1!A$2,"")</f>
        <v/>
      </c>
      <c r="B80" s="8" t="str">
        <f>IF(A80&lt;&gt;"",'Vesiverkoston lähtötiedot'!$B79*MALLI_saneeraus_VJ1!B$2,"")</f>
        <v/>
      </c>
      <c r="C80" t="str">
        <f>IF('Vesiverkoston lähtötiedot'!$A79&gt;1000, 'Vesiverkoston lähtötiedot'!$A79+MALLI_saneeraus_VJ1!C$2,"")</f>
        <v/>
      </c>
      <c r="D80" s="8" t="str">
        <f>IF(C80&lt;&gt;"",'Vesiverkoston lähtötiedot'!$B79*MALLI_saneeraus_VJ1!D$2,"")</f>
        <v/>
      </c>
      <c r="E80" t="str">
        <f>IF('Vesiverkoston lähtötiedot'!$A79&gt;1000, 'Vesiverkoston lähtötiedot'!$A79+MALLI_saneeraus_VJ1!E$2,"")</f>
        <v/>
      </c>
      <c r="F80" s="8" t="str">
        <f>IF(E80&lt;&gt;"",'Vesiverkoston lähtötiedot'!$B79*MALLI_saneeraus_VJ1!F$2,"")</f>
        <v/>
      </c>
      <c r="G80" t="str">
        <f>IF('Vesiverkoston lähtötiedot'!$A79&gt;1000, 'Vesiverkoston lähtötiedot'!$A79+MALLI_saneeraus_VJ1!G$2,"")</f>
        <v/>
      </c>
      <c r="H80" s="8" t="str">
        <f>IF(G80&lt;&gt;"",'Vesiverkoston lähtötiedot'!$B79*MALLI_saneeraus_VJ1!H$2,"")</f>
        <v/>
      </c>
      <c r="I80" t="str">
        <f>IF('Vesiverkoston lähtötiedot'!$A79&gt;1000, 'Vesiverkoston lähtötiedot'!$A79+MALLI_saneeraus_VJ1!I$2,"")</f>
        <v/>
      </c>
      <c r="J80" s="8" t="str">
        <f>IF(I80&lt;&gt;"",'Vesiverkoston lähtötiedot'!$B79*MALLI_saneeraus_VJ1!J$2,"")</f>
        <v/>
      </c>
    </row>
    <row r="81" spans="1:10" x14ac:dyDescent="0.35">
      <c r="A81" t="str">
        <f>IF('Vesiverkoston lähtötiedot'!$A80&gt;1000, 'Vesiverkoston lähtötiedot'!$A80+MALLI_saneeraus_VJ1!A$2,"")</f>
        <v/>
      </c>
      <c r="B81" s="8" t="str">
        <f>IF(A81&lt;&gt;"",'Vesiverkoston lähtötiedot'!$B80*MALLI_saneeraus_VJ1!B$2,"")</f>
        <v/>
      </c>
      <c r="C81" t="str">
        <f>IF('Vesiverkoston lähtötiedot'!$A80&gt;1000, 'Vesiverkoston lähtötiedot'!$A80+MALLI_saneeraus_VJ1!C$2,"")</f>
        <v/>
      </c>
      <c r="D81" s="8" t="str">
        <f>IF(C81&lt;&gt;"",'Vesiverkoston lähtötiedot'!$B80*MALLI_saneeraus_VJ1!D$2,"")</f>
        <v/>
      </c>
      <c r="E81" t="str">
        <f>IF('Vesiverkoston lähtötiedot'!$A80&gt;1000, 'Vesiverkoston lähtötiedot'!$A80+MALLI_saneeraus_VJ1!E$2,"")</f>
        <v/>
      </c>
      <c r="F81" s="8" t="str">
        <f>IF(E81&lt;&gt;"",'Vesiverkoston lähtötiedot'!$B80*MALLI_saneeraus_VJ1!F$2,"")</f>
        <v/>
      </c>
      <c r="G81" t="str">
        <f>IF('Vesiverkoston lähtötiedot'!$A80&gt;1000, 'Vesiverkoston lähtötiedot'!$A80+MALLI_saneeraus_VJ1!G$2,"")</f>
        <v/>
      </c>
      <c r="H81" s="8" t="str">
        <f>IF(G81&lt;&gt;"",'Vesiverkoston lähtötiedot'!$B80*MALLI_saneeraus_VJ1!H$2,"")</f>
        <v/>
      </c>
      <c r="I81" t="str">
        <f>IF('Vesiverkoston lähtötiedot'!$A80&gt;1000, 'Vesiverkoston lähtötiedot'!$A80+MALLI_saneeraus_VJ1!I$2,"")</f>
        <v/>
      </c>
      <c r="J81" s="8" t="str">
        <f>IF(I81&lt;&gt;"",'Vesiverkoston lähtötiedot'!$B80*MALLI_saneeraus_VJ1!J$2,"")</f>
        <v/>
      </c>
    </row>
    <row r="82" spans="1:10" x14ac:dyDescent="0.35">
      <c r="A82" t="str">
        <f>IF('Vesiverkoston lähtötiedot'!$A81&gt;1000, 'Vesiverkoston lähtötiedot'!$A81+MALLI_saneeraus_VJ1!A$2,"")</f>
        <v/>
      </c>
      <c r="B82" s="8" t="str">
        <f>IF(A82&lt;&gt;"",'Vesiverkoston lähtötiedot'!$B81*MALLI_saneeraus_VJ1!B$2,"")</f>
        <v/>
      </c>
      <c r="C82" t="str">
        <f>IF('Vesiverkoston lähtötiedot'!$A81&gt;1000, 'Vesiverkoston lähtötiedot'!$A81+MALLI_saneeraus_VJ1!C$2,"")</f>
        <v/>
      </c>
      <c r="D82" s="8" t="str">
        <f>IF(C82&lt;&gt;"",'Vesiverkoston lähtötiedot'!$B81*MALLI_saneeraus_VJ1!D$2,"")</f>
        <v/>
      </c>
      <c r="E82" t="str">
        <f>IF('Vesiverkoston lähtötiedot'!$A81&gt;1000, 'Vesiverkoston lähtötiedot'!$A81+MALLI_saneeraus_VJ1!E$2,"")</f>
        <v/>
      </c>
      <c r="F82" s="8" t="str">
        <f>IF(E82&lt;&gt;"",'Vesiverkoston lähtötiedot'!$B81*MALLI_saneeraus_VJ1!F$2,"")</f>
        <v/>
      </c>
      <c r="G82" t="str">
        <f>IF('Vesiverkoston lähtötiedot'!$A81&gt;1000, 'Vesiverkoston lähtötiedot'!$A81+MALLI_saneeraus_VJ1!G$2,"")</f>
        <v/>
      </c>
      <c r="H82" s="8" t="str">
        <f>IF(G82&lt;&gt;"",'Vesiverkoston lähtötiedot'!$B81*MALLI_saneeraus_VJ1!H$2,"")</f>
        <v/>
      </c>
      <c r="I82" t="str">
        <f>IF('Vesiverkoston lähtötiedot'!$A81&gt;1000, 'Vesiverkoston lähtötiedot'!$A81+MALLI_saneeraus_VJ1!I$2,"")</f>
        <v/>
      </c>
      <c r="J82" s="8" t="str">
        <f>IF(I82&lt;&gt;"",'Vesiverkoston lähtötiedot'!$B81*MALLI_saneeraus_VJ1!J$2,"")</f>
        <v/>
      </c>
    </row>
    <row r="83" spans="1:10" x14ac:dyDescent="0.35">
      <c r="A83" t="str">
        <f>IF('Vesiverkoston lähtötiedot'!$A82&gt;1000, 'Vesiverkoston lähtötiedot'!$A82+MALLI_saneeraus_VJ1!A$2,"")</f>
        <v/>
      </c>
      <c r="B83" s="8" t="str">
        <f>IF(A83&lt;&gt;"",'Vesiverkoston lähtötiedot'!$B82*MALLI_saneeraus_VJ1!B$2,"")</f>
        <v/>
      </c>
      <c r="C83" t="str">
        <f>IF('Vesiverkoston lähtötiedot'!$A82&gt;1000, 'Vesiverkoston lähtötiedot'!$A82+MALLI_saneeraus_VJ1!C$2,"")</f>
        <v/>
      </c>
      <c r="D83" s="8" t="str">
        <f>IF(C83&lt;&gt;"",'Vesiverkoston lähtötiedot'!$B82*MALLI_saneeraus_VJ1!D$2,"")</f>
        <v/>
      </c>
      <c r="E83" t="str">
        <f>IF('Vesiverkoston lähtötiedot'!$A82&gt;1000, 'Vesiverkoston lähtötiedot'!$A82+MALLI_saneeraus_VJ1!E$2,"")</f>
        <v/>
      </c>
      <c r="F83" s="8" t="str">
        <f>IF(E83&lt;&gt;"",'Vesiverkoston lähtötiedot'!$B82*MALLI_saneeraus_VJ1!F$2,"")</f>
        <v/>
      </c>
      <c r="G83" t="str">
        <f>IF('Vesiverkoston lähtötiedot'!$A82&gt;1000, 'Vesiverkoston lähtötiedot'!$A82+MALLI_saneeraus_VJ1!G$2,"")</f>
        <v/>
      </c>
      <c r="H83" s="8" t="str">
        <f>IF(G83&lt;&gt;"",'Vesiverkoston lähtötiedot'!$B82*MALLI_saneeraus_VJ1!H$2,"")</f>
        <v/>
      </c>
      <c r="I83" t="str">
        <f>IF('Vesiverkoston lähtötiedot'!$A82&gt;1000, 'Vesiverkoston lähtötiedot'!$A82+MALLI_saneeraus_VJ1!I$2,"")</f>
        <v/>
      </c>
      <c r="J83" s="8" t="str">
        <f>IF(I83&lt;&gt;"",'Vesiverkoston lähtötiedot'!$B82*MALLI_saneeraus_VJ1!J$2,"")</f>
        <v/>
      </c>
    </row>
    <row r="84" spans="1:10" x14ac:dyDescent="0.35">
      <c r="A84" t="str">
        <f>IF('Vesiverkoston lähtötiedot'!$A83&gt;1000, 'Vesiverkoston lähtötiedot'!$A83+MALLI_saneeraus_VJ1!A$2,"")</f>
        <v/>
      </c>
      <c r="B84" s="8" t="str">
        <f>IF(A84&lt;&gt;"",'Vesiverkoston lähtötiedot'!$B83*MALLI_saneeraus_VJ1!B$2,"")</f>
        <v/>
      </c>
      <c r="C84" t="str">
        <f>IF('Vesiverkoston lähtötiedot'!$A83&gt;1000, 'Vesiverkoston lähtötiedot'!$A83+MALLI_saneeraus_VJ1!C$2,"")</f>
        <v/>
      </c>
      <c r="D84" s="8" t="str">
        <f>IF(C84&lt;&gt;"",'Vesiverkoston lähtötiedot'!$B83*MALLI_saneeraus_VJ1!D$2,"")</f>
        <v/>
      </c>
      <c r="E84" t="str">
        <f>IF('Vesiverkoston lähtötiedot'!$A83&gt;1000, 'Vesiverkoston lähtötiedot'!$A83+MALLI_saneeraus_VJ1!E$2,"")</f>
        <v/>
      </c>
      <c r="F84" s="8" t="str">
        <f>IF(E84&lt;&gt;"",'Vesiverkoston lähtötiedot'!$B83*MALLI_saneeraus_VJ1!F$2,"")</f>
        <v/>
      </c>
      <c r="G84" t="str">
        <f>IF('Vesiverkoston lähtötiedot'!$A83&gt;1000, 'Vesiverkoston lähtötiedot'!$A83+MALLI_saneeraus_VJ1!G$2,"")</f>
        <v/>
      </c>
      <c r="H84" s="8" t="str">
        <f>IF(G84&lt;&gt;"",'Vesiverkoston lähtötiedot'!$B83*MALLI_saneeraus_VJ1!H$2,"")</f>
        <v/>
      </c>
      <c r="I84" t="str">
        <f>IF('Vesiverkoston lähtötiedot'!$A83&gt;1000, 'Vesiverkoston lähtötiedot'!$A83+MALLI_saneeraus_VJ1!I$2,"")</f>
        <v/>
      </c>
      <c r="J84" s="8" t="str">
        <f>IF(I84&lt;&gt;"",'Vesiverkoston lähtötiedot'!$B83*MALLI_saneeraus_VJ1!J$2,"")</f>
        <v/>
      </c>
    </row>
    <row r="85" spans="1:10" x14ac:dyDescent="0.35">
      <c r="A85" t="str">
        <f>IF('Vesiverkoston lähtötiedot'!$A84&gt;1000, 'Vesiverkoston lähtötiedot'!$A84+MALLI_saneeraus_VJ1!A$2,"")</f>
        <v/>
      </c>
      <c r="B85" s="8" t="str">
        <f>IF(A85&lt;&gt;"",'Vesiverkoston lähtötiedot'!$B84*MALLI_saneeraus_VJ1!B$2,"")</f>
        <v/>
      </c>
      <c r="C85" t="str">
        <f>IF('Vesiverkoston lähtötiedot'!$A84&gt;1000, 'Vesiverkoston lähtötiedot'!$A84+MALLI_saneeraus_VJ1!C$2,"")</f>
        <v/>
      </c>
      <c r="D85" s="8" t="str">
        <f>IF(C85&lt;&gt;"",'Vesiverkoston lähtötiedot'!$B84*MALLI_saneeraus_VJ1!D$2,"")</f>
        <v/>
      </c>
      <c r="E85" t="str">
        <f>IF('Vesiverkoston lähtötiedot'!$A84&gt;1000, 'Vesiverkoston lähtötiedot'!$A84+MALLI_saneeraus_VJ1!E$2,"")</f>
        <v/>
      </c>
      <c r="F85" s="8" t="str">
        <f>IF(E85&lt;&gt;"",'Vesiverkoston lähtötiedot'!$B84*MALLI_saneeraus_VJ1!F$2,"")</f>
        <v/>
      </c>
      <c r="G85" t="str">
        <f>IF('Vesiverkoston lähtötiedot'!$A84&gt;1000, 'Vesiverkoston lähtötiedot'!$A84+MALLI_saneeraus_VJ1!G$2,"")</f>
        <v/>
      </c>
      <c r="H85" s="8" t="str">
        <f>IF(G85&lt;&gt;"",'Vesiverkoston lähtötiedot'!$B84*MALLI_saneeraus_VJ1!H$2,"")</f>
        <v/>
      </c>
      <c r="I85" t="str">
        <f>IF('Vesiverkoston lähtötiedot'!$A84&gt;1000, 'Vesiverkoston lähtötiedot'!$A84+MALLI_saneeraus_VJ1!I$2,"")</f>
        <v/>
      </c>
      <c r="J85" s="8" t="str">
        <f>IF(I85&lt;&gt;"",'Vesiverkoston lähtötiedot'!$B84*MALLI_saneeraus_VJ1!J$2,"")</f>
        <v/>
      </c>
    </row>
    <row r="86" spans="1:10" x14ac:dyDescent="0.35">
      <c r="A86" t="str">
        <f>IF('Vesiverkoston lähtötiedot'!$A85&gt;1000, 'Vesiverkoston lähtötiedot'!$A85+MALLI_saneeraus_VJ1!A$2,"")</f>
        <v/>
      </c>
      <c r="B86" s="8" t="str">
        <f>IF(A86&lt;&gt;"",'Vesiverkoston lähtötiedot'!$B85*MALLI_saneeraus_VJ1!B$2,"")</f>
        <v/>
      </c>
      <c r="C86" t="str">
        <f>IF('Vesiverkoston lähtötiedot'!$A85&gt;1000, 'Vesiverkoston lähtötiedot'!$A85+MALLI_saneeraus_VJ1!C$2,"")</f>
        <v/>
      </c>
      <c r="D86" s="8" t="str">
        <f>IF(C86&lt;&gt;"",'Vesiverkoston lähtötiedot'!$B85*MALLI_saneeraus_VJ1!D$2,"")</f>
        <v/>
      </c>
      <c r="E86" t="str">
        <f>IF('Vesiverkoston lähtötiedot'!$A85&gt;1000, 'Vesiverkoston lähtötiedot'!$A85+MALLI_saneeraus_VJ1!E$2,"")</f>
        <v/>
      </c>
      <c r="F86" s="8" t="str">
        <f>IF(E86&lt;&gt;"",'Vesiverkoston lähtötiedot'!$B85*MALLI_saneeraus_VJ1!F$2,"")</f>
        <v/>
      </c>
      <c r="G86" t="str">
        <f>IF('Vesiverkoston lähtötiedot'!$A85&gt;1000, 'Vesiverkoston lähtötiedot'!$A85+MALLI_saneeraus_VJ1!G$2,"")</f>
        <v/>
      </c>
      <c r="H86" s="8" t="str">
        <f>IF(G86&lt;&gt;"",'Vesiverkoston lähtötiedot'!$B85*MALLI_saneeraus_VJ1!H$2,"")</f>
        <v/>
      </c>
      <c r="I86" t="str">
        <f>IF('Vesiverkoston lähtötiedot'!$A85&gt;1000, 'Vesiverkoston lähtötiedot'!$A85+MALLI_saneeraus_VJ1!I$2,"")</f>
        <v/>
      </c>
      <c r="J86" s="8" t="str">
        <f>IF(I86&lt;&gt;"",'Vesiverkoston lähtötiedot'!$B85*MALLI_saneeraus_VJ1!J$2,"")</f>
        <v/>
      </c>
    </row>
    <row r="87" spans="1:10" x14ac:dyDescent="0.35">
      <c r="A87" t="str">
        <f>IF('Vesiverkoston lähtötiedot'!$A86&gt;1000, 'Vesiverkoston lähtötiedot'!$A86+MALLI_saneeraus_VJ1!A$2,"")</f>
        <v/>
      </c>
      <c r="B87" s="8" t="str">
        <f>IF(A87&lt;&gt;"",'Vesiverkoston lähtötiedot'!$B86*MALLI_saneeraus_VJ1!B$2,"")</f>
        <v/>
      </c>
      <c r="C87" t="str">
        <f>IF('Vesiverkoston lähtötiedot'!$A86&gt;1000, 'Vesiverkoston lähtötiedot'!$A86+MALLI_saneeraus_VJ1!C$2,"")</f>
        <v/>
      </c>
      <c r="D87" s="8" t="str">
        <f>IF(C87&lt;&gt;"",'Vesiverkoston lähtötiedot'!$B86*MALLI_saneeraus_VJ1!D$2,"")</f>
        <v/>
      </c>
      <c r="E87" t="str">
        <f>IF('Vesiverkoston lähtötiedot'!$A86&gt;1000, 'Vesiverkoston lähtötiedot'!$A86+MALLI_saneeraus_VJ1!E$2,"")</f>
        <v/>
      </c>
      <c r="F87" s="8" t="str">
        <f>IF(E87&lt;&gt;"",'Vesiverkoston lähtötiedot'!$B86*MALLI_saneeraus_VJ1!F$2,"")</f>
        <v/>
      </c>
      <c r="G87" t="str">
        <f>IF('Vesiverkoston lähtötiedot'!$A86&gt;1000, 'Vesiverkoston lähtötiedot'!$A86+MALLI_saneeraus_VJ1!G$2,"")</f>
        <v/>
      </c>
      <c r="H87" s="8" t="str">
        <f>IF(G87&lt;&gt;"",'Vesiverkoston lähtötiedot'!$B86*MALLI_saneeraus_VJ1!H$2,"")</f>
        <v/>
      </c>
      <c r="I87" t="str">
        <f>IF('Vesiverkoston lähtötiedot'!$A86&gt;1000, 'Vesiverkoston lähtötiedot'!$A86+MALLI_saneeraus_VJ1!I$2,"")</f>
        <v/>
      </c>
      <c r="J87" s="8" t="str">
        <f>IF(I87&lt;&gt;"",'Vesiverkoston lähtötiedot'!$B86*MALLI_saneeraus_VJ1!J$2,"")</f>
        <v/>
      </c>
    </row>
    <row r="88" spans="1:10" x14ac:dyDescent="0.35">
      <c r="A88" t="str">
        <f>IF('Vesiverkoston lähtötiedot'!$A87&gt;1000, 'Vesiverkoston lähtötiedot'!$A87+MALLI_saneeraus_VJ1!A$2,"")</f>
        <v/>
      </c>
      <c r="B88" s="8" t="str">
        <f>IF(A88&lt;&gt;"",'Vesiverkoston lähtötiedot'!$B87*MALLI_saneeraus_VJ1!B$2,"")</f>
        <v/>
      </c>
      <c r="C88" t="str">
        <f>IF('Vesiverkoston lähtötiedot'!$A87&gt;1000, 'Vesiverkoston lähtötiedot'!$A87+MALLI_saneeraus_VJ1!C$2,"")</f>
        <v/>
      </c>
      <c r="D88" s="8" t="str">
        <f>IF(C88&lt;&gt;"",'Vesiverkoston lähtötiedot'!$B87*MALLI_saneeraus_VJ1!D$2,"")</f>
        <v/>
      </c>
      <c r="E88" t="str">
        <f>IF('Vesiverkoston lähtötiedot'!$A87&gt;1000, 'Vesiverkoston lähtötiedot'!$A87+MALLI_saneeraus_VJ1!E$2,"")</f>
        <v/>
      </c>
      <c r="F88" s="8" t="str">
        <f>IF(E88&lt;&gt;"",'Vesiverkoston lähtötiedot'!$B87*MALLI_saneeraus_VJ1!F$2,"")</f>
        <v/>
      </c>
      <c r="G88" t="str">
        <f>IF('Vesiverkoston lähtötiedot'!$A87&gt;1000, 'Vesiverkoston lähtötiedot'!$A87+MALLI_saneeraus_VJ1!G$2,"")</f>
        <v/>
      </c>
      <c r="H88" s="8" t="str">
        <f>IF(G88&lt;&gt;"",'Vesiverkoston lähtötiedot'!$B87*MALLI_saneeraus_VJ1!H$2,"")</f>
        <v/>
      </c>
      <c r="I88" t="str">
        <f>IF('Vesiverkoston lähtötiedot'!$A87&gt;1000, 'Vesiverkoston lähtötiedot'!$A87+MALLI_saneeraus_VJ1!I$2,"")</f>
        <v/>
      </c>
      <c r="J88" s="8" t="str">
        <f>IF(I88&lt;&gt;"",'Vesiverkoston lähtötiedot'!$B87*MALLI_saneeraus_VJ1!J$2,"")</f>
        <v/>
      </c>
    </row>
    <row r="89" spans="1:10" x14ac:dyDescent="0.35">
      <c r="A89" t="str">
        <f>IF('Vesiverkoston lähtötiedot'!$A88&gt;1000, 'Vesiverkoston lähtötiedot'!$A88+MALLI_saneeraus_VJ1!A$2,"")</f>
        <v/>
      </c>
      <c r="B89" s="8" t="str">
        <f>IF(A89&lt;&gt;"",'Vesiverkoston lähtötiedot'!$B88*MALLI_saneeraus_VJ1!B$2,"")</f>
        <v/>
      </c>
      <c r="C89" t="str">
        <f>IF('Vesiverkoston lähtötiedot'!$A88&gt;1000, 'Vesiverkoston lähtötiedot'!$A88+MALLI_saneeraus_VJ1!C$2,"")</f>
        <v/>
      </c>
      <c r="D89" s="8" t="str">
        <f>IF(C89&lt;&gt;"",'Vesiverkoston lähtötiedot'!$B88*MALLI_saneeraus_VJ1!D$2,"")</f>
        <v/>
      </c>
      <c r="E89" t="str">
        <f>IF('Vesiverkoston lähtötiedot'!$A88&gt;1000, 'Vesiverkoston lähtötiedot'!$A88+MALLI_saneeraus_VJ1!E$2,"")</f>
        <v/>
      </c>
      <c r="F89" s="8" t="str">
        <f>IF(E89&lt;&gt;"",'Vesiverkoston lähtötiedot'!$B88*MALLI_saneeraus_VJ1!F$2,"")</f>
        <v/>
      </c>
      <c r="G89" t="str">
        <f>IF('Vesiverkoston lähtötiedot'!$A88&gt;1000, 'Vesiverkoston lähtötiedot'!$A88+MALLI_saneeraus_VJ1!G$2,"")</f>
        <v/>
      </c>
      <c r="H89" s="8" t="str">
        <f>IF(G89&lt;&gt;"",'Vesiverkoston lähtötiedot'!$B88*MALLI_saneeraus_VJ1!H$2,"")</f>
        <v/>
      </c>
      <c r="I89" t="str">
        <f>IF('Vesiverkoston lähtötiedot'!$A88&gt;1000, 'Vesiverkoston lähtötiedot'!$A88+MALLI_saneeraus_VJ1!I$2,"")</f>
        <v/>
      </c>
      <c r="J89" s="8" t="str">
        <f>IF(I89&lt;&gt;"",'Vesiverkoston lähtötiedot'!$B88*MALLI_saneeraus_VJ1!J$2,"")</f>
        <v/>
      </c>
    </row>
    <row r="90" spans="1:10" x14ac:dyDescent="0.35">
      <c r="A90" t="str">
        <f>IF('Vesiverkoston lähtötiedot'!$A89&gt;1000, 'Vesiverkoston lähtötiedot'!$A89+MALLI_saneeraus_VJ1!A$2,"")</f>
        <v/>
      </c>
      <c r="B90" s="8" t="str">
        <f>IF(A90&lt;&gt;"",'Vesiverkoston lähtötiedot'!$B89*MALLI_saneeraus_VJ1!B$2,"")</f>
        <v/>
      </c>
      <c r="C90" t="str">
        <f>IF('Vesiverkoston lähtötiedot'!$A89&gt;1000, 'Vesiverkoston lähtötiedot'!$A89+MALLI_saneeraus_VJ1!C$2,"")</f>
        <v/>
      </c>
      <c r="D90" s="8" t="str">
        <f>IF(C90&lt;&gt;"",'Vesiverkoston lähtötiedot'!$B89*MALLI_saneeraus_VJ1!D$2,"")</f>
        <v/>
      </c>
      <c r="E90" t="str">
        <f>IF('Vesiverkoston lähtötiedot'!$A89&gt;1000, 'Vesiverkoston lähtötiedot'!$A89+MALLI_saneeraus_VJ1!E$2,"")</f>
        <v/>
      </c>
      <c r="F90" s="8" t="str">
        <f>IF(E90&lt;&gt;"",'Vesiverkoston lähtötiedot'!$B89*MALLI_saneeraus_VJ1!F$2,"")</f>
        <v/>
      </c>
      <c r="G90" t="str">
        <f>IF('Vesiverkoston lähtötiedot'!$A89&gt;1000, 'Vesiverkoston lähtötiedot'!$A89+MALLI_saneeraus_VJ1!G$2,"")</f>
        <v/>
      </c>
      <c r="H90" s="8" t="str">
        <f>IF(G90&lt;&gt;"",'Vesiverkoston lähtötiedot'!$B89*MALLI_saneeraus_VJ1!H$2,"")</f>
        <v/>
      </c>
      <c r="I90" t="str">
        <f>IF('Vesiverkoston lähtötiedot'!$A89&gt;1000, 'Vesiverkoston lähtötiedot'!$A89+MALLI_saneeraus_VJ1!I$2,"")</f>
        <v/>
      </c>
      <c r="J90" s="8" t="str">
        <f>IF(I90&lt;&gt;"",'Vesiverkoston lähtötiedot'!$B89*MALLI_saneeraus_VJ1!J$2,"")</f>
        <v/>
      </c>
    </row>
    <row r="91" spans="1:10" x14ac:dyDescent="0.35">
      <c r="A91" t="str">
        <f>IF('Vesiverkoston lähtötiedot'!$A90&gt;1000, 'Vesiverkoston lähtötiedot'!$A90+MALLI_saneeraus_VJ1!A$2,"")</f>
        <v/>
      </c>
      <c r="B91" s="8" t="str">
        <f>IF(A91&lt;&gt;"",'Vesiverkoston lähtötiedot'!$B90*MALLI_saneeraus_VJ1!B$2,"")</f>
        <v/>
      </c>
      <c r="C91" t="str">
        <f>IF('Vesiverkoston lähtötiedot'!$A90&gt;1000, 'Vesiverkoston lähtötiedot'!$A90+MALLI_saneeraus_VJ1!C$2,"")</f>
        <v/>
      </c>
      <c r="D91" s="8" t="str">
        <f>IF(C91&lt;&gt;"",'Vesiverkoston lähtötiedot'!$B90*MALLI_saneeraus_VJ1!D$2,"")</f>
        <v/>
      </c>
      <c r="E91" t="str">
        <f>IF('Vesiverkoston lähtötiedot'!$A90&gt;1000, 'Vesiverkoston lähtötiedot'!$A90+MALLI_saneeraus_VJ1!E$2,"")</f>
        <v/>
      </c>
      <c r="F91" s="8" t="str">
        <f>IF(E91&lt;&gt;"",'Vesiverkoston lähtötiedot'!$B90*MALLI_saneeraus_VJ1!F$2,"")</f>
        <v/>
      </c>
      <c r="G91" t="str">
        <f>IF('Vesiverkoston lähtötiedot'!$A90&gt;1000, 'Vesiverkoston lähtötiedot'!$A90+MALLI_saneeraus_VJ1!G$2,"")</f>
        <v/>
      </c>
      <c r="H91" s="8" t="str">
        <f>IF(G91&lt;&gt;"",'Vesiverkoston lähtötiedot'!$B90*MALLI_saneeraus_VJ1!H$2,"")</f>
        <v/>
      </c>
      <c r="I91" t="str">
        <f>IF('Vesiverkoston lähtötiedot'!$A90&gt;1000, 'Vesiverkoston lähtötiedot'!$A90+MALLI_saneeraus_VJ1!I$2,"")</f>
        <v/>
      </c>
      <c r="J91" s="8" t="str">
        <f>IF(I91&lt;&gt;"",'Vesiverkoston lähtötiedot'!$B90*MALLI_saneeraus_VJ1!J$2,"")</f>
        <v/>
      </c>
    </row>
    <row r="92" spans="1:10" x14ac:dyDescent="0.35">
      <c r="A92" t="str">
        <f>IF('Vesiverkoston lähtötiedot'!$A91&gt;1000, 'Vesiverkoston lähtötiedot'!$A91+MALLI_saneeraus_VJ1!A$2,"")</f>
        <v/>
      </c>
      <c r="B92" s="8" t="str">
        <f>IF(A92&lt;&gt;"",'Vesiverkoston lähtötiedot'!$B91*MALLI_saneeraus_VJ1!B$2,"")</f>
        <v/>
      </c>
      <c r="C92" t="str">
        <f>IF('Vesiverkoston lähtötiedot'!$A91&gt;1000, 'Vesiverkoston lähtötiedot'!$A91+MALLI_saneeraus_VJ1!C$2,"")</f>
        <v/>
      </c>
      <c r="D92" s="8" t="str">
        <f>IF(C92&lt;&gt;"",'Vesiverkoston lähtötiedot'!$B91*MALLI_saneeraus_VJ1!D$2,"")</f>
        <v/>
      </c>
      <c r="E92" t="str">
        <f>IF('Vesiverkoston lähtötiedot'!$A91&gt;1000, 'Vesiverkoston lähtötiedot'!$A91+MALLI_saneeraus_VJ1!E$2,"")</f>
        <v/>
      </c>
      <c r="F92" s="8" t="str">
        <f>IF(E92&lt;&gt;"",'Vesiverkoston lähtötiedot'!$B91*MALLI_saneeraus_VJ1!F$2,"")</f>
        <v/>
      </c>
      <c r="G92" t="str">
        <f>IF('Vesiverkoston lähtötiedot'!$A91&gt;1000, 'Vesiverkoston lähtötiedot'!$A91+MALLI_saneeraus_VJ1!G$2,"")</f>
        <v/>
      </c>
      <c r="H92" s="8" t="str">
        <f>IF(G92&lt;&gt;"",'Vesiverkoston lähtötiedot'!$B91*MALLI_saneeraus_VJ1!H$2,"")</f>
        <v/>
      </c>
      <c r="I92" t="str">
        <f>IF('Vesiverkoston lähtötiedot'!$A91&gt;1000, 'Vesiverkoston lähtötiedot'!$A91+MALLI_saneeraus_VJ1!I$2,"")</f>
        <v/>
      </c>
      <c r="J92" s="8" t="str">
        <f>IF(I92&lt;&gt;"",'Vesiverkoston lähtötiedot'!$B91*MALLI_saneeraus_VJ1!J$2,"")</f>
        <v/>
      </c>
    </row>
    <row r="93" spans="1:10" x14ac:dyDescent="0.35">
      <c r="A93" t="str">
        <f>IF('Vesiverkoston lähtötiedot'!$A92&gt;1000, 'Vesiverkoston lähtötiedot'!$A92+MALLI_saneeraus_VJ1!A$2,"")</f>
        <v/>
      </c>
      <c r="B93" s="8" t="str">
        <f>IF(A93&lt;&gt;"",'Vesiverkoston lähtötiedot'!$B92*MALLI_saneeraus_VJ1!B$2,"")</f>
        <v/>
      </c>
      <c r="C93" t="str">
        <f>IF('Vesiverkoston lähtötiedot'!$A92&gt;1000, 'Vesiverkoston lähtötiedot'!$A92+MALLI_saneeraus_VJ1!C$2,"")</f>
        <v/>
      </c>
      <c r="D93" s="8" t="str">
        <f>IF(C93&lt;&gt;"",'Vesiverkoston lähtötiedot'!$B92*MALLI_saneeraus_VJ1!D$2,"")</f>
        <v/>
      </c>
      <c r="E93" t="str">
        <f>IF('Vesiverkoston lähtötiedot'!$A92&gt;1000, 'Vesiverkoston lähtötiedot'!$A92+MALLI_saneeraus_VJ1!E$2,"")</f>
        <v/>
      </c>
      <c r="F93" s="8" t="str">
        <f>IF(E93&lt;&gt;"",'Vesiverkoston lähtötiedot'!$B92*MALLI_saneeraus_VJ1!F$2,"")</f>
        <v/>
      </c>
      <c r="G93" t="str">
        <f>IF('Vesiverkoston lähtötiedot'!$A92&gt;1000, 'Vesiverkoston lähtötiedot'!$A92+MALLI_saneeraus_VJ1!G$2,"")</f>
        <v/>
      </c>
      <c r="H93" s="8" t="str">
        <f>IF(G93&lt;&gt;"",'Vesiverkoston lähtötiedot'!$B92*MALLI_saneeraus_VJ1!H$2,"")</f>
        <v/>
      </c>
      <c r="I93" t="str">
        <f>IF('Vesiverkoston lähtötiedot'!$A92&gt;1000, 'Vesiverkoston lähtötiedot'!$A92+MALLI_saneeraus_VJ1!I$2,"")</f>
        <v/>
      </c>
      <c r="J93" s="8" t="str">
        <f>IF(I93&lt;&gt;"",'Vesiverkoston lähtötiedot'!$B92*MALLI_saneeraus_VJ1!J$2,"")</f>
        <v/>
      </c>
    </row>
    <row r="94" spans="1:10" x14ac:dyDescent="0.35">
      <c r="A94" t="str">
        <f>IF('Vesiverkoston lähtötiedot'!$A93&gt;1000, 'Vesiverkoston lähtötiedot'!$A93+MALLI_saneeraus_VJ1!A$2,"")</f>
        <v/>
      </c>
      <c r="B94" s="8" t="str">
        <f>IF(A94&lt;&gt;"",'Vesiverkoston lähtötiedot'!$B93*MALLI_saneeraus_VJ1!B$2,"")</f>
        <v/>
      </c>
      <c r="C94" t="str">
        <f>IF('Vesiverkoston lähtötiedot'!$A93&gt;1000, 'Vesiverkoston lähtötiedot'!$A93+MALLI_saneeraus_VJ1!C$2,"")</f>
        <v/>
      </c>
      <c r="D94" s="8" t="str">
        <f>IF(C94&lt;&gt;"",'Vesiverkoston lähtötiedot'!$B93*MALLI_saneeraus_VJ1!D$2,"")</f>
        <v/>
      </c>
      <c r="E94" t="str">
        <f>IF('Vesiverkoston lähtötiedot'!$A93&gt;1000, 'Vesiverkoston lähtötiedot'!$A93+MALLI_saneeraus_VJ1!E$2,"")</f>
        <v/>
      </c>
      <c r="F94" s="8" t="str">
        <f>IF(E94&lt;&gt;"",'Vesiverkoston lähtötiedot'!$B93*MALLI_saneeraus_VJ1!F$2,"")</f>
        <v/>
      </c>
      <c r="G94" t="str">
        <f>IF('Vesiverkoston lähtötiedot'!$A93&gt;1000, 'Vesiverkoston lähtötiedot'!$A93+MALLI_saneeraus_VJ1!G$2,"")</f>
        <v/>
      </c>
      <c r="H94" s="8" t="str">
        <f>IF(G94&lt;&gt;"",'Vesiverkoston lähtötiedot'!$B93*MALLI_saneeraus_VJ1!H$2,"")</f>
        <v/>
      </c>
      <c r="I94" t="str">
        <f>IF('Vesiverkoston lähtötiedot'!$A93&gt;1000, 'Vesiverkoston lähtötiedot'!$A93+MALLI_saneeraus_VJ1!I$2,"")</f>
        <v/>
      </c>
      <c r="J94" s="8" t="str">
        <f>IF(I94&lt;&gt;"",'Vesiverkoston lähtötiedot'!$B93*MALLI_saneeraus_VJ1!J$2,"")</f>
        <v/>
      </c>
    </row>
    <row r="95" spans="1:10" x14ac:dyDescent="0.35">
      <c r="A95" t="str">
        <f>IF('Vesiverkoston lähtötiedot'!$A94&gt;1000, 'Vesiverkoston lähtötiedot'!$A94+MALLI_saneeraus_VJ1!A$2,"")</f>
        <v/>
      </c>
      <c r="B95" s="8" t="str">
        <f>IF(A95&lt;&gt;"",'Vesiverkoston lähtötiedot'!$B94*MALLI_saneeraus_VJ1!B$2,"")</f>
        <v/>
      </c>
      <c r="C95" t="str">
        <f>IF('Vesiverkoston lähtötiedot'!$A94&gt;1000, 'Vesiverkoston lähtötiedot'!$A94+MALLI_saneeraus_VJ1!C$2,"")</f>
        <v/>
      </c>
      <c r="D95" s="8" t="str">
        <f>IF(C95&lt;&gt;"",'Vesiverkoston lähtötiedot'!$B94*MALLI_saneeraus_VJ1!D$2,"")</f>
        <v/>
      </c>
      <c r="E95" t="str">
        <f>IF('Vesiverkoston lähtötiedot'!$A94&gt;1000, 'Vesiverkoston lähtötiedot'!$A94+MALLI_saneeraus_VJ1!E$2,"")</f>
        <v/>
      </c>
      <c r="F95" s="8" t="str">
        <f>IF(E95&lt;&gt;"",'Vesiverkoston lähtötiedot'!$B94*MALLI_saneeraus_VJ1!F$2,"")</f>
        <v/>
      </c>
      <c r="G95" t="str">
        <f>IF('Vesiverkoston lähtötiedot'!$A94&gt;1000, 'Vesiverkoston lähtötiedot'!$A94+MALLI_saneeraus_VJ1!G$2,"")</f>
        <v/>
      </c>
      <c r="H95" s="8" t="str">
        <f>IF(G95&lt;&gt;"",'Vesiverkoston lähtötiedot'!$B94*MALLI_saneeraus_VJ1!H$2,"")</f>
        <v/>
      </c>
      <c r="I95" t="str">
        <f>IF('Vesiverkoston lähtötiedot'!$A94&gt;1000, 'Vesiverkoston lähtötiedot'!$A94+MALLI_saneeraus_VJ1!I$2,"")</f>
        <v/>
      </c>
      <c r="J95" s="8" t="str">
        <f>IF(I95&lt;&gt;"",'Vesiverkoston lähtötiedot'!$B94*MALLI_saneeraus_VJ1!J$2,"")</f>
        <v/>
      </c>
    </row>
    <row r="96" spans="1:10" x14ac:dyDescent="0.35">
      <c r="A96" t="str">
        <f>IF('Vesiverkoston lähtötiedot'!$A95&gt;1000, 'Vesiverkoston lähtötiedot'!$A95+MALLI_saneeraus_VJ1!A$2,"")</f>
        <v/>
      </c>
      <c r="B96" s="8" t="str">
        <f>IF(A96&lt;&gt;"",'Vesiverkoston lähtötiedot'!$B95*MALLI_saneeraus_VJ1!B$2,"")</f>
        <v/>
      </c>
      <c r="C96" t="str">
        <f>IF('Vesiverkoston lähtötiedot'!$A95&gt;1000, 'Vesiverkoston lähtötiedot'!$A95+MALLI_saneeraus_VJ1!C$2,"")</f>
        <v/>
      </c>
      <c r="D96" s="8" t="str">
        <f>IF(C96&lt;&gt;"",'Vesiverkoston lähtötiedot'!$B95*MALLI_saneeraus_VJ1!D$2,"")</f>
        <v/>
      </c>
      <c r="E96" t="str">
        <f>IF('Vesiverkoston lähtötiedot'!$A95&gt;1000, 'Vesiverkoston lähtötiedot'!$A95+MALLI_saneeraus_VJ1!E$2,"")</f>
        <v/>
      </c>
      <c r="F96" s="8" t="str">
        <f>IF(E96&lt;&gt;"",'Vesiverkoston lähtötiedot'!$B95*MALLI_saneeraus_VJ1!F$2,"")</f>
        <v/>
      </c>
      <c r="G96" t="str">
        <f>IF('Vesiverkoston lähtötiedot'!$A95&gt;1000, 'Vesiverkoston lähtötiedot'!$A95+MALLI_saneeraus_VJ1!G$2,"")</f>
        <v/>
      </c>
      <c r="H96" s="8" t="str">
        <f>IF(G96&lt;&gt;"",'Vesiverkoston lähtötiedot'!$B95*MALLI_saneeraus_VJ1!H$2,"")</f>
        <v/>
      </c>
      <c r="I96" t="str">
        <f>IF('Vesiverkoston lähtötiedot'!$A95&gt;1000, 'Vesiverkoston lähtötiedot'!$A95+MALLI_saneeraus_VJ1!I$2,"")</f>
        <v/>
      </c>
      <c r="J96" s="8" t="str">
        <f>IF(I96&lt;&gt;"",'Vesiverkoston lähtötiedot'!$B95*MALLI_saneeraus_VJ1!J$2,"")</f>
        <v/>
      </c>
    </row>
    <row r="97" spans="1:10" x14ac:dyDescent="0.35">
      <c r="A97" t="str">
        <f>IF('Vesiverkoston lähtötiedot'!$A96&gt;1000, 'Vesiverkoston lähtötiedot'!$A96+MALLI_saneeraus_VJ1!A$2,"")</f>
        <v/>
      </c>
      <c r="B97" s="8" t="str">
        <f>IF(A97&lt;&gt;"",'Vesiverkoston lähtötiedot'!$B96*MALLI_saneeraus_VJ1!B$2,"")</f>
        <v/>
      </c>
      <c r="C97" t="str">
        <f>IF('Vesiverkoston lähtötiedot'!$A96&gt;1000, 'Vesiverkoston lähtötiedot'!$A96+MALLI_saneeraus_VJ1!C$2,"")</f>
        <v/>
      </c>
      <c r="D97" s="8" t="str">
        <f>IF(C97&lt;&gt;"",'Vesiverkoston lähtötiedot'!$B96*MALLI_saneeraus_VJ1!D$2,"")</f>
        <v/>
      </c>
      <c r="E97" t="str">
        <f>IF('Vesiverkoston lähtötiedot'!$A96&gt;1000, 'Vesiverkoston lähtötiedot'!$A96+MALLI_saneeraus_VJ1!E$2,"")</f>
        <v/>
      </c>
      <c r="F97" s="8" t="str">
        <f>IF(E97&lt;&gt;"",'Vesiverkoston lähtötiedot'!$B96*MALLI_saneeraus_VJ1!F$2,"")</f>
        <v/>
      </c>
      <c r="G97" t="str">
        <f>IF('Vesiverkoston lähtötiedot'!$A96&gt;1000, 'Vesiverkoston lähtötiedot'!$A96+MALLI_saneeraus_VJ1!G$2,"")</f>
        <v/>
      </c>
      <c r="H97" s="8" t="str">
        <f>IF(G97&lt;&gt;"",'Vesiverkoston lähtötiedot'!$B96*MALLI_saneeraus_VJ1!H$2,"")</f>
        <v/>
      </c>
      <c r="I97" t="str">
        <f>IF('Vesiverkoston lähtötiedot'!$A96&gt;1000, 'Vesiverkoston lähtötiedot'!$A96+MALLI_saneeraus_VJ1!I$2,"")</f>
        <v/>
      </c>
      <c r="J97" s="8" t="str">
        <f>IF(I97&lt;&gt;"",'Vesiverkoston lähtötiedot'!$B96*MALLI_saneeraus_VJ1!J$2,"")</f>
        <v/>
      </c>
    </row>
    <row r="98" spans="1:10" x14ac:dyDescent="0.35">
      <c r="A98" t="str">
        <f>IF('Vesiverkoston lähtötiedot'!$A97&gt;1000, 'Vesiverkoston lähtötiedot'!$A97+MALLI_saneeraus_VJ1!A$2,"")</f>
        <v/>
      </c>
      <c r="B98" s="8" t="str">
        <f>IF(A98&lt;&gt;"",'Vesiverkoston lähtötiedot'!$B97*MALLI_saneeraus_VJ1!B$2,"")</f>
        <v/>
      </c>
      <c r="C98" t="str">
        <f>IF('Vesiverkoston lähtötiedot'!$A97&gt;1000, 'Vesiverkoston lähtötiedot'!$A97+MALLI_saneeraus_VJ1!C$2,"")</f>
        <v/>
      </c>
      <c r="D98" s="8" t="str">
        <f>IF(C98&lt;&gt;"",'Vesiverkoston lähtötiedot'!$B97*MALLI_saneeraus_VJ1!D$2,"")</f>
        <v/>
      </c>
      <c r="E98" t="str">
        <f>IF('Vesiverkoston lähtötiedot'!$A97&gt;1000, 'Vesiverkoston lähtötiedot'!$A97+MALLI_saneeraus_VJ1!E$2,"")</f>
        <v/>
      </c>
      <c r="F98" s="8" t="str">
        <f>IF(E98&lt;&gt;"",'Vesiverkoston lähtötiedot'!$B97*MALLI_saneeraus_VJ1!F$2,"")</f>
        <v/>
      </c>
      <c r="G98" t="str">
        <f>IF('Vesiverkoston lähtötiedot'!$A97&gt;1000, 'Vesiverkoston lähtötiedot'!$A97+MALLI_saneeraus_VJ1!G$2,"")</f>
        <v/>
      </c>
      <c r="H98" s="8" t="str">
        <f>IF(G98&lt;&gt;"",'Vesiverkoston lähtötiedot'!$B97*MALLI_saneeraus_VJ1!H$2,"")</f>
        <v/>
      </c>
      <c r="I98" t="str">
        <f>IF('Vesiverkoston lähtötiedot'!$A97&gt;1000, 'Vesiverkoston lähtötiedot'!$A97+MALLI_saneeraus_VJ1!I$2,"")</f>
        <v/>
      </c>
      <c r="J98" s="8" t="str">
        <f>IF(I98&lt;&gt;"",'Vesiverkoston lähtötiedot'!$B97*MALLI_saneeraus_VJ1!J$2,"")</f>
        <v/>
      </c>
    </row>
    <row r="99" spans="1:10" x14ac:dyDescent="0.35">
      <c r="A99" t="str">
        <f>IF('Vesiverkoston lähtötiedot'!$A98&gt;1000, 'Vesiverkoston lähtötiedot'!$A98+MALLI_saneeraus_VJ1!A$2,"")</f>
        <v/>
      </c>
      <c r="B99" s="8" t="str">
        <f>IF(A99&lt;&gt;"",'Vesiverkoston lähtötiedot'!$B98*MALLI_saneeraus_VJ1!B$2,"")</f>
        <v/>
      </c>
      <c r="C99" t="str">
        <f>IF('Vesiverkoston lähtötiedot'!$A98&gt;1000, 'Vesiverkoston lähtötiedot'!$A98+MALLI_saneeraus_VJ1!C$2,"")</f>
        <v/>
      </c>
      <c r="D99" s="8" t="str">
        <f>IF(C99&lt;&gt;"",'Vesiverkoston lähtötiedot'!$B98*MALLI_saneeraus_VJ1!D$2,"")</f>
        <v/>
      </c>
      <c r="E99" t="str">
        <f>IF('Vesiverkoston lähtötiedot'!$A98&gt;1000, 'Vesiverkoston lähtötiedot'!$A98+MALLI_saneeraus_VJ1!E$2,"")</f>
        <v/>
      </c>
      <c r="F99" s="8" t="str">
        <f>IF(E99&lt;&gt;"",'Vesiverkoston lähtötiedot'!$B98*MALLI_saneeraus_VJ1!F$2,"")</f>
        <v/>
      </c>
      <c r="G99" t="str">
        <f>IF('Vesiverkoston lähtötiedot'!$A98&gt;1000, 'Vesiverkoston lähtötiedot'!$A98+MALLI_saneeraus_VJ1!G$2,"")</f>
        <v/>
      </c>
      <c r="H99" s="8" t="str">
        <f>IF(G99&lt;&gt;"",'Vesiverkoston lähtötiedot'!$B98*MALLI_saneeraus_VJ1!H$2,"")</f>
        <v/>
      </c>
      <c r="I99" t="str">
        <f>IF('Vesiverkoston lähtötiedot'!$A98&gt;1000, 'Vesiverkoston lähtötiedot'!$A98+MALLI_saneeraus_VJ1!I$2,"")</f>
        <v/>
      </c>
      <c r="J99" s="8" t="str">
        <f>IF(I99&lt;&gt;"",'Vesiverkoston lähtötiedot'!$B98*MALLI_saneeraus_VJ1!J$2,"")</f>
        <v/>
      </c>
    </row>
    <row r="100" spans="1:10" x14ac:dyDescent="0.35">
      <c r="A100" t="str">
        <f>IF('Vesiverkoston lähtötiedot'!$A99&gt;1000, 'Vesiverkoston lähtötiedot'!$A99+MALLI_saneeraus_VJ1!A$2,"")</f>
        <v/>
      </c>
      <c r="B100" s="8" t="str">
        <f>IF(A100&lt;&gt;"",'Vesiverkoston lähtötiedot'!$B99*MALLI_saneeraus_VJ1!B$2,"")</f>
        <v/>
      </c>
      <c r="C100" t="str">
        <f>IF('Vesiverkoston lähtötiedot'!$A99&gt;1000, 'Vesiverkoston lähtötiedot'!$A99+MALLI_saneeraus_VJ1!C$2,"")</f>
        <v/>
      </c>
      <c r="D100" s="8" t="str">
        <f>IF(C100&lt;&gt;"",'Vesiverkoston lähtötiedot'!$B99*MALLI_saneeraus_VJ1!D$2,"")</f>
        <v/>
      </c>
      <c r="E100" t="str">
        <f>IF('Vesiverkoston lähtötiedot'!$A99&gt;1000, 'Vesiverkoston lähtötiedot'!$A99+MALLI_saneeraus_VJ1!E$2,"")</f>
        <v/>
      </c>
      <c r="F100" s="8" t="str">
        <f>IF(E100&lt;&gt;"",'Vesiverkoston lähtötiedot'!$B99*MALLI_saneeraus_VJ1!F$2,"")</f>
        <v/>
      </c>
      <c r="G100" t="str">
        <f>IF('Vesiverkoston lähtötiedot'!$A99&gt;1000, 'Vesiverkoston lähtötiedot'!$A99+MALLI_saneeraus_VJ1!G$2,"")</f>
        <v/>
      </c>
      <c r="H100" s="8" t="str">
        <f>IF(G100&lt;&gt;"",'Vesiverkoston lähtötiedot'!$B99*MALLI_saneeraus_VJ1!H$2,"")</f>
        <v/>
      </c>
      <c r="I100" t="str">
        <f>IF('Vesiverkoston lähtötiedot'!$A99&gt;1000, 'Vesiverkoston lähtötiedot'!$A99+MALLI_saneeraus_VJ1!I$2,"")</f>
        <v/>
      </c>
      <c r="J100" s="8" t="str">
        <f>IF(I100&lt;&gt;"",'Vesiverkoston lähtötiedot'!$B99*MALLI_saneeraus_VJ1!J$2,"")</f>
        <v/>
      </c>
    </row>
    <row r="101" spans="1:10" x14ac:dyDescent="0.35">
      <c r="A101" t="str">
        <f>IF('Vesiverkoston lähtötiedot'!$A100&gt;1000, 'Vesiverkoston lähtötiedot'!$A100+MALLI_saneeraus_VJ1!A$2,"")</f>
        <v/>
      </c>
      <c r="B101" s="8" t="str">
        <f>IF(A101&lt;&gt;"",'Vesiverkoston lähtötiedot'!$B100*MALLI_saneeraus_VJ1!B$2,"")</f>
        <v/>
      </c>
      <c r="C101" t="str">
        <f>IF('Vesiverkoston lähtötiedot'!$A100&gt;1000, 'Vesiverkoston lähtötiedot'!$A100+MALLI_saneeraus_VJ1!C$2,"")</f>
        <v/>
      </c>
      <c r="D101" s="8" t="str">
        <f>IF(C101&lt;&gt;"",'Vesiverkoston lähtötiedot'!$B100*MALLI_saneeraus_VJ1!D$2,"")</f>
        <v/>
      </c>
      <c r="E101" t="str">
        <f>IF('Vesiverkoston lähtötiedot'!$A100&gt;1000, 'Vesiverkoston lähtötiedot'!$A100+MALLI_saneeraus_VJ1!E$2,"")</f>
        <v/>
      </c>
      <c r="F101" s="8" t="str">
        <f>IF(E101&lt;&gt;"",'Vesiverkoston lähtötiedot'!$B100*MALLI_saneeraus_VJ1!F$2,"")</f>
        <v/>
      </c>
      <c r="G101" t="str">
        <f>IF('Vesiverkoston lähtötiedot'!$A100&gt;1000, 'Vesiverkoston lähtötiedot'!$A100+MALLI_saneeraus_VJ1!G$2,"")</f>
        <v/>
      </c>
      <c r="H101" s="8" t="str">
        <f>IF(G101&lt;&gt;"",'Vesiverkoston lähtötiedot'!$B100*MALLI_saneeraus_VJ1!H$2,"")</f>
        <v/>
      </c>
      <c r="I101" t="str">
        <f>IF('Vesiverkoston lähtötiedot'!$A100&gt;1000, 'Vesiverkoston lähtötiedot'!$A100+MALLI_saneeraus_VJ1!I$2,"")</f>
        <v/>
      </c>
      <c r="J101" s="8" t="str">
        <f>IF(I101&lt;&gt;"",'Vesiverkoston lähtötiedot'!$B100*MALLI_saneeraus_VJ1!J$2,"")</f>
        <v/>
      </c>
    </row>
    <row r="102" spans="1:10" x14ac:dyDescent="0.35">
      <c r="A102" t="str">
        <f>IF('Vesiverkoston lähtötiedot'!$A101&gt;1000, 'Vesiverkoston lähtötiedot'!$A101+MALLI_saneeraus_VJ1!A$2,"")</f>
        <v/>
      </c>
      <c r="B102" s="8" t="str">
        <f>IF(A102&lt;&gt;"",'Vesiverkoston lähtötiedot'!$B101*MALLI_saneeraus_VJ1!B$2,"")</f>
        <v/>
      </c>
      <c r="C102" t="str">
        <f>IF('Vesiverkoston lähtötiedot'!$A101&gt;1000, 'Vesiverkoston lähtötiedot'!$A101+MALLI_saneeraus_VJ1!C$2,"")</f>
        <v/>
      </c>
      <c r="D102" s="8" t="str">
        <f>IF(C102&lt;&gt;"",'Vesiverkoston lähtötiedot'!$B101*MALLI_saneeraus_VJ1!D$2,"")</f>
        <v/>
      </c>
      <c r="E102" t="str">
        <f>IF('Vesiverkoston lähtötiedot'!$A101&gt;1000, 'Vesiverkoston lähtötiedot'!$A101+MALLI_saneeraus_VJ1!E$2,"")</f>
        <v/>
      </c>
      <c r="F102" s="8" t="str">
        <f>IF(E102&lt;&gt;"",'Vesiverkoston lähtötiedot'!$B101*MALLI_saneeraus_VJ1!F$2,"")</f>
        <v/>
      </c>
      <c r="G102" t="str">
        <f>IF('Vesiverkoston lähtötiedot'!$A101&gt;1000, 'Vesiverkoston lähtötiedot'!$A101+MALLI_saneeraus_VJ1!G$2,"")</f>
        <v/>
      </c>
      <c r="H102" s="8" t="str">
        <f>IF(G102&lt;&gt;"",'Vesiverkoston lähtötiedot'!$B101*MALLI_saneeraus_VJ1!H$2,"")</f>
        <v/>
      </c>
      <c r="I102" t="str">
        <f>IF('Vesiverkoston lähtötiedot'!$A101&gt;1000, 'Vesiverkoston lähtötiedot'!$A101+MALLI_saneeraus_VJ1!I$2,"")</f>
        <v/>
      </c>
      <c r="J102" s="8" t="str">
        <f>IF(I102&lt;&gt;"",'Vesiverkoston lähtötiedot'!$B101*MALLI_saneeraus_VJ1!J$2,"")</f>
        <v/>
      </c>
    </row>
    <row r="103" spans="1:10" x14ac:dyDescent="0.35">
      <c r="A103" t="str">
        <f>IF('Vesiverkoston lähtötiedot'!$A102&gt;1000, 'Vesiverkoston lähtötiedot'!$A102+MALLI_saneeraus_VJ1!A$2,"")</f>
        <v/>
      </c>
      <c r="B103" s="8" t="str">
        <f>IF(A103&lt;&gt;"",'Vesiverkoston lähtötiedot'!$B102*MALLI_saneeraus_VJ1!B$2,"")</f>
        <v/>
      </c>
      <c r="C103" t="str">
        <f>IF('Vesiverkoston lähtötiedot'!$A102&gt;1000, 'Vesiverkoston lähtötiedot'!$A102+MALLI_saneeraus_VJ1!C$2,"")</f>
        <v/>
      </c>
      <c r="D103" s="8" t="str">
        <f>IF(C103&lt;&gt;"",'Vesiverkoston lähtötiedot'!$B102*MALLI_saneeraus_VJ1!D$2,"")</f>
        <v/>
      </c>
      <c r="E103" t="str">
        <f>IF('Vesiverkoston lähtötiedot'!$A102&gt;1000, 'Vesiverkoston lähtötiedot'!$A102+MALLI_saneeraus_VJ1!E$2,"")</f>
        <v/>
      </c>
      <c r="F103" s="8" t="str">
        <f>IF(E103&lt;&gt;"",'Vesiverkoston lähtötiedot'!$B102*MALLI_saneeraus_VJ1!F$2,"")</f>
        <v/>
      </c>
      <c r="G103" t="str">
        <f>IF('Vesiverkoston lähtötiedot'!$A102&gt;1000, 'Vesiverkoston lähtötiedot'!$A102+MALLI_saneeraus_VJ1!G$2,"")</f>
        <v/>
      </c>
      <c r="H103" s="8" t="str">
        <f>IF(G103&lt;&gt;"",'Vesiverkoston lähtötiedot'!$B102*MALLI_saneeraus_VJ1!H$2,"")</f>
        <v/>
      </c>
      <c r="I103" t="str">
        <f>IF('Vesiverkoston lähtötiedot'!$A102&gt;1000, 'Vesiverkoston lähtötiedot'!$A102+MALLI_saneeraus_VJ1!I$2,"")</f>
        <v/>
      </c>
      <c r="J103" s="8" t="str">
        <f>IF(I103&lt;&gt;"",'Vesiverkoston lähtötiedot'!$B102*MALLI_saneeraus_VJ1!J$2,"")</f>
        <v/>
      </c>
    </row>
    <row r="104" spans="1:10" x14ac:dyDescent="0.35">
      <c r="A104" t="str">
        <f>IF('Vesiverkoston lähtötiedot'!$A103&gt;1000, 'Vesiverkoston lähtötiedot'!$A103+MALLI_saneeraus_VJ1!A$2,"")</f>
        <v/>
      </c>
      <c r="B104" s="8" t="str">
        <f>IF(A104&lt;&gt;"",'Vesiverkoston lähtötiedot'!$B103*MALLI_saneeraus_VJ1!B$2,"")</f>
        <v/>
      </c>
      <c r="C104" t="str">
        <f>IF('Vesiverkoston lähtötiedot'!$A103&gt;1000, 'Vesiverkoston lähtötiedot'!$A103+MALLI_saneeraus_VJ1!C$2,"")</f>
        <v/>
      </c>
      <c r="D104" s="8" t="str">
        <f>IF(C104&lt;&gt;"",'Vesiverkoston lähtötiedot'!$B103*MALLI_saneeraus_VJ1!D$2,"")</f>
        <v/>
      </c>
      <c r="E104" t="str">
        <f>IF('Vesiverkoston lähtötiedot'!$A103&gt;1000, 'Vesiverkoston lähtötiedot'!$A103+MALLI_saneeraus_VJ1!E$2,"")</f>
        <v/>
      </c>
      <c r="F104" s="8" t="str">
        <f>IF(E104&lt;&gt;"",'Vesiverkoston lähtötiedot'!$B103*MALLI_saneeraus_VJ1!F$2,"")</f>
        <v/>
      </c>
      <c r="G104" t="str">
        <f>IF('Vesiverkoston lähtötiedot'!$A103&gt;1000, 'Vesiverkoston lähtötiedot'!$A103+MALLI_saneeraus_VJ1!G$2,"")</f>
        <v/>
      </c>
      <c r="H104" s="8" t="str">
        <f>IF(G104&lt;&gt;"",'Vesiverkoston lähtötiedot'!$B103*MALLI_saneeraus_VJ1!H$2,"")</f>
        <v/>
      </c>
      <c r="I104" t="str">
        <f>IF('Vesiverkoston lähtötiedot'!$A103&gt;1000, 'Vesiverkoston lähtötiedot'!$A103+MALLI_saneeraus_VJ1!I$2,"")</f>
        <v/>
      </c>
      <c r="J104" s="8" t="str">
        <f>IF(I104&lt;&gt;"",'Vesiverkoston lähtötiedot'!$B103*MALLI_saneeraus_VJ1!J$2,"")</f>
        <v/>
      </c>
    </row>
    <row r="105" spans="1:10" x14ac:dyDescent="0.35">
      <c r="A105" t="str">
        <f>IF('Vesiverkoston lähtötiedot'!$A104&gt;1000, 'Vesiverkoston lähtötiedot'!$A104+MALLI_saneeraus_VJ1!A$2,"")</f>
        <v/>
      </c>
      <c r="B105" s="8" t="str">
        <f>IF(A105&lt;&gt;"",'Vesiverkoston lähtötiedot'!$B104*MALLI_saneeraus_VJ1!B$2,"")</f>
        <v/>
      </c>
      <c r="C105" t="str">
        <f>IF('Vesiverkoston lähtötiedot'!$A104&gt;1000, 'Vesiverkoston lähtötiedot'!$A104+MALLI_saneeraus_VJ1!C$2,"")</f>
        <v/>
      </c>
      <c r="D105" s="8" t="str">
        <f>IF(C105&lt;&gt;"",'Vesiverkoston lähtötiedot'!$B104*MALLI_saneeraus_VJ1!D$2,"")</f>
        <v/>
      </c>
      <c r="E105" t="str">
        <f>IF('Vesiverkoston lähtötiedot'!$A104&gt;1000, 'Vesiverkoston lähtötiedot'!$A104+MALLI_saneeraus_VJ1!E$2,"")</f>
        <v/>
      </c>
      <c r="F105" s="8" t="str">
        <f>IF(E105&lt;&gt;"",'Vesiverkoston lähtötiedot'!$B104*MALLI_saneeraus_VJ1!F$2,"")</f>
        <v/>
      </c>
      <c r="G105" t="str">
        <f>IF('Vesiverkoston lähtötiedot'!$A104&gt;1000, 'Vesiverkoston lähtötiedot'!$A104+MALLI_saneeraus_VJ1!G$2,"")</f>
        <v/>
      </c>
      <c r="H105" s="8" t="str">
        <f>IF(G105&lt;&gt;"",'Vesiverkoston lähtötiedot'!$B104*MALLI_saneeraus_VJ1!H$2,"")</f>
        <v/>
      </c>
      <c r="I105" t="str">
        <f>IF('Vesiverkoston lähtötiedot'!$A104&gt;1000, 'Vesiverkoston lähtötiedot'!$A104+MALLI_saneeraus_VJ1!I$2,"")</f>
        <v/>
      </c>
      <c r="J105" s="8" t="str">
        <f>IF(I105&lt;&gt;"",'Vesiverkoston lähtötiedot'!$B104*MALLI_saneeraus_VJ1!J$2,"")</f>
        <v/>
      </c>
    </row>
    <row r="106" spans="1:10" x14ac:dyDescent="0.35">
      <c r="A106" t="str">
        <f>IF('Vesiverkoston lähtötiedot'!$A105&gt;1000, 'Vesiverkoston lähtötiedot'!$A105+MALLI_saneeraus_VJ1!A$2,"")</f>
        <v/>
      </c>
      <c r="B106" s="8" t="str">
        <f>IF(A106&lt;&gt;"",'Vesiverkoston lähtötiedot'!$B105*MALLI_saneeraus_VJ1!B$2,"")</f>
        <v/>
      </c>
      <c r="C106" t="str">
        <f>IF('Vesiverkoston lähtötiedot'!$A105&gt;1000, 'Vesiverkoston lähtötiedot'!$A105+MALLI_saneeraus_VJ1!C$2,"")</f>
        <v/>
      </c>
      <c r="D106" s="8" t="str">
        <f>IF(C106&lt;&gt;"",'Vesiverkoston lähtötiedot'!$B105*MALLI_saneeraus_VJ1!D$2,"")</f>
        <v/>
      </c>
      <c r="E106" t="str">
        <f>IF('Vesiverkoston lähtötiedot'!$A105&gt;1000, 'Vesiverkoston lähtötiedot'!$A105+MALLI_saneeraus_VJ1!E$2,"")</f>
        <v/>
      </c>
      <c r="F106" s="8" t="str">
        <f>IF(E106&lt;&gt;"",'Vesiverkoston lähtötiedot'!$B105*MALLI_saneeraus_VJ1!F$2,"")</f>
        <v/>
      </c>
      <c r="G106" t="str">
        <f>IF('Vesiverkoston lähtötiedot'!$A105&gt;1000, 'Vesiverkoston lähtötiedot'!$A105+MALLI_saneeraus_VJ1!G$2,"")</f>
        <v/>
      </c>
      <c r="H106" s="8" t="str">
        <f>IF(G106&lt;&gt;"",'Vesiverkoston lähtötiedot'!$B105*MALLI_saneeraus_VJ1!H$2,"")</f>
        <v/>
      </c>
      <c r="I106" t="str">
        <f>IF('Vesiverkoston lähtötiedot'!$A105&gt;1000, 'Vesiverkoston lähtötiedot'!$A105+MALLI_saneeraus_VJ1!I$2,"")</f>
        <v/>
      </c>
      <c r="J106" s="8" t="str">
        <f>IF(I106&lt;&gt;"",'Vesiverkoston lähtötiedot'!$B105*MALLI_saneeraus_VJ1!J$2,"")</f>
        <v/>
      </c>
    </row>
    <row r="107" spans="1:10" x14ac:dyDescent="0.35">
      <c r="A107" t="str">
        <f>IF('Vesiverkoston lähtötiedot'!$A106&gt;1000, 'Vesiverkoston lähtötiedot'!$A106+MALLI_saneeraus_VJ1!A$2,"")</f>
        <v/>
      </c>
      <c r="B107" s="8" t="str">
        <f>IF(A107&lt;&gt;"",'Vesiverkoston lähtötiedot'!$B106*MALLI_saneeraus_VJ1!B$2,"")</f>
        <v/>
      </c>
      <c r="C107" t="str">
        <f>IF('Vesiverkoston lähtötiedot'!$A106&gt;1000, 'Vesiverkoston lähtötiedot'!$A106+MALLI_saneeraus_VJ1!C$2,"")</f>
        <v/>
      </c>
      <c r="D107" s="8" t="str">
        <f>IF(C107&lt;&gt;"",'Vesiverkoston lähtötiedot'!$B106*MALLI_saneeraus_VJ1!D$2,"")</f>
        <v/>
      </c>
      <c r="E107" t="str">
        <f>IF('Vesiverkoston lähtötiedot'!$A106&gt;1000, 'Vesiverkoston lähtötiedot'!$A106+MALLI_saneeraus_VJ1!E$2,"")</f>
        <v/>
      </c>
      <c r="F107" s="8" t="str">
        <f>IF(E107&lt;&gt;"",'Vesiverkoston lähtötiedot'!$B106*MALLI_saneeraus_VJ1!F$2,"")</f>
        <v/>
      </c>
      <c r="G107" t="str">
        <f>IF('Vesiverkoston lähtötiedot'!$A106&gt;1000, 'Vesiverkoston lähtötiedot'!$A106+MALLI_saneeraus_VJ1!G$2,"")</f>
        <v/>
      </c>
      <c r="H107" s="8" t="str">
        <f>IF(G107&lt;&gt;"",'Vesiverkoston lähtötiedot'!$B106*MALLI_saneeraus_VJ1!H$2,"")</f>
        <v/>
      </c>
      <c r="I107" t="str">
        <f>IF('Vesiverkoston lähtötiedot'!$A106&gt;1000, 'Vesiverkoston lähtötiedot'!$A106+MALLI_saneeraus_VJ1!I$2,"")</f>
        <v/>
      </c>
      <c r="J107" s="8" t="str">
        <f>IF(I107&lt;&gt;"",'Vesiverkoston lähtötiedot'!$B106*MALLI_saneeraus_VJ1!J$2,"")</f>
        <v/>
      </c>
    </row>
    <row r="108" spans="1:10" x14ac:dyDescent="0.35">
      <c r="A108" t="str">
        <f>IF('Vesiverkoston lähtötiedot'!$A107&gt;1000, 'Vesiverkoston lähtötiedot'!$A107+MALLI_saneeraus_VJ1!A$2,"")</f>
        <v/>
      </c>
      <c r="B108" s="8" t="str">
        <f>IF(A108&lt;&gt;"",'Vesiverkoston lähtötiedot'!$B107*MALLI_saneeraus_VJ1!B$2,"")</f>
        <v/>
      </c>
      <c r="C108" t="str">
        <f>IF('Vesiverkoston lähtötiedot'!$A107&gt;1000, 'Vesiverkoston lähtötiedot'!$A107+MALLI_saneeraus_VJ1!C$2,"")</f>
        <v/>
      </c>
      <c r="D108" s="8" t="str">
        <f>IF(C108&lt;&gt;"",'Vesiverkoston lähtötiedot'!$B107*MALLI_saneeraus_VJ1!D$2,"")</f>
        <v/>
      </c>
      <c r="E108" t="str">
        <f>IF('Vesiverkoston lähtötiedot'!$A107&gt;1000, 'Vesiverkoston lähtötiedot'!$A107+MALLI_saneeraus_VJ1!E$2,"")</f>
        <v/>
      </c>
      <c r="F108" s="8" t="str">
        <f>IF(E108&lt;&gt;"",'Vesiverkoston lähtötiedot'!$B107*MALLI_saneeraus_VJ1!F$2,"")</f>
        <v/>
      </c>
      <c r="G108" t="str">
        <f>IF('Vesiverkoston lähtötiedot'!$A107&gt;1000, 'Vesiverkoston lähtötiedot'!$A107+MALLI_saneeraus_VJ1!G$2,"")</f>
        <v/>
      </c>
      <c r="H108" s="8" t="str">
        <f>IF(G108&lt;&gt;"",'Vesiverkoston lähtötiedot'!$B107*MALLI_saneeraus_VJ1!H$2,"")</f>
        <v/>
      </c>
      <c r="I108" t="str">
        <f>IF('Vesiverkoston lähtötiedot'!$A107&gt;1000, 'Vesiverkoston lähtötiedot'!$A107+MALLI_saneeraus_VJ1!I$2,"")</f>
        <v/>
      </c>
      <c r="J108" s="8" t="str">
        <f>IF(I108&lt;&gt;"",'Vesiverkoston lähtötiedot'!$B107*MALLI_saneeraus_VJ1!J$2,"")</f>
        <v/>
      </c>
    </row>
    <row r="109" spans="1:10" x14ac:dyDescent="0.35">
      <c r="A109" t="str">
        <f>IF('Vesiverkoston lähtötiedot'!$A108&gt;1000, 'Vesiverkoston lähtötiedot'!$A108+MALLI_saneeraus_VJ1!A$2,"")</f>
        <v/>
      </c>
      <c r="B109" s="8" t="str">
        <f>IF(A109&lt;&gt;"",'Vesiverkoston lähtötiedot'!$B108*MALLI_saneeraus_VJ1!B$2,"")</f>
        <v/>
      </c>
      <c r="C109" t="str">
        <f>IF('Vesiverkoston lähtötiedot'!$A108&gt;1000, 'Vesiverkoston lähtötiedot'!$A108+MALLI_saneeraus_VJ1!C$2,"")</f>
        <v/>
      </c>
      <c r="D109" s="8" t="str">
        <f>IF(C109&lt;&gt;"",'Vesiverkoston lähtötiedot'!$B108*MALLI_saneeraus_VJ1!D$2,"")</f>
        <v/>
      </c>
      <c r="E109" t="str">
        <f>IF('Vesiverkoston lähtötiedot'!$A108&gt;1000, 'Vesiverkoston lähtötiedot'!$A108+MALLI_saneeraus_VJ1!E$2,"")</f>
        <v/>
      </c>
      <c r="F109" s="8" t="str">
        <f>IF(E109&lt;&gt;"",'Vesiverkoston lähtötiedot'!$B108*MALLI_saneeraus_VJ1!F$2,"")</f>
        <v/>
      </c>
      <c r="G109" t="str">
        <f>IF('Vesiverkoston lähtötiedot'!$A108&gt;1000, 'Vesiverkoston lähtötiedot'!$A108+MALLI_saneeraus_VJ1!G$2,"")</f>
        <v/>
      </c>
      <c r="H109" s="8" t="str">
        <f>IF(G109&lt;&gt;"",'Vesiverkoston lähtötiedot'!$B108*MALLI_saneeraus_VJ1!H$2,"")</f>
        <v/>
      </c>
      <c r="I109" t="str">
        <f>IF('Vesiverkoston lähtötiedot'!$A108&gt;1000, 'Vesiverkoston lähtötiedot'!$A108+MALLI_saneeraus_VJ1!I$2,"")</f>
        <v/>
      </c>
      <c r="J109" s="8" t="str">
        <f>IF(I109&lt;&gt;"",'Vesiverkoston lähtötiedot'!$B108*MALLI_saneeraus_VJ1!J$2,"")</f>
        <v/>
      </c>
    </row>
    <row r="110" spans="1:10" x14ac:dyDescent="0.35">
      <c r="A110" t="str">
        <f>IF('Vesiverkoston lähtötiedot'!$A109&gt;1000, 'Vesiverkoston lähtötiedot'!$A109+MALLI_saneeraus_VJ1!A$2,"")</f>
        <v/>
      </c>
      <c r="B110" s="8" t="str">
        <f>IF(A110&lt;&gt;"",'Vesiverkoston lähtötiedot'!$B109*MALLI_saneeraus_VJ1!B$2,"")</f>
        <v/>
      </c>
      <c r="C110" t="str">
        <f>IF('Vesiverkoston lähtötiedot'!$A109&gt;1000, 'Vesiverkoston lähtötiedot'!$A109+MALLI_saneeraus_VJ1!C$2,"")</f>
        <v/>
      </c>
      <c r="D110" s="8" t="str">
        <f>IF(C110&lt;&gt;"",'Vesiverkoston lähtötiedot'!$B109*MALLI_saneeraus_VJ1!D$2,"")</f>
        <v/>
      </c>
      <c r="E110" t="str">
        <f>IF('Vesiverkoston lähtötiedot'!$A109&gt;1000, 'Vesiverkoston lähtötiedot'!$A109+MALLI_saneeraus_VJ1!E$2,"")</f>
        <v/>
      </c>
      <c r="F110" s="8" t="str">
        <f>IF(E110&lt;&gt;"",'Vesiverkoston lähtötiedot'!$B109*MALLI_saneeraus_VJ1!F$2,"")</f>
        <v/>
      </c>
      <c r="G110" t="str">
        <f>IF('Vesiverkoston lähtötiedot'!$A109&gt;1000, 'Vesiverkoston lähtötiedot'!$A109+MALLI_saneeraus_VJ1!G$2,"")</f>
        <v/>
      </c>
      <c r="H110" s="8" t="str">
        <f>IF(G110&lt;&gt;"",'Vesiverkoston lähtötiedot'!$B109*MALLI_saneeraus_VJ1!H$2,"")</f>
        <v/>
      </c>
      <c r="I110" t="str">
        <f>IF('Vesiverkoston lähtötiedot'!$A109&gt;1000, 'Vesiverkoston lähtötiedot'!$A109+MALLI_saneeraus_VJ1!I$2,"")</f>
        <v/>
      </c>
      <c r="J110" s="8" t="str">
        <f>IF(I110&lt;&gt;"",'Vesiverkoston lähtötiedot'!$B109*MALLI_saneeraus_VJ1!J$2,"")</f>
        <v/>
      </c>
    </row>
    <row r="111" spans="1:10" x14ac:dyDescent="0.35">
      <c r="A111" t="str">
        <f>IF('Vesiverkoston lähtötiedot'!$A110&gt;1000, 'Vesiverkoston lähtötiedot'!$A110+MALLI_saneeraus_VJ1!A$2,"")</f>
        <v/>
      </c>
      <c r="B111" s="8" t="str">
        <f>IF(A111&lt;&gt;"",'Vesiverkoston lähtötiedot'!$B110*MALLI_saneeraus_VJ1!B$2,"")</f>
        <v/>
      </c>
      <c r="C111" t="str">
        <f>IF('Vesiverkoston lähtötiedot'!$A110&gt;1000, 'Vesiverkoston lähtötiedot'!$A110+MALLI_saneeraus_VJ1!C$2,"")</f>
        <v/>
      </c>
      <c r="D111" s="8" t="str">
        <f>IF(C111&lt;&gt;"",'Vesiverkoston lähtötiedot'!$B110*MALLI_saneeraus_VJ1!D$2,"")</f>
        <v/>
      </c>
      <c r="E111" t="str">
        <f>IF('Vesiverkoston lähtötiedot'!$A110&gt;1000, 'Vesiverkoston lähtötiedot'!$A110+MALLI_saneeraus_VJ1!E$2,"")</f>
        <v/>
      </c>
      <c r="F111" s="8" t="str">
        <f>IF(E111&lt;&gt;"",'Vesiverkoston lähtötiedot'!$B110*MALLI_saneeraus_VJ1!F$2,"")</f>
        <v/>
      </c>
      <c r="G111" t="str">
        <f>IF('Vesiverkoston lähtötiedot'!$A110&gt;1000, 'Vesiverkoston lähtötiedot'!$A110+MALLI_saneeraus_VJ1!G$2,"")</f>
        <v/>
      </c>
      <c r="H111" s="8" t="str">
        <f>IF(G111&lt;&gt;"",'Vesiverkoston lähtötiedot'!$B110*MALLI_saneeraus_VJ1!H$2,"")</f>
        <v/>
      </c>
      <c r="I111" t="str">
        <f>IF('Vesiverkoston lähtötiedot'!$A110&gt;1000, 'Vesiverkoston lähtötiedot'!$A110+MALLI_saneeraus_VJ1!I$2,"")</f>
        <v/>
      </c>
      <c r="J111" s="8" t="str">
        <f>IF(I111&lt;&gt;"",'Vesiverkoston lähtötiedot'!$B110*MALLI_saneeraus_VJ1!J$2,"")</f>
        <v/>
      </c>
    </row>
    <row r="112" spans="1:10" x14ac:dyDescent="0.35">
      <c r="A112" t="str">
        <f>IF('Vesiverkoston lähtötiedot'!$A111&gt;1000, 'Vesiverkoston lähtötiedot'!$A111+MALLI_saneeraus_VJ1!A$2,"")</f>
        <v/>
      </c>
      <c r="B112" s="8" t="str">
        <f>IF(A112&lt;&gt;"",'Vesiverkoston lähtötiedot'!$B111*MALLI_saneeraus_VJ1!B$2,"")</f>
        <v/>
      </c>
      <c r="C112" t="str">
        <f>IF('Vesiverkoston lähtötiedot'!$A111&gt;1000, 'Vesiverkoston lähtötiedot'!$A111+MALLI_saneeraus_VJ1!C$2,"")</f>
        <v/>
      </c>
      <c r="D112" s="8" t="str">
        <f>IF(C112&lt;&gt;"",'Vesiverkoston lähtötiedot'!$B111*MALLI_saneeraus_VJ1!D$2,"")</f>
        <v/>
      </c>
      <c r="E112" t="str">
        <f>IF('Vesiverkoston lähtötiedot'!$A111&gt;1000, 'Vesiverkoston lähtötiedot'!$A111+MALLI_saneeraus_VJ1!E$2,"")</f>
        <v/>
      </c>
      <c r="F112" s="8" t="str">
        <f>IF(E112&lt;&gt;"",'Vesiverkoston lähtötiedot'!$B111*MALLI_saneeraus_VJ1!F$2,"")</f>
        <v/>
      </c>
      <c r="G112" t="str">
        <f>IF('Vesiverkoston lähtötiedot'!$A111&gt;1000, 'Vesiverkoston lähtötiedot'!$A111+MALLI_saneeraus_VJ1!G$2,"")</f>
        <v/>
      </c>
      <c r="H112" s="8" t="str">
        <f>IF(G112&lt;&gt;"",'Vesiverkoston lähtötiedot'!$B111*MALLI_saneeraus_VJ1!H$2,"")</f>
        <v/>
      </c>
      <c r="I112" t="str">
        <f>IF('Vesiverkoston lähtötiedot'!$A111&gt;1000, 'Vesiverkoston lähtötiedot'!$A111+MALLI_saneeraus_VJ1!I$2,"")</f>
        <v/>
      </c>
      <c r="J112" s="8" t="str">
        <f>IF(I112&lt;&gt;"",'Vesiverkoston lähtötiedot'!$B111*MALLI_saneeraus_VJ1!J$2,"")</f>
        <v/>
      </c>
    </row>
    <row r="113" spans="1:10" x14ac:dyDescent="0.35">
      <c r="A113" t="str">
        <f>IF('Vesiverkoston lähtötiedot'!$A112&gt;1000, 'Vesiverkoston lähtötiedot'!$A112+MALLI_saneeraus_VJ1!A$2,"")</f>
        <v/>
      </c>
      <c r="B113" s="8" t="str">
        <f>IF(A113&lt;&gt;"",'Vesiverkoston lähtötiedot'!$B112*MALLI_saneeraus_VJ1!B$2,"")</f>
        <v/>
      </c>
      <c r="C113" t="str">
        <f>IF('Vesiverkoston lähtötiedot'!$A112&gt;1000, 'Vesiverkoston lähtötiedot'!$A112+MALLI_saneeraus_VJ1!C$2,"")</f>
        <v/>
      </c>
      <c r="D113" s="8" t="str">
        <f>IF(C113&lt;&gt;"",'Vesiverkoston lähtötiedot'!$B112*MALLI_saneeraus_VJ1!D$2,"")</f>
        <v/>
      </c>
      <c r="E113" t="str">
        <f>IF('Vesiverkoston lähtötiedot'!$A112&gt;1000, 'Vesiverkoston lähtötiedot'!$A112+MALLI_saneeraus_VJ1!E$2,"")</f>
        <v/>
      </c>
      <c r="F113" s="8" t="str">
        <f>IF(E113&lt;&gt;"",'Vesiverkoston lähtötiedot'!$B112*MALLI_saneeraus_VJ1!F$2,"")</f>
        <v/>
      </c>
      <c r="G113" t="str">
        <f>IF('Vesiverkoston lähtötiedot'!$A112&gt;1000, 'Vesiverkoston lähtötiedot'!$A112+MALLI_saneeraus_VJ1!G$2,"")</f>
        <v/>
      </c>
      <c r="H113" s="8" t="str">
        <f>IF(G113&lt;&gt;"",'Vesiverkoston lähtötiedot'!$B112*MALLI_saneeraus_VJ1!H$2,"")</f>
        <v/>
      </c>
      <c r="I113" t="str">
        <f>IF('Vesiverkoston lähtötiedot'!$A112&gt;1000, 'Vesiverkoston lähtötiedot'!$A112+MALLI_saneeraus_VJ1!I$2,"")</f>
        <v/>
      </c>
      <c r="J113" s="8" t="str">
        <f>IF(I113&lt;&gt;"",'Vesiverkoston lähtötiedot'!$B112*MALLI_saneeraus_VJ1!J$2,"")</f>
        <v/>
      </c>
    </row>
    <row r="114" spans="1:10" x14ac:dyDescent="0.35">
      <c r="A114" t="str">
        <f>IF('Vesiverkoston lähtötiedot'!$A113&gt;1000, 'Vesiverkoston lähtötiedot'!$A113+MALLI_saneeraus_VJ1!A$2,"")</f>
        <v/>
      </c>
      <c r="B114" s="8" t="str">
        <f>IF(A114&lt;&gt;"",'Vesiverkoston lähtötiedot'!$B113*MALLI_saneeraus_VJ1!B$2,"")</f>
        <v/>
      </c>
      <c r="C114" t="str">
        <f>IF('Vesiverkoston lähtötiedot'!$A113&gt;1000, 'Vesiverkoston lähtötiedot'!$A113+MALLI_saneeraus_VJ1!C$2,"")</f>
        <v/>
      </c>
      <c r="D114" s="8" t="str">
        <f>IF(C114&lt;&gt;"",'Vesiverkoston lähtötiedot'!$B113*MALLI_saneeraus_VJ1!D$2,"")</f>
        <v/>
      </c>
      <c r="E114" t="str">
        <f>IF('Vesiverkoston lähtötiedot'!$A113&gt;1000, 'Vesiverkoston lähtötiedot'!$A113+MALLI_saneeraus_VJ1!E$2,"")</f>
        <v/>
      </c>
      <c r="F114" s="8" t="str">
        <f>IF(E114&lt;&gt;"",'Vesiverkoston lähtötiedot'!$B113*MALLI_saneeraus_VJ1!F$2,"")</f>
        <v/>
      </c>
      <c r="G114" t="str">
        <f>IF('Vesiverkoston lähtötiedot'!$A113&gt;1000, 'Vesiverkoston lähtötiedot'!$A113+MALLI_saneeraus_VJ1!G$2,"")</f>
        <v/>
      </c>
      <c r="H114" s="8" t="str">
        <f>IF(G114&lt;&gt;"",'Vesiverkoston lähtötiedot'!$B113*MALLI_saneeraus_VJ1!H$2,"")</f>
        <v/>
      </c>
      <c r="I114" t="str">
        <f>IF('Vesiverkoston lähtötiedot'!$A113&gt;1000, 'Vesiverkoston lähtötiedot'!$A113+MALLI_saneeraus_VJ1!I$2,"")</f>
        <v/>
      </c>
      <c r="J114" s="8" t="str">
        <f>IF(I114&lt;&gt;"",'Vesiverkoston lähtötiedot'!$B113*MALLI_saneeraus_VJ1!J$2,"")</f>
        <v/>
      </c>
    </row>
    <row r="115" spans="1:10" x14ac:dyDescent="0.35">
      <c r="A115" t="str">
        <f>IF('Vesiverkoston lähtötiedot'!$A114&gt;1000, 'Vesiverkoston lähtötiedot'!$A114+MALLI_saneeraus_VJ1!A$2,"")</f>
        <v/>
      </c>
      <c r="B115" s="8" t="str">
        <f>IF(A115&lt;&gt;"",'Vesiverkoston lähtötiedot'!$B114*MALLI_saneeraus_VJ1!B$2,"")</f>
        <v/>
      </c>
      <c r="C115" t="str">
        <f>IF('Vesiverkoston lähtötiedot'!$A114&gt;1000, 'Vesiverkoston lähtötiedot'!$A114+MALLI_saneeraus_VJ1!C$2,"")</f>
        <v/>
      </c>
      <c r="D115" s="8" t="str">
        <f>IF(C115&lt;&gt;"",'Vesiverkoston lähtötiedot'!$B114*MALLI_saneeraus_VJ1!D$2,"")</f>
        <v/>
      </c>
      <c r="E115" t="str">
        <f>IF('Vesiverkoston lähtötiedot'!$A114&gt;1000, 'Vesiverkoston lähtötiedot'!$A114+MALLI_saneeraus_VJ1!E$2,"")</f>
        <v/>
      </c>
      <c r="F115" s="8" t="str">
        <f>IF(E115&lt;&gt;"",'Vesiverkoston lähtötiedot'!$B114*MALLI_saneeraus_VJ1!F$2,"")</f>
        <v/>
      </c>
      <c r="G115" t="str">
        <f>IF('Vesiverkoston lähtötiedot'!$A114&gt;1000, 'Vesiverkoston lähtötiedot'!$A114+MALLI_saneeraus_VJ1!G$2,"")</f>
        <v/>
      </c>
      <c r="H115" s="8" t="str">
        <f>IF(G115&lt;&gt;"",'Vesiverkoston lähtötiedot'!$B114*MALLI_saneeraus_VJ1!H$2,"")</f>
        <v/>
      </c>
      <c r="I115" t="str">
        <f>IF('Vesiverkoston lähtötiedot'!$A114&gt;1000, 'Vesiverkoston lähtötiedot'!$A114+MALLI_saneeraus_VJ1!I$2,"")</f>
        <v/>
      </c>
      <c r="J115" s="8" t="str">
        <f>IF(I115&lt;&gt;"",'Vesiverkoston lähtötiedot'!$B114*MALLI_saneeraus_VJ1!J$2,"")</f>
        <v/>
      </c>
    </row>
    <row r="116" spans="1:10" x14ac:dyDescent="0.35">
      <c r="A116" t="str">
        <f>IF('Vesiverkoston lähtötiedot'!$A115&gt;1000, 'Vesiverkoston lähtötiedot'!$A115+MALLI_saneeraus_VJ1!A$2,"")</f>
        <v/>
      </c>
      <c r="B116" s="8" t="str">
        <f>IF(A116&lt;&gt;"",'Vesiverkoston lähtötiedot'!$B115*MALLI_saneeraus_VJ1!B$2,"")</f>
        <v/>
      </c>
      <c r="C116" t="str">
        <f>IF('Vesiverkoston lähtötiedot'!$A115&gt;1000, 'Vesiverkoston lähtötiedot'!$A115+MALLI_saneeraus_VJ1!C$2,"")</f>
        <v/>
      </c>
      <c r="D116" s="8" t="str">
        <f>IF(C116&lt;&gt;"",'Vesiverkoston lähtötiedot'!$B115*MALLI_saneeraus_VJ1!D$2,"")</f>
        <v/>
      </c>
      <c r="E116" t="str">
        <f>IF('Vesiverkoston lähtötiedot'!$A115&gt;1000, 'Vesiverkoston lähtötiedot'!$A115+MALLI_saneeraus_VJ1!E$2,"")</f>
        <v/>
      </c>
      <c r="F116" s="8" t="str">
        <f>IF(E116&lt;&gt;"",'Vesiverkoston lähtötiedot'!$B115*MALLI_saneeraus_VJ1!F$2,"")</f>
        <v/>
      </c>
      <c r="G116" t="str">
        <f>IF('Vesiverkoston lähtötiedot'!$A115&gt;1000, 'Vesiverkoston lähtötiedot'!$A115+MALLI_saneeraus_VJ1!G$2,"")</f>
        <v/>
      </c>
      <c r="H116" s="8" t="str">
        <f>IF(G116&lt;&gt;"",'Vesiverkoston lähtötiedot'!$B115*MALLI_saneeraus_VJ1!H$2,"")</f>
        <v/>
      </c>
      <c r="I116" t="str">
        <f>IF('Vesiverkoston lähtötiedot'!$A115&gt;1000, 'Vesiverkoston lähtötiedot'!$A115+MALLI_saneeraus_VJ1!I$2,"")</f>
        <v/>
      </c>
      <c r="J116" s="8" t="str">
        <f>IF(I116&lt;&gt;"",'Vesiverkoston lähtötiedot'!$B115*MALLI_saneeraus_VJ1!J$2,"")</f>
        <v/>
      </c>
    </row>
    <row r="117" spans="1:10" x14ac:dyDescent="0.35">
      <c r="A117" t="str">
        <f>IF('Vesiverkoston lähtötiedot'!$A116&gt;1000, 'Vesiverkoston lähtötiedot'!$A116+MALLI_saneeraus_VJ1!A$2,"")</f>
        <v/>
      </c>
      <c r="B117" s="8" t="str">
        <f>IF(A117&lt;&gt;"",'Vesiverkoston lähtötiedot'!$B116*MALLI_saneeraus_VJ1!B$2,"")</f>
        <v/>
      </c>
      <c r="C117" t="str">
        <f>IF('Vesiverkoston lähtötiedot'!$A116&gt;1000, 'Vesiverkoston lähtötiedot'!$A116+MALLI_saneeraus_VJ1!C$2,"")</f>
        <v/>
      </c>
      <c r="D117" s="8" t="str">
        <f>IF(C117&lt;&gt;"",'Vesiverkoston lähtötiedot'!$B116*MALLI_saneeraus_VJ1!D$2,"")</f>
        <v/>
      </c>
      <c r="E117" t="str">
        <f>IF('Vesiverkoston lähtötiedot'!$A116&gt;1000, 'Vesiverkoston lähtötiedot'!$A116+MALLI_saneeraus_VJ1!E$2,"")</f>
        <v/>
      </c>
      <c r="F117" s="8" t="str">
        <f>IF(E117&lt;&gt;"",'Vesiverkoston lähtötiedot'!$B116*MALLI_saneeraus_VJ1!F$2,"")</f>
        <v/>
      </c>
      <c r="G117" t="str">
        <f>IF('Vesiverkoston lähtötiedot'!$A116&gt;1000, 'Vesiverkoston lähtötiedot'!$A116+MALLI_saneeraus_VJ1!G$2,"")</f>
        <v/>
      </c>
      <c r="H117" s="8" t="str">
        <f>IF(G117&lt;&gt;"",'Vesiverkoston lähtötiedot'!$B116*MALLI_saneeraus_VJ1!H$2,"")</f>
        <v/>
      </c>
      <c r="I117" t="str">
        <f>IF('Vesiverkoston lähtötiedot'!$A116&gt;1000, 'Vesiverkoston lähtötiedot'!$A116+MALLI_saneeraus_VJ1!I$2,"")</f>
        <v/>
      </c>
      <c r="J117" s="8" t="str">
        <f>IF(I117&lt;&gt;"",'Vesiverkoston lähtötiedot'!$B116*MALLI_saneeraus_VJ1!J$2,"")</f>
        <v/>
      </c>
    </row>
    <row r="118" spans="1:10" x14ac:dyDescent="0.35">
      <c r="A118" t="str">
        <f>IF('Vesiverkoston lähtötiedot'!$A117&gt;1000, 'Vesiverkoston lähtötiedot'!$A117+MALLI_saneeraus_VJ1!A$2,"")</f>
        <v/>
      </c>
      <c r="B118" s="8" t="str">
        <f>IF(A118&lt;&gt;"",'Vesiverkoston lähtötiedot'!$B117*MALLI_saneeraus_VJ1!B$2,"")</f>
        <v/>
      </c>
      <c r="C118" t="str">
        <f>IF('Vesiverkoston lähtötiedot'!$A117&gt;1000, 'Vesiverkoston lähtötiedot'!$A117+MALLI_saneeraus_VJ1!C$2,"")</f>
        <v/>
      </c>
      <c r="D118" s="8" t="str">
        <f>IF(C118&lt;&gt;"",'Vesiverkoston lähtötiedot'!$B117*MALLI_saneeraus_VJ1!D$2,"")</f>
        <v/>
      </c>
      <c r="E118" t="str">
        <f>IF('Vesiverkoston lähtötiedot'!$A117&gt;1000, 'Vesiverkoston lähtötiedot'!$A117+MALLI_saneeraus_VJ1!E$2,"")</f>
        <v/>
      </c>
      <c r="F118" s="8" t="str">
        <f>IF(E118&lt;&gt;"",'Vesiverkoston lähtötiedot'!$B117*MALLI_saneeraus_VJ1!F$2,"")</f>
        <v/>
      </c>
      <c r="G118" t="str">
        <f>IF('Vesiverkoston lähtötiedot'!$A117&gt;1000, 'Vesiverkoston lähtötiedot'!$A117+MALLI_saneeraus_VJ1!G$2,"")</f>
        <v/>
      </c>
      <c r="H118" s="8" t="str">
        <f>IF(G118&lt;&gt;"",'Vesiverkoston lähtötiedot'!$B117*MALLI_saneeraus_VJ1!H$2,"")</f>
        <v/>
      </c>
      <c r="I118" t="str">
        <f>IF('Vesiverkoston lähtötiedot'!$A117&gt;1000, 'Vesiverkoston lähtötiedot'!$A117+MALLI_saneeraus_VJ1!I$2,"")</f>
        <v/>
      </c>
      <c r="J118" s="8" t="str">
        <f>IF(I118&lt;&gt;"",'Vesiverkoston lähtötiedot'!$B117*MALLI_saneeraus_VJ1!J$2,"")</f>
        <v/>
      </c>
    </row>
    <row r="119" spans="1:10" x14ac:dyDescent="0.35">
      <c r="A119" t="str">
        <f>IF('Vesiverkoston lähtötiedot'!$A118&gt;1000, 'Vesiverkoston lähtötiedot'!$A118+MALLI_saneeraus_VJ1!A$2,"")</f>
        <v/>
      </c>
      <c r="B119" s="8" t="str">
        <f>IF(A119&lt;&gt;"",'Vesiverkoston lähtötiedot'!$B118*MALLI_saneeraus_VJ1!B$2,"")</f>
        <v/>
      </c>
      <c r="C119" t="str">
        <f>IF('Vesiverkoston lähtötiedot'!$A118&gt;1000, 'Vesiverkoston lähtötiedot'!$A118+MALLI_saneeraus_VJ1!C$2,"")</f>
        <v/>
      </c>
      <c r="D119" s="8" t="str">
        <f>IF(C119&lt;&gt;"",'Vesiverkoston lähtötiedot'!$B118*MALLI_saneeraus_VJ1!D$2,"")</f>
        <v/>
      </c>
      <c r="E119" t="str">
        <f>IF('Vesiverkoston lähtötiedot'!$A118&gt;1000, 'Vesiverkoston lähtötiedot'!$A118+MALLI_saneeraus_VJ1!E$2,"")</f>
        <v/>
      </c>
      <c r="F119" s="8" t="str">
        <f>IF(E119&lt;&gt;"",'Vesiverkoston lähtötiedot'!$B118*MALLI_saneeraus_VJ1!F$2,"")</f>
        <v/>
      </c>
      <c r="G119" t="str">
        <f>IF('Vesiverkoston lähtötiedot'!$A118&gt;1000, 'Vesiverkoston lähtötiedot'!$A118+MALLI_saneeraus_VJ1!G$2,"")</f>
        <v/>
      </c>
      <c r="H119" s="8" t="str">
        <f>IF(G119&lt;&gt;"",'Vesiverkoston lähtötiedot'!$B118*MALLI_saneeraus_VJ1!H$2,"")</f>
        <v/>
      </c>
      <c r="I119" t="str">
        <f>IF('Vesiverkoston lähtötiedot'!$A118&gt;1000, 'Vesiverkoston lähtötiedot'!$A118+MALLI_saneeraus_VJ1!I$2,"")</f>
        <v/>
      </c>
      <c r="J119" s="8" t="str">
        <f>IF(I119&lt;&gt;"",'Vesiverkoston lähtötiedot'!$B118*MALLI_saneeraus_VJ1!J$2,"")</f>
        <v/>
      </c>
    </row>
    <row r="120" spans="1:10" x14ac:dyDescent="0.35">
      <c r="A120" t="str">
        <f>IF('Vesiverkoston lähtötiedot'!$A119&gt;1000, 'Vesiverkoston lähtötiedot'!$A119+MALLI_saneeraus_VJ1!A$2,"")</f>
        <v/>
      </c>
      <c r="B120" s="8" t="str">
        <f>IF(A120&lt;&gt;"",'Vesiverkoston lähtötiedot'!$B119*MALLI_saneeraus_VJ1!B$2,"")</f>
        <v/>
      </c>
      <c r="C120" t="str">
        <f>IF('Vesiverkoston lähtötiedot'!$A119&gt;1000, 'Vesiverkoston lähtötiedot'!$A119+MALLI_saneeraus_VJ1!C$2,"")</f>
        <v/>
      </c>
      <c r="D120" s="8" t="str">
        <f>IF(C120&lt;&gt;"",'Vesiverkoston lähtötiedot'!$B119*MALLI_saneeraus_VJ1!D$2,"")</f>
        <v/>
      </c>
      <c r="E120" t="str">
        <f>IF('Vesiverkoston lähtötiedot'!$A119&gt;1000, 'Vesiverkoston lähtötiedot'!$A119+MALLI_saneeraus_VJ1!E$2,"")</f>
        <v/>
      </c>
      <c r="F120" s="8" t="str">
        <f>IF(E120&lt;&gt;"",'Vesiverkoston lähtötiedot'!$B119*MALLI_saneeraus_VJ1!F$2,"")</f>
        <v/>
      </c>
      <c r="G120" t="str">
        <f>IF('Vesiverkoston lähtötiedot'!$A119&gt;1000, 'Vesiverkoston lähtötiedot'!$A119+MALLI_saneeraus_VJ1!G$2,"")</f>
        <v/>
      </c>
      <c r="H120" s="8" t="str">
        <f>IF(G120&lt;&gt;"",'Vesiverkoston lähtötiedot'!$B119*MALLI_saneeraus_VJ1!H$2,"")</f>
        <v/>
      </c>
      <c r="I120" t="str">
        <f>IF('Vesiverkoston lähtötiedot'!$A119&gt;1000, 'Vesiverkoston lähtötiedot'!$A119+MALLI_saneeraus_VJ1!I$2,"")</f>
        <v/>
      </c>
      <c r="J120" s="8" t="str">
        <f>IF(I120&lt;&gt;"",'Vesiverkoston lähtötiedot'!$B119*MALLI_saneeraus_VJ1!J$2,"")</f>
        <v/>
      </c>
    </row>
    <row r="121" spans="1:10" x14ac:dyDescent="0.35">
      <c r="A121" t="str">
        <f>IF('Vesiverkoston lähtötiedot'!$A120&gt;1000, 'Vesiverkoston lähtötiedot'!$A120+MALLI_saneeraus_VJ1!A$2,"")</f>
        <v/>
      </c>
      <c r="B121" s="8" t="str">
        <f>IF(A121&lt;&gt;"",'Vesiverkoston lähtötiedot'!$B120*MALLI_saneeraus_VJ1!B$2,"")</f>
        <v/>
      </c>
      <c r="C121" t="str">
        <f>IF('Vesiverkoston lähtötiedot'!$A120&gt;1000, 'Vesiverkoston lähtötiedot'!$A120+MALLI_saneeraus_VJ1!C$2,"")</f>
        <v/>
      </c>
      <c r="D121" s="8" t="str">
        <f>IF(C121&lt;&gt;"",'Vesiverkoston lähtötiedot'!$B120*MALLI_saneeraus_VJ1!D$2,"")</f>
        <v/>
      </c>
      <c r="E121" t="str">
        <f>IF('Vesiverkoston lähtötiedot'!$A120&gt;1000, 'Vesiverkoston lähtötiedot'!$A120+MALLI_saneeraus_VJ1!E$2,"")</f>
        <v/>
      </c>
      <c r="F121" s="8" t="str">
        <f>IF(E121&lt;&gt;"",'Vesiverkoston lähtötiedot'!$B120*MALLI_saneeraus_VJ1!F$2,"")</f>
        <v/>
      </c>
      <c r="G121" t="str">
        <f>IF('Vesiverkoston lähtötiedot'!$A120&gt;1000, 'Vesiverkoston lähtötiedot'!$A120+MALLI_saneeraus_VJ1!G$2,"")</f>
        <v/>
      </c>
      <c r="H121" s="8" t="str">
        <f>IF(G121&lt;&gt;"",'Vesiverkoston lähtötiedot'!$B120*MALLI_saneeraus_VJ1!H$2,"")</f>
        <v/>
      </c>
      <c r="I121" t="str">
        <f>IF('Vesiverkoston lähtötiedot'!$A120&gt;1000, 'Vesiverkoston lähtötiedot'!$A120+MALLI_saneeraus_VJ1!I$2,"")</f>
        <v/>
      </c>
      <c r="J121" s="8" t="str">
        <f>IF(I121&lt;&gt;"",'Vesiverkoston lähtötiedot'!$B120*MALLI_saneeraus_VJ1!J$2,"")</f>
        <v/>
      </c>
    </row>
    <row r="122" spans="1:10" x14ac:dyDescent="0.35">
      <c r="A122" t="str">
        <f>IF('Vesiverkoston lähtötiedot'!$A121&gt;1000, 'Vesiverkoston lähtötiedot'!$A121+MALLI_saneeraus_VJ1!A$2,"")</f>
        <v/>
      </c>
      <c r="B122" s="8" t="str">
        <f>IF(A122&lt;&gt;"",'Vesiverkoston lähtötiedot'!$B121*MALLI_saneeraus_VJ1!B$2,"")</f>
        <v/>
      </c>
      <c r="C122" t="str">
        <f>IF('Vesiverkoston lähtötiedot'!$A121&gt;1000, 'Vesiverkoston lähtötiedot'!$A121+MALLI_saneeraus_VJ1!C$2,"")</f>
        <v/>
      </c>
      <c r="D122" s="8" t="str">
        <f>IF(C122&lt;&gt;"",'Vesiverkoston lähtötiedot'!$B121*MALLI_saneeraus_VJ1!D$2,"")</f>
        <v/>
      </c>
      <c r="E122" t="str">
        <f>IF('Vesiverkoston lähtötiedot'!$A121&gt;1000, 'Vesiverkoston lähtötiedot'!$A121+MALLI_saneeraus_VJ1!E$2,"")</f>
        <v/>
      </c>
      <c r="F122" s="8" t="str">
        <f>IF(E122&lt;&gt;"",'Vesiverkoston lähtötiedot'!$B121*MALLI_saneeraus_VJ1!F$2,"")</f>
        <v/>
      </c>
      <c r="G122" t="str">
        <f>IF('Vesiverkoston lähtötiedot'!$A121&gt;1000, 'Vesiverkoston lähtötiedot'!$A121+MALLI_saneeraus_VJ1!G$2,"")</f>
        <v/>
      </c>
      <c r="H122" s="8" t="str">
        <f>IF(G122&lt;&gt;"",'Vesiverkoston lähtötiedot'!$B121*MALLI_saneeraus_VJ1!H$2,"")</f>
        <v/>
      </c>
      <c r="I122" t="str">
        <f>IF('Vesiverkoston lähtötiedot'!$A121&gt;1000, 'Vesiverkoston lähtötiedot'!$A121+MALLI_saneeraus_VJ1!I$2,"")</f>
        <v/>
      </c>
      <c r="J122" s="8" t="str">
        <f>IF(I122&lt;&gt;"",'Vesiverkoston lähtötiedot'!$B121*MALLI_saneeraus_VJ1!J$2,"")</f>
        <v/>
      </c>
    </row>
    <row r="123" spans="1:10" x14ac:dyDescent="0.35">
      <c r="A123" t="str">
        <f>IF('Vesiverkoston lähtötiedot'!$A122&gt;1000, 'Vesiverkoston lähtötiedot'!$A122+MALLI_saneeraus_VJ1!A$2,"")</f>
        <v/>
      </c>
      <c r="B123" s="8" t="str">
        <f>IF(A123&lt;&gt;"",'Vesiverkoston lähtötiedot'!$B122*MALLI_saneeraus_VJ1!B$2,"")</f>
        <v/>
      </c>
      <c r="C123" t="str">
        <f>IF('Vesiverkoston lähtötiedot'!$A122&gt;1000, 'Vesiverkoston lähtötiedot'!$A122+MALLI_saneeraus_VJ1!C$2,"")</f>
        <v/>
      </c>
      <c r="D123" s="8" t="str">
        <f>IF(C123&lt;&gt;"",'Vesiverkoston lähtötiedot'!$B122*MALLI_saneeraus_VJ1!D$2,"")</f>
        <v/>
      </c>
      <c r="E123" t="str">
        <f>IF('Vesiverkoston lähtötiedot'!$A122&gt;1000, 'Vesiverkoston lähtötiedot'!$A122+MALLI_saneeraus_VJ1!E$2,"")</f>
        <v/>
      </c>
      <c r="F123" s="8" t="str">
        <f>IF(E123&lt;&gt;"",'Vesiverkoston lähtötiedot'!$B122*MALLI_saneeraus_VJ1!F$2,"")</f>
        <v/>
      </c>
      <c r="G123" t="str">
        <f>IF('Vesiverkoston lähtötiedot'!$A122&gt;1000, 'Vesiverkoston lähtötiedot'!$A122+MALLI_saneeraus_VJ1!G$2,"")</f>
        <v/>
      </c>
      <c r="H123" s="8" t="str">
        <f>IF(G123&lt;&gt;"",'Vesiverkoston lähtötiedot'!$B122*MALLI_saneeraus_VJ1!H$2,"")</f>
        <v/>
      </c>
      <c r="I123" t="str">
        <f>IF('Vesiverkoston lähtötiedot'!$A122&gt;1000, 'Vesiverkoston lähtötiedot'!$A122+MALLI_saneeraus_VJ1!I$2,"")</f>
        <v/>
      </c>
      <c r="J123" s="8" t="str">
        <f>IF(I123&lt;&gt;"",'Vesiverkoston lähtötiedot'!$B122*MALLI_saneeraus_VJ1!J$2,"")</f>
        <v/>
      </c>
    </row>
    <row r="124" spans="1:10" x14ac:dyDescent="0.35">
      <c r="A124" t="str">
        <f>IF('Vesiverkoston lähtötiedot'!$A123&gt;1000, 'Vesiverkoston lähtötiedot'!$A123+MALLI_saneeraus_VJ1!A$2,"")</f>
        <v/>
      </c>
      <c r="B124" s="8" t="str">
        <f>IF(A124&lt;&gt;"",'Vesiverkoston lähtötiedot'!$B123*MALLI_saneeraus_VJ1!B$2,"")</f>
        <v/>
      </c>
      <c r="C124" t="str">
        <f>IF('Vesiverkoston lähtötiedot'!$A123&gt;1000, 'Vesiverkoston lähtötiedot'!$A123+MALLI_saneeraus_VJ1!C$2,"")</f>
        <v/>
      </c>
      <c r="D124" s="8" t="str">
        <f>IF(C124&lt;&gt;"",'Vesiverkoston lähtötiedot'!$B123*MALLI_saneeraus_VJ1!D$2,"")</f>
        <v/>
      </c>
      <c r="E124" t="str">
        <f>IF('Vesiverkoston lähtötiedot'!$A123&gt;1000, 'Vesiverkoston lähtötiedot'!$A123+MALLI_saneeraus_VJ1!E$2,"")</f>
        <v/>
      </c>
      <c r="F124" s="8" t="str">
        <f>IF(E124&lt;&gt;"",'Vesiverkoston lähtötiedot'!$B123*MALLI_saneeraus_VJ1!F$2,"")</f>
        <v/>
      </c>
      <c r="G124" t="str">
        <f>IF('Vesiverkoston lähtötiedot'!$A123&gt;1000, 'Vesiverkoston lähtötiedot'!$A123+MALLI_saneeraus_VJ1!G$2,"")</f>
        <v/>
      </c>
      <c r="H124" s="8" t="str">
        <f>IF(G124&lt;&gt;"",'Vesiverkoston lähtötiedot'!$B123*MALLI_saneeraus_VJ1!H$2,"")</f>
        <v/>
      </c>
      <c r="I124" t="str">
        <f>IF('Vesiverkoston lähtötiedot'!$A123&gt;1000, 'Vesiverkoston lähtötiedot'!$A123+MALLI_saneeraus_VJ1!I$2,"")</f>
        <v/>
      </c>
      <c r="J124" s="8" t="str">
        <f>IF(I124&lt;&gt;"",'Vesiverkoston lähtötiedot'!$B123*MALLI_saneeraus_VJ1!J$2,"")</f>
        <v/>
      </c>
    </row>
    <row r="125" spans="1:10" x14ac:dyDescent="0.35">
      <c r="A125" t="str">
        <f>IF('Vesiverkoston lähtötiedot'!$A124&gt;1000, 'Vesiverkoston lähtötiedot'!$A124+MALLI_saneeraus_VJ1!A$2,"")</f>
        <v/>
      </c>
      <c r="B125" s="8" t="str">
        <f>IF(A125&lt;&gt;"",'Vesiverkoston lähtötiedot'!$B124*MALLI_saneeraus_VJ1!B$2,"")</f>
        <v/>
      </c>
      <c r="C125" t="str">
        <f>IF('Vesiverkoston lähtötiedot'!$A124&gt;1000, 'Vesiverkoston lähtötiedot'!$A124+MALLI_saneeraus_VJ1!C$2,"")</f>
        <v/>
      </c>
      <c r="D125" s="8" t="str">
        <f>IF(C125&lt;&gt;"",'Vesiverkoston lähtötiedot'!$B124*MALLI_saneeraus_VJ1!D$2,"")</f>
        <v/>
      </c>
      <c r="E125" t="str">
        <f>IF('Vesiverkoston lähtötiedot'!$A124&gt;1000, 'Vesiverkoston lähtötiedot'!$A124+MALLI_saneeraus_VJ1!E$2,"")</f>
        <v/>
      </c>
      <c r="F125" s="8" t="str">
        <f>IF(E125&lt;&gt;"",'Vesiverkoston lähtötiedot'!$B124*MALLI_saneeraus_VJ1!F$2,"")</f>
        <v/>
      </c>
      <c r="G125" t="str">
        <f>IF('Vesiverkoston lähtötiedot'!$A124&gt;1000, 'Vesiverkoston lähtötiedot'!$A124+MALLI_saneeraus_VJ1!G$2,"")</f>
        <v/>
      </c>
      <c r="H125" s="8" t="str">
        <f>IF(G125&lt;&gt;"",'Vesiverkoston lähtötiedot'!$B124*MALLI_saneeraus_VJ1!H$2,"")</f>
        <v/>
      </c>
      <c r="I125" t="str">
        <f>IF('Vesiverkoston lähtötiedot'!$A124&gt;1000, 'Vesiverkoston lähtötiedot'!$A124+MALLI_saneeraus_VJ1!I$2,"")</f>
        <v/>
      </c>
      <c r="J125" s="8" t="str">
        <f>IF(I125&lt;&gt;"",'Vesiverkoston lähtötiedot'!$B124*MALLI_saneeraus_VJ1!J$2,"")</f>
        <v/>
      </c>
    </row>
    <row r="126" spans="1:10" x14ac:dyDescent="0.35">
      <c r="A126" t="str">
        <f>IF('Vesiverkoston lähtötiedot'!$A125&gt;1000, 'Vesiverkoston lähtötiedot'!$A125+MALLI_saneeraus_VJ1!A$2,"")</f>
        <v/>
      </c>
      <c r="B126" s="8" t="str">
        <f>IF(A126&lt;&gt;"",'Vesiverkoston lähtötiedot'!$B125*MALLI_saneeraus_VJ1!B$2,"")</f>
        <v/>
      </c>
      <c r="C126" t="str">
        <f>IF('Vesiverkoston lähtötiedot'!$A125&gt;1000, 'Vesiverkoston lähtötiedot'!$A125+MALLI_saneeraus_VJ1!C$2,"")</f>
        <v/>
      </c>
      <c r="D126" s="8" t="str">
        <f>IF(C126&lt;&gt;"",'Vesiverkoston lähtötiedot'!$B125*MALLI_saneeraus_VJ1!D$2,"")</f>
        <v/>
      </c>
      <c r="E126" t="str">
        <f>IF('Vesiverkoston lähtötiedot'!$A125&gt;1000, 'Vesiverkoston lähtötiedot'!$A125+MALLI_saneeraus_VJ1!E$2,"")</f>
        <v/>
      </c>
      <c r="F126" s="8" t="str">
        <f>IF(E126&lt;&gt;"",'Vesiverkoston lähtötiedot'!$B125*MALLI_saneeraus_VJ1!F$2,"")</f>
        <v/>
      </c>
      <c r="G126" t="str">
        <f>IF('Vesiverkoston lähtötiedot'!$A125&gt;1000, 'Vesiverkoston lähtötiedot'!$A125+MALLI_saneeraus_VJ1!G$2,"")</f>
        <v/>
      </c>
      <c r="H126" s="8" t="str">
        <f>IF(G126&lt;&gt;"",'Vesiverkoston lähtötiedot'!$B125*MALLI_saneeraus_VJ1!H$2,"")</f>
        <v/>
      </c>
      <c r="I126" t="str">
        <f>IF('Vesiverkoston lähtötiedot'!$A125&gt;1000, 'Vesiverkoston lähtötiedot'!$A125+MALLI_saneeraus_VJ1!I$2,"")</f>
        <v/>
      </c>
      <c r="J126" s="8" t="str">
        <f>IF(I126&lt;&gt;"",'Vesiverkoston lähtötiedot'!$B125*MALLI_saneeraus_VJ1!J$2,"")</f>
        <v/>
      </c>
    </row>
    <row r="127" spans="1:10" x14ac:dyDescent="0.35">
      <c r="A127" t="str">
        <f>IF('Vesiverkoston lähtötiedot'!$A126&gt;1000, 'Vesiverkoston lähtötiedot'!$A126+MALLI_saneeraus_VJ1!A$2,"")</f>
        <v/>
      </c>
      <c r="B127" s="8" t="str">
        <f>IF(A127&lt;&gt;"",'Vesiverkoston lähtötiedot'!$B126*MALLI_saneeraus_VJ1!B$2,"")</f>
        <v/>
      </c>
      <c r="C127" t="str">
        <f>IF('Vesiverkoston lähtötiedot'!$A126&gt;1000, 'Vesiverkoston lähtötiedot'!$A126+MALLI_saneeraus_VJ1!C$2,"")</f>
        <v/>
      </c>
      <c r="D127" s="8" t="str">
        <f>IF(C127&lt;&gt;"",'Vesiverkoston lähtötiedot'!$B126*MALLI_saneeraus_VJ1!D$2,"")</f>
        <v/>
      </c>
      <c r="E127" t="str">
        <f>IF('Vesiverkoston lähtötiedot'!$A126&gt;1000, 'Vesiverkoston lähtötiedot'!$A126+MALLI_saneeraus_VJ1!E$2,"")</f>
        <v/>
      </c>
      <c r="F127" s="8" t="str">
        <f>IF(E127&lt;&gt;"",'Vesiverkoston lähtötiedot'!$B126*MALLI_saneeraus_VJ1!F$2,"")</f>
        <v/>
      </c>
      <c r="G127" t="str">
        <f>IF('Vesiverkoston lähtötiedot'!$A126&gt;1000, 'Vesiverkoston lähtötiedot'!$A126+MALLI_saneeraus_VJ1!G$2,"")</f>
        <v/>
      </c>
      <c r="H127" s="8" t="str">
        <f>IF(G127&lt;&gt;"",'Vesiverkoston lähtötiedot'!$B126*MALLI_saneeraus_VJ1!H$2,"")</f>
        <v/>
      </c>
      <c r="I127" t="str">
        <f>IF('Vesiverkoston lähtötiedot'!$A126&gt;1000, 'Vesiverkoston lähtötiedot'!$A126+MALLI_saneeraus_VJ1!I$2,"")</f>
        <v/>
      </c>
      <c r="J127" s="8" t="str">
        <f>IF(I127&lt;&gt;"",'Vesiverkoston lähtötiedot'!$B126*MALLI_saneeraus_VJ1!J$2,"")</f>
        <v/>
      </c>
    </row>
    <row r="128" spans="1:10" x14ac:dyDescent="0.35">
      <c r="A128" t="str">
        <f>IF('Vesiverkoston lähtötiedot'!$A127&gt;1000, 'Vesiverkoston lähtötiedot'!$A127+MALLI_saneeraus_VJ1!A$2,"")</f>
        <v/>
      </c>
      <c r="B128" s="8" t="str">
        <f>IF(A128&lt;&gt;"",'Vesiverkoston lähtötiedot'!$B127*MALLI_saneeraus_VJ1!B$2,"")</f>
        <v/>
      </c>
      <c r="C128" t="str">
        <f>IF('Vesiverkoston lähtötiedot'!$A127&gt;1000, 'Vesiverkoston lähtötiedot'!$A127+MALLI_saneeraus_VJ1!C$2,"")</f>
        <v/>
      </c>
      <c r="D128" s="8" t="str">
        <f>IF(C128&lt;&gt;"",'Vesiverkoston lähtötiedot'!$B127*MALLI_saneeraus_VJ1!D$2,"")</f>
        <v/>
      </c>
      <c r="E128" t="str">
        <f>IF('Vesiverkoston lähtötiedot'!$A127&gt;1000, 'Vesiverkoston lähtötiedot'!$A127+MALLI_saneeraus_VJ1!E$2,"")</f>
        <v/>
      </c>
      <c r="F128" s="8" t="str">
        <f>IF(E128&lt;&gt;"",'Vesiverkoston lähtötiedot'!$B127*MALLI_saneeraus_VJ1!F$2,"")</f>
        <v/>
      </c>
      <c r="G128" t="str">
        <f>IF('Vesiverkoston lähtötiedot'!$A127&gt;1000, 'Vesiverkoston lähtötiedot'!$A127+MALLI_saneeraus_VJ1!G$2,"")</f>
        <v/>
      </c>
      <c r="H128" s="8" t="str">
        <f>IF(G128&lt;&gt;"",'Vesiverkoston lähtötiedot'!$B127*MALLI_saneeraus_VJ1!H$2,"")</f>
        <v/>
      </c>
      <c r="I128" t="str">
        <f>IF('Vesiverkoston lähtötiedot'!$A127&gt;1000, 'Vesiverkoston lähtötiedot'!$A127+MALLI_saneeraus_VJ1!I$2,"")</f>
        <v/>
      </c>
      <c r="J128" s="8" t="str">
        <f>IF(I128&lt;&gt;"",'Vesiverkoston lähtötiedot'!$B127*MALLI_saneeraus_VJ1!J$2,"")</f>
        <v/>
      </c>
    </row>
    <row r="129" spans="1:10" x14ac:dyDescent="0.35">
      <c r="A129" t="str">
        <f>IF('Vesiverkoston lähtötiedot'!$A128&gt;1000, 'Vesiverkoston lähtötiedot'!$A128+MALLI_saneeraus_VJ1!A$2,"")</f>
        <v/>
      </c>
      <c r="B129" s="8" t="str">
        <f>IF(A129&lt;&gt;"",'Vesiverkoston lähtötiedot'!$B128*MALLI_saneeraus_VJ1!B$2,"")</f>
        <v/>
      </c>
      <c r="C129" t="str">
        <f>IF('Vesiverkoston lähtötiedot'!$A128&gt;1000, 'Vesiverkoston lähtötiedot'!$A128+MALLI_saneeraus_VJ1!C$2,"")</f>
        <v/>
      </c>
      <c r="D129" s="8" t="str">
        <f>IF(C129&lt;&gt;"",'Vesiverkoston lähtötiedot'!$B128*MALLI_saneeraus_VJ1!D$2,"")</f>
        <v/>
      </c>
      <c r="E129" t="str">
        <f>IF('Vesiverkoston lähtötiedot'!$A128&gt;1000, 'Vesiverkoston lähtötiedot'!$A128+MALLI_saneeraus_VJ1!E$2,"")</f>
        <v/>
      </c>
      <c r="F129" s="8" t="str">
        <f>IF(E129&lt;&gt;"",'Vesiverkoston lähtötiedot'!$B128*MALLI_saneeraus_VJ1!F$2,"")</f>
        <v/>
      </c>
      <c r="G129" t="str">
        <f>IF('Vesiverkoston lähtötiedot'!$A128&gt;1000, 'Vesiverkoston lähtötiedot'!$A128+MALLI_saneeraus_VJ1!G$2,"")</f>
        <v/>
      </c>
      <c r="H129" s="8" t="str">
        <f>IF(G129&lt;&gt;"",'Vesiverkoston lähtötiedot'!$B128*MALLI_saneeraus_VJ1!H$2,"")</f>
        <v/>
      </c>
      <c r="I129" t="str">
        <f>IF('Vesiverkoston lähtötiedot'!$A128&gt;1000, 'Vesiverkoston lähtötiedot'!$A128+MALLI_saneeraus_VJ1!I$2,"")</f>
        <v/>
      </c>
      <c r="J129" s="8" t="str">
        <f>IF(I129&lt;&gt;"",'Vesiverkoston lähtötiedot'!$B128*MALLI_saneeraus_VJ1!J$2,"")</f>
        <v/>
      </c>
    </row>
    <row r="130" spans="1:10" x14ac:dyDescent="0.35">
      <c r="A130" t="str">
        <f>IF('Vesiverkoston lähtötiedot'!$A129&gt;1000, 'Vesiverkoston lähtötiedot'!$A129+MALLI_saneeraus_VJ1!A$2,"")</f>
        <v/>
      </c>
      <c r="B130" s="8" t="str">
        <f>IF(A130&lt;&gt;"",'Vesiverkoston lähtötiedot'!$B129*MALLI_saneeraus_VJ1!B$2,"")</f>
        <v/>
      </c>
      <c r="C130" t="str">
        <f>IF('Vesiverkoston lähtötiedot'!$A129&gt;1000, 'Vesiverkoston lähtötiedot'!$A129+MALLI_saneeraus_VJ1!C$2,"")</f>
        <v/>
      </c>
      <c r="D130" s="8" t="str">
        <f>IF(C130&lt;&gt;"",'Vesiverkoston lähtötiedot'!$B129*MALLI_saneeraus_VJ1!D$2,"")</f>
        <v/>
      </c>
      <c r="E130" t="str">
        <f>IF('Vesiverkoston lähtötiedot'!$A129&gt;1000, 'Vesiverkoston lähtötiedot'!$A129+MALLI_saneeraus_VJ1!E$2,"")</f>
        <v/>
      </c>
      <c r="F130" s="8" t="str">
        <f>IF(E130&lt;&gt;"",'Vesiverkoston lähtötiedot'!$B129*MALLI_saneeraus_VJ1!F$2,"")</f>
        <v/>
      </c>
      <c r="G130" t="str">
        <f>IF('Vesiverkoston lähtötiedot'!$A129&gt;1000, 'Vesiverkoston lähtötiedot'!$A129+MALLI_saneeraus_VJ1!G$2,"")</f>
        <v/>
      </c>
      <c r="H130" s="8" t="str">
        <f>IF(G130&lt;&gt;"",'Vesiverkoston lähtötiedot'!$B129*MALLI_saneeraus_VJ1!H$2,"")</f>
        <v/>
      </c>
      <c r="I130" t="str">
        <f>IF('Vesiverkoston lähtötiedot'!$A129&gt;1000, 'Vesiverkoston lähtötiedot'!$A129+MALLI_saneeraus_VJ1!I$2,"")</f>
        <v/>
      </c>
      <c r="J130" s="8" t="str">
        <f>IF(I130&lt;&gt;"",'Vesiverkoston lähtötiedot'!$B129*MALLI_saneeraus_VJ1!J$2,"")</f>
        <v/>
      </c>
    </row>
    <row r="131" spans="1:10" x14ac:dyDescent="0.35">
      <c r="A131" t="str">
        <f>IF('Vesiverkoston lähtötiedot'!$A130&gt;1000, 'Vesiverkoston lähtötiedot'!$A130+MALLI_saneeraus_VJ1!A$2,"")</f>
        <v/>
      </c>
      <c r="B131" s="8" t="str">
        <f>IF(A131&lt;&gt;"",'Vesiverkoston lähtötiedot'!$B130*MALLI_saneeraus_VJ1!B$2,"")</f>
        <v/>
      </c>
      <c r="C131" t="str">
        <f>IF('Vesiverkoston lähtötiedot'!$A130&gt;1000, 'Vesiverkoston lähtötiedot'!$A130+MALLI_saneeraus_VJ1!C$2,"")</f>
        <v/>
      </c>
      <c r="D131" s="8" t="str">
        <f>IF(C131&lt;&gt;"",'Vesiverkoston lähtötiedot'!$B130*MALLI_saneeraus_VJ1!D$2,"")</f>
        <v/>
      </c>
      <c r="E131" t="str">
        <f>IF('Vesiverkoston lähtötiedot'!$A130&gt;1000, 'Vesiverkoston lähtötiedot'!$A130+MALLI_saneeraus_VJ1!E$2,"")</f>
        <v/>
      </c>
      <c r="F131" s="8" t="str">
        <f>IF(E131&lt;&gt;"",'Vesiverkoston lähtötiedot'!$B130*MALLI_saneeraus_VJ1!F$2,"")</f>
        <v/>
      </c>
      <c r="G131" t="str">
        <f>IF('Vesiverkoston lähtötiedot'!$A130&gt;1000, 'Vesiverkoston lähtötiedot'!$A130+MALLI_saneeraus_VJ1!G$2,"")</f>
        <v/>
      </c>
      <c r="H131" s="8" t="str">
        <f>IF(G131&lt;&gt;"",'Vesiverkoston lähtötiedot'!$B130*MALLI_saneeraus_VJ1!H$2,"")</f>
        <v/>
      </c>
      <c r="I131" t="str">
        <f>IF('Vesiverkoston lähtötiedot'!$A130&gt;1000, 'Vesiverkoston lähtötiedot'!$A130+MALLI_saneeraus_VJ1!I$2,"")</f>
        <v/>
      </c>
      <c r="J131" s="8" t="str">
        <f>IF(I131&lt;&gt;"",'Vesiverkoston lähtötiedot'!$B130*MALLI_saneeraus_VJ1!J$2,"")</f>
        <v/>
      </c>
    </row>
    <row r="132" spans="1:10" x14ac:dyDescent="0.35">
      <c r="A132" t="str">
        <f>IF('Vesiverkoston lähtötiedot'!$A131&gt;1000, 'Vesiverkoston lähtötiedot'!$A131+MALLI_saneeraus_VJ1!A$2,"")</f>
        <v/>
      </c>
      <c r="B132" s="8" t="str">
        <f>IF(A132&lt;&gt;"",'Vesiverkoston lähtötiedot'!$B131*MALLI_saneeraus_VJ1!B$2,"")</f>
        <v/>
      </c>
      <c r="C132" t="str">
        <f>IF('Vesiverkoston lähtötiedot'!$A131&gt;1000, 'Vesiverkoston lähtötiedot'!$A131+MALLI_saneeraus_VJ1!C$2,"")</f>
        <v/>
      </c>
      <c r="D132" s="8" t="str">
        <f>IF(C132&lt;&gt;"",'Vesiverkoston lähtötiedot'!$B131*MALLI_saneeraus_VJ1!D$2,"")</f>
        <v/>
      </c>
      <c r="E132" t="str">
        <f>IF('Vesiverkoston lähtötiedot'!$A131&gt;1000, 'Vesiverkoston lähtötiedot'!$A131+MALLI_saneeraus_VJ1!E$2,"")</f>
        <v/>
      </c>
      <c r="F132" s="8" t="str">
        <f>IF(E132&lt;&gt;"",'Vesiverkoston lähtötiedot'!$B131*MALLI_saneeraus_VJ1!F$2,"")</f>
        <v/>
      </c>
      <c r="G132" t="str">
        <f>IF('Vesiverkoston lähtötiedot'!$A131&gt;1000, 'Vesiverkoston lähtötiedot'!$A131+MALLI_saneeraus_VJ1!G$2,"")</f>
        <v/>
      </c>
      <c r="H132" s="8" t="str">
        <f>IF(G132&lt;&gt;"",'Vesiverkoston lähtötiedot'!$B131*MALLI_saneeraus_VJ1!H$2,"")</f>
        <v/>
      </c>
      <c r="I132" t="str">
        <f>IF('Vesiverkoston lähtötiedot'!$A131&gt;1000, 'Vesiverkoston lähtötiedot'!$A131+MALLI_saneeraus_VJ1!I$2,"")</f>
        <v/>
      </c>
      <c r="J132" s="8" t="str">
        <f>IF(I132&lt;&gt;"",'Vesiverkoston lähtötiedot'!$B131*MALLI_saneeraus_VJ1!J$2,"")</f>
        <v/>
      </c>
    </row>
    <row r="133" spans="1:10" x14ac:dyDescent="0.35">
      <c r="A133" t="str">
        <f>IF('Vesiverkoston lähtötiedot'!$A132&gt;1000, 'Vesiverkoston lähtötiedot'!$A132+MALLI_saneeraus_VJ1!A$2,"")</f>
        <v/>
      </c>
      <c r="B133" s="8" t="str">
        <f>IF(A133&lt;&gt;"",'Vesiverkoston lähtötiedot'!$B132*MALLI_saneeraus_VJ1!B$2,"")</f>
        <v/>
      </c>
      <c r="C133" t="str">
        <f>IF('Vesiverkoston lähtötiedot'!$A132&gt;1000, 'Vesiverkoston lähtötiedot'!$A132+MALLI_saneeraus_VJ1!C$2,"")</f>
        <v/>
      </c>
      <c r="D133" s="8" t="str">
        <f>IF(C133&lt;&gt;"",'Vesiverkoston lähtötiedot'!$B132*MALLI_saneeraus_VJ1!D$2,"")</f>
        <v/>
      </c>
      <c r="E133" t="str">
        <f>IF('Vesiverkoston lähtötiedot'!$A132&gt;1000, 'Vesiverkoston lähtötiedot'!$A132+MALLI_saneeraus_VJ1!E$2,"")</f>
        <v/>
      </c>
      <c r="F133" s="8" t="str">
        <f>IF(E133&lt;&gt;"",'Vesiverkoston lähtötiedot'!$B132*MALLI_saneeraus_VJ1!F$2,"")</f>
        <v/>
      </c>
      <c r="G133" t="str">
        <f>IF('Vesiverkoston lähtötiedot'!$A132&gt;1000, 'Vesiverkoston lähtötiedot'!$A132+MALLI_saneeraus_VJ1!G$2,"")</f>
        <v/>
      </c>
      <c r="H133" s="8" t="str">
        <f>IF(G133&lt;&gt;"",'Vesiverkoston lähtötiedot'!$B132*MALLI_saneeraus_VJ1!H$2,"")</f>
        <v/>
      </c>
      <c r="I133" t="str">
        <f>IF('Vesiverkoston lähtötiedot'!$A132&gt;1000, 'Vesiverkoston lähtötiedot'!$A132+MALLI_saneeraus_VJ1!I$2,"")</f>
        <v/>
      </c>
      <c r="J133" s="8" t="str">
        <f>IF(I133&lt;&gt;"",'Vesiverkoston lähtötiedot'!$B132*MALLI_saneeraus_VJ1!J$2,"")</f>
        <v/>
      </c>
    </row>
    <row r="134" spans="1:10" x14ac:dyDescent="0.35">
      <c r="A134" t="str">
        <f>IF('Vesiverkoston lähtötiedot'!$A133&gt;1000, 'Vesiverkoston lähtötiedot'!$A133+MALLI_saneeraus_VJ1!A$2,"")</f>
        <v/>
      </c>
      <c r="B134" s="8" t="str">
        <f>IF(A134&lt;&gt;"",'Vesiverkoston lähtötiedot'!$B133*MALLI_saneeraus_VJ1!B$2,"")</f>
        <v/>
      </c>
      <c r="C134" t="str">
        <f>IF('Vesiverkoston lähtötiedot'!$A133&gt;1000, 'Vesiverkoston lähtötiedot'!$A133+MALLI_saneeraus_VJ1!C$2,"")</f>
        <v/>
      </c>
      <c r="D134" s="8" t="str">
        <f>IF(C134&lt;&gt;"",'Vesiverkoston lähtötiedot'!$B133*MALLI_saneeraus_VJ1!D$2,"")</f>
        <v/>
      </c>
      <c r="E134" t="str">
        <f>IF('Vesiverkoston lähtötiedot'!$A133&gt;1000, 'Vesiverkoston lähtötiedot'!$A133+MALLI_saneeraus_VJ1!E$2,"")</f>
        <v/>
      </c>
      <c r="F134" s="8" t="str">
        <f>IF(E134&lt;&gt;"",'Vesiverkoston lähtötiedot'!$B133*MALLI_saneeraus_VJ1!F$2,"")</f>
        <v/>
      </c>
      <c r="G134" t="str">
        <f>IF('Vesiverkoston lähtötiedot'!$A133&gt;1000, 'Vesiverkoston lähtötiedot'!$A133+MALLI_saneeraus_VJ1!G$2,"")</f>
        <v/>
      </c>
      <c r="H134" s="8" t="str">
        <f>IF(G134&lt;&gt;"",'Vesiverkoston lähtötiedot'!$B133*MALLI_saneeraus_VJ1!H$2,"")</f>
        <v/>
      </c>
      <c r="I134" t="str">
        <f>IF('Vesiverkoston lähtötiedot'!$A133&gt;1000, 'Vesiverkoston lähtötiedot'!$A133+MALLI_saneeraus_VJ1!I$2,"")</f>
        <v/>
      </c>
      <c r="J134" s="8" t="str">
        <f>IF(I134&lt;&gt;"",'Vesiverkoston lähtötiedot'!$B133*MALLI_saneeraus_VJ1!J$2,"")</f>
        <v/>
      </c>
    </row>
    <row r="135" spans="1:10" x14ac:dyDescent="0.35">
      <c r="A135" t="str">
        <f>IF('Vesiverkoston lähtötiedot'!$A134&gt;1000, 'Vesiverkoston lähtötiedot'!$A134+MALLI_saneeraus_VJ1!A$2,"")</f>
        <v/>
      </c>
      <c r="B135" s="8" t="str">
        <f>IF(A135&lt;&gt;"",'Vesiverkoston lähtötiedot'!$B134*MALLI_saneeraus_VJ1!B$2,"")</f>
        <v/>
      </c>
      <c r="C135" t="str">
        <f>IF('Vesiverkoston lähtötiedot'!$A134&gt;1000, 'Vesiverkoston lähtötiedot'!$A134+MALLI_saneeraus_VJ1!C$2,"")</f>
        <v/>
      </c>
      <c r="D135" s="8" t="str">
        <f>IF(C135&lt;&gt;"",'Vesiverkoston lähtötiedot'!$B134*MALLI_saneeraus_VJ1!D$2,"")</f>
        <v/>
      </c>
      <c r="E135" t="str">
        <f>IF('Vesiverkoston lähtötiedot'!$A134&gt;1000, 'Vesiverkoston lähtötiedot'!$A134+MALLI_saneeraus_VJ1!E$2,"")</f>
        <v/>
      </c>
      <c r="F135" s="8" t="str">
        <f>IF(E135&lt;&gt;"",'Vesiverkoston lähtötiedot'!$B134*MALLI_saneeraus_VJ1!F$2,"")</f>
        <v/>
      </c>
      <c r="G135" t="str">
        <f>IF('Vesiverkoston lähtötiedot'!$A134&gt;1000, 'Vesiverkoston lähtötiedot'!$A134+MALLI_saneeraus_VJ1!G$2,"")</f>
        <v/>
      </c>
      <c r="H135" s="8" t="str">
        <f>IF(G135&lt;&gt;"",'Vesiverkoston lähtötiedot'!$B134*MALLI_saneeraus_VJ1!H$2,"")</f>
        <v/>
      </c>
      <c r="I135" t="str">
        <f>IF('Vesiverkoston lähtötiedot'!$A134&gt;1000, 'Vesiverkoston lähtötiedot'!$A134+MALLI_saneeraus_VJ1!I$2,"")</f>
        <v/>
      </c>
      <c r="J135" s="8" t="str">
        <f>IF(I135&lt;&gt;"",'Vesiverkoston lähtötiedot'!$B134*MALLI_saneeraus_VJ1!J$2,"")</f>
        <v/>
      </c>
    </row>
    <row r="136" spans="1:10" x14ac:dyDescent="0.35">
      <c r="A136" t="str">
        <f>IF('Vesiverkoston lähtötiedot'!$A135&gt;1000, 'Vesiverkoston lähtötiedot'!$A135+MALLI_saneeraus_VJ1!A$2,"")</f>
        <v/>
      </c>
      <c r="B136" s="8" t="str">
        <f>IF(A136&lt;&gt;"",'Vesiverkoston lähtötiedot'!$B135*MALLI_saneeraus_VJ1!B$2,"")</f>
        <v/>
      </c>
      <c r="C136" t="str">
        <f>IF('Vesiverkoston lähtötiedot'!$A135&gt;1000, 'Vesiverkoston lähtötiedot'!$A135+MALLI_saneeraus_VJ1!C$2,"")</f>
        <v/>
      </c>
      <c r="D136" s="8" t="str">
        <f>IF(C136&lt;&gt;"",'Vesiverkoston lähtötiedot'!$B135*MALLI_saneeraus_VJ1!D$2,"")</f>
        <v/>
      </c>
      <c r="E136" t="str">
        <f>IF('Vesiverkoston lähtötiedot'!$A135&gt;1000, 'Vesiverkoston lähtötiedot'!$A135+MALLI_saneeraus_VJ1!E$2,"")</f>
        <v/>
      </c>
      <c r="F136" s="8" t="str">
        <f>IF(E136&lt;&gt;"",'Vesiverkoston lähtötiedot'!$B135*MALLI_saneeraus_VJ1!F$2,"")</f>
        <v/>
      </c>
      <c r="G136" t="str">
        <f>IF('Vesiverkoston lähtötiedot'!$A135&gt;1000, 'Vesiverkoston lähtötiedot'!$A135+MALLI_saneeraus_VJ1!G$2,"")</f>
        <v/>
      </c>
      <c r="H136" s="8" t="str">
        <f>IF(G136&lt;&gt;"",'Vesiverkoston lähtötiedot'!$B135*MALLI_saneeraus_VJ1!H$2,"")</f>
        <v/>
      </c>
      <c r="I136" t="str">
        <f>IF('Vesiverkoston lähtötiedot'!$A135&gt;1000, 'Vesiverkoston lähtötiedot'!$A135+MALLI_saneeraus_VJ1!I$2,"")</f>
        <v/>
      </c>
      <c r="J136" s="8" t="str">
        <f>IF(I136&lt;&gt;"",'Vesiverkoston lähtötiedot'!$B135*MALLI_saneeraus_VJ1!J$2,"")</f>
        <v/>
      </c>
    </row>
    <row r="137" spans="1:10" x14ac:dyDescent="0.35">
      <c r="A137" t="str">
        <f>IF('Vesiverkoston lähtötiedot'!$A136&gt;1000, 'Vesiverkoston lähtötiedot'!$A136+MALLI_saneeraus_VJ1!A$2,"")</f>
        <v/>
      </c>
      <c r="B137" s="8" t="str">
        <f>IF(A137&lt;&gt;"",'Vesiverkoston lähtötiedot'!$B136*MALLI_saneeraus_VJ1!B$2,"")</f>
        <v/>
      </c>
      <c r="C137" t="str">
        <f>IF('Vesiverkoston lähtötiedot'!$A136&gt;1000, 'Vesiverkoston lähtötiedot'!$A136+MALLI_saneeraus_VJ1!C$2,"")</f>
        <v/>
      </c>
      <c r="D137" s="8" t="str">
        <f>IF(C137&lt;&gt;"",'Vesiverkoston lähtötiedot'!$B136*MALLI_saneeraus_VJ1!D$2,"")</f>
        <v/>
      </c>
      <c r="E137" t="str">
        <f>IF('Vesiverkoston lähtötiedot'!$A136&gt;1000, 'Vesiverkoston lähtötiedot'!$A136+MALLI_saneeraus_VJ1!E$2,"")</f>
        <v/>
      </c>
      <c r="F137" s="8" t="str">
        <f>IF(E137&lt;&gt;"",'Vesiverkoston lähtötiedot'!$B136*MALLI_saneeraus_VJ1!F$2,"")</f>
        <v/>
      </c>
      <c r="G137" t="str">
        <f>IF('Vesiverkoston lähtötiedot'!$A136&gt;1000, 'Vesiverkoston lähtötiedot'!$A136+MALLI_saneeraus_VJ1!G$2,"")</f>
        <v/>
      </c>
      <c r="H137" s="8" t="str">
        <f>IF(G137&lt;&gt;"",'Vesiverkoston lähtötiedot'!$B136*MALLI_saneeraus_VJ1!H$2,"")</f>
        <v/>
      </c>
      <c r="I137" t="str">
        <f>IF('Vesiverkoston lähtötiedot'!$A136&gt;1000, 'Vesiverkoston lähtötiedot'!$A136+MALLI_saneeraus_VJ1!I$2,"")</f>
        <v/>
      </c>
      <c r="J137" s="8" t="str">
        <f>IF(I137&lt;&gt;"",'Vesiverkoston lähtötiedot'!$B136*MALLI_saneeraus_VJ1!J$2,"")</f>
        <v/>
      </c>
    </row>
    <row r="138" spans="1:10" x14ac:dyDescent="0.35">
      <c r="A138" t="str">
        <f>IF('Vesiverkoston lähtötiedot'!$A137&gt;1000, 'Vesiverkoston lähtötiedot'!$A137+MALLI_saneeraus_VJ1!A$2,"")</f>
        <v/>
      </c>
      <c r="B138" s="8" t="str">
        <f>IF(A138&lt;&gt;"",'Vesiverkoston lähtötiedot'!$B137*MALLI_saneeraus_VJ1!B$2,"")</f>
        <v/>
      </c>
      <c r="C138" t="str">
        <f>IF('Vesiverkoston lähtötiedot'!$A137&gt;1000, 'Vesiverkoston lähtötiedot'!$A137+MALLI_saneeraus_VJ1!C$2,"")</f>
        <v/>
      </c>
      <c r="D138" s="8" t="str">
        <f>IF(C138&lt;&gt;"",'Vesiverkoston lähtötiedot'!$B137*MALLI_saneeraus_VJ1!D$2,"")</f>
        <v/>
      </c>
      <c r="E138" t="str">
        <f>IF('Vesiverkoston lähtötiedot'!$A137&gt;1000, 'Vesiverkoston lähtötiedot'!$A137+MALLI_saneeraus_VJ1!E$2,"")</f>
        <v/>
      </c>
      <c r="F138" s="8" t="str">
        <f>IF(E138&lt;&gt;"",'Vesiverkoston lähtötiedot'!$B137*MALLI_saneeraus_VJ1!F$2,"")</f>
        <v/>
      </c>
      <c r="G138" t="str">
        <f>IF('Vesiverkoston lähtötiedot'!$A137&gt;1000, 'Vesiverkoston lähtötiedot'!$A137+MALLI_saneeraus_VJ1!G$2,"")</f>
        <v/>
      </c>
      <c r="H138" s="8" t="str">
        <f>IF(G138&lt;&gt;"",'Vesiverkoston lähtötiedot'!$B137*MALLI_saneeraus_VJ1!H$2,"")</f>
        <v/>
      </c>
      <c r="I138" t="str">
        <f>IF('Vesiverkoston lähtötiedot'!$A137&gt;1000, 'Vesiverkoston lähtötiedot'!$A137+MALLI_saneeraus_VJ1!I$2,"")</f>
        <v/>
      </c>
      <c r="J138" s="8" t="str">
        <f>IF(I138&lt;&gt;"",'Vesiverkoston lähtötiedot'!$B137*MALLI_saneeraus_VJ1!J$2,"")</f>
        <v/>
      </c>
    </row>
    <row r="139" spans="1:10" x14ac:dyDescent="0.35">
      <c r="A139" t="str">
        <f>IF('Vesiverkoston lähtötiedot'!$A138&gt;1000, 'Vesiverkoston lähtötiedot'!$A138+MALLI_saneeraus_VJ1!A$2,"")</f>
        <v/>
      </c>
      <c r="B139" s="8" t="str">
        <f>IF(A139&lt;&gt;"",'Vesiverkoston lähtötiedot'!$B138*MALLI_saneeraus_VJ1!B$2,"")</f>
        <v/>
      </c>
      <c r="C139" t="str">
        <f>IF('Vesiverkoston lähtötiedot'!$A138&gt;1000, 'Vesiverkoston lähtötiedot'!$A138+MALLI_saneeraus_VJ1!C$2,"")</f>
        <v/>
      </c>
      <c r="D139" s="8" t="str">
        <f>IF(C139&lt;&gt;"",'Vesiverkoston lähtötiedot'!$B138*MALLI_saneeraus_VJ1!D$2,"")</f>
        <v/>
      </c>
      <c r="E139" t="str">
        <f>IF('Vesiverkoston lähtötiedot'!$A138&gt;1000, 'Vesiverkoston lähtötiedot'!$A138+MALLI_saneeraus_VJ1!E$2,"")</f>
        <v/>
      </c>
      <c r="F139" s="8" t="str">
        <f>IF(E139&lt;&gt;"",'Vesiverkoston lähtötiedot'!$B138*MALLI_saneeraus_VJ1!F$2,"")</f>
        <v/>
      </c>
      <c r="G139" t="str">
        <f>IF('Vesiverkoston lähtötiedot'!$A138&gt;1000, 'Vesiverkoston lähtötiedot'!$A138+MALLI_saneeraus_VJ1!G$2,"")</f>
        <v/>
      </c>
      <c r="H139" s="8" t="str">
        <f>IF(G139&lt;&gt;"",'Vesiverkoston lähtötiedot'!$B138*MALLI_saneeraus_VJ1!H$2,"")</f>
        <v/>
      </c>
      <c r="I139" t="str">
        <f>IF('Vesiverkoston lähtötiedot'!$A138&gt;1000, 'Vesiverkoston lähtötiedot'!$A138+MALLI_saneeraus_VJ1!I$2,"")</f>
        <v/>
      </c>
      <c r="J139" s="8" t="str">
        <f>IF(I139&lt;&gt;"",'Vesiverkoston lähtötiedot'!$B138*MALLI_saneeraus_VJ1!J$2,"")</f>
        <v/>
      </c>
    </row>
    <row r="140" spans="1:10" x14ac:dyDescent="0.35">
      <c r="A140" t="str">
        <f>IF('Vesiverkoston lähtötiedot'!$A139&gt;1000, 'Vesiverkoston lähtötiedot'!$A139+MALLI_saneeraus_VJ1!A$2,"")</f>
        <v/>
      </c>
      <c r="B140" s="8" t="str">
        <f>IF(A140&lt;&gt;"",'Vesiverkoston lähtötiedot'!$B139*MALLI_saneeraus_VJ1!B$2,"")</f>
        <v/>
      </c>
      <c r="C140" t="str">
        <f>IF('Vesiverkoston lähtötiedot'!$A139&gt;1000, 'Vesiverkoston lähtötiedot'!$A139+MALLI_saneeraus_VJ1!C$2,"")</f>
        <v/>
      </c>
      <c r="D140" s="8" t="str">
        <f>IF(C140&lt;&gt;"",'Vesiverkoston lähtötiedot'!$B139*MALLI_saneeraus_VJ1!D$2,"")</f>
        <v/>
      </c>
      <c r="E140" t="str">
        <f>IF('Vesiverkoston lähtötiedot'!$A139&gt;1000, 'Vesiverkoston lähtötiedot'!$A139+MALLI_saneeraus_VJ1!E$2,"")</f>
        <v/>
      </c>
      <c r="F140" s="8" t="str">
        <f>IF(E140&lt;&gt;"",'Vesiverkoston lähtötiedot'!$B139*MALLI_saneeraus_VJ1!F$2,"")</f>
        <v/>
      </c>
      <c r="G140" t="str">
        <f>IF('Vesiverkoston lähtötiedot'!$A139&gt;1000, 'Vesiverkoston lähtötiedot'!$A139+MALLI_saneeraus_VJ1!G$2,"")</f>
        <v/>
      </c>
      <c r="H140" s="8" t="str">
        <f>IF(G140&lt;&gt;"",'Vesiverkoston lähtötiedot'!$B139*MALLI_saneeraus_VJ1!H$2,"")</f>
        <v/>
      </c>
      <c r="I140" t="str">
        <f>IF('Vesiverkoston lähtötiedot'!$A139&gt;1000, 'Vesiverkoston lähtötiedot'!$A139+MALLI_saneeraus_VJ1!I$2,"")</f>
        <v/>
      </c>
      <c r="J140" s="8" t="str">
        <f>IF(I140&lt;&gt;"",'Vesiverkoston lähtötiedot'!$B139*MALLI_saneeraus_VJ1!J$2,"")</f>
        <v/>
      </c>
    </row>
    <row r="141" spans="1:10" x14ac:dyDescent="0.35">
      <c r="A141" t="str">
        <f>IF('Vesiverkoston lähtötiedot'!$A140&gt;1000, 'Vesiverkoston lähtötiedot'!$A140+MALLI_saneeraus_VJ1!A$2,"")</f>
        <v/>
      </c>
      <c r="B141" s="8" t="str">
        <f>IF(A141&lt;&gt;"",'Vesiverkoston lähtötiedot'!$B140*MALLI_saneeraus_VJ1!B$2,"")</f>
        <v/>
      </c>
      <c r="C141" t="str">
        <f>IF('Vesiverkoston lähtötiedot'!$A140&gt;1000, 'Vesiverkoston lähtötiedot'!$A140+MALLI_saneeraus_VJ1!C$2,"")</f>
        <v/>
      </c>
      <c r="D141" s="8" t="str">
        <f>IF(C141&lt;&gt;"",'Vesiverkoston lähtötiedot'!$B140*MALLI_saneeraus_VJ1!D$2,"")</f>
        <v/>
      </c>
      <c r="E141" t="str">
        <f>IF('Vesiverkoston lähtötiedot'!$A140&gt;1000, 'Vesiverkoston lähtötiedot'!$A140+MALLI_saneeraus_VJ1!E$2,"")</f>
        <v/>
      </c>
      <c r="F141" s="8" t="str">
        <f>IF(E141&lt;&gt;"",'Vesiverkoston lähtötiedot'!$B140*MALLI_saneeraus_VJ1!F$2,"")</f>
        <v/>
      </c>
      <c r="G141" t="str">
        <f>IF('Vesiverkoston lähtötiedot'!$A140&gt;1000, 'Vesiverkoston lähtötiedot'!$A140+MALLI_saneeraus_VJ1!G$2,"")</f>
        <v/>
      </c>
      <c r="H141" s="8" t="str">
        <f>IF(G141&lt;&gt;"",'Vesiverkoston lähtötiedot'!$B140*MALLI_saneeraus_VJ1!H$2,"")</f>
        <v/>
      </c>
      <c r="I141" t="str">
        <f>IF('Vesiverkoston lähtötiedot'!$A140&gt;1000, 'Vesiverkoston lähtötiedot'!$A140+MALLI_saneeraus_VJ1!I$2,"")</f>
        <v/>
      </c>
      <c r="J141" s="8" t="str">
        <f>IF(I141&lt;&gt;"",'Vesiverkoston lähtötiedot'!$B140*MALLI_saneeraus_VJ1!J$2,"")</f>
        <v/>
      </c>
    </row>
    <row r="142" spans="1:10" x14ac:dyDescent="0.35">
      <c r="A142" t="str">
        <f>IF('Vesiverkoston lähtötiedot'!$A141&gt;1000, 'Vesiverkoston lähtötiedot'!$A141+MALLI_saneeraus_VJ1!A$2,"")</f>
        <v/>
      </c>
      <c r="B142" s="8" t="str">
        <f>IF(A142&lt;&gt;"",'Vesiverkoston lähtötiedot'!$B141*MALLI_saneeraus_VJ1!B$2,"")</f>
        <v/>
      </c>
      <c r="C142" t="str">
        <f>IF('Vesiverkoston lähtötiedot'!$A141&gt;1000, 'Vesiverkoston lähtötiedot'!$A141+MALLI_saneeraus_VJ1!C$2,"")</f>
        <v/>
      </c>
      <c r="D142" s="8" t="str">
        <f>IF(C142&lt;&gt;"",'Vesiverkoston lähtötiedot'!$B141*MALLI_saneeraus_VJ1!D$2,"")</f>
        <v/>
      </c>
      <c r="E142" t="str">
        <f>IF('Vesiverkoston lähtötiedot'!$A141&gt;1000, 'Vesiverkoston lähtötiedot'!$A141+MALLI_saneeraus_VJ1!E$2,"")</f>
        <v/>
      </c>
      <c r="F142" s="8" t="str">
        <f>IF(E142&lt;&gt;"",'Vesiverkoston lähtötiedot'!$B141*MALLI_saneeraus_VJ1!F$2,"")</f>
        <v/>
      </c>
      <c r="G142" t="str">
        <f>IF('Vesiverkoston lähtötiedot'!$A141&gt;1000, 'Vesiverkoston lähtötiedot'!$A141+MALLI_saneeraus_VJ1!G$2,"")</f>
        <v/>
      </c>
      <c r="H142" s="8" t="str">
        <f>IF(G142&lt;&gt;"",'Vesiverkoston lähtötiedot'!$B141*MALLI_saneeraus_VJ1!H$2,"")</f>
        <v/>
      </c>
      <c r="I142" t="str">
        <f>IF('Vesiverkoston lähtötiedot'!$A141&gt;1000, 'Vesiverkoston lähtötiedot'!$A141+MALLI_saneeraus_VJ1!I$2,"")</f>
        <v/>
      </c>
      <c r="J142" s="8" t="str">
        <f>IF(I142&lt;&gt;"",'Vesiverkoston lähtötiedot'!$B141*MALLI_saneeraus_VJ1!J$2,"")</f>
        <v/>
      </c>
    </row>
    <row r="143" spans="1:10" x14ac:dyDescent="0.35">
      <c r="A143" t="str">
        <f>IF('Vesiverkoston lähtötiedot'!$A142&gt;1000, 'Vesiverkoston lähtötiedot'!$A142+MALLI_saneeraus_VJ1!A$2,"")</f>
        <v/>
      </c>
      <c r="B143" s="8" t="str">
        <f>IF(A143&lt;&gt;"",'Vesiverkoston lähtötiedot'!$B142*MALLI_saneeraus_VJ1!B$2,"")</f>
        <v/>
      </c>
      <c r="C143" t="str">
        <f>IF('Vesiverkoston lähtötiedot'!$A142&gt;1000, 'Vesiverkoston lähtötiedot'!$A142+MALLI_saneeraus_VJ1!C$2,"")</f>
        <v/>
      </c>
      <c r="D143" s="8" t="str">
        <f>IF(C143&lt;&gt;"",'Vesiverkoston lähtötiedot'!$B142*MALLI_saneeraus_VJ1!D$2,"")</f>
        <v/>
      </c>
      <c r="E143" t="str">
        <f>IF('Vesiverkoston lähtötiedot'!$A142&gt;1000, 'Vesiverkoston lähtötiedot'!$A142+MALLI_saneeraus_VJ1!E$2,"")</f>
        <v/>
      </c>
      <c r="F143" s="8" t="str">
        <f>IF(E143&lt;&gt;"",'Vesiverkoston lähtötiedot'!$B142*MALLI_saneeraus_VJ1!F$2,"")</f>
        <v/>
      </c>
      <c r="G143" t="str">
        <f>IF('Vesiverkoston lähtötiedot'!$A142&gt;1000, 'Vesiverkoston lähtötiedot'!$A142+MALLI_saneeraus_VJ1!G$2,"")</f>
        <v/>
      </c>
      <c r="H143" s="8" t="str">
        <f>IF(G143&lt;&gt;"",'Vesiverkoston lähtötiedot'!$B142*MALLI_saneeraus_VJ1!H$2,"")</f>
        <v/>
      </c>
      <c r="I143" t="str">
        <f>IF('Vesiverkoston lähtötiedot'!$A142&gt;1000, 'Vesiverkoston lähtötiedot'!$A142+MALLI_saneeraus_VJ1!I$2,"")</f>
        <v/>
      </c>
      <c r="J143" s="8" t="str">
        <f>IF(I143&lt;&gt;"",'Vesiverkoston lähtötiedot'!$B142*MALLI_saneeraus_VJ1!J$2,"")</f>
        <v/>
      </c>
    </row>
    <row r="144" spans="1:10" x14ac:dyDescent="0.35">
      <c r="A144" t="str">
        <f>IF('Vesiverkoston lähtötiedot'!$A143&gt;1000, 'Vesiverkoston lähtötiedot'!$A143+MALLI_saneeraus_VJ1!A$2,"")</f>
        <v/>
      </c>
      <c r="B144" s="8" t="str">
        <f>IF(A144&lt;&gt;"",'Vesiverkoston lähtötiedot'!$B143*MALLI_saneeraus_VJ1!B$2,"")</f>
        <v/>
      </c>
      <c r="C144" t="str">
        <f>IF('Vesiverkoston lähtötiedot'!$A143&gt;1000, 'Vesiverkoston lähtötiedot'!$A143+MALLI_saneeraus_VJ1!C$2,"")</f>
        <v/>
      </c>
      <c r="D144" s="8" t="str">
        <f>IF(C144&lt;&gt;"",'Vesiverkoston lähtötiedot'!$B143*MALLI_saneeraus_VJ1!D$2,"")</f>
        <v/>
      </c>
      <c r="E144" t="str">
        <f>IF('Vesiverkoston lähtötiedot'!$A143&gt;1000, 'Vesiverkoston lähtötiedot'!$A143+MALLI_saneeraus_VJ1!E$2,"")</f>
        <v/>
      </c>
      <c r="F144" s="8" t="str">
        <f>IF(E144&lt;&gt;"",'Vesiverkoston lähtötiedot'!$B143*MALLI_saneeraus_VJ1!F$2,"")</f>
        <v/>
      </c>
      <c r="G144" t="str">
        <f>IF('Vesiverkoston lähtötiedot'!$A143&gt;1000, 'Vesiverkoston lähtötiedot'!$A143+MALLI_saneeraus_VJ1!G$2,"")</f>
        <v/>
      </c>
      <c r="H144" s="8" t="str">
        <f>IF(G144&lt;&gt;"",'Vesiverkoston lähtötiedot'!$B143*MALLI_saneeraus_VJ1!H$2,"")</f>
        <v/>
      </c>
      <c r="I144" t="str">
        <f>IF('Vesiverkoston lähtötiedot'!$A143&gt;1000, 'Vesiverkoston lähtötiedot'!$A143+MALLI_saneeraus_VJ1!I$2,"")</f>
        <v/>
      </c>
      <c r="J144" s="8" t="str">
        <f>IF(I144&lt;&gt;"",'Vesiverkoston lähtötiedot'!$B143*MALLI_saneeraus_VJ1!J$2,"")</f>
        <v/>
      </c>
    </row>
    <row r="145" spans="1:10" x14ac:dyDescent="0.35">
      <c r="A145" t="str">
        <f>IF('Vesiverkoston lähtötiedot'!$A144&gt;1000, 'Vesiverkoston lähtötiedot'!$A144+MALLI_saneeraus_VJ1!A$2,"")</f>
        <v/>
      </c>
      <c r="B145" s="8" t="str">
        <f>IF(A145&lt;&gt;"",'Vesiverkoston lähtötiedot'!$B144*MALLI_saneeraus_VJ1!B$2,"")</f>
        <v/>
      </c>
      <c r="C145" t="str">
        <f>IF('Vesiverkoston lähtötiedot'!$A144&gt;1000, 'Vesiverkoston lähtötiedot'!$A144+MALLI_saneeraus_VJ1!C$2,"")</f>
        <v/>
      </c>
      <c r="D145" s="8" t="str">
        <f>IF(C145&lt;&gt;"",'Vesiverkoston lähtötiedot'!$B144*MALLI_saneeraus_VJ1!D$2,"")</f>
        <v/>
      </c>
      <c r="E145" t="str">
        <f>IF('Vesiverkoston lähtötiedot'!$A144&gt;1000, 'Vesiverkoston lähtötiedot'!$A144+MALLI_saneeraus_VJ1!E$2,"")</f>
        <v/>
      </c>
      <c r="F145" s="8" t="str">
        <f>IF(E145&lt;&gt;"",'Vesiverkoston lähtötiedot'!$B144*MALLI_saneeraus_VJ1!F$2,"")</f>
        <v/>
      </c>
      <c r="G145" t="str">
        <f>IF('Vesiverkoston lähtötiedot'!$A144&gt;1000, 'Vesiverkoston lähtötiedot'!$A144+MALLI_saneeraus_VJ1!G$2,"")</f>
        <v/>
      </c>
      <c r="H145" s="8" t="str">
        <f>IF(G145&lt;&gt;"",'Vesiverkoston lähtötiedot'!$B144*MALLI_saneeraus_VJ1!H$2,"")</f>
        <v/>
      </c>
      <c r="I145" t="str">
        <f>IF('Vesiverkoston lähtötiedot'!$A144&gt;1000, 'Vesiverkoston lähtötiedot'!$A144+MALLI_saneeraus_VJ1!I$2,"")</f>
        <v/>
      </c>
      <c r="J145" s="8" t="str">
        <f>IF(I145&lt;&gt;"",'Vesiverkoston lähtötiedot'!$B144*MALLI_saneeraus_VJ1!J$2,"")</f>
        <v/>
      </c>
    </row>
    <row r="146" spans="1:10" x14ac:dyDescent="0.35">
      <c r="A146" t="str">
        <f>IF('Vesiverkoston lähtötiedot'!$A145&gt;1000, 'Vesiverkoston lähtötiedot'!$A145+MALLI_saneeraus_VJ1!A$2,"")</f>
        <v/>
      </c>
      <c r="B146" s="8" t="str">
        <f>IF(A146&lt;&gt;"",'Vesiverkoston lähtötiedot'!$B145*MALLI_saneeraus_VJ1!B$2,"")</f>
        <v/>
      </c>
      <c r="C146" t="str">
        <f>IF('Vesiverkoston lähtötiedot'!$A145&gt;1000, 'Vesiverkoston lähtötiedot'!$A145+MALLI_saneeraus_VJ1!C$2,"")</f>
        <v/>
      </c>
      <c r="D146" s="8" t="str">
        <f>IF(C146&lt;&gt;"",'Vesiverkoston lähtötiedot'!$B145*MALLI_saneeraus_VJ1!D$2,"")</f>
        <v/>
      </c>
      <c r="E146" t="str">
        <f>IF('Vesiverkoston lähtötiedot'!$A145&gt;1000, 'Vesiverkoston lähtötiedot'!$A145+MALLI_saneeraus_VJ1!E$2,"")</f>
        <v/>
      </c>
      <c r="F146" s="8" t="str">
        <f>IF(E146&lt;&gt;"",'Vesiverkoston lähtötiedot'!$B145*MALLI_saneeraus_VJ1!F$2,"")</f>
        <v/>
      </c>
      <c r="G146" t="str">
        <f>IF('Vesiverkoston lähtötiedot'!$A145&gt;1000, 'Vesiverkoston lähtötiedot'!$A145+MALLI_saneeraus_VJ1!G$2,"")</f>
        <v/>
      </c>
      <c r="H146" s="8" t="str">
        <f>IF(G146&lt;&gt;"",'Vesiverkoston lähtötiedot'!$B145*MALLI_saneeraus_VJ1!H$2,"")</f>
        <v/>
      </c>
      <c r="I146" t="str">
        <f>IF('Vesiverkoston lähtötiedot'!$A145&gt;1000, 'Vesiverkoston lähtötiedot'!$A145+MALLI_saneeraus_VJ1!I$2,"")</f>
        <v/>
      </c>
      <c r="J146" s="8" t="str">
        <f>IF(I146&lt;&gt;"",'Vesiverkoston lähtötiedot'!$B145*MALLI_saneeraus_VJ1!J$2,"")</f>
        <v/>
      </c>
    </row>
    <row r="147" spans="1:10" x14ac:dyDescent="0.35">
      <c r="A147" t="str">
        <f>IF('Vesiverkoston lähtötiedot'!$A146&gt;1000, 'Vesiverkoston lähtötiedot'!$A146+MALLI_saneeraus_VJ1!A$2,"")</f>
        <v/>
      </c>
      <c r="B147" s="8" t="str">
        <f>IF(A147&lt;&gt;"",'Vesiverkoston lähtötiedot'!$B146*MALLI_saneeraus_VJ1!B$2,"")</f>
        <v/>
      </c>
      <c r="C147" t="str">
        <f>IF('Vesiverkoston lähtötiedot'!$A146&gt;1000, 'Vesiverkoston lähtötiedot'!$A146+MALLI_saneeraus_VJ1!C$2,"")</f>
        <v/>
      </c>
      <c r="D147" s="8" t="str">
        <f>IF(C147&lt;&gt;"",'Vesiverkoston lähtötiedot'!$B146*MALLI_saneeraus_VJ1!D$2,"")</f>
        <v/>
      </c>
      <c r="E147" t="str">
        <f>IF('Vesiverkoston lähtötiedot'!$A146&gt;1000, 'Vesiverkoston lähtötiedot'!$A146+MALLI_saneeraus_VJ1!E$2,"")</f>
        <v/>
      </c>
      <c r="F147" s="8" t="str">
        <f>IF(E147&lt;&gt;"",'Vesiverkoston lähtötiedot'!$B146*MALLI_saneeraus_VJ1!F$2,"")</f>
        <v/>
      </c>
      <c r="G147" t="str">
        <f>IF('Vesiverkoston lähtötiedot'!$A146&gt;1000, 'Vesiverkoston lähtötiedot'!$A146+MALLI_saneeraus_VJ1!G$2,"")</f>
        <v/>
      </c>
      <c r="H147" s="8" t="str">
        <f>IF(G147&lt;&gt;"",'Vesiverkoston lähtötiedot'!$B146*MALLI_saneeraus_VJ1!H$2,"")</f>
        <v/>
      </c>
      <c r="I147" t="str">
        <f>IF('Vesiverkoston lähtötiedot'!$A146&gt;1000, 'Vesiverkoston lähtötiedot'!$A146+MALLI_saneeraus_VJ1!I$2,"")</f>
        <v/>
      </c>
      <c r="J147" s="8" t="str">
        <f>IF(I147&lt;&gt;"",'Vesiverkoston lähtötiedot'!$B146*MALLI_saneeraus_VJ1!J$2,"")</f>
        <v/>
      </c>
    </row>
    <row r="148" spans="1:10" x14ac:dyDescent="0.35">
      <c r="A148" t="str">
        <f>IF('Vesiverkoston lähtötiedot'!$A147&gt;1000, 'Vesiverkoston lähtötiedot'!$A147+MALLI_saneeraus_VJ1!A$2,"")</f>
        <v/>
      </c>
      <c r="B148" s="8" t="str">
        <f>IF(A148&lt;&gt;"",'Vesiverkoston lähtötiedot'!$B147*MALLI_saneeraus_VJ1!B$2,"")</f>
        <v/>
      </c>
      <c r="C148" t="str">
        <f>IF('Vesiverkoston lähtötiedot'!$A147&gt;1000, 'Vesiverkoston lähtötiedot'!$A147+MALLI_saneeraus_VJ1!C$2,"")</f>
        <v/>
      </c>
      <c r="D148" s="8" t="str">
        <f>IF(C148&lt;&gt;"",'Vesiverkoston lähtötiedot'!$B147*MALLI_saneeraus_VJ1!D$2,"")</f>
        <v/>
      </c>
      <c r="E148" t="str">
        <f>IF('Vesiverkoston lähtötiedot'!$A147&gt;1000, 'Vesiverkoston lähtötiedot'!$A147+MALLI_saneeraus_VJ1!E$2,"")</f>
        <v/>
      </c>
      <c r="F148" s="8" t="str">
        <f>IF(E148&lt;&gt;"",'Vesiverkoston lähtötiedot'!$B147*MALLI_saneeraus_VJ1!F$2,"")</f>
        <v/>
      </c>
      <c r="G148" t="str">
        <f>IF('Vesiverkoston lähtötiedot'!$A147&gt;1000, 'Vesiverkoston lähtötiedot'!$A147+MALLI_saneeraus_VJ1!G$2,"")</f>
        <v/>
      </c>
      <c r="H148" s="8" t="str">
        <f>IF(G148&lt;&gt;"",'Vesiverkoston lähtötiedot'!$B147*MALLI_saneeraus_VJ1!H$2,"")</f>
        <v/>
      </c>
      <c r="I148" t="str">
        <f>IF('Vesiverkoston lähtötiedot'!$A147&gt;1000, 'Vesiverkoston lähtötiedot'!$A147+MALLI_saneeraus_VJ1!I$2,"")</f>
        <v/>
      </c>
      <c r="J148" s="8" t="str">
        <f>IF(I148&lt;&gt;"",'Vesiverkoston lähtötiedot'!$B147*MALLI_saneeraus_VJ1!J$2,"")</f>
        <v/>
      </c>
    </row>
    <row r="149" spans="1:10" x14ac:dyDescent="0.35">
      <c r="A149" t="str">
        <f>IF('Vesiverkoston lähtötiedot'!$A148&gt;1000, 'Vesiverkoston lähtötiedot'!$A148+MALLI_saneeraus_VJ1!A$2,"")</f>
        <v/>
      </c>
      <c r="B149" s="8" t="str">
        <f>IF(A149&lt;&gt;"",'Vesiverkoston lähtötiedot'!$B148*MALLI_saneeraus_VJ1!B$2,"")</f>
        <v/>
      </c>
      <c r="C149" t="str">
        <f>IF('Vesiverkoston lähtötiedot'!$A148&gt;1000, 'Vesiverkoston lähtötiedot'!$A148+MALLI_saneeraus_VJ1!C$2,"")</f>
        <v/>
      </c>
      <c r="D149" s="8" t="str">
        <f>IF(C149&lt;&gt;"",'Vesiverkoston lähtötiedot'!$B148*MALLI_saneeraus_VJ1!D$2,"")</f>
        <v/>
      </c>
      <c r="E149" t="str">
        <f>IF('Vesiverkoston lähtötiedot'!$A148&gt;1000, 'Vesiverkoston lähtötiedot'!$A148+MALLI_saneeraus_VJ1!E$2,"")</f>
        <v/>
      </c>
      <c r="F149" s="8" t="str">
        <f>IF(E149&lt;&gt;"",'Vesiverkoston lähtötiedot'!$B148*MALLI_saneeraus_VJ1!F$2,"")</f>
        <v/>
      </c>
      <c r="G149" t="str">
        <f>IF('Vesiverkoston lähtötiedot'!$A148&gt;1000, 'Vesiverkoston lähtötiedot'!$A148+MALLI_saneeraus_VJ1!G$2,"")</f>
        <v/>
      </c>
      <c r="H149" s="8" t="str">
        <f>IF(G149&lt;&gt;"",'Vesiverkoston lähtötiedot'!$B148*MALLI_saneeraus_VJ1!H$2,"")</f>
        <v/>
      </c>
      <c r="I149" t="str">
        <f>IF('Vesiverkoston lähtötiedot'!$A148&gt;1000, 'Vesiverkoston lähtötiedot'!$A148+MALLI_saneeraus_VJ1!I$2,"")</f>
        <v/>
      </c>
      <c r="J149" s="8" t="str">
        <f>IF(I149&lt;&gt;"",'Vesiverkoston lähtötiedot'!$B148*MALLI_saneeraus_VJ1!J$2,"")</f>
        <v/>
      </c>
    </row>
    <row r="150" spans="1:10" x14ac:dyDescent="0.35">
      <c r="A150" t="str">
        <f>IF('Vesiverkoston lähtötiedot'!$A149&gt;1000, 'Vesiverkoston lähtötiedot'!$A149+MALLI_saneeraus_VJ1!A$2,"")</f>
        <v/>
      </c>
      <c r="B150" s="8" t="str">
        <f>IF(A150&lt;&gt;"",'Vesiverkoston lähtötiedot'!$B149*MALLI_saneeraus_VJ1!B$2,"")</f>
        <v/>
      </c>
      <c r="C150" t="str">
        <f>IF('Vesiverkoston lähtötiedot'!$A149&gt;1000, 'Vesiverkoston lähtötiedot'!$A149+MALLI_saneeraus_VJ1!C$2,"")</f>
        <v/>
      </c>
      <c r="D150" s="8" t="str">
        <f>IF(C150&lt;&gt;"",'Vesiverkoston lähtötiedot'!$B149*MALLI_saneeraus_VJ1!D$2,"")</f>
        <v/>
      </c>
      <c r="E150" t="str">
        <f>IF('Vesiverkoston lähtötiedot'!$A149&gt;1000, 'Vesiverkoston lähtötiedot'!$A149+MALLI_saneeraus_VJ1!E$2,"")</f>
        <v/>
      </c>
      <c r="F150" s="8" t="str">
        <f>IF(E150&lt;&gt;"",'Vesiverkoston lähtötiedot'!$B149*MALLI_saneeraus_VJ1!F$2,"")</f>
        <v/>
      </c>
      <c r="G150" t="str">
        <f>IF('Vesiverkoston lähtötiedot'!$A149&gt;1000, 'Vesiverkoston lähtötiedot'!$A149+MALLI_saneeraus_VJ1!G$2,"")</f>
        <v/>
      </c>
      <c r="H150" s="8" t="str">
        <f>IF(G150&lt;&gt;"",'Vesiverkoston lähtötiedot'!$B149*MALLI_saneeraus_VJ1!H$2,"")</f>
        <v/>
      </c>
      <c r="I150" t="str">
        <f>IF('Vesiverkoston lähtötiedot'!$A149&gt;1000, 'Vesiverkoston lähtötiedot'!$A149+MALLI_saneeraus_VJ1!I$2,"")</f>
        <v/>
      </c>
      <c r="J150" s="8" t="str">
        <f>IF(I150&lt;&gt;"",'Vesiverkoston lähtötiedot'!$B149*MALLI_saneeraus_VJ1!J$2,"")</f>
        <v/>
      </c>
    </row>
    <row r="151" spans="1:10" x14ac:dyDescent="0.35">
      <c r="A151" t="str">
        <f>IF('Vesiverkoston lähtötiedot'!$A150&gt;1000, 'Vesiverkoston lähtötiedot'!$A150+MALLI_saneeraus_VJ1!A$2,"")</f>
        <v/>
      </c>
      <c r="B151" s="8" t="str">
        <f>IF(A151&lt;&gt;"",'Vesiverkoston lähtötiedot'!$B150*MALLI_saneeraus_VJ1!B$2,"")</f>
        <v/>
      </c>
      <c r="C151" t="str">
        <f>IF('Vesiverkoston lähtötiedot'!$A150&gt;1000, 'Vesiverkoston lähtötiedot'!$A150+MALLI_saneeraus_VJ1!C$2,"")</f>
        <v/>
      </c>
      <c r="D151" s="8" t="str">
        <f>IF(C151&lt;&gt;"",'Vesiverkoston lähtötiedot'!$B150*MALLI_saneeraus_VJ1!D$2,"")</f>
        <v/>
      </c>
      <c r="E151" t="str">
        <f>IF('Vesiverkoston lähtötiedot'!$A150&gt;1000, 'Vesiverkoston lähtötiedot'!$A150+MALLI_saneeraus_VJ1!E$2,"")</f>
        <v/>
      </c>
      <c r="F151" s="8" t="str">
        <f>IF(E151&lt;&gt;"",'Vesiverkoston lähtötiedot'!$B150*MALLI_saneeraus_VJ1!F$2,"")</f>
        <v/>
      </c>
      <c r="G151" t="str">
        <f>IF('Vesiverkoston lähtötiedot'!$A150&gt;1000, 'Vesiverkoston lähtötiedot'!$A150+MALLI_saneeraus_VJ1!G$2,"")</f>
        <v/>
      </c>
      <c r="H151" s="8" t="str">
        <f>IF(G151&lt;&gt;"",'Vesiverkoston lähtötiedot'!$B150*MALLI_saneeraus_VJ1!H$2,"")</f>
        <v/>
      </c>
      <c r="I151" t="str">
        <f>IF('Vesiverkoston lähtötiedot'!$A150&gt;1000, 'Vesiverkoston lähtötiedot'!$A150+MALLI_saneeraus_VJ1!I$2,"")</f>
        <v/>
      </c>
      <c r="J151" s="8" t="str">
        <f>IF(I151&lt;&gt;"",'Vesiverkoston lähtötiedot'!$B150*MALLI_saneeraus_VJ1!J$2,"")</f>
        <v/>
      </c>
    </row>
    <row r="152" spans="1:10" x14ac:dyDescent="0.35">
      <c r="A152" t="str">
        <f>IF('Vesiverkoston lähtötiedot'!$A151&gt;1000, 'Vesiverkoston lähtötiedot'!$A151+MALLI_saneeraus_VJ1!A$2,"")</f>
        <v/>
      </c>
      <c r="B152" s="8" t="str">
        <f>IF(A152&lt;&gt;"",'Vesiverkoston lähtötiedot'!$B151*MALLI_saneeraus_VJ1!B$2,"")</f>
        <v/>
      </c>
      <c r="C152" t="str">
        <f>IF('Vesiverkoston lähtötiedot'!$A151&gt;1000, 'Vesiverkoston lähtötiedot'!$A151+MALLI_saneeraus_VJ1!C$2,"")</f>
        <v/>
      </c>
      <c r="D152" s="8" t="str">
        <f>IF(C152&lt;&gt;"",'Vesiverkoston lähtötiedot'!$B151*MALLI_saneeraus_VJ1!D$2,"")</f>
        <v/>
      </c>
      <c r="E152" t="str">
        <f>IF('Vesiverkoston lähtötiedot'!$A151&gt;1000, 'Vesiverkoston lähtötiedot'!$A151+MALLI_saneeraus_VJ1!E$2,"")</f>
        <v/>
      </c>
      <c r="F152" s="8" t="str">
        <f>IF(E152&lt;&gt;"",'Vesiverkoston lähtötiedot'!$B151*MALLI_saneeraus_VJ1!F$2,"")</f>
        <v/>
      </c>
      <c r="G152" t="str">
        <f>IF('Vesiverkoston lähtötiedot'!$A151&gt;1000, 'Vesiverkoston lähtötiedot'!$A151+MALLI_saneeraus_VJ1!G$2,"")</f>
        <v/>
      </c>
      <c r="H152" s="8" t="str">
        <f>IF(G152&lt;&gt;"",'Vesiverkoston lähtötiedot'!$B151*MALLI_saneeraus_VJ1!H$2,"")</f>
        <v/>
      </c>
      <c r="I152" t="str">
        <f>IF('Vesiverkoston lähtötiedot'!$A151&gt;1000, 'Vesiverkoston lähtötiedot'!$A151+MALLI_saneeraus_VJ1!I$2,"")</f>
        <v/>
      </c>
      <c r="J152" s="8" t="str">
        <f>IF(I152&lt;&gt;"",'Vesiverkoston lähtötiedot'!$B151*MALLI_saneeraus_VJ1!J$2,"")</f>
        <v/>
      </c>
    </row>
    <row r="153" spans="1:10" x14ac:dyDescent="0.35">
      <c r="A153" t="str">
        <f>IF('Vesiverkoston lähtötiedot'!$A152&gt;1000, 'Vesiverkoston lähtötiedot'!$A152+MALLI_saneeraus_VJ1!A$2,"")</f>
        <v/>
      </c>
      <c r="B153" s="8" t="str">
        <f>IF(A153&lt;&gt;"",'Vesiverkoston lähtötiedot'!$B152*MALLI_saneeraus_VJ1!B$2,"")</f>
        <v/>
      </c>
      <c r="C153" t="str">
        <f>IF('Vesiverkoston lähtötiedot'!$A152&gt;1000, 'Vesiverkoston lähtötiedot'!$A152+MALLI_saneeraus_VJ1!C$2,"")</f>
        <v/>
      </c>
      <c r="D153" s="8" t="str">
        <f>IF(C153&lt;&gt;"",'Vesiverkoston lähtötiedot'!$B152*MALLI_saneeraus_VJ1!D$2,"")</f>
        <v/>
      </c>
      <c r="E153" t="str">
        <f>IF('Vesiverkoston lähtötiedot'!$A152&gt;1000, 'Vesiverkoston lähtötiedot'!$A152+MALLI_saneeraus_VJ1!E$2,"")</f>
        <v/>
      </c>
      <c r="F153" s="8" t="str">
        <f>IF(E153&lt;&gt;"",'Vesiverkoston lähtötiedot'!$B152*MALLI_saneeraus_VJ1!F$2,"")</f>
        <v/>
      </c>
      <c r="G153" t="str">
        <f>IF('Vesiverkoston lähtötiedot'!$A152&gt;1000, 'Vesiverkoston lähtötiedot'!$A152+MALLI_saneeraus_VJ1!G$2,"")</f>
        <v/>
      </c>
      <c r="H153" s="8" t="str">
        <f>IF(G153&lt;&gt;"",'Vesiverkoston lähtötiedot'!$B152*MALLI_saneeraus_VJ1!H$2,"")</f>
        <v/>
      </c>
      <c r="I153" t="str">
        <f>IF('Vesiverkoston lähtötiedot'!$A152&gt;1000, 'Vesiverkoston lähtötiedot'!$A152+MALLI_saneeraus_VJ1!I$2,"")</f>
        <v/>
      </c>
      <c r="J153" s="8" t="str">
        <f>IF(I153&lt;&gt;"",'Vesiverkoston lähtötiedot'!$B152*MALLI_saneeraus_VJ1!J$2,"")</f>
        <v/>
      </c>
    </row>
    <row r="154" spans="1:10" x14ac:dyDescent="0.35">
      <c r="A154" t="str">
        <f>IF('Vesiverkoston lähtötiedot'!$A153&gt;1000, 'Vesiverkoston lähtötiedot'!$A153+MALLI_saneeraus_VJ1!A$2,"")</f>
        <v/>
      </c>
      <c r="B154" s="8" t="str">
        <f>IF(A154&lt;&gt;"",'Vesiverkoston lähtötiedot'!$B153*MALLI_saneeraus_VJ1!B$2,"")</f>
        <v/>
      </c>
      <c r="C154" t="str">
        <f>IF('Vesiverkoston lähtötiedot'!$A153&gt;1000, 'Vesiverkoston lähtötiedot'!$A153+MALLI_saneeraus_VJ1!C$2,"")</f>
        <v/>
      </c>
      <c r="D154" s="8" t="str">
        <f>IF(C154&lt;&gt;"",'Vesiverkoston lähtötiedot'!$B153*MALLI_saneeraus_VJ1!D$2,"")</f>
        <v/>
      </c>
      <c r="E154" t="str">
        <f>IF('Vesiverkoston lähtötiedot'!$A153&gt;1000, 'Vesiverkoston lähtötiedot'!$A153+MALLI_saneeraus_VJ1!E$2,"")</f>
        <v/>
      </c>
      <c r="F154" s="8" t="str">
        <f>IF(E154&lt;&gt;"",'Vesiverkoston lähtötiedot'!$B153*MALLI_saneeraus_VJ1!F$2,"")</f>
        <v/>
      </c>
      <c r="G154" t="str">
        <f>IF('Vesiverkoston lähtötiedot'!$A153&gt;1000, 'Vesiverkoston lähtötiedot'!$A153+MALLI_saneeraus_VJ1!G$2,"")</f>
        <v/>
      </c>
      <c r="H154" s="8" t="str">
        <f>IF(G154&lt;&gt;"",'Vesiverkoston lähtötiedot'!$B153*MALLI_saneeraus_VJ1!H$2,"")</f>
        <v/>
      </c>
      <c r="I154" t="str">
        <f>IF('Vesiverkoston lähtötiedot'!$A153&gt;1000, 'Vesiverkoston lähtötiedot'!$A153+MALLI_saneeraus_VJ1!I$2,"")</f>
        <v/>
      </c>
      <c r="J154" s="8" t="str">
        <f>IF(I154&lt;&gt;"",'Vesiverkoston lähtötiedot'!$B153*MALLI_saneeraus_VJ1!J$2,"")</f>
        <v/>
      </c>
    </row>
    <row r="155" spans="1:10" x14ac:dyDescent="0.35">
      <c r="A155" t="str">
        <f>IF('Vesiverkoston lähtötiedot'!$A154&gt;1000, 'Vesiverkoston lähtötiedot'!$A154+MALLI_saneeraus_VJ1!A$2,"")</f>
        <v/>
      </c>
      <c r="B155" s="8" t="str">
        <f>IF(A155&lt;&gt;"",'Vesiverkoston lähtötiedot'!$B154*MALLI_saneeraus_VJ1!B$2,"")</f>
        <v/>
      </c>
      <c r="C155" t="str">
        <f>IF('Vesiverkoston lähtötiedot'!$A154&gt;1000, 'Vesiverkoston lähtötiedot'!$A154+MALLI_saneeraus_VJ1!C$2,"")</f>
        <v/>
      </c>
      <c r="D155" s="8" t="str">
        <f>IF(C155&lt;&gt;"",'Vesiverkoston lähtötiedot'!$B154*MALLI_saneeraus_VJ1!D$2,"")</f>
        <v/>
      </c>
      <c r="E155" t="str">
        <f>IF('Vesiverkoston lähtötiedot'!$A154&gt;1000, 'Vesiverkoston lähtötiedot'!$A154+MALLI_saneeraus_VJ1!E$2,"")</f>
        <v/>
      </c>
      <c r="F155" s="8" t="str">
        <f>IF(E155&lt;&gt;"",'Vesiverkoston lähtötiedot'!$B154*MALLI_saneeraus_VJ1!F$2,"")</f>
        <v/>
      </c>
      <c r="G155" t="str">
        <f>IF('Vesiverkoston lähtötiedot'!$A154&gt;1000, 'Vesiverkoston lähtötiedot'!$A154+MALLI_saneeraus_VJ1!G$2,"")</f>
        <v/>
      </c>
      <c r="H155" s="8" t="str">
        <f>IF(G155&lt;&gt;"",'Vesiverkoston lähtötiedot'!$B154*MALLI_saneeraus_VJ1!H$2,"")</f>
        <v/>
      </c>
      <c r="I155" t="str">
        <f>IF('Vesiverkoston lähtötiedot'!$A154&gt;1000, 'Vesiverkoston lähtötiedot'!$A154+MALLI_saneeraus_VJ1!I$2,"")</f>
        <v/>
      </c>
      <c r="J155" s="8" t="str">
        <f>IF(I155&lt;&gt;"",'Vesiverkoston lähtötiedot'!$B154*MALLI_saneeraus_VJ1!J$2,"")</f>
        <v/>
      </c>
    </row>
    <row r="156" spans="1:10" x14ac:dyDescent="0.35">
      <c r="A156" t="str">
        <f>IF('Vesiverkoston lähtötiedot'!$A155&gt;1000, 'Vesiverkoston lähtötiedot'!$A155+MALLI_saneeraus_VJ1!A$2,"")</f>
        <v/>
      </c>
      <c r="B156" s="8" t="str">
        <f>IF(A156&lt;&gt;"",'Vesiverkoston lähtötiedot'!$B155*MALLI_saneeraus_VJ1!B$2,"")</f>
        <v/>
      </c>
      <c r="C156" t="str">
        <f>IF('Vesiverkoston lähtötiedot'!$A155&gt;1000, 'Vesiverkoston lähtötiedot'!$A155+MALLI_saneeraus_VJ1!C$2,"")</f>
        <v/>
      </c>
      <c r="D156" s="8" t="str">
        <f>IF(C156&lt;&gt;"",'Vesiverkoston lähtötiedot'!$B155*MALLI_saneeraus_VJ1!D$2,"")</f>
        <v/>
      </c>
      <c r="E156" t="str">
        <f>IF('Vesiverkoston lähtötiedot'!$A155&gt;1000, 'Vesiverkoston lähtötiedot'!$A155+MALLI_saneeraus_VJ1!E$2,"")</f>
        <v/>
      </c>
      <c r="F156" s="8" t="str">
        <f>IF(E156&lt;&gt;"",'Vesiverkoston lähtötiedot'!$B155*MALLI_saneeraus_VJ1!F$2,"")</f>
        <v/>
      </c>
      <c r="G156" t="str">
        <f>IF('Vesiverkoston lähtötiedot'!$A155&gt;1000, 'Vesiverkoston lähtötiedot'!$A155+MALLI_saneeraus_VJ1!G$2,"")</f>
        <v/>
      </c>
      <c r="H156" s="8" t="str">
        <f>IF(G156&lt;&gt;"",'Vesiverkoston lähtötiedot'!$B155*MALLI_saneeraus_VJ1!H$2,"")</f>
        <v/>
      </c>
      <c r="I156" t="str">
        <f>IF('Vesiverkoston lähtötiedot'!$A155&gt;1000, 'Vesiverkoston lähtötiedot'!$A155+MALLI_saneeraus_VJ1!I$2,"")</f>
        <v/>
      </c>
      <c r="J156" s="8" t="str">
        <f>IF(I156&lt;&gt;"",'Vesiverkoston lähtötiedot'!$B155*MALLI_saneeraus_VJ1!J$2,"")</f>
        <v/>
      </c>
    </row>
    <row r="157" spans="1:10" x14ac:dyDescent="0.35">
      <c r="A157" t="str">
        <f>IF('Vesiverkoston lähtötiedot'!$A156&gt;1000, 'Vesiverkoston lähtötiedot'!$A156+MALLI_saneeraus_VJ1!A$2,"")</f>
        <v/>
      </c>
      <c r="B157" s="8" t="str">
        <f>IF(A157&lt;&gt;"",'Vesiverkoston lähtötiedot'!$B156*MALLI_saneeraus_VJ1!B$2,"")</f>
        <v/>
      </c>
      <c r="C157" t="str">
        <f>IF('Vesiverkoston lähtötiedot'!$A156&gt;1000, 'Vesiverkoston lähtötiedot'!$A156+MALLI_saneeraus_VJ1!C$2,"")</f>
        <v/>
      </c>
      <c r="D157" s="8" t="str">
        <f>IF(C157&lt;&gt;"",'Vesiverkoston lähtötiedot'!$B156*MALLI_saneeraus_VJ1!D$2,"")</f>
        <v/>
      </c>
      <c r="E157" t="str">
        <f>IF('Vesiverkoston lähtötiedot'!$A156&gt;1000, 'Vesiverkoston lähtötiedot'!$A156+MALLI_saneeraus_VJ1!E$2,"")</f>
        <v/>
      </c>
      <c r="F157" s="8" t="str">
        <f>IF(E157&lt;&gt;"",'Vesiverkoston lähtötiedot'!$B156*MALLI_saneeraus_VJ1!F$2,"")</f>
        <v/>
      </c>
      <c r="G157" t="str">
        <f>IF('Vesiverkoston lähtötiedot'!$A156&gt;1000, 'Vesiverkoston lähtötiedot'!$A156+MALLI_saneeraus_VJ1!G$2,"")</f>
        <v/>
      </c>
      <c r="H157" s="8" t="str">
        <f>IF(G157&lt;&gt;"",'Vesiverkoston lähtötiedot'!$B156*MALLI_saneeraus_VJ1!H$2,"")</f>
        <v/>
      </c>
      <c r="I157" t="str">
        <f>IF('Vesiverkoston lähtötiedot'!$A156&gt;1000, 'Vesiverkoston lähtötiedot'!$A156+MALLI_saneeraus_VJ1!I$2,"")</f>
        <v/>
      </c>
      <c r="J157" s="8" t="str">
        <f>IF(I157&lt;&gt;"",'Vesiverkoston lähtötiedot'!$B156*MALLI_saneeraus_VJ1!J$2,"")</f>
        <v/>
      </c>
    </row>
    <row r="158" spans="1:10" x14ac:dyDescent="0.35">
      <c r="A158" t="str">
        <f>IF('Vesiverkoston lähtötiedot'!$A157&gt;1000, 'Vesiverkoston lähtötiedot'!$A157+MALLI_saneeraus_VJ1!A$2,"")</f>
        <v/>
      </c>
      <c r="B158" s="8" t="str">
        <f>IF(A158&lt;&gt;"",'Vesiverkoston lähtötiedot'!$B157*MALLI_saneeraus_VJ1!B$2,"")</f>
        <v/>
      </c>
      <c r="C158" t="str">
        <f>IF('Vesiverkoston lähtötiedot'!$A157&gt;1000, 'Vesiverkoston lähtötiedot'!$A157+MALLI_saneeraus_VJ1!C$2,"")</f>
        <v/>
      </c>
      <c r="D158" s="8" t="str">
        <f>IF(C158&lt;&gt;"",'Vesiverkoston lähtötiedot'!$B157*MALLI_saneeraus_VJ1!D$2,"")</f>
        <v/>
      </c>
      <c r="E158" t="str">
        <f>IF('Vesiverkoston lähtötiedot'!$A157&gt;1000, 'Vesiverkoston lähtötiedot'!$A157+MALLI_saneeraus_VJ1!E$2,"")</f>
        <v/>
      </c>
      <c r="F158" s="8" t="str">
        <f>IF(E158&lt;&gt;"",'Vesiverkoston lähtötiedot'!$B157*MALLI_saneeraus_VJ1!F$2,"")</f>
        <v/>
      </c>
      <c r="G158" t="str">
        <f>IF('Vesiverkoston lähtötiedot'!$A157&gt;1000, 'Vesiverkoston lähtötiedot'!$A157+MALLI_saneeraus_VJ1!G$2,"")</f>
        <v/>
      </c>
      <c r="H158" s="8" t="str">
        <f>IF(G158&lt;&gt;"",'Vesiverkoston lähtötiedot'!$B157*MALLI_saneeraus_VJ1!H$2,"")</f>
        <v/>
      </c>
      <c r="I158" t="str">
        <f>IF('Vesiverkoston lähtötiedot'!$A157&gt;1000, 'Vesiverkoston lähtötiedot'!$A157+MALLI_saneeraus_VJ1!I$2,"")</f>
        <v/>
      </c>
      <c r="J158" s="8" t="str">
        <f>IF(I158&lt;&gt;"",'Vesiverkoston lähtötiedot'!$B157*MALLI_saneeraus_VJ1!J$2,"")</f>
        <v/>
      </c>
    </row>
    <row r="159" spans="1:10" x14ac:dyDescent="0.35">
      <c r="A159" t="str">
        <f>IF('Vesiverkoston lähtötiedot'!$A158&gt;1000, 'Vesiverkoston lähtötiedot'!$A158+MALLI_saneeraus_VJ1!A$2,"")</f>
        <v/>
      </c>
      <c r="B159" s="8" t="str">
        <f>IF(A159&lt;&gt;"",'Vesiverkoston lähtötiedot'!$B158*MALLI_saneeraus_VJ1!B$2,"")</f>
        <v/>
      </c>
      <c r="C159" t="str">
        <f>IF('Vesiverkoston lähtötiedot'!$A158&gt;1000, 'Vesiverkoston lähtötiedot'!$A158+MALLI_saneeraus_VJ1!C$2,"")</f>
        <v/>
      </c>
      <c r="D159" s="8" t="str">
        <f>IF(C159&lt;&gt;"",'Vesiverkoston lähtötiedot'!$B158*MALLI_saneeraus_VJ1!D$2,"")</f>
        <v/>
      </c>
      <c r="E159" t="str">
        <f>IF('Vesiverkoston lähtötiedot'!$A158&gt;1000, 'Vesiverkoston lähtötiedot'!$A158+MALLI_saneeraus_VJ1!E$2,"")</f>
        <v/>
      </c>
      <c r="F159" s="8" t="str">
        <f>IF(E159&lt;&gt;"",'Vesiverkoston lähtötiedot'!$B158*MALLI_saneeraus_VJ1!F$2,"")</f>
        <v/>
      </c>
      <c r="G159" t="str">
        <f>IF('Vesiverkoston lähtötiedot'!$A158&gt;1000, 'Vesiverkoston lähtötiedot'!$A158+MALLI_saneeraus_VJ1!G$2,"")</f>
        <v/>
      </c>
      <c r="H159" s="8" t="str">
        <f>IF(G159&lt;&gt;"",'Vesiverkoston lähtötiedot'!$B158*MALLI_saneeraus_VJ1!H$2,"")</f>
        <v/>
      </c>
      <c r="I159" t="str">
        <f>IF('Vesiverkoston lähtötiedot'!$A158&gt;1000, 'Vesiverkoston lähtötiedot'!$A158+MALLI_saneeraus_VJ1!I$2,"")</f>
        <v/>
      </c>
      <c r="J159" s="8" t="str">
        <f>IF(I159&lt;&gt;"",'Vesiverkoston lähtötiedot'!$B158*MALLI_saneeraus_VJ1!J$2,"")</f>
        <v/>
      </c>
    </row>
    <row r="160" spans="1:10" x14ac:dyDescent="0.35">
      <c r="A160" t="str">
        <f>IF('Vesiverkoston lähtötiedot'!$A159&gt;1000, 'Vesiverkoston lähtötiedot'!$A159+MALLI_saneeraus_VJ1!A$2,"")</f>
        <v/>
      </c>
      <c r="B160" s="8" t="str">
        <f>IF(A160&lt;&gt;"",'Vesiverkoston lähtötiedot'!$B159*MALLI_saneeraus_VJ1!B$2,"")</f>
        <v/>
      </c>
      <c r="C160" t="str">
        <f>IF('Vesiverkoston lähtötiedot'!$A159&gt;1000, 'Vesiverkoston lähtötiedot'!$A159+MALLI_saneeraus_VJ1!C$2,"")</f>
        <v/>
      </c>
      <c r="D160" s="8" t="str">
        <f>IF(C160&lt;&gt;"",'Vesiverkoston lähtötiedot'!$B159*MALLI_saneeraus_VJ1!D$2,"")</f>
        <v/>
      </c>
      <c r="E160" t="str">
        <f>IF('Vesiverkoston lähtötiedot'!$A159&gt;1000, 'Vesiverkoston lähtötiedot'!$A159+MALLI_saneeraus_VJ1!E$2,"")</f>
        <v/>
      </c>
      <c r="F160" s="8" t="str">
        <f>IF(E160&lt;&gt;"",'Vesiverkoston lähtötiedot'!$B159*MALLI_saneeraus_VJ1!F$2,"")</f>
        <v/>
      </c>
      <c r="G160" t="str">
        <f>IF('Vesiverkoston lähtötiedot'!$A159&gt;1000, 'Vesiverkoston lähtötiedot'!$A159+MALLI_saneeraus_VJ1!G$2,"")</f>
        <v/>
      </c>
      <c r="H160" s="8" t="str">
        <f>IF(G160&lt;&gt;"",'Vesiverkoston lähtötiedot'!$B159*MALLI_saneeraus_VJ1!H$2,"")</f>
        <v/>
      </c>
      <c r="I160" t="str">
        <f>IF('Vesiverkoston lähtötiedot'!$A159&gt;1000, 'Vesiverkoston lähtötiedot'!$A159+MALLI_saneeraus_VJ1!I$2,"")</f>
        <v/>
      </c>
      <c r="J160" s="8" t="str">
        <f>IF(I160&lt;&gt;"",'Vesiverkoston lähtötiedot'!$B159*MALLI_saneeraus_VJ1!J$2,"")</f>
        <v/>
      </c>
    </row>
    <row r="161" spans="1:10" x14ac:dyDescent="0.35">
      <c r="A161" t="str">
        <f>IF('Vesiverkoston lähtötiedot'!$A160&gt;1000, 'Vesiverkoston lähtötiedot'!$A160+MALLI_saneeraus_VJ1!A$2,"")</f>
        <v/>
      </c>
      <c r="B161" s="8" t="str">
        <f>IF(A161&lt;&gt;"",'Vesiverkoston lähtötiedot'!$B160*MALLI_saneeraus_VJ1!B$2,"")</f>
        <v/>
      </c>
      <c r="C161" t="str">
        <f>IF('Vesiverkoston lähtötiedot'!$A160&gt;1000, 'Vesiverkoston lähtötiedot'!$A160+MALLI_saneeraus_VJ1!C$2,"")</f>
        <v/>
      </c>
      <c r="D161" s="8" t="str">
        <f>IF(C161&lt;&gt;"",'Vesiverkoston lähtötiedot'!$B160*MALLI_saneeraus_VJ1!D$2,"")</f>
        <v/>
      </c>
      <c r="E161" t="str">
        <f>IF('Vesiverkoston lähtötiedot'!$A160&gt;1000, 'Vesiverkoston lähtötiedot'!$A160+MALLI_saneeraus_VJ1!E$2,"")</f>
        <v/>
      </c>
      <c r="F161" s="8" t="str">
        <f>IF(E161&lt;&gt;"",'Vesiverkoston lähtötiedot'!$B160*MALLI_saneeraus_VJ1!F$2,"")</f>
        <v/>
      </c>
      <c r="G161" t="str">
        <f>IF('Vesiverkoston lähtötiedot'!$A160&gt;1000, 'Vesiverkoston lähtötiedot'!$A160+MALLI_saneeraus_VJ1!G$2,"")</f>
        <v/>
      </c>
      <c r="H161" s="8" t="str">
        <f>IF(G161&lt;&gt;"",'Vesiverkoston lähtötiedot'!$B160*MALLI_saneeraus_VJ1!H$2,"")</f>
        <v/>
      </c>
      <c r="I161" t="str">
        <f>IF('Vesiverkoston lähtötiedot'!$A160&gt;1000, 'Vesiverkoston lähtötiedot'!$A160+MALLI_saneeraus_VJ1!I$2,"")</f>
        <v/>
      </c>
      <c r="J161" s="8" t="str">
        <f>IF(I161&lt;&gt;"",'Vesiverkoston lähtötiedot'!$B160*MALLI_saneeraus_VJ1!J$2,"")</f>
        <v/>
      </c>
    </row>
    <row r="162" spans="1:10" x14ac:dyDescent="0.35">
      <c r="A162" t="str">
        <f>IF('Vesiverkoston lähtötiedot'!$A161&gt;1000, 'Vesiverkoston lähtötiedot'!$A161+MALLI_saneeraus_VJ1!A$2,"")</f>
        <v/>
      </c>
      <c r="B162" s="8" t="str">
        <f>IF(A162&lt;&gt;"",'Vesiverkoston lähtötiedot'!$B161*MALLI_saneeraus_VJ1!B$2,"")</f>
        <v/>
      </c>
      <c r="C162" t="str">
        <f>IF('Vesiverkoston lähtötiedot'!$A161&gt;1000, 'Vesiverkoston lähtötiedot'!$A161+MALLI_saneeraus_VJ1!C$2,"")</f>
        <v/>
      </c>
      <c r="D162" s="8" t="str">
        <f>IF(C162&lt;&gt;"",'Vesiverkoston lähtötiedot'!$B161*MALLI_saneeraus_VJ1!D$2,"")</f>
        <v/>
      </c>
      <c r="E162" t="str">
        <f>IF('Vesiverkoston lähtötiedot'!$A161&gt;1000, 'Vesiverkoston lähtötiedot'!$A161+MALLI_saneeraus_VJ1!E$2,"")</f>
        <v/>
      </c>
      <c r="F162" s="8" t="str">
        <f>IF(E162&lt;&gt;"",'Vesiverkoston lähtötiedot'!$B161*MALLI_saneeraus_VJ1!F$2,"")</f>
        <v/>
      </c>
      <c r="G162" t="str">
        <f>IF('Vesiverkoston lähtötiedot'!$A161&gt;1000, 'Vesiverkoston lähtötiedot'!$A161+MALLI_saneeraus_VJ1!G$2,"")</f>
        <v/>
      </c>
      <c r="H162" s="8" t="str">
        <f>IF(G162&lt;&gt;"",'Vesiverkoston lähtötiedot'!$B161*MALLI_saneeraus_VJ1!H$2,"")</f>
        <v/>
      </c>
      <c r="I162" t="str">
        <f>IF('Vesiverkoston lähtötiedot'!$A161&gt;1000, 'Vesiverkoston lähtötiedot'!$A161+MALLI_saneeraus_VJ1!I$2,"")</f>
        <v/>
      </c>
      <c r="J162" s="8" t="str">
        <f>IF(I162&lt;&gt;"",'Vesiverkoston lähtötiedot'!$B161*MALLI_saneeraus_VJ1!J$2,"")</f>
        <v/>
      </c>
    </row>
    <row r="163" spans="1:10" x14ac:dyDescent="0.35">
      <c r="A163" t="str">
        <f>IF('Vesiverkoston lähtötiedot'!$A162&gt;1000, 'Vesiverkoston lähtötiedot'!$A162+MALLI_saneeraus_VJ1!A$2,"")</f>
        <v/>
      </c>
      <c r="B163" s="8" t="str">
        <f>IF(A163&lt;&gt;"",'Vesiverkoston lähtötiedot'!$B162*MALLI_saneeraus_VJ1!B$2,"")</f>
        <v/>
      </c>
      <c r="C163" t="str">
        <f>IF('Vesiverkoston lähtötiedot'!$A162&gt;1000, 'Vesiverkoston lähtötiedot'!$A162+MALLI_saneeraus_VJ1!C$2,"")</f>
        <v/>
      </c>
      <c r="D163" s="8" t="str">
        <f>IF(C163&lt;&gt;"",'Vesiverkoston lähtötiedot'!$B162*MALLI_saneeraus_VJ1!D$2,"")</f>
        <v/>
      </c>
      <c r="E163" t="str">
        <f>IF('Vesiverkoston lähtötiedot'!$A162&gt;1000, 'Vesiverkoston lähtötiedot'!$A162+MALLI_saneeraus_VJ1!E$2,"")</f>
        <v/>
      </c>
      <c r="F163" s="8" t="str">
        <f>IF(E163&lt;&gt;"",'Vesiverkoston lähtötiedot'!$B162*MALLI_saneeraus_VJ1!F$2,"")</f>
        <v/>
      </c>
      <c r="G163" t="str">
        <f>IF('Vesiverkoston lähtötiedot'!$A162&gt;1000, 'Vesiverkoston lähtötiedot'!$A162+MALLI_saneeraus_VJ1!G$2,"")</f>
        <v/>
      </c>
      <c r="H163" s="8" t="str">
        <f>IF(G163&lt;&gt;"",'Vesiverkoston lähtötiedot'!$B162*MALLI_saneeraus_VJ1!H$2,"")</f>
        <v/>
      </c>
      <c r="I163" t="str">
        <f>IF('Vesiverkoston lähtötiedot'!$A162&gt;1000, 'Vesiverkoston lähtötiedot'!$A162+MALLI_saneeraus_VJ1!I$2,"")</f>
        <v/>
      </c>
      <c r="J163" s="8" t="str">
        <f>IF(I163&lt;&gt;"",'Vesiverkoston lähtötiedot'!$B162*MALLI_saneeraus_VJ1!J$2,"")</f>
        <v/>
      </c>
    </row>
    <row r="164" spans="1:10" x14ac:dyDescent="0.35">
      <c r="A164" t="str">
        <f>IF('Vesiverkoston lähtötiedot'!$A163&gt;1000, 'Vesiverkoston lähtötiedot'!$A163+MALLI_saneeraus_VJ1!A$2,"")</f>
        <v/>
      </c>
      <c r="B164" s="8" t="str">
        <f>IF(A164&lt;&gt;"",'Vesiverkoston lähtötiedot'!$B163*MALLI_saneeraus_VJ1!B$2,"")</f>
        <v/>
      </c>
      <c r="C164" t="str">
        <f>IF('Vesiverkoston lähtötiedot'!$A163&gt;1000, 'Vesiverkoston lähtötiedot'!$A163+MALLI_saneeraus_VJ1!C$2,"")</f>
        <v/>
      </c>
      <c r="D164" s="8" t="str">
        <f>IF(C164&lt;&gt;"",'Vesiverkoston lähtötiedot'!$B163*MALLI_saneeraus_VJ1!D$2,"")</f>
        <v/>
      </c>
      <c r="E164" t="str">
        <f>IF('Vesiverkoston lähtötiedot'!$A163&gt;1000, 'Vesiverkoston lähtötiedot'!$A163+MALLI_saneeraus_VJ1!E$2,"")</f>
        <v/>
      </c>
      <c r="F164" s="8" t="str">
        <f>IF(E164&lt;&gt;"",'Vesiverkoston lähtötiedot'!$B163*MALLI_saneeraus_VJ1!F$2,"")</f>
        <v/>
      </c>
      <c r="G164" t="str">
        <f>IF('Vesiverkoston lähtötiedot'!$A163&gt;1000, 'Vesiverkoston lähtötiedot'!$A163+MALLI_saneeraus_VJ1!G$2,"")</f>
        <v/>
      </c>
      <c r="H164" s="8" t="str">
        <f>IF(G164&lt;&gt;"",'Vesiverkoston lähtötiedot'!$B163*MALLI_saneeraus_VJ1!H$2,"")</f>
        <v/>
      </c>
      <c r="I164" t="str">
        <f>IF('Vesiverkoston lähtötiedot'!$A163&gt;1000, 'Vesiverkoston lähtötiedot'!$A163+MALLI_saneeraus_VJ1!I$2,"")</f>
        <v/>
      </c>
      <c r="J164" s="8" t="str">
        <f>IF(I164&lt;&gt;"",'Vesiverkoston lähtötiedot'!$B163*MALLI_saneeraus_VJ1!J$2,"")</f>
        <v/>
      </c>
    </row>
    <row r="165" spans="1:10" x14ac:dyDescent="0.35">
      <c r="A165" t="str">
        <f>IF('Vesiverkoston lähtötiedot'!$A164&gt;1000, 'Vesiverkoston lähtötiedot'!$A164+MALLI_saneeraus_VJ1!A$2,"")</f>
        <v/>
      </c>
      <c r="B165" s="8" t="str">
        <f>IF(A165&lt;&gt;"",'Vesiverkoston lähtötiedot'!$B164*MALLI_saneeraus_VJ1!B$2,"")</f>
        <v/>
      </c>
      <c r="C165" t="str">
        <f>IF('Vesiverkoston lähtötiedot'!$A164&gt;1000, 'Vesiverkoston lähtötiedot'!$A164+MALLI_saneeraus_VJ1!C$2,"")</f>
        <v/>
      </c>
      <c r="D165" s="8" t="str">
        <f>IF(C165&lt;&gt;"",'Vesiverkoston lähtötiedot'!$B164*MALLI_saneeraus_VJ1!D$2,"")</f>
        <v/>
      </c>
      <c r="E165" t="str">
        <f>IF('Vesiverkoston lähtötiedot'!$A164&gt;1000, 'Vesiverkoston lähtötiedot'!$A164+MALLI_saneeraus_VJ1!E$2,"")</f>
        <v/>
      </c>
      <c r="F165" s="8" t="str">
        <f>IF(E165&lt;&gt;"",'Vesiverkoston lähtötiedot'!$B164*MALLI_saneeraus_VJ1!F$2,"")</f>
        <v/>
      </c>
      <c r="G165" t="str">
        <f>IF('Vesiverkoston lähtötiedot'!$A164&gt;1000, 'Vesiverkoston lähtötiedot'!$A164+MALLI_saneeraus_VJ1!G$2,"")</f>
        <v/>
      </c>
      <c r="H165" s="8" t="str">
        <f>IF(G165&lt;&gt;"",'Vesiverkoston lähtötiedot'!$B164*MALLI_saneeraus_VJ1!H$2,"")</f>
        <v/>
      </c>
      <c r="I165" t="str">
        <f>IF('Vesiverkoston lähtötiedot'!$A164&gt;1000, 'Vesiverkoston lähtötiedot'!$A164+MALLI_saneeraus_VJ1!I$2,"")</f>
        <v/>
      </c>
      <c r="J165" s="8" t="str">
        <f>IF(I165&lt;&gt;"",'Vesiverkoston lähtötiedot'!$B164*MALLI_saneeraus_VJ1!J$2,"")</f>
        <v/>
      </c>
    </row>
    <row r="166" spans="1:10" x14ac:dyDescent="0.35">
      <c r="A166" t="str">
        <f>IF('Vesiverkoston lähtötiedot'!$A165&gt;1000, 'Vesiverkoston lähtötiedot'!$A165+MALLI_saneeraus_VJ1!A$2,"")</f>
        <v/>
      </c>
      <c r="B166" s="8" t="str">
        <f>IF(A166&lt;&gt;"",'Vesiverkoston lähtötiedot'!$B165*MALLI_saneeraus_VJ1!B$2,"")</f>
        <v/>
      </c>
      <c r="C166" t="str">
        <f>IF('Vesiverkoston lähtötiedot'!$A165&gt;1000, 'Vesiverkoston lähtötiedot'!$A165+MALLI_saneeraus_VJ1!C$2,"")</f>
        <v/>
      </c>
      <c r="D166" s="8" t="str">
        <f>IF(C166&lt;&gt;"",'Vesiverkoston lähtötiedot'!$B165*MALLI_saneeraus_VJ1!D$2,"")</f>
        <v/>
      </c>
      <c r="E166" t="str">
        <f>IF('Vesiverkoston lähtötiedot'!$A165&gt;1000, 'Vesiverkoston lähtötiedot'!$A165+MALLI_saneeraus_VJ1!E$2,"")</f>
        <v/>
      </c>
      <c r="F166" s="8" t="str">
        <f>IF(E166&lt;&gt;"",'Vesiverkoston lähtötiedot'!$B165*MALLI_saneeraus_VJ1!F$2,"")</f>
        <v/>
      </c>
      <c r="G166" t="str">
        <f>IF('Vesiverkoston lähtötiedot'!$A165&gt;1000, 'Vesiverkoston lähtötiedot'!$A165+MALLI_saneeraus_VJ1!G$2,"")</f>
        <v/>
      </c>
      <c r="H166" s="8" t="str">
        <f>IF(G166&lt;&gt;"",'Vesiverkoston lähtötiedot'!$B165*MALLI_saneeraus_VJ1!H$2,"")</f>
        <v/>
      </c>
      <c r="I166" t="str">
        <f>IF('Vesiverkoston lähtötiedot'!$A165&gt;1000, 'Vesiverkoston lähtötiedot'!$A165+MALLI_saneeraus_VJ1!I$2,"")</f>
        <v/>
      </c>
      <c r="J166" s="8" t="str">
        <f>IF(I166&lt;&gt;"",'Vesiverkoston lähtötiedot'!$B165*MALLI_saneeraus_VJ1!J$2,"")</f>
        <v/>
      </c>
    </row>
    <row r="167" spans="1:10" x14ac:dyDescent="0.35">
      <c r="A167" t="str">
        <f>IF('Vesiverkoston lähtötiedot'!$A166&gt;1000, 'Vesiverkoston lähtötiedot'!$A166+MALLI_saneeraus_VJ1!A$2,"")</f>
        <v/>
      </c>
      <c r="B167" s="8" t="str">
        <f>IF(A167&lt;&gt;"",'Vesiverkoston lähtötiedot'!$B166*MALLI_saneeraus_VJ1!B$2,"")</f>
        <v/>
      </c>
      <c r="C167" t="str">
        <f>IF('Vesiverkoston lähtötiedot'!$A166&gt;1000, 'Vesiverkoston lähtötiedot'!$A166+MALLI_saneeraus_VJ1!C$2,"")</f>
        <v/>
      </c>
      <c r="D167" s="8" t="str">
        <f>IF(C167&lt;&gt;"",'Vesiverkoston lähtötiedot'!$B166*MALLI_saneeraus_VJ1!D$2,"")</f>
        <v/>
      </c>
      <c r="E167" t="str">
        <f>IF('Vesiverkoston lähtötiedot'!$A166&gt;1000, 'Vesiverkoston lähtötiedot'!$A166+MALLI_saneeraus_VJ1!E$2,"")</f>
        <v/>
      </c>
      <c r="F167" s="8" t="str">
        <f>IF(E167&lt;&gt;"",'Vesiverkoston lähtötiedot'!$B166*MALLI_saneeraus_VJ1!F$2,"")</f>
        <v/>
      </c>
      <c r="G167" t="str">
        <f>IF('Vesiverkoston lähtötiedot'!$A166&gt;1000, 'Vesiverkoston lähtötiedot'!$A166+MALLI_saneeraus_VJ1!G$2,"")</f>
        <v/>
      </c>
      <c r="H167" s="8" t="str">
        <f>IF(G167&lt;&gt;"",'Vesiverkoston lähtötiedot'!$B166*MALLI_saneeraus_VJ1!H$2,"")</f>
        <v/>
      </c>
      <c r="I167" t="str">
        <f>IF('Vesiverkoston lähtötiedot'!$A166&gt;1000, 'Vesiverkoston lähtötiedot'!$A166+MALLI_saneeraus_VJ1!I$2,"")</f>
        <v/>
      </c>
      <c r="J167" s="8" t="str">
        <f>IF(I167&lt;&gt;"",'Vesiverkoston lähtötiedot'!$B166*MALLI_saneeraus_VJ1!J$2,"")</f>
        <v/>
      </c>
    </row>
    <row r="168" spans="1:10" x14ac:dyDescent="0.35">
      <c r="A168" t="str">
        <f>IF('Vesiverkoston lähtötiedot'!$A167&gt;1000, 'Vesiverkoston lähtötiedot'!$A167+MALLI_saneeraus_VJ1!A$2,"")</f>
        <v/>
      </c>
      <c r="B168" s="8" t="str">
        <f>IF(A168&lt;&gt;"",'Vesiverkoston lähtötiedot'!$B167*MALLI_saneeraus_VJ1!B$2,"")</f>
        <v/>
      </c>
      <c r="C168" t="str">
        <f>IF('Vesiverkoston lähtötiedot'!$A167&gt;1000, 'Vesiverkoston lähtötiedot'!$A167+MALLI_saneeraus_VJ1!C$2,"")</f>
        <v/>
      </c>
      <c r="D168" s="8" t="str">
        <f>IF(C168&lt;&gt;"",'Vesiverkoston lähtötiedot'!$B167*MALLI_saneeraus_VJ1!D$2,"")</f>
        <v/>
      </c>
      <c r="E168" t="str">
        <f>IF('Vesiverkoston lähtötiedot'!$A167&gt;1000, 'Vesiverkoston lähtötiedot'!$A167+MALLI_saneeraus_VJ1!E$2,"")</f>
        <v/>
      </c>
      <c r="F168" s="8" t="str">
        <f>IF(E168&lt;&gt;"",'Vesiverkoston lähtötiedot'!$B167*MALLI_saneeraus_VJ1!F$2,"")</f>
        <v/>
      </c>
      <c r="G168" t="str">
        <f>IF('Vesiverkoston lähtötiedot'!$A167&gt;1000, 'Vesiverkoston lähtötiedot'!$A167+MALLI_saneeraus_VJ1!G$2,"")</f>
        <v/>
      </c>
      <c r="H168" s="8" t="str">
        <f>IF(G168&lt;&gt;"",'Vesiverkoston lähtötiedot'!$B167*MALLI_saneeraus_VJ1!H$2,"")</f>
        <v/>
      </c>
      <c r="I168" t="str">
        <f>IF('Vesiverkoston lähtötiedot'!$A167&gt;1000, 'Vesiverkoston lähtötiedot'!$A167+MALLI_saneeraus_VJ1!I$2,"")</f>
        <v/>
      </c>
      <c r="J168" s="8" t="str">
        <f>IF(I168&lt;&gt;"",'Vesiverkoston lähtötiedot'!$B167*MALLI_saneeraus_VJ1!J$2,"")</f>
        <v/>
      </c>
    </row>
    <row r="169" spans="1:10" x14ac:dyDescent="0.35">
      <c r="A169" t="str">
        <f>IF('Vesiverkoston lähtötiedot'!$A168&gt;1000, 'Vesiverkoston lähtötiedot'!$A168+MALLI_saneeraus_VJ1!A$2,"")</f>
        <v/>
      </c>
      <c r="B169" s="8" t="str">
        <f>IF(A169&lt;&gt;"",'Vesiverkoston lähtötiedot'!$B168*MALLI_saneeraus_VJ1!B$2,"")</f>
        <v/>
      </c>
      <c r="C169" t="str">
        <f>IF('Vesiverkoston lähtötiedot'!$A168&gt;1000, 'Vesiverkoston lähtötiedot'!$A168+MALLI_saneeraus_VJ1!C$2,"")</f>
        <v/>
      </c>
      <c r="D169" s="8" t="str">
        <f>IF(C169&lt;&gt;"",'Vesiverkoston lähtötiedot'!$B168*MALLI_saneeraus_VJ1!D$2,"")</f>
        <v/>
      </c>
      <c r="E169" t="str">
        <f>IF('Vesiverkoston lähtötiedot'!$A168&gt;1000, 'Vesiverkoston lähtötiedot'!$A168+MALLI_saneeraus_VJ1!E$2,"")</f>
        <v/>
      </c>
      <c r="F169" s="8" t="str">
        <f>IF(E169&lt;&gt;"",'Vesiverkoston lähtötiedot'!$B168*MALLI_saneeraus_VJ1!F$2,"")</f>
        <v/>
      </c>
      <c r="G169" t="str">
        <f>IF('Vesiverkoston lähtötiedot'!$A168&gt;1000, 'Vesiverkoston lähtötiedot'!$A168+MALLI_saneeraus_VJ1!G$2,"")</f>
        <v/>
      </c>
      <c r="H169" s="8" t="str">
        <f>IF(G169&lt;&gt;"",'Vesiverkoston lähtötiedot'!$B168*MALLI_saneeraus_VJ1!H$2,"")</f>
        <v/>
      </c>
      <c r="I169" t="str">
        <f>IF('Vesiverkoston lähtötiedot'!$A168&gt;1000, 'Vesiverkoston lähtötiedot'!$A168+MALLI_saneeraus_VJ1!I$2,"")</f>
        <v/>
      </c>
      <c r="J169" s="8" t="str">
        <f>IF(I169&lt;&gt;"",'Vesiverkoston lähtötiedot'!$B168*MALLI_saneeraus_VJ1!J$2,"")</f>
        <v/>
      </c>
    </row>
    <row r="170" spans="1:10" x14ac:dyDescent="0.35">
      <c r="A170" t="str">
        <f>IF('Vesiverkoston lähtötiedot'!$A169&gt;1000, 'Vesiverkoston lähtötiedot'!$A169+MALLI_saneeraus_VJ1!A$2,"")</f>
        <v/>
      </c>
      <c r="B170" s="8" t="str">
        <f>IF(A170&lt;&gt;"",'Vesiverkoston lähtötiedot'!$B169*MALLI_saneeraus_VJ1!B$2,"")</f>
        <v/>
      </c>
      <c r="C170" t="str">
        <f>IF('Vesiverkoston lähtötiedot'!$A169&gt;1000, 'Vesiverkoston lähtötiedot'!$A169+MALLI_saneeraus_VJ1!C$2,"")</f>
        <v/>
      </c>
      <c r="D170" s="8" t="str">
        <f>IF(C170&lt;&gt;"",'Vesiverkoston lähtötiedot'!$B169*MALLI_saneeraus_VJ1!D$2,"")</f>
        <v/>
      </c>
      <c r="E170" t="str">
        <f>IF('Vesiverkoston lähtötiedot'!$A169&gt;1000, 'Vesiverkoston lähtötiedot'!$A169+MALLI_saneeraus_VJ1!E$2,"")</f>
        <v/>
      </c>
      <c r="F170" s="8" t="str">
        <f>IF(E170&lt;&gt;"",'Vesiverkoston lähtötiedot'!$B169*MALLI_saneeraus_VJ1!F$2,"")</f>
        <v/>
      </c>
      <c r="G170" t="str">
        <f>IF('Vesiverkoston lähtötiedot'!$A169&gt;1000, 'Vesiverkoston lähtötiedot'!$A169+MALLI_saneeraus_VJ1!G$2,"")</f>
        <v/>
      </c>
      <c r="H170" s="8" t="str">
        <f>IF(G170&lt;&gt;"",'Vesiverkoston lähtötiedot'!$B169*MALLI_saneeraus_VJ1!H$2,"")</f>
        <v/>
      </c>
      <c r="I170" t="str">
        <f>IF('Vesiverkoston lähtötiedot'!$A169&gt;1000, 'Vesiverkoston lähtötiedot'!$A169+MALLI_saneeraus_VJ1!I$2,"")</f>
        <v/>
      </c>
      <c r="J170" s="8" t="str">
        <f>IF(I170&lt;&gt;"",'Vesiverkoston lähtötiedot'!$B169*MALLI_saneeraus_VJ1!J$2,"")</f>
        <v/>
      </c>
    </row>
    <row r="171" spans="1:10" x14ac:dyDescent="0.35">
      <c r="A171" t="str">
        <f>IF('Vesiverkoston lähtötiedot'!$A170&gt;1000, 'Vesiverkoston lähtötiedot'!$A170+MALLI_saneeraus_VJ1!A$2,"")</f>
        <v/>
      </c>
      <c r="B171" s="8" t="str">
        <f>IF(A171&lt;&gt;"",'Vesiverkoston lähtötiedot'!$B170*MALLI_saneeraus_VJ1!B$2,"")</f>
        <v/>
      </c>
      <c r="C171" t="str">
        <f>IF('Vesiverkoston lähtötiedot'!$A170&gt;1000, 'Vesiverkoston lähtötiedot'!$A170+MALLI_saneeraus_VJ1!C$2,"")</f>
        <v/>
      </c>
      <c r="D171" s="8" t="str">
        <f>IF(C171&lt;&gt;"",'Vesiverkoston lähtötiedot'!$B170*MALLI_saneeraus_VJ1!D$2,"")</f>
        <v/>
      </c>
      <c r="E171" t="str">
        <f>IF('Vesiverkoston lähtötiedot'!$A170&gt;1000, 'Vesiverkoston lähtötiedot'!$A170+MALLI_saneeraus_VJ1!E$2,"")</f>
        <v/>
      </c>
      <c r="F171" s="8" t="str">
        <f>IF(E171&lt;&gt;"",'Vesiverkoston lähtötiedot'!$B170*MALLI_saneeraus_VJ1!F$2,"")</f>
        <v/>
      </c>
      <c r="G171" t="str">
        <f>IF('Vesiverkoston lähtötiedot'!$A170&gt;1000, 'Vesiverkoston lähtötiedot'!$A170+MALLI_saneeraus_VJ1!G$2,"")</f>
        <v/>
      </c>
      <c r="H171" s="8" t="str">
        <f>IF(G171&lt;&gt;"",'Vesiverkoston lähtötiedot'!$B170*MALLI_saneeraus_VJ1!H$2,"")</f>
        <v/>
      </c>
      <c r="I171" t="str">
        <f>IF('Vesiverkoston lähtötiedot'!$A170&gt;1000, 'Vesiverkoston lähtötiedot'!$A170+MALLI_saneeraus_VJ1!I$2,"")</f>
        <v/>
      </c>
      <c r="J171" s="8" t="str">
        <f>IF(I171&lt;&gt;"",'Vesiverkoston lähtötiedot'!$B170*MALLI_saneeraus_VJ1!J$2,"")</f>
        <v/>
      </c>
    </row>
    <row r="172" spans="1:10" x14ac:dyDescent="0.35">
      <c r="A172" t="str">
        <f>IF('Vesiverkoston lähtötiedot'!$A171&gt;1000, 'Vesiverkoston lähtötiedot'!$A171+MALLI_saneeraus_VJ1!A$2,"")</f>
        <v/>
      </c>
      <c r="B172" s="8" t="str">
        <f>IF(A172&lt;&gt;"",'Vesiverkoston lähtötiedot'!$B171*MALLI_saneeraus_VJ1!B$2,"")</f>
        <v/>
      </c>
      <c r="C172" t="str">
        <f>IF('Vesiverkoston lähtötiedot'!$A171&gt;1000, 'Vesiverkoston lähtötiedot'!$A171+MALLI_saneeraus_VJ1!C$2,"")</f>
        <v/>
      </c>
      <c r="D172" s="8" t="str">
        <f>IF(C172&lt;&gt;"",'Vesiverkoston lähtötiedot'!$B171*MALLI_saneeraus_VJ1!D$2,"")</f>
        <v/>
      </c>
      <c r="E172" t="str">
        <f>IF('Vesiverkoston lähtötiedot'!$A171&gt;1000, 'Vesiverkoston lähtötiedot'!$A171+MALLI_saneeraus_VJ1!E$2,"")</f>
        <v/>
      </c>
      <c r="F172" s="8" t="str">
        <f>IF(E172&lt;&gt;"",'Vesiverkoston lähtötiedot'!$B171*MALLI_saneeraus_VJ1!F$2,"")</f>
        <v/>
      </c>
      <c r="G172" t="str">
        <f>IF('Vesiverkoston lähtötiedot'!$A171&gt;1000, 'Vesiverkoston lähtötiedot'!$A171+MALLI_saneeraus_VJ1!G$2,"")</f>
        <v/>
      </c>
      <c r="H172" s="8" t="str">
        <f>IF(G172&lt;&gt;"",'Vesiverkoston lähtötiedot'!$B171*MALLI_saneeraus_VJ1!H$2,"")</f>
        <v/>
      </c>
      <c r="I172" t="str">
        <f>IF('Vesiverkoston lähtötiedot'!$A171&gt;1000, 'Vesiverkoston lähtötiedot'!$A171+MALLI_saneeraus_VJ1!I$2,"")</f>
        <v/>
      </c>
      <c r="J172" s="8" t="str">
        <f>IF(I172&lt;&gt;"",'Vesiverkoston lähtötiedot'!$B171*MALLI_saneeraus_VJ1!J$2,"")</f>
        <v/>
      </c>
    </row>
    <row r="173" spans="1:10" x14ac:dyDescent="0.35">
      <c r="A173" t="str">
        <f>IF('Vesiverkoston lähtötiedot'!$A172&gt;1000, 'Vesiverkoston lähtötiedot'!$A172+MALLI_saneeraus_VJ1!A$2,"")</f>
        <v/>
      </c>
      <c r="B173" s="8" t="str">
        <f>IF(A173&lt;&gt;"",'Vesiverkoston lähtötiedot'!$B172*MALLI_saneeraus_VJ1!B$2,"")</f>
        <v/>
      </c>
      <c r="C173" t="str">
        <f>IF('Vesiverkoston lähtötiedot'!$A172&gt;1000, 'Vesiverkoston lähtötiedot'!$A172+MALLI_saneeraus_VJ1!C$2,"")</f>
        <v/>
      </c>
      <c r="D173" s="8" t="str">
        <f>IF(C173&lt;&gt;"",'Vesiverkoston lähtötiedot'!$B172*MALLI_saneeraus_VJ1!D$2,"")</f>
        <v/>
      </c>
      <c r="E173" t="str">
        <f>IF('Vesiverkoston lähtötiedot'!$A172&gt;1000, 'Vesiverkoston lähtötiedot'!$A172+MALLI_saneeraus_VJ1!E$2,"")</f>
        <v/>
      </c>
      <c r="F173" s="8" t="str">
        <f>IF(E173&lt;&gt;"",'Vesiverkoston lähtötiedot'!$B172*MALLI_saneeraus_VJ1!F$2,"")</f>
        <v/>
      </c>
      <c r="G173" t="str">
        <f>IF('Vesiverkoston lähtötiedot'!$A172&gt;1000, 'Vesiverkoston lähtötiedot'!$A172+MALLI_saneeraus_VJ1!G$2,"")</f>
        <v/>
      </c>
      <c r="H173" s="8" t="str">
        <f>IF(G173&lt;&gt;"",'Vesiverkoston lähtötiedot'!$B172*MALLI_saneeraus_VJ1!H$2,"")</f>
        <v/>
      </c>
      <c r="I173" t="str">
        <f>IF('Vesiverkoston lähtötiedot'!$A172&gt;1000, 'Vesiverkoston lähtötiedot'!$A172+MALLI_saneeraus_VJ1!I$2,"")</f>
        <v/>
      </c>
      <c r="J173" s="8" t="str">
        <f>IF(I173&lt;&gt;"",'Vesiverkoston lähtötiedot'!$B172*MALLI_saneeraus_VJ1!J$2,"")</f>
        <v/>
      </c>
    </row>
    <row r="174" spans="1:10" x14ac:dyDescent="0.35">
      <c r="A174" t="str">
        <f>IF('Vesiverkoston lähtötiedot'!$A173&gt;1000, 'Vesiverkoston lähtötiedot'!$A173+MALLI_saneeraus_VJ1!A$2,"")</f>
        <v/>
      </c>
      <c r="B174" s="8" t="str">
        <f>IF(A174&lt;&gt;"",'Vesiverkoston lähtötiedot'!$B173*MALLI_saneeraus_VJ1!B$2,"")</f>
        <v/>
      </c>
      <c r="C174" t="str">
        <f>IF('Vesiverkoston lähtötiedot'!$A173&gt;1000, 'Vesiverkoston lähtötiedot'!$A173+MALLI_saneeraus_VJ1!C$2,"")</f>
        <v/>
      </c>
      <c r="D174" s="8" t="str">
        <f>IF(C174&lt;&gt;"",'Vesiverkoston lähtötiedot'!$B173*MALLI_saneeraus_VJ1!D$2,"")</f>
        <v/>
      </c>
      <c r="E174" t="str">
        <f>IF('Vesiverkoston lähtötiedot'!$A173&gt;1000, 'Vesiverkoston lähtötiedot'!$A173+MALLI_saneeraus_VJ1!E$2,"")</f>
        <v/>
      </c>
      <c r="F174" s="8" t="str">
        <f>IF(E174&lt;&gt;"",'Vesiverkoston lähtötiedot'!$B173*MALLI_saneeraus_VJ1!F$2,"")</f>
        <v/>
      </c>
      <c r="G174" t="str">
        <f>IF('Vesiverkoston lähtötiedot'!$A173&gt;1000, 'Vesiverkoston lähtötiedot'!$A173+MALLI_saneeraus_VJ1!G$2,"")</f>
        <v/>
      </c>
      <c r="H174" s="8" t="str">
        <f>IF(G174&lt;&gt;"",'Vesiverkoston lähtötiedot'!$B173*MALLI_saneeraus_VJ1!H$2,"")</f>
        <v/>
      </c>
      <c r="I174" t="str">
        <f>IF('Vesiverkoston lähtötiedot'!$A173&gt;1000, 'Vesiverkoston lähtötiedot'!$A173+MALLI_saneeraus_VJ1!I$2,"")</f>
        <v/>
      </c>
      <c r="J174" s="8" t="str">
        <f>IF(I174&lt;&gt;"",'Vesiverkoston lähtötiedot'!$B173*MALLI_saneeraus_VJ1!J$2,"")</f>
        <v/>
      </c>
    </row>
    <row r="175" spans="1:10" x14ac:dyDescent="0.35">
      <c r="A175" t="str">
        <f>IF('Vesiverkoston lähtötiedot'!$A174&gt;1000, 'Vesiverkoston lähtötiedot'!$A174+MALLI_saneeraus_VJ1!A$2,"")</f>
        <v/>
      </c>
      <c r="B175" s="8" t="str">
        <f>IF(A175&lt;&gt;"",'Vesiverkoston lähtötiedot'!$B174*MALLI_saneeraus_VJ1!B$2,"")</f>
        <v/>
      </c>
      <c r="C175" t="str">
        <f>IF('Vesiverkoston lähtötiedot'!$A174&gt;1000, 'Vesiverkoston lähtötiedot'!$A174+MALLI_saneeraus_VJ1!C$2,"")</f>
        <v/>
      </c>
      <c r="D175" s="8" t="str">
        <f>IF(C175&lt;&gt;"",'Vesiverkoston lähtötiedot'!$B174*MALLI_saneeraus_VJ1!D$2,"")</f>
        <v/>
      </c>
      <c r="E175" t="str">
        <f>IF('Vesiverkoston lähtötiedot'!$A174&gt;1000, 'Vesiverkoston lähtötiedot'!$A174+MALLI_saneeraus_VJ1!E$2,"")</f>
        <v/>
      </c>
      <c r="F175" s="8" t="str">
        <f>IF(E175&lt;&gt;"",'Vesiverkoston lähtötiedot'!$B174*MALLI_saneeraus_VJ1!F$2,"")</f>
        <v/>
      </c>
      <c r="G175" t="str">
        <f>IF('Vesiverkoston lähtötiedot'!$A174&gt;1000, 'Vesiverkoston lähtötiedot'!$A174+MALLI_saneeraus_VJ1!G$2,"")</f>
        <v/>
      </c>
      <c r="H175" s="8" t="str">
        <f>IF(G175&lt;&gt;"",'Vesiverkoston lähtötiedot'!$B174*MALLI_saneeraus_VJ1!H$2,"")</f>
        <v/>
      </c>
      <c r="I175" t="str">
        <f>IF('Vesiverkoston lähtötiedot'!$A174&gt;1000, 'Vesiverkoston lähtötiedot'!$A174+MALLI_saneeraus_VJ1!I$2,"")</f>
        <v/>
      </c>
      <c r="J175" s="8" t="str">
        <f>IF(I175&lt;&gt;"",'Vesiverkoston lähtötiedot'!$B174*MALLI_saneeraus_VJ1!J$2,"")</f>
        <v/>
      </c>
    </row>
    <row r="176" spans="1:10" x14ac:dyDescent="0.35">
      <c r="A176" t="str">
        <f>IF('Vesiverkoston lähtötiedot'!$A175&gt;1000, 'Vesiverkoston lähtötiedot'!$A175+MALLI_saneeraus_VJ1!A$2,"")</f>
        <v/>
      </c>
      <c r="B176" s="8" t="str">
        <f>IF(A176&lt;&gt;"",'Vesiverkoston lähtötiedot'!$B175*MALLI_saneeraus_VJ1!B$2,"")</f>
        <v/>
      </c>
      <c r="C176" t="str">
        <f>IF('Vesiverkoston lähtötiedot'!$A175&gt;1000, 'Vesiverkoston lähtötiedot'!$A175+MALLI_saneeraus_VJ1!C$2,"")</f>
        <v/>
      </c>
      <c r="D176" s="8" t="str">
        <f>IF(C176&lt;&gt;"",'Vesiverkoston lähtötiedot'!$B175*MALLI_saneeraus_VJ1!D$2,"")</f>
        <v/>
      </c>
      <c r="E176" t="str">
        <f>IF('Vesiverkoston lähtötiedot'!$A175&gt;1000, 'Vesiverkoston lähtötiedot'!$A175+MALLI_saneeraus_VJ1!E$2,"")</f>
        <v/>
      </c>
      <c r="F176" s="8" t="str">
        <f>IF(E176&lt;&gt;"",'Vesiverkoston lähtötiedot'!$B175*MALLI_saneeraus_VJ1!F$2,"")</f>
        <v/>
      </c>
      <c r="G176" t="str">
        <f>IF('Vesiverkoston lähtötiedot'!$A175&gt;1000, 'Vesiverkoston lähtötiedot'!$A175+MALLI_saneeraus_VJ1!G$2,"")</f>
        <v/>
      </c>
      <c r="H176" s="8" t="str">
        <f>IF(G176&lt;&gt;"",'Vesiverkoston lähtötiedot'!$B175*MALLI_saneeraus_VJ1!H$2,"")</f>
        <v/>
      </c>
      <c r="I176" t="str">
        <f>IF('Vesiverkoston lähtötiedot'!$A175&gt;1000, 'Vesiverkoston lähtötiedot'!$A175+MALLI_saneeraus_VJ1!I$2,"")</f>
        <v/>
      </c>
      <c r="J176" s="8" t="str">
        <f>IF(I176&lt;&gt;"",'Vesiverkoston lähtötiedot'!$B175*MALLI_saneeraus_VJ1!J$2,"")</f>
        <v/>
      </c>
    </row>
    <row r="177" spans="1:10" x14ac:dyDescent="0.35">
      <c r="A177" t="str">
        <f>IF('Vesiverkoston lähtötiedot'!$A176&gt;1000, 'Vesiverkoston lähtötiedot'!$A176+MALLI_saneeraus_VJ1!A$2,"")</f>
        <v/>
      </c>
      <c r="B177" s="8" t="str">
        <f>IF(A177&lt;&gt;"",'Vesiverkoston lähtötiedot'!$B176*MALLI_saneeraus_VJ1!B$2,"")</f>
        <v/>
      </c>
      <c r="C177" t="str">
        <f>IF('Vesiverkoston lähtötiedot'!$A176&gt;1000, 'Vesiverkoston lähtötiedot'!$A176+MALLI_saneeraus_VJ1!C$2,"")</f>
        <v/>
      </c>
      <c r="D177" s="8" t="str">
        <f>IF(C177&lt;&gt;"",'Vesiverkoston lähtötiedot'!$B176*MALLI_saneeraus_VJ1!D$2,"")</f>
        <v/>
      </c>
      <c r="E177" t="str">
        <f>IF('Vesiverkoston lähtötiedot'!$A176&gt;1000, 'Vesiverkoston lähtötiedot'!$A176+MALLI_saneeraus_VJ1!E$2,"")</f>
        <v/>
      </c>
      <c r="F177" s="8" t="str">
        <f>IF(E177&lt;&gt;"",'Vesiverkoston lähtötiedot'!$B176*MALLI_saneeraus_VJ1!F$2,"")</f>
        <v/>
      </c>
      <c r="G177" t="str">
        <f>IF('Vesiverkoston lähtötiedot'!$A176&gt;1000, 'Vesiverkoston lähtötiedot'!$A176+MALLI_saneeraus_VJ1!G$2,"")</f>
        <v/>
      </c>
      <c r="H177" s="8" t="str">
        <f>IF(G177&lt;&gt;"",'Vesiverkoston lähtötiedot'!$B176*MALLI_saneeraus_VJ1!H$2,"")</f>
        <v/>
      </c>
      <c r="I177" t="str">
        <f>IF('Vesiverkoston lähtötiedot'!$A176&gt;1000, 'Vesiverkoston lähtötiedot'!$A176+MALLI_saneeraus_VJ1!I$2,"")</f>
        <v/>
      </c>
      <c r="J177" s="8" t="str">
        <f>IF(I177&lt;&gt;"",'Vesiverkoston lähtötiedot'!$B176*MALLI_saneeraus_VJ1!J$2,"")</f>
        <v/>
      </c>
    </row>
    <row r="178" spans="1:10" x14ac:dyDescent="0.35">
      <c r="A178" t="str">
        <f>IF('Vesiverkoston lähtötiedot'!$A177&gt;1000, 'Vesiverkoston lähtötiedot'!$A177+MALLI_saneeraus_VJ1!A$2,"")</f>
        <v/>
      </c>
      <c r="B178" s="8" t="str">
        <f>IF(A178&lt;&gt;"",'Vesiverkoston lähtötiedot'!$B177*MALLI_saneeraus_VJ1!B$2,"")</f>
        <v/>
      </c>
      <c r="C178" t="str">
        <f>IF('Vesiverkoston lähtötiedot'!$A177&gt;1000, 'Vesiverkoston lähtötiedot'!$A177+MALLI_saneeraus_VJ1!C$2,"")</f>
        <v/>
      </c>
      <c r="D178" s="8" t="str">
        <f>IF(C178&lt;&gt;"",'Vesiverkoston lähtötiedot'!$B177*MALLI_saneeraus_VJ1!D$2,"")</f>
        <v/>
      </c>
      <c r="E178" t="str">
        <f>IF('Vesiverkoston lähtötiedot'!$A177&gt;1000, 'Vesiverkoston lähtötiedot'!$A177+MALLI_saneeraus_VJ1!E$2,"")</f>
        <v/>
      </c>
      <c r="F178" s="8" t="str">
        <f>IF(E178&lt;&gt;"",'Vesiverkoston lähtötiedot'!$B177*MALLI_saneeraus_VJ1!F$2,"")</f>
        <v/>
      </c>
      <c r="G178" t="str">
        <f>IF('Vesiverkoston lähtötiedot'!$A177&gt;1000, 'Vesiverkoston lähtötiedot'!$A177+MALLI_saneeraus_VJ1!G$2,"")</f>
        <v/>
      </c>
      <c r="H178" s="8" t="str">
        <f>IF(G178&lt;&gt;"",'Vesiverkoston lähtötiedot'!$B177*MALLI_saneeraus_VJ1!H$2,"")</f>
        <v/>
      </c>
      <c r="I178" t="str">
        <f>IF('Vesiverkoston lähtötiedot'!$A177&gt;1000, 'Vesiverkoston lähtötiedot'!$A177+MALLI_saneeraus_VJ1!I$2,"")</f>
        <v/>
      </c>
      <c r="J178" s="8" t="str">
        <f>IF(I178&lt;&gt;"",'Vesiverkoston lähtötiedot'!$B177*MALLI_saneeraus_VJ1!J$2,"")</f>
        <v/>
      </c>
    </row>
    <row r="179" spans="1:10" x14ac:dyDescent="0.35">
      <c r="A179" t="str">
        <f>IF('Vesiverkoston lähtötiedot'!$A178&gt;1000, 'Vesiverkoston lähtötiedot'!$A178+MALLI_saneeraus_VJ1!A$2,"")</f>
        <v/>
      </c>
      <c r="B179" s="8" t="str">
        <f>IF(A179&lt;&gt;"",'Vesiverkoston lähtötiedot'!$B178*MALLI_saneeraus_VJ1!B$2,"")</f>
        <v/>
      </c>
      <c r="C179" t="str">
        <f>IF('Vesiverkoston lähtötiedot'!$A178&gt;1000, 'Vesiverkoston lähtötiedot'!$A178+MALLI_saneeraus_VJ1!C$2,"")</f>
        <v/>
      </c>
      <c r="D179" s="8" t="str">
        <f>IF(C179&lt;&gt;"",'Vesiverkoston lähtötiedot'!$B178*MALLI_saneeraus_VJ1!D$2,"")</f>
        <v/>
      </c>
      <c r="E179" t="str">
        <f>IF('Vesiverkoston lähtötiedot'!$A178&gt;1000, 'Vesiverkoston lähtötiedot'!$A178+MALLI_saneeraus_VJ1!E$2,"")</f>
        <v/>
      </c>
      <c r="F179" s="8" t="str">
        <f>IF(E179&lt;&gt;"",'Vesiverkoston lähtötiedot'!$B178*MALLI_saneeraus_VJ1!F$2,"")</f>
        <v/>
      </c>
      <c r="G179" t="str">
        <f>IF('Vesiverkoston lähtötiedot'!$A178&gt;1000, 'Vesiverkoston lähtötiedot'!$A178+MALLI_saneeraus_VJ1!G$2,"")</f>
        <v/>
      </c>
      <c r="H179" s="8" t="str">
        <f>IF(G179&lt;&gt;"",'Vesiverkoston lähtötiedot'!$B178*MALLI_saneeraus_VJ1!H$2,"")</f>
        <v/>
      </c>
      <c r="I179" t="str">
        <f>IF('Vesiverkoston lähtötiedot'!$A178&gt;1000, 'Vesiverkoston lähtötiedot'!$A178+MALLI_saneeraus_VJ1!I$2,"")</f>
        <v/>
      </c>
      <c r="J179" s="8" t="str">
        <f>IF(I179&lt;&gt;"",'Vesiverkoston lähtötiedot'!$B178*MALLI_saneeraus_VJ1!J$2,"")</f>
        <v/>
      </c>
    </row>
    <row r="180" spans="1:10" x14ac:dyDescent="0.35">
      <c r="A180" t="str">
        <f>IF('Vesiverkoston lähtötiedot'!$A179&gt;1000, 'Vesiverkoston lähtötiedot'!$A179+MALLI_saneeraus_VJ1!A$2,"")</f>
        <v/>
      </c>
      <c r="B180" s="8" t="str">
        <f>IF(A180&lt;&gt;"",'Vesiverkoston lähtötiedot'!$B179*MALLI_saneeraus_VJ1!B$2,"")</f>
        <v/>
      </c>
      <c r="C180" t="str">
        <f>IF('Vesiverkoston lähtötiedot'!$A179&gt;1000, 'Vesiverkoston lähtötiedot'!$A179+MALLI_saneeraus_VJ1!C$2,"")</f>
        <v/>
      </c>
      <c r="D180" s="8" t="str">
        <f>IF(C180&lt;&gt;"",'Vesiverkoston lähtötiedot'!$B179*MALLI_saneeraus_VJ1!D$2,"")</f>
        <v/>
      </c>
      <c r="E180" t="str">
        <f>IF('Vesiverkoston lähtötiedot'!$A179&gt;1000, 'Vesiverkoston lähtötiedot'!$A179+MALLI_saneeraus_VJ1!E$2,"")</f>
        <v/>
      </c>
      <c r="F180" s="8" t="str">
        <f>IF(E180&lt;&gt;"",'Vesiverkoston lähtötiedot'!$B179*MALLI_saneeraus_VJ1!F$2,"")</f>
        <v/>
      </c>
      <c r="G180" t="str">
        <f>IF('Vesiverkoston lähtötiedot'!$A179&gt;1000, 'Vesiverkoston lähtötiedot'!$A179+MALLI_saneeraus_VJ1!G$2,"")</f>
        <v/>
      </c>
      <c r="H180" s="8" t="str">
        <f>IF(G180&lt;&gt;"",'Vesiverkoston lähtötiedot'!$B179*MALLI_saneeraus_VJ1!H$2,"")</f>
        <v/>
      </c>
      <c r="I180" t="str">
        <f>IF('Vesiverkoston lähtötiedot'!$A179&gt;1000, 'Vesiverkoston lähtötiedot'!$A179+MALLI_saneeraus_VJ1!I$2,"")</f>
        <v/>
      </c>
      <c r="J180" s="8" t="str">
        <f>IF(I180&lt;&gt;"",'Vesiverkoston lähtötiedot'!$B179*MALLI_saneeraus_VJ1!J$2,"")</f>
        <v/>
      </c>
    </row>
    <row r="181" spans="1:10" x14ac:dyDescent="0.35">
      <c r="A181" t="str">
        <f>IF('Vesiverkoston lähtötiedot'!$A180&gt;1000, 'Vesiverkoston lähtötiedot'!$A180+MALLI_saneeraus_VJ1!A$2,"")</f>
        <v/>
      </c>
      <c r="B181" s="8" t="str">
        <f>IF(A181&lt;&gt;"",'Vesiverkoston lähtötiedot'!$B180*MALLI_saneeraus_VJ1!B$2,"")</f>
        <v/>
      </c>
      <c r="C181" t="str">
        <f>IF('Vesiverkoston lähtötiedot'!$A180&gt;1000, 'Vesiverkoston lähtötiedot'!$A180+MALLI_saneeraus_VJ1!C$2,"")</f>
        <v/>
      </c>
      <c r="D181" s="8" t="str">
        <f>IF(C181&lt;&gt;"",'Vesiverkoston lähtötiedot'!$B180*MALLI_saneeraus_VJ1!D$2,"")</f>
        <v/>
      </c>
      <c r="E181" t="str">
        <f>IF('Vesiverkoston lähtötiedot'!$A180&gt;1000, 'Vesiverkoston lähtötiedot'!$A180+MALLI_saneeraus_VJ1!E$2,"")</f>
        <v/>
      </c>
      <c r="F181" s="8" t="str">
        <f>IF(E181&lt;&gt;"",'Vesiverkoston lähtötiedot'!$B180*MALLI_saneeraus_VJ1!F$2,"")</f>
        <v/>
      </c>
      <c r="G181" t="str">
        <f>IF('Vesiverkoston lähtötiedot'!$A180&gt;1000, 'Vesiverkoston lähtötiedot'!$A180+MALLI_saneeraus_VJ1!G$2,"")</f>
        <v/>
      </c>
      <c r="H181" s="8" t="str">
        <f>IF(G181&lt;&gt;"",'Vesiverkoston lähtötiedot'!$B180*MALLI_saneeraus_VJ1!H$2,"")</f>
        <v/>
      </c>
      <c r="I181" t="str">
        <f>IF('Vesiverkoston lähtötiedot'!$A180&gt;1000, 'Vesiverkoston lähtötiedot'!$A180+MALLI_saneeraus_VJ1!I$2,"")</f>
        <v/>
      </c>
      <c r="J181" s="8" t="str">
        <f>IF(I181&lt;&gt;"",'Vesiverkoston lähtötiedot'!$B180*MALLI_saneeraus_VJ1!J$2,"")</f>
        <v/>
      </c>
    </row>
    <row r="182" spans="1:10" x14ac:dyDescent="0.35">
      <c r="A182" t="str">
        <f>IF('Vesiverkoston lähtötiedot'!$A181&gt;1000, 'Vesiverkoston lähtötiedot'!$A181+MALLI_saneeraus_VJ1!A$2,"")</f>
        <v/>
      </c>
      <c r="B182" s="8" t="str">
        <f>IF(A182&lt;&gt;"",'Vesiverkoston lähtötiedot'!$B181*MALLI_saneeraus_VJ1!B$2,"")</f>
        <v/>
      </c>
      <c r="C182" t="str">
        <f>IF('Vesiverkoston lähtötiedot'!$A181&gt;1000, 'Vesiverkoston lähtötiedot'!$A181+MALLI_saneeraus_VJ1!C$2,"")</f>
        <v/>
      </c>
      <c r="D182" s="8" t="str">
        <f>IF(C182&lt;&gt;"",'Vesiverkoston lähtötiedot'!$B181*MALLI_saneeraus_VJ1!D$2,"")</f>
        <v/>
      </c>
      <c r="E182" t="str">
        <f>IF('Vesiverkoston lähtötiedot'!$A181&gt;1000, 'Vesiverkoston lähtötiedot'!$A181+MALLI_saneeraus_VJ1!E$2,"")</f>
        <v/>
      </c>
      <c r="F182" s="8" t="str">
        <f>IF(E182&lt;&gt;"",'Vesiverkoston lähtötiedot'!$B181*MALLI_saneeraus_VJ1!F$2,"")</f>
        <v/>
      </c>
      <c r="G182" t="str">
        <f>IF('Vesiverkoston lähtötiedot'!$A181&gt;1000, 'Vesiverkoston lähtötiedot'!$A181+MALLI_saneeraus_VJ1!G$2,"")</f>
        <v/>
      </c>
      <c r="H182" s="8" t="str">
        <f>IF(G182&lt;&gt;"",'Vesiverkoston lähtötiedot'!$B181*MALLI_saneeraus_VJ1!H$2,"")</f>
        <v/>
      </c>
      <c r="I182" t="str">
        <f>IF('Vesiverkoston lähtötiedot'!$A181&gt;1000, 'Vesiverkoston lähtötiedot'!$A181+MALLI_saneeraus_VJ1!I$2,"")</f>
        <v/>
      </c>
      <c r="J182" s="8" t="str">
        <f>IF(I182&lt;&gt;"",'Vesiverkoston lähtötiedot'!$B181*MALLI_saneeraus_VJ1!J$2,"")</f>
        <v/>
      </c>
    </row>
    <row r="183" spans="1:10" x14ac:dyDescent="0.35">
      <c r="A183" t="str">
        <f>IF('Vesiverkoston lähtötiedot'!$A182&gt;1000, 'Vesiverkoston lähtötiedot'!$A182+MALLI_saneeraus_VJ1!A$2,"")</f>
        <v/>
      </c>
      <c r="B183" s="8" t="str">
        <f>IF(A183&lt;&gt;"",'Vesiverkoston lähtötiedot'!$B182*MALLI_saneeraus_VJ1!B$2,"")</f>
        <v/>
      </c>
      <c r="C183" t="str">
        <f>IF('Vesiverkoston lähtötiedot'!$A182&gt;1000, 'Vesiverkoston lähtötiedot'!$A182+MALLI_saneeraus_VJ1!C$2,"")</f>
        <v/>
      </c>
      <c r="D183" s="8" t="str">
        <f>IF(C183&lt;&gt;"",'Vesiverkoston lähtötiedot'!$B182*MALLI_saneeraus_VJ1!D$2,"")</f>
        <v/>
      </c>
      <c r="E183" t="str">
        <f>IF('Vesiverkoston lähtötiedot'!$A182&gt;1000, 'Vesiverkoston lähtötiedot'!$A182+MALLI_saneeraus_VJ1!E$2,"")</f>
        <v/>
      </c>
      <c r="F183" s="8" t="str">
        <f>IF(E183&lt;&gt;"",'Vesiverkoston lähtötiedot'!$B182*MALLI_saneeraus_VJ1!F$2,"")</f>
        <v/>
      </c>
      <c r="G183" t="str">
        <f>IF('Vesiverkoston lähtötiedot'!$A182&gt;1000, 'Vesiverkoston lähtötiedot'!$A182+MALLI_saneeraus_VJ1!G$2,"")</f>
        <v/>
      </c>
      <c r="H183" s="8" t="str">
        <f>IF(G183&lt;&gt;"",'Vesiverkoston lähtötiedot'!$B182*MALLI_saneeraus_VJ1!H$2,"")</f>
        <v/>
      </c>
      <c r="I183" t="str">
        <f>IF('Vesiverkoston lähtötiedot'!$A182&gt;1000, 'Vesiverkoston lähtötiedot'!$A182+MALLI_saneeraus_VJ1!I$2,"")</f>
        <v/>
      </c>
      <c r="J183" s="8" t="str">
        <f>IF(I183&lt;&gt;"",'Vesiverkoston lähtötiedot'!$B182*MALLI_saneeraus_VJ1!J$2,"")</f>
        <v/>
      </c>
    </row>
    <row r="184" spans="1:10" x14ac:dyDescent="0.35">
      <c r="A184" t="str">
        <f>IF('Vesiverkoston lähtötiedot'!$A183&gt;1000, 'Vesiverkoston lähtötiedot'!$A183+MALLI_saneeraus_VJ1!A$2,"")</f>
        <v/>
      </c>
      <c r="B184" s="8" t="str">
        <f>IF(A184&lt;&gt;"",'Vesiverkoston lähtötiedot'!$B183*MALLI_saneeraus_VJ1!B$2,"")</f>
        <v/>
      </c>
      <c r="C184" t="str">
        <f>IF('Vesiverkoston lähtötiedot'!$A183&gt;1000, 'Vesiverkoston lähtötiedot'!$A183+MALLI_saneeraus_VJ1!C$2,"")</f>
        <v/>
      </c>
      <c r="D184" s="8" t="str">
        <f>IF(C184&lt;&gt;"",'Vesiverkoston lähtötiedot'!$B183*MALLI_saneeraus_VJ1!D$2,"")</f>
        <v/>
      </c>
      <c r="E184" t="str">
        <f>IF('Vesiverkoston lähtötiedot'!$A183&gt;1000, 'Vesiverkoston lähtötiedot'!$A183+MALLI_saneeraus_VJ1!E$2,"")</f>
        <v/>
      </c>
      <c r="F184" s="8" t="str">
        <f>IF(E184&lt;&gt;"",'Vesiverkoston lähtötiedot'!$B183*MALLI_saneeraus_VJ1!F$2,"")</f>
        <v/>
      </c>
      <c r="G184" t="str">
        <f>IF('Vesiverkoston lähtötiedot'!$A183&gt;1000, 'Vesiverkoston lähtötiedot'!$A183+MALLI_saneeraus_VJ1!G$2,"")</f>
        <v/>
      </c>
      <c r="H184" s="8" t="str">
        <f>IF(G184&lt;&gt;"",'Vesiverkoston lähtötiedot'!$B183*MALLI_saneeraus_VJ1!H$2,"")</f>
        <v/>
      </c>
      <c r="I184" t="str">
        <f>IF('Vesiverkoston lähtötiedot'!$A183&gt;1000, 'Vesiverkoston lähtötiedot'!$A183+MALLI_saneeraus_VJ1!I$2,"")</f>
        <v/>
      </c>
      <c r="J184" s="8" t="str">
        <f>IF(I184&lt;&gt;"",'Vesiverkoston lähtötiedot'!$B183*MALLI_saneeraus_VJ1!J$2,"")</f>
        <v/>
      </c>
    </row>
    <row r="185" spans="1:10" x14ac:dyDescent="0.35">
      <c r="A185" t="str">
        <f>IF('Vesiverkoston lähtötiedot'!$A184&gt;1000, 'Vesiverkoston lähtötiedot'!$A184+MALLI_saneeraus_VJ1!A$2,"")</f>
        <v/>
      </c>
      <c r="B185" s="8" t="str">
        <f>IF(A185&lt;&gt;"",'Vesiverkoston lähtötiedot'!$B184*MALLI_saneeraus_VJ1!B$2,"")</f>
        <v/>
      </c>
      <c r="C185" t="str">
        <f>IF('Vesiverkoston lähtötiedot'!$A184&gt;1000, 'Vesiverkoston lähtötiedot'!$A184+MALLI_saneeraus_VJ1!C$2,"")</f>
        <v/>
      </c>
      <c r="D185" s="8" t="str">
        <f>IF(C185&lt;&gt;"",'Vesiverkoston lähtötiedot'!$B184*MALLI_saneeraus_VJ1!D$2,"")</f>
        <v/>
      </c>
      <c r="E185" t="str">
        <f>IF('Vesiverkoston lähtötiedot'!$A184&gt;1000, 'Vesiverkoston lähtötiedot'!$A184+MALLI_saneeraus_VJ1!E$2,"")</f>
        <v/>
      </c>
      <c r="F185" s="8" t="str">
        <f>IF(E185&lt;&gt;"",'Vesiverkoston lähtötiedot'!$B184*MALLI_saneeraus_VJ1!F$2,"")</f>
        <v/>
      </c>
      <c r="G185" t="str">
        <f>IF('Vesiverkoston lähtötiedot'!$A184&gt;1000, 'Vesiverkoston lähtötiedot'!$A184+MALLI_saneeraus_VJ1!G$2,"")</f>
        <v/>
      </c>
      <c r="H185" s="8" t="str">
        <f>IF(G185&lt;&gt;"",'Vesiverkoston lähtötiedot'!$B184*MALLI_saneeraus_VJ1!H$2,"")</f>
        <v/>
      </c>
      <c r="I185" t="str">
        <f>IF('Vesiverkoston lähtötiedot'!$A184&gt;1000, 'Vesiverkoston lähtötiedot'!$A184+MALLI_saneeraus_VJ1!I$2,"")</f>
        <v/>
      </c>
      <c r="J185" s="8" t="str">
        <f>IF(I185&lt;&gt;"",'Vesiverkoston lähtötiedot'!$B184*MALLI_saneeraus_VJ1!J$2,"")</f>
        <v/>
      </c>
    </row>
    <row r="186" spans="1:10" x14ac:dyDescent="0.35">
      <c r="A186" t="str">
        <f>IF('Vesiverkoston lähtötiedot'!$A185&gt;1000, 'Vesiverkoston lähtötiedot'!$A185+MALLI_saneeraus_VJ1!A$2,"")</f>
        <v/>
      </c>
      <c r="B186" s="8" t="str">
        <f>IF(A186&lt;&gt;"",'Vesiverkoston lähtötiedot'!$B185*MALLI_saneeraus_VJ1!B$2,"")</f>
        <v/>
      </c>
      <c r="C186" t="str">
        <f>IF('Vesiverkoston lähtötiedot'!$A185&gt;1000, 'Vesiverkoston lähtötiedot'!$A185+MALLI_saneeraus_VJ1!C$2,"")</f>
        <v/>
      </c>
      <c r="D186" s="8" t="str">
        <f>IF(C186&lt;&gt;"",'Vesiverkoston lähtötiedot'!$B185*MALLI_saneeraus_VJ1!D$2,"")</f>
        <v/>
      </c>
      <c r="E186" t="str">
        <f>IF('Vesiverkoston lähtötiedot'!$A185&gt;1000, 'Vesiverkoston lähtötiedot'!$A185+MALLI_saneeraus_VJ1!E$2,"")</f>
        <v/>
      </c>
      <c r="F186" s="8" t="str">
        <f>IF(E186&lt;&gt;"",'Vesiverkoston lähtötiedot'!$B185*MALLI_saneeraus_VJ1!F$2,"")</f>
        <v/>
      </c>
      <c r="G186" t="str">
        <f>IF('Vesiverkoston lähtötiedot'!$A185&gt;1000, 'Vesiverkoston lähtötiedot'!$A185+MALLI_saneeraus_VJ1!G$2,"")</f>
        <v/>
      </c>
      <c r="H186" s="8" t="str">
        <f>IF(G186&lt;&gt;"",'Vesiverkoston lähtötiedot'!$B185*MALLI_saneeraus_VJ1!H$2,"")</f>
        <v/>
      </c>
      <c r="I186" t="str">
        <f>IF('Vesiverkoston lähtötiedot'!$A185&gt;1000, 'Vesiverkoston lähtötiedot'!$A185+MALLI_saneeraus_VJ1!I$2,"")</f>
        <v/>
      </c>
      <c r="J186" s="8" t="str">
        <f>IF(I186&lt;&gt;"",'Vesiverkoston lähtötiedot'!$B185*MALLI_saneeraus_VJ1!J$2,"")</f>
        <v/>
      </c>
    </row>
    <row r="187" spans="1:10" x14ac:dyDescent="0.35">
      <c r="A187" t="str">
        <f>IF('Vesiverkoston lähtötiedot'!$A186&gt;1000, 'Vesiverkoston lähtötiedot'!$A186+MALLI_saneeraus_VJ1!A$2,"")</f>
        <v/>
      </c>
      <c r="B187" s="8" t="str">
        <f>IF(A187&lt;&gt;"",'Vesiverkoston lähtötiedot'!$B186*MALLI_saneeraus_VJ1!B$2,"")</f>
        <v/>
      </c>
      <c r="C187" t="str">
        <f>IF('Vesiverkoston lähtötiedot'!$A186&gt;1000, 'Vesiverkoston lähtötiedot'!$A186+MALLI_saneeraus_VJ1!C$2,"")</f>
        <v/>
      </c>
      <c r="D187" s="8" t="str">
        <f>IF(C187&lt;&gt;"",'Vesiverkoston lähtötiedot'!$B186*MALLI_saneeraus_VJ1!D$2,"")</f>
        <v/>
      </c>
      <c r="E187" t="str">
        <f>IF('Vesiverkoston lähtötiedot'!$A186&gt;1000, 'Vesiverkoston lähtötiedot'!$A186+MALLI_saneeraus_VJ1!E$2,"")</f>
        <v/>
      </c>
      <c r="F187" s="8" t="str">
        <f>IF(E187&lt;&gt;"",'Vesiverkoston lähtötiedot'!$B186*MALLI_saneeraus_VJ1!F$2,"")</f>
        <v/>
      </c>
      <c r="G187" t="str">
        <f>IF('Vesiverkoston lähtötiedot'!$A186&gt;1000, 'Vesiverkoston lähtötiedot'!$A186+MALLI_saneeraus_VJ1!G$2,"")</f>
        <v/>
      </c>
      <c r="H187" s="8" t="str">
        <f>IF(G187&lt;&gt;"",'Vesiverkoston lähtötiedot'!$B186*MALLI_saneeraus_VJ1!H$2,"")</f>
        <v/>
      </c>
      <c r="I187" t="str">
        <f>IF('Vesiverkoston lähtötiedot'!$A186&gt;1000, 'Vesiverkoston lähtötiedot'!$A186+MALLI_saneeraus_VJ1!I$2,"")</f>
        <v/>
      </c>
      <c r="J187" s="8" t="str">
        <f>IF(I187&lt;&gt;"",'Vesiverkoston lähtötiedot'!$B186*MALLI_saneeraus_VJ1!J$2,"")</f>
        <v/>
      </c>
    </row>
    <row r="188" spans="1:10" x14ac:dyDescent="0.35">
      <c r="A188" t="str">
        <f>IF('Vesiverkoston lähtötiedot'!$A187&gt;1000, 'Vesiverkoston lähtötiedot'!$A187+MALLI_saneeraus_VJ1!A$2,"")</f>
        <v/>
      </c>
      <c r="B188" s="8" t="str">
        <f>IF(A188&lt;&gt;"",'Vesiverkoston lähtötiedot'!$B187*MALLI_saneeraus_VJ1!B$2,"")</f>
        <v/>
      </c>
      <c r="C188" t="str">
        <f>IF('Vesiverkoston lähtötiedot'!$A187&gt;1000, 'Vesiverkoston lähtötiedot'!$A187+MALLI_saneeraus_VJ1!C$2,"")</f>
        <v/>
      </c>
      <c r="D188" s="8" t="str">
        <f>IF(C188&lt;&gt;"",'Vesiverkoston lähtötiedot'!$B187*MALLI_saneeraus_VJ1!D$2,"")</f>
        <v/>
      </c>
      <c r="E188" t="str">
        <f>IF('Vesiverkoston lähtötiedot'!$A187&gt;1000, 'Vesiverkoston lähtötiedot'!$A187+MALLI_saneeraus_VJ1!E$2,"")</f>
        <v/>
      </c>
      <c r="F188" s="8" t="str">
        <f>IF(E188&lt;&gt;"",'Vesiverkoston lähtötiedot'!$B187*MALLI_saneeraus_VJ1!F$2,"")</f>
        <v/>
      </c>
      <c r="G188" t="str">
        <f>IF('Vesiverkoston lähtötiedot'!$A187&gt;1000, 'Vesiverkoston lähtötiedot'!$A187+MALLI_saneeraus_VJ1!G$2,"")</f>
        <v/>
      </c>
      <c r="H188" s="8" t="str">
        <f>IF(G188&lt;&gt;"",'Vesiverkoston lähtötiedot'!$B187*MALLI_saneeraus_VJ1!H$2,"")</f>
        <v/>
      </c>
      <c r="I188" t="str">
        <f>IF('Vesiverkoston lähtötiedot'!$A187&gt;1000, 'Vesiverkoston lähtötiedot'!$A187+MALLI_saneeraus_VJ1!I$2,"")</f>
        <v/>
      </c>
      <c r="J188" s="8" t="str">
        <f>IF(I188&lt;&gt;"",'Vesiverkoston lähtötiedot'!$B187*MALLI_saneeraus_VJ1!J$2,"")</f>
        <v/>
      </c>
    </row>
    <row r="189" spans="1:10" x14ac:dyDescent="0.35">
      <c r="A189" t="str">
        <f>IF('Vesiverkoston lähtötiedot'!$A188&gt;1000, 'Vesiverkoston lähtötiedot'!$A188+MALLI_saneeraus_VJ1!A$2,"")</f>
        <v/>
      </c>
      <c r="B189" s="8" t="str">
        <f>IF(A189&lt;&gt;"",'Vesiverkoston lähtötiedot'!$B188*MALLI_saneeraus_VJ1!B$2,"")</f>
        <v/>
      </c>
      <c r="C189" t="str">
        <f>IF('Vesiverkoston lähtötiedot'!$A188&gt;1000, 'Vesiverkoston lähtötiedot'!$A188+MALLI_saneeraus_VJ1!C$2,"")</f>
        <v/>
      </c>
      <c r="D189" s="8" t="str">
        <f>IF(C189&lt;&gt;"",'Vesiverkoston lähtötiedot'!$B188*MALLI_saneeraus_VJ1!D$2,"")</f>
        <v/>
      </c>
      <c r="E189" t="str">
        <f>IF('Vesiverkoston lähtötiedot'!$A188&gt;1000, 'Vesiverkoston lähtötiedot'!$A188+MALLI_saneeraus_VJ1!E$2,"")</f>
        <v/>
      </c>
      <c r="F189" s="8" t="str">
        <f>IF(E189&lt;&gt;"",'Vesiverkoston lähtötiedot'!$B188*MALLI_saneeraus_VJ1!F$2,"")</f>
        <v/>
      </c>
      <c r="G189" t="str">
        <f>IF('Vesiverkoston lähtötiedot'!$A188&gt;1000, 'Vesiverkoston lähtötiedot'!$A188+MALLI_saneeraus_VJ1!G$2,"")</f>
        <v/>
      </c>
      <c r="H189" s="8" t="str">
        <f>IF(G189&lt;&gt;"",'Vesiverkoston lähtötiedot'!$B188*MALLI_saneeraus_VJ1!H$2,"")</f>
        <v/>
      </c>
      <c r="I189" t="str">
        <f>IF('Vesiverkoston lähtötiedot'!$A188&gt;1000, 'Vesiverkoston lähtötiedot'!$A188+MALLI_saneeraus_VJ1!I$2,"")</f>
        <v/>
      </c>
      <c r="J189" s="8" t="str">
        <f>IF(I189&lt;&gt;"",'Vesiverkoston lähtötiedot'!$B188*MALLI_saneeraus_VJ1!J$2,"")</f>
        <v/>
      </c>
    </row>
    <row r="190" spans="1:10" x14ac:dyDescent="0.35">
      <c r="A190" t="str">
        <f>IF('Vesiverkoston lähtötiedot'!$A189&gt;1000, 'Vesiverkoston lähtötiedot'!$A189+MALLI_saneeraus_VJ1!A$2,"")</f>
        <v/>
      </c>
      <c r="B190" s="8" t="str">
        <f>IF(A190&lt;&gt;"",'Vesiverkoston lähtötiedot'!$B189*MALLI_saneeraus_VJ1!B$2,"")</f>
        <v/>
      </c>
      <c r="C190" t="str">
        <f>IF('Vesiverkoston lähtötiedot'!$A189&gt;1000, 'Vesiverkoston lähtötiedot'!$A189+MALLI_saneeraus_VJ1!C$2,"")</f>
        <v/>
      </c>
      <c r="D190" s="8" t="str">
        <f>IF(C190&lt;&gt;"",'Vesiverkoston lähtötiedot'!$B189*MALLI_saneeraus_VJ1!D$2,"")</f>
        <v/>
      </c>
      <c r="E190" t="str">
        <f>IF('Vesiverkoston lähtötiedot'!$A189&gt;1000, 'Vesiverkoston lähtötiedot'!$A189+MALLI_saneeraus_VJ1!E$2,"")</f>
        <v/>
      </c>
      <c r="F190" s="8" t="str">
        <f>IF(E190&lt;&gt;"",'Vesiverkoston lähtötiedot'!$B189*MALLI_saneeraus_VJ1!F$2,"")</f>
        <v/>
      </c>
      <c r="G190" t="str">
        <f>IF('Vesiverkoston lähtötiedot'!$A189&gt;1000, 'Vesiverkoston lähtötiedot'!$A189+MALLI_saneeraus_VJ1!G$2,"")</f>
        <v/>
      </c>
      <c r="H190" s="8" t="str">
        <f>IF(G190&lt;&gt;"",'Vesiverkoston lähtötiedot'!$B189*MALLI_saneeraus_VJ1!H$2,"")</f>
        <v/>
      </c>
      <c r="I190" t="str">
        <f>IF('Vesiverkoston lähtötiedot'!$A189&gt;1000, 'Vesiverkoston lähtötiedot'!$A189+MALLI_saneeraus_VJ1!I$2,"")</f>
        <v/>
      </c>
      <c r="J190" s="8" t="str">
        <f>IF(I190&lt;&gt;"",'Vesiverkoston lähtötiedot'!$B189*MALLI_saneeraus_VJ1!J$2,"")</f>
        <v/>
      </c>
    </row>
    <row r="191" spans="1:10" x14ac:dyDescent="0.35">
      <c r="A191" t="str">
        <f>IF('Vesiverkoston lähtötiedot'!$A190&gt;1000, 'Vesiverkoston lähtötiedot'!$A190+MALLI_saneeraus_VJ1!A$2,"")</f>
        <v/>
      </c>
      <c r="B191" s="8" t="str">
        <f>IF(A191&lt;&gt;"",'Vesiverkoston lähtötiedot'!$B190*MALLI_saneeraus_VJ1!B$2,"")</f>
        <v/>
      </c>
      <c r="C191" t="str">
        <f>IF('Vesiverkoston lähtötiedot'!$A190&gt;1000, 'Vesiverkoston lähtötiedot'!$A190+MALLI_saneeraus_VJ1!C$2,"")</f>
        <v/>
      </c>
      <c r="D191" s="8" t="str">
        <f>IF(C191&lt;&gt;"",'Vesiverkoston lähtötiedot'!$B190*MALLI_saneeraus_VJ1!D$2,"")</f>
        <v/>
      </c>
      <c r="E191" t="str">
        <f>IF('Vesiverkoston lähtötiedot'!$A190&gt;1000, 'Vesiverkoston lähtötiedot'!$A190+MALLI_saneeraus_VJ1!E$2,"")</f>
        <v/>
      </c>
      <c r="F191" s="8" t="str">
        <f>IF(E191&lt;&gt;"",'Vesiverkoston lähtötiedot'!$B190*MALLI_saneeraus_VJ1!F$2,"")</f>
        <v/>
      </c>
      <c r="G191" t="str">
        <f>IF('Vesiverkoston lähtötiedot'!$A190&gt;1000, 'Vesiverkoston lähtötiedot'!$A190+MALLI_saneeraus_VJ1!G$2,"")</f>
        <v/>
      </c>
      <c r="H191" s="8" t="str">
        <f>IF(G191&lt;&gt;"",'Vesiverkoston lähtötiedot'!$B190*MALLI_saneeraus_VJ1!H$2,"")</f>
        <v/>
      </c>
      <c r="I191" t="str">
        <f>IF('Vesiverkoston lähtötiedot'!$A190&gt;1000, 'Vesiverkoston lähtötiedot'!$A190+MALLI_saneeraus_VJ1!I$2,"")</f>
        <v/>
      </c>
      <c r="J191" s="8" t="str">
        <f>IF(I191&lt;&gt;"",'Vesiverkoston lähtötiedot'!$B190*MALLI_saneeraus_VJ1!J$2,"")</f>
        <v/>
      </c>
    </row>
    <row r="192" spans="1:10" x14ac:dyDescent="0.35">
      <c r="A192" t="str">
        <f>IF('Vesiverkoston lähtötiedot'!$A191&gt;1000, 'Vesiverkoston lähtötiedot'!$A191+MALLI_saneeraus_VJ1!A$2,"")</f>
        <v/>
      </c>
      <c r="B192" s="8" t="str">
        <f>IF(A192&lt;&gt;"",'Vesiverkoston lähtötiedot'!$B191*MALLI_saneeraus_VJ1!B$2,"")</f>
        <v/>
      </c>
      <c r="C192" t="str">
        <f>IF('Vesiverkoston lähtötiedot'!$A191&gt;1000, 'Vesiverkoston lähtötiedot'!$A191+MALLI_saneeraus_VJ1!C$2,"")</f>
        <v/>
      </c>
      <c r="D192" s="8" t="str">
        <f>IF(C192&lt;&gt;"",'Vesiverkoston lähtötiedot'!$B191*MALLI_saneeraus_VJ1!D$2,"")</f>
        <v/>
      </c>
      <c r="E192" t="str">
        <f>IF('Vesiverkoston lähtötiedot'!$A191&gt;1000, 'Vesiverkoston lähtötiedot'!$A191+MALLI_saneeraus_VJ1!E$2,"")</f>
        <v/>
      </c>
      <c r="F192" s="8" t="str">
        <f>IF(E192&lt;&gt;"",'Vesiverkoston lähtötiedot'!$B191*MALLI_saneeraus_VJ1!F$2,"")</f>
        <v/>
      </c>
      <c r="G192" t="str">
        <f>IF('Vesiverkoston lähtötiedot'!$A191&gt;1000, 'Vesiverkoston lähtötiedot'!$A191+MALLI_saneeraus_VJ1!G$2,"")</f>
        <v/>
      </c>
      <c r="H192" s="8" t="str">
        <f>IF(G192&lt;&gt;"",'Vesiverkoston lähtötiedot'!$B191*MALLI_saneeraus_VJ1!H$2,"")</f>
        <v/>
      </c>
      <c r="I192" t="str">
        <f>IF('Vesiverkoston lähtötiedot'!$A191&gt;1000, 'Vesiverkoston lähtötiedot'!$A191+MALLI_saneeraus_VJ1!I$2,"")</f>
        <v/>
      </c>
      <c r="J192" s="8" t="str">
        <f>IF(I192&lt;&gt;"",'Vesiverkoston lähtötiedot'!$B191*MALLI_saneeraus_VJ1!J$2,"")</f>
        <v/>
      </c>
    </row>
    <row r="193" spans="1:10" x14ac:dyDescent="0.35">
      <c r="A193" t="str">
        <f>IF('Vesiverkoston lähtötiedot'!$A192&gt;1000, 'Vesiverkoston lähtötiedot'!$A192+MALLI_saneeraus_VJ1!A$2,"")</f>
        <v/>
      </c>
      <c r="B193" s="8" t="str">
        <f>IF(A193&lt;&gt;"",'Vesiverkoston lähtötiedot'!$B192*MALLI_saneeraus_VJ1!B$2,"")</f>
        <v/>
      </c>
      <c r="C193" t="str">
        <f>IF('Vesiverkoston lähtötiedot'!$A192&gt;1000, 'Vesiverkoston lähtötiedot'!$A192+MALLI_saneeraus_VJ1!C$2,"")</f>
        <v/>
      </c>
      <c r="D193" s="8" t="str">
        <f>IF(C193&lt;&gt;"",'Vesiverkoston lähtötiedot'!$B192*MALLI_saneeraus_VJ1!D$2,"")</f>
        <v/>
      </c>
      <c r="E193" t="str">
        <f>IF('Vesiverkoston lähtötiedot'!$A192&gt;1000, 'Vesiverkoston lähtötiedot'!$A192+MALLI_saneeraus_VJ1!E$2,"")</f>
        <v/>
      </c>
      <c r="F193" s="8" t="str">
        <f>IF(E193&lt;&gt;"",'Vesiverkoston lähtötiedot'!$B192*MALLI_saneeraus_VJ1!F$2,"")</f>
        <v/>
      </c>
      <c r="G193" t="str">
        <f>IF('Vesiverkoston lähtötiedot'!$A192&gt;1000, 'Vesiverkoston lähtötiedot'!$A192+MALLI_saneeraus_VJ1!G$2,"")</f>
        <v/>
      </c>
      <c r="H193" s="8" t="str">
        <f>IF(G193&lt;&gt;"",'Vesiverkoston lähtötiedot'!$B192*MALLI_saneeraus_VJ1!H$2,"")</f>
        <v/>
      </c>
      <c r="I193" t="str">
        <f>IF('Vesiverkoston lähtötiedot'!$A192&gt;1000, 'Vesiverkoston lähtötiedot'!$A192+MALLI_saneeraus_VJ1!I$2,"")</f>
        <v/>
      </c>
      <c r="J193" s="8" t="str">
        <f>IF(I193&lt;&gt;"",'Vesiverkoston lähtötiedot'!$B192*MALLI_saneeraus_VJ1!J$2,"")</f>
        <v/>
      </c>
    </row>
    <row r="194" spans="1:10" x14ac:dyDescent="0.35">
      <c r="A194" t="str">
        <f>IF('Vesiverkoston lähtötiedot'!$A193&gt;1000, 'Vesiverkoston lähtötiedot'!$A193+MALLI_saneeraus_VJ1!A$2,"")</f>
        <v/>
      </c>
      <c r="B194" s="8" t="str">
        <f>IF(A194&lt;&gt;"",'Vesiverkoston lähtötiedot'!$B193*MALLI_saneeraus_VJ1!B$2,"")</f>
        <v/>
      </c>
      <c r="C194" t="str">
        <f>IF('Vesiverkoston lähtötiedot'!$A193&gt;1000, 'Vesiverkoston lähtötiedot'!$A193+MALLI_saneeraus_VJ1!C$2,"")</f>
        <v/>
      </c>
      <c r="D194" s="8" t="str">
        <f>IF(C194&lt;&gt;"",'Vesiverkoston lähtötiedot'!$B193*MALLI_saneeraus_VJ1!D$2,"")</f>
        <v/>
      </c>
      <c r="E194" t="str">
        <f>IF('Vesiverkoston lähtötiedot'!$A193&gt;1000, 'Vesiverkoston lähtötiedot'!$A193+MALLI_saneeraus_VJ1!E$2,"")</f>
        <v/>
      </c>
      <c r="F194" s="8" t="str">
        <f>IF(E194&lt;&gt;"",'Vesiverkoston lähtötiedot'!$B193*MALLI_saneeraus_VJ1!F$2,"")</f>
        <v/>
      </c>
      <c r="G194" t="str">
        <f>IF('Vesiverkoston lähtötiedot'!$A193&gt;1000, 'Vesiverkoston lähtötiedot'!$A193+MALLI_saneeraus_VJ1!G$2,"")</f>
        <v/>
      </c>
      <c r="H194" s="8" t="str">
        <f>IF(G194&lt;&gt;"",'Vesiverkoston lähtötiedot'!$B193*MALLI_saneeraus_VJ1!H$2,"")</f>
        <v/>
      </c>
      <c r="I194" t="str">
        <f>IF('Vesiverkoston lähtötiedot'!$A193&gt;1000, 'Vesiverkoston lähtötiedot'!$A193+MALLI_saneeraus_VJ1!I$2,"")</f>
        <v/>
      </c>
      <c r="J194" s="8" t="str">
        <f>IF(I194&lt;&gt;"",'Vesiverkoston lähtötiedot'!$B193*MALLI_saneeraus_VJ1!J$2,"")</f>
        <v/>
      </c>
    </row>
    <row r="195" spans="1:10" x14ac:dyDescent="0.35">
      <c r="A195" t="str">
        <f>IF('Vesiverkoston lähtötiedot'!$A194&gt;1000, 'Vesiverkoston lähtötiedot'!$A194+MALLI_saneeraus_VJ1!A$2,"")</f>
        <v/>
      </c>
      <c r="B195" s="8" t="str">
        <f>IF(A195&lt;&gt;"",'Vesiverkoston lähtötiedot'!$B194*MALLI_saneeraus_VJ1!B$2,"")</f>
        <v/>
      </c>
      <c r="C195" t="str">
        <f>IF('Vesiverkoston lähtötiedot'!$A194&gt;1000, 'Vesiverkoston lähtötiedot'!$A194+MALLI_saneeraus_VJ1!C$2,"")</f>
        <v/>
      </c>
      <c r="D195" s="8" t="str">
        <f>IF(C195&lt;&gt;"",'Vesiverkoston lähtötiedot'!$B194*MALLI_saneeraus_VJ1!D$2,"")</f>
        <v/>
      </c>
      <c r="E195" t="str">
        <f>IF('Vesiverkoston lähtötiedot'!$A194&gt;1000, 'Vesiverkoston lähtötiedot'!$A194+MALLI_saneeraus_VJ1!E$2,"")</f>
        <v/>
      </c>
      <c r="F195" s="8" t="str">
        <f>IF(E195&lt;&gt;"",'Vesiverkoston lähtötiedot'!$B194*MALLI_saneeraus_VJ1!F$2,"")</f>
        <v/>
      </c>
      <c r="G195" t="str">
        <f>IF('Vesiverkoston lähtötiedot'!$A194&gt;1000, 'Vesiverkoston lähtötiedot'!$A194+MALLI_saneeraus_VJ1!G$2,"")</f>
        <v/>
      </c>
      <c r="H195" s="8" t="str">
        <f>IF(G195&lt;&gt;"",'Vesiverkoston lähtötiedot'!$B194*MALLI_saneeraus_VJ1!H$2,"")</f>
        <v/>
      </c>
      <c r="I195" t="str">
        <f>IF('Vesiverkoston lähtötiedot'!$A194&gt;1000, 'Vesiverkoston lähtötiedot'!$A194+MALLI_saneeraus_VJ1!I$2,"")</f>
        <v/>
      </c>
      <c r="J195" s="8" t="str">
        <f>IF(I195&lt;&gt;"",'Vesiverkoston lähtötiedot'!$B194*MALLI_saneeraus_VJ1!J$2,"")</f>
        <v/>
      </c>
    </row>
    <row r="196" spans="1:10" x14ac:dyDescent="0.35">
      <c r="A196" t="str">
        <f>IF('Vesiverkoston lähtötiedot'!$A195&gt;1000, 'Vesiverkoston lähtötiedot'!$A195+MALLI_saneeraus_VJ1!A$2,"")</f>
        <v/>
      </c>
      <c r="B196" s="8" t="str">
        <f>IF(A196&lt;&gt;"",'Vesiverkoston lähtötiedot'!$B195*MALLI_saneeraus_VJ1!B$2,"")</f>
        <v/>
      </c>
      <c r="C196" t="str">
        <f>IF('Vesiverkoston lähtötiedot'!$A195&gt;1000, 'Vesiverkoston lähtötiedot'!$A195+MALLI_saneeraus_VJ1!C$2,"")</f>
        <v/>
      </c>
      <c r="D196" s="8" t="str">
        <f>IF(C196&lt;&gt;"",'Vesiverkoston lähtötiedot'!$B195*MALLI_saneeraus_VJ1!D$2,"")</f>
        <v/>
      </c>
      <c r="E196" t="str">
        <f>IF('Vesiverkoston lähtötiedot'!$A195&gt;1000, 'Vesiverkoston lähtötiedot'!$A195+MALLI_saneeraus_VJ1!E$2,"")</f>
        <v/>
      </c>
      <c r="F196" s="8" t="str">
        <f>IF(E196&lt;&gt;"",'Vesiverkoston lähtötiedot'!$B195*MALLI_saneeraus_VJ1!F$2,"")</f>
        <v/>
      </c>
      <c r="G196" t="str">
        <f>IF('Vesiverkoston lähtötiedot'!$A195&gt;1000, 'Vesiverkoston lähtötiedot'!$A195+MALLI_saneeraus_VJ1!G$2,"")</f>
        <v/>
      </c>
      <c r="H196" s="8" t="str">
        <f>IF(G196&lt;&gt;"",'Vesiverkoston lähtötiedot'!$B195*MALLI_saneeraus_VJ1!H$2,"")</f>
        <v/>
      </c>
      <c r="I196" t="str">
        <f>IF('Vesiverkoston lähtötiedot'!$A195&gt;1000, 'Vesiverkoston lähtötiedot'!$A195+MALLI_saneeraus_VJ1!I$2,"")</f>
        <v/>
      </c>
      <c r="J196" s="8" t="str">
        <f>IF(I196&lt;&gt;"",'Vesiverkoston lähtötiedot'!$B195*MALLI_saneeraus_VJ1!J$2,"")</f>
        <v/>
      </c>
    </row>
    <row r="197" spans="1:10" x14ac:dyDescent="0.35">
      <c r="A197" t="str">
        <f>IF('Vesiverkoston lähtötiedot'!$A196&gt;1000, 'Vesiverkoston lähtötiedot'!$A196+MALLI_saneeraus_VJ1!A$2,"")</f>
        <v/>
      </c>
      <c r="B197" s="8" t="str">
        <f>IF(A197&lt;&gt;"",'Vesiverkoston lähtötiedot'!$B196*MALLI_saneeraus_VJ1!B$2,"")</f>
        <v/>
      </c>
      <c r="C197" t="str">
        <f>IF('Vesiverkoston lähtötiedot'!$A196&gt;1000, 'Vesiverkoston lähtötiedot'!$A196+MALLI_saneeraus_VJ1!C$2,"")</f>
        <v/>
      </c>
      <c r="D197" s="8" t="str">
        <f>IF(C197&lt;&gt;"",'Vesiverkoston lähtötiedot'!$B196*MALLI_saneeraus_VJ1!D$2,"")</f>
        <v/>
      </c>
      <c r="E197" t="str">
        <f>IF('Vesiverkoston lähtötiedot'!$A196&gt;1000, 'Vesiverkoston lähtötiedot'!$A196+MALLI_saneeraus_VJ1!E$2,"")</f>
        <v/>
      </c>
      <c r="F197" s="8" t="str">
        <f>IF(E197&lt;&gt;"",'Vesiverkoston lähtötiedot'!$B196*MALLI_saneeraus_VJ1!F$2,"")</f>
        <v/>
      </c>
      <c r="G197" t="str">
        <f>IF('Vesiverkoston lähtötiedot'!$A196&gt;1000, 'Vesiverkoston lähtötiedot'!$A196+MALLI_saneeraus_VJ1!G$2,"")</f>
        <v/>
      </c>
      <c r="H197" s="8" t="str">
        <f>IF(G197&lt;&gt;"",'Vesiverkoston lähtötiedot'!$B196*MALLI_saneeraus_VJ1!H$2,"")</f>
        <v/>
      </c>
      <c r="I197" t="str">
        <f>IF('Vesiverkoston lähtötiedot'!$A196&gt;1000, 'Vesiverkoston lähtötiedot'!$A196+MALLI_saneeraus_VJ1!I$2,"")</f>
        <v/>
      </c>
      <c r="J197" s="8" t="str">
        <f>IF(I197&lt;&gt;"",'Vesiverkoston lähtötiedot'!$B196*MALLI_saneeraus_VJ1!J$2,"")</f>
        <v/>
      </c>
    </row>
    <row r="198" spans="1:10" x14ac:dyDescent="0.35">
      <c r="A198" t="str">
        <f>IF('Vesiverkoston lähtötiedot'!$A197&gt;1000, 'Vesiverkoston lähtötiedot'!$A197+MALLI_saneeraus_VJ1!A$2,"")</f>
        <v/>
      </c>
      <c r="B198" s="8" t="str">
        <f>IF(A198&lt;&gt;"",'Vesiverkoston lähtötiedot'!$B197*MALLI_saneeraus_VJ1!B$2,"")</f>
        <v/>
      </c>
      <c r="C198" t="str">
        <f>IF('Vesiverkoston lähtötiedot'!$A197&gt;1000, 'Vesiverkoston lähtötiedot'!$A197+MALLI_saneeraus_VJ1!C$2,"")</f>
        <v/>
      </c>
      <c r="D198" s="8" t="str">
        <f>IF(C198&lt;&gt;"",'Vesiverkoston lähtötiedot'!$B197*MALLI_saneeraus_VJ1!D$2,"")</f>
        <v/>
      </c>
      <c r="E198" t="str">
        <f>IF('Vesiverkoston lähtötiedot'!$A197&gt;1000, 'Vesiverkoston lähtötiedot'!$A197+MALLI_saneeraus_VJ1!E$2,"")</f>
        <v/>
      </c>
      <c r="F198" s="8" t="str">
        <f>IF(E198&lt;&gt;"",'Vesiverkoston lähtötiedot'!$B197*MALLI_saneeraus_VJ1!F$2,"")</f>
        <v/>
      </c>
      <c r="G198" t="str">
        <f>IF('Vesiverkoston lähtötiedot'!$A197&gt;1000, 'Vesiverkoston lähtötiedot'!$A197+MALLI_saneeraus_VJ1!G$2,"")</f>
        <v/>
      </c>
      <c r="H198" s="8" t="str">
        <f>IF(G198&lt;&gt;"",'Vesiverkoston lähtötiedot'!$B197*MALLI_saneeraus_VJ1!H$2,"")</f>
        <v/>
      </c>
      <c r="I198" t="str">
        <f>IF('Vesiverkoston lähtötiedot'!$A197&gt;1000, 'Vesiverkoston lähtötiedot'!$A197+MALLI_saneeraus_VJ1!I$2,"")</f>
        <v/>
      </c>
      <c r="J198" s="8" t="str">
        <f>IF(I198&lt;&gt;"",'Vesiverkoston lähtötiedot'!$B197*MALLI_saneeraus_VJ1!J$2,"")</f>
        <v/>
      </c>
    </row>
    <row r="199" spans="1:10" x14ac:dyDescent="0.35">
      <c r="A199" t="str">
        <f>IF('Vesiverkoston lähtötiedot'!$A198&gt;1000, 'Vesiverkoston lähtötiedot'!$A198+MALLI_saneeraus_VJ1!A$2,"")</f>
        <v/>
      </c>
      <c r="B199" s="8" t="str">
        <f>IF(A199&lt;&gt;"",'Vesiverkoston lähtötiedot'!$B198*MALLI_saneeraus_VJ1!B$2,"")</f>
        <v/>
      </c>
      <c r="C199" t="str">
        <f>IF('Vesiverkoston lähtötiedot'!$A198&gt;1000, 'Vesiverkoston lähtötiedot'!$A198+MALLI_saneeraus_VJ1!C$2,"")</f>
        <v/>
      </c>
      <c r="D199" s="8" t="str">
        <f>IF(C199&lt;&gt;"",'Vesiverkoston lähtötiedot'!$B198*MALLI_saneeraus_VJ1!D$2,"")</f>
        <v/>
      </c>
      <c r="E199" t="str">
        <f>IF('Vesiverkoston lähtötiedot'!$A198&gt;1000, 'Vesiverkoston lähtötiedot'!$A198+MALLI_saneeraus_VJ1!E$2,"")</f>
        <v/>
      </c>
      <c r="F199" s="8" t="str">
        <f>IF(E199&lt;&gt;"",'Vesiverkoston lähtötiedot'!$B198*MALLI_saneeraus_VJ1!F$2,"")</f>
        <v/>
      </c>
      <c r="G199" t="str">
        <f>IF('Vesiverkoston lähtötiedot'!$A198&gt;1000, 'Vesiverkoston lähtötiedot'!$A198+MALLI_saneeraus_VJ1!G$2,"")</f>
        <v/>
      </c>
      <c r="H199" s="8" t="str">
        <f>IF(G199&lt;&gt;"",'Vesiverkoston lähtötiedot'!$B198*MALLI_saneeraus_VJ1!H$2,"")</f>
        <v/>
      </c>
      <c r="I199" t="str">
        <f>IF('Vesiverkoston lähtötiedot'!$A198&gt;1000, 'Vesiverkoston lähtötiedot'!$A198+MALLI_saneeraus_VJ1!I$2,"")</f>
        <v/>
      </c>
      <c r="J199" s="8" t="str">
        <f>IF(I199&lt;&gt;"",'Vesiverkoston lähtötiedot'!$B198*MALLI_saneeraus_VJ1!J$2,"")</f>
        <v/>
      </c>
    </row>
    <row r="200" spans="1:10" x14ac:dyDescent="0.35">
      <c r="A200" t="str">
        <f>IF('Vesiverkoston lähtötiedot'!$A199&gt;1000, 'Vesiverkoston lähtötiedot'!$A199+MALLI_saneeraus_VJ1!A$2,"")</f>
        <v/>
      </c>
      <c r="B200" s="8" t="str">
        <f>IF(A200&lt;&gt;"",'Vesiverkoston lähtötiedot'!$B199*MALLI_saneeraus_VJ1!B$2,"")</f>
        <v/>
      </c>
      <c r="C200" t="str">
        <f>IF('Vesiverkoston lähtötiedot'!$A199&gt;1000, 'Vesiverkoston lähtötiedot'!$A199+MALLI_saneeraus_VJ1!C$2,"")</f>
        <v/>
      </c>
      <c r="D200" s="8" t="str">
        <f>IF(C200&lt;&gt;"",'Vesiverkoston lähtötiedot'!$B199*MALLI_saneeraus_VJ1!D$2,"")</f>
        <v/>
      </c>
      <c r="E200" t="str">
        <f>IF('Vesiverkoston lähtötiedot'!$A199&gt;1000, 'Vesiverkoston lähtötiedot'!$A199+MALLI_saneeraus_VJ1!E$2,"")</f>
        <v/>
      </c>
      <c r="F200" s="8" t="str">
        <f>IF(E200&lt;&gt;"",'Vesiverkoston lähtötiedot'!$B199*MALLI_saneeraus_VJ1!F$2,"")</f>
        <v/>
      </c>
      <c r="G200" t="str">
        <f>IF('Vesiverkoston lähtötiedot'!$A199&gt;1000, 'Vesiverkoston lähtötiedot'!$A199+MALLI_saneeraus_VJ1!G$2,"")</f>
        <v/>
      </c>
      <c r="H200" s="8" t="str">
        <f>IF(G200&lt;&gt;"",'Vesiverkoston lähtötiedot'!$B199*MALLI_saneeraus_VJ1!H$2,"")</f>
        <v/>
      </c>
      <c r="I200" t="str">
        <f>IF('Vesiverkoston lähtötiedot'!$A199&gt;1000, 'Vesiverkoston lähtötiedot'!$A199+MALLI_saneeraus_VJ1!I$2,"")</f>
        <v/>
      </c>
      <c r="J200" s="8" t="str">
        <f>IF(I200&lt;&gt;"",'Vesiverkoston lähtötiedot'!$B199*MALLI_saneeraus_VJ1!J$2,"")</f>
        <v/>
      </c>
    </row>
    <row r="201" spans="1:10" x14ac:dyDescent="0.35">
      <c r="A201" t="str">
        <f>IF('Vesiverkoston lähtötiedot'!$A200&gt;1000, 'Vesiverkoston lähtötiedot'!$A200+MALLI_saneeraus_VJ1!A$2,"")</f>
        <v/>
      </c>
      <c r="B201" s="8" t="str">
        <f>IF(A201&lt;&gt;"",'Vesiverkoston lähtötiedot'!$B200*MALLI_saneeraus_VJ1!B$2,"")</f>
        <v/>
      </c>
      <c r="C201" t="str">
        <f>IF('Vesiverkoston lähtötiedot'!$A200&gt;1000, 'Vesiverkoston lähtötiedot'!$A200+MALLI_saneeraus_VJ1!C$2,"")</f>
        <v/>
      </c>
      <c r="D201" s="8" t="str">
        <f>IF(C201&lt;&gt;"",'Vesiverkoston lähtötiedot'!$B200*MALLI_saneeraus_VJ1!D$2,"")</f>
        <v/>
      </c>
      <c r="E201" t="str">
        <f>IF('Vesiverkoston lähtötiedot'!$A200&gt;1000, 'Vesiverkoston lähtötiedot'!$A200+MALLI_saneeraus_VJ1!E$2,"")</f>
        <v/>
      </c>
      <c r="F201" s="8" t="str">
        <f>IF(E201&lt;&gt;"",'Vesiverkoston lähtötiedot'!$B200*MALLI_saneeraus_VJ1!F$2,"")</f>
        <v/>
      </c>
      <c r="G201" t="str">
        <f>IF('Vesiverkoston lähtötiedot'!$A200&gt;1000, 'Vesiverkoston lähtötiedot'!$A200+MALLI_saneeraus_VJ1!G$2,"")</f>
        <v/>
      </c>
      <c r="H201" s="8" t="str">
        <f>IF(G201&lt;&gt;"",'Vesiverkoston lähtötiedot'!$B200*MALLI_saneeraus_VJ1!H$2,"")</f>
        <v/>
      </c>
      <c r="I201" t="str">
        <f>IF('Vesiverkoston lähtötiedot'!$A200&gt;1000, 'Vesiverkoston lähtötiedot'!$A200+MALLI_saneeraus_VJ1!I$2,"")</f>
        <v/>
      </c>
      <c r="J201" s="8" t="str">
        <f>IF(I201&lt;&gt;"",'Vesiverkoston lähtötiedot'!$B200*MALLI_saneeraus_VJ1!J$2,"")</f>
        <v/>
      </c>
    </row>
    <row r="202" spans="1:10" x14ac:dyDescent="0.35">
      <c r="A202" t="str">
        <f>IF('Vesiverkoston lähtötiedot'!$A201&gt;1000, 'Vesiverkoston lähtötiedot'!$A201+MALLI_saneeraus_VJ1!A$2,"")</f>
        <v/>
      </c>
      <c r="B202" s="8" t="str">
        <f>IF(A202&lt;&gt;"",'Vesiverkoston lähtötiedot'!$B201*MALLI_saneeraus_VJ1!B$2,"")</f>
        <v/>
      </c>
      <c r="C202" t="str">
        <f>IF('Vesiverkoston lähtötiedot'!$A201&gt;1000, 'Vesiverkoston lähtötiedot'!$A201+MALLI_saneeraus_VJ1!C$2,"")</f>
        <v/>
      </c>
      <c r="D202" s="8" t="str">
        <f>IF(C202&lt;&gt;"",'Vesiverkoston lähtötiedot'!$B201*MALLI_saneeraus_VJ1!D$2,"")</f>
        <v/>
      </c>
      <c r="E202" t="str">
        <f>IF('Vesiverkoston lähtötiedot'!$A201&gt;1000, 'Vesiverkoston lähtötiedot'!$A201+MALLI_saneeraus_VJ1!E$2,"")</f>
        <v/>
      </c>
      <c r="F202" s="8" t="str">
        <f>IF(E202&lt;&gt;"",'Vesiverkoston lähtötiedot'!$B201*MALLI_saneeraus_VJ1!F$2,"")</f>
        <v/>
      </c>
      <c r="G202" t="str">
        <f>IF('Vesiverkoston lähtötiedot'!$A201&gt;1000, 'Vesiverkoston lähtötiedot'!$A201+MALLI_saneeraus_VJ1!G$2,"")</f>
        <v/>
      </c>
      <c r="H202" s="8" t="str">
        <f>IF(G202&lt;&gt;"",'Vesiverkoston lähtötiedot'!$B201*MALLI_saneeraus_VJ1!H$2,"")</f>
        <v/>
      </c>
      <c r="I202" t="str">
        <f>IF('Vesiverkoston lähtötiedot'!$A201&gt;1000, 'Vesiverkoston lähtötiedot'!$A201+MALLI_saneeraus_VJ1!I$2,"")</f>
        <v/>
      </c>
      <c r="J202" s="8" t="str">
        <f>IF(I202&lt;&gt;"",'Vesiverkoston lähtötiedot'!$B201*MALLI_saneeraus_VJ1!J$2,"")</f>
        <v/>
      </c>
    </row>
    <row r="203" spans="1:10" x14ac:dyDescent="0.35">
      <c r="A203" t="str">
        <f>IF('Vesiverkoston lähtötiedot'!$A202&gt;1000, 'Vesiverkoston lähtötiedot'!$A202+MALLI_saneeraus_VJ1!A$2,"")</f>
        <v/>
      </c>
      <c r="B203" s="8" t="str">
        <f>IF(A203&lt;&gt;"",'Vesiverkoston lähtötiedot'!$B202*MALLI_saneeraus_VJ1!B$2,"")</f>
        <v/>
      </c>
      <c r="C203" t="str">
        <f>IF('Vesiverkoston lähtötiedot'!$A202&gt;1000, 'Vesiverkoston lähtötiedot'!$A202+MALLI_saneeraus_VJ1!C$2,"")</f>
        <v/>
      </c>
      <c r="D203" s="8" t="str">
        <f>IF(C203&lt;&gt;"",'Vesiverkoston lähtötiedot'!$B202*MALLI_saneeraus_VJ1!D$2,"")</f>
        <v/>
      </c>
      <c r="E203" t="str">
        <f>IF('Vesiverkoston lähtötiedot'!$A202&gt;1000, 'Vesiverkoston lähtötiedot'!$A202+MALLI_saneeraus_VJ1!E$2,"")</f>
        <v/>
      </c>
      <c r="F203" s="8" t="str">
        <f>IF(E203&lt;&gt;"",'Vesiverkoston lähtötiedot'!$B202*MALLI_saneeraus_VJ1!F$2,"")</f>
        <v/>
      </c>
      <c r="G203" t="str">
        <f>IF('Vesiverkoston lähtötiedot'!$A202&gt;1000, 'Vesiverkoston lähtötiedot'!$A202+MALLI_saneeraus_VJ1!G$2,"")</f>
        <v/>
      </c>
      <c r="H203" s="8" t="str">
        <f>IF(G203&lt;&gt;"",'Vesiverkoston lähtötiedot'!$B202*MALLI_saneeraus_VJ1!H$2,"")</f>
        <v/>
      </c>
      <c r="I203" t="str">
        <f>IF('Vesiverkoston lähtötiedot'!$A202&gt;1000, 'Vesiverkoston lähtötiedot'!$A202+MALLI_saneeraus_VJ1!I$2,"")</f>
        <v/>
      </c>
      <c r="J203" s="8" t="str">
        <f>IF(I203&lt;&gt;"",'Vesiverkoston lähtötiedot'!$B202*MALLI_saneeraus_VJ1!J$2,"")</f>
        <v/>
      </c>
    </row>
    <row r="204" spans="1:10" x14ac:dyDescent="0.35">
      <c r="A204" t="str">
        <f>IF('Vesiverkoston lähtötiedot'!$A203&gt;1000, 'Vesiverkoston lähtötiedot'!$A203+MALLI_saneeraus_VJ1!A$2,"")</f>
        <v/>
      </c>
      <c r="B204" s="8" t="str">
        <f>IF(A204&lt;&gt;"",'Vesiverkoston lähtötiedot'!$B203*MALLI_saneeraus_VJ1!B$2,"")</f>
        <v/>
      </c>
      <c r="C204" t="str">
        <f>IF('Vesiverkoston lähtötiedot'!$A203&gt;1000, 'Vesiverkoston lähtötiedot'!$A203+MALLI_saneeraus_VJ1!C$2,"")</f>
        <v/>
      </c>
      <c r="D204" s="8" t="str">
        <f>IF(C204&lt;&gt;"",'Vesiverkoston lähtötiedot'!$B203*MALLI_saneeraus_VJ1!D$2,"")</f>
        <v/>
      </c>
      <c r="E204" t="str">
        <f>IF('Vesiverkoston lähtötiedot'!$A203&gt;1000, 'Vesiverkoston lähtötiedot'!$A203+MALLI_saneeraus_VJ1!E$2,"")</f>
        <v/>
      </c>
      <c r="F204" s="8" t="str">
        <f>IF(E204&lt;&gt;"",'Vesiverkoston lähtötiedot'!$B203*MALLI_saneeraus_VJ1!F$2,"")</f>
        <v/>
      </c>
      <c r="G204" t="str">
        <f>IF('Vesiverkoston lähtötiedot'!$A203&gt;1000, 'Vesiverkoston lähtötiedot'!$A203+MALLI_saneeraus_VJ1!G$2,"")</f>
        <v/>
      </c>
      <c r="H204" s="8" t="str">
        <f>IF(G204&lt;&gt;"",'Vesiverkoston lähtötiedot'!$B203*MALLI_saneeraus_VJ1!H$2,"")</f>
        <v/>
      </c>
      <c r="I204" t="str">
        <f>IF('Vesiverkoston lähtötiedot'!$A203&gt;1000, 'Vesiverkoston lähtötiedot'!$A203+MALLI_saneeraus_VJ1!I$2,"")</f>
        <v/>
      </c>
      <c r="J204" s="8" t="str">
        <f>IF(I204&lt;&gt;"",'Vesiverkoston lähtötiedot'!$B203*MALLI_saneeraus_VJ1!J$2,"")</f>
        <v/>
      </c>
    </row>
    <row r="205" spans="1:10" x14ac:dyDescent="0.35">
      <c r="A205" t="str">
        <f>IF('Vesiverkoston lähtötiedot'!$A204&gt;1000, 'Vesiverkoston lähtötiedot'!$A204+MALLI_saneeraus_VJ1!A$2,"")</f>
        <v/>
      </c>
      <c r="B205" s="8" t="str">
        <f>IF(A205&lt;&gt;"",'Vesiverkoston lähtötiedot'!$B204*MALLI_saneeraus_VJ1!B$2,"")</f>
        <v/>
      </c>
      <c r="C205" t="str">
        <f>IF('Vesiverkoston lähtötiedot'!$A204&gt;1000, 'Vesiverkoston lähtötiedot'!$A204+MALLI_saneeraus_VJ1!C$2,"")</f>
        <v/>
      </c>
      <c r="D205" s="8" t="str">
        <f>IF(C205&lt;&gt;"",'Vesiverkoston lähtötiedot'!$B204*MALLI_saneeraus_VJ1!D$2,"")</f>
        <v/>
      </c>
      <c r="E205" t="str">
        <f>IF('Vesiverkoston lähtötiedot'!$A204&gt;1000, 'Vesiverkoston lähtötiedot'!$A204+MALLI_saneeraus_VJ1!E$2,"")</f>
        <v/>
      </c>
      <c r="F205" s="8" t="str">
        <f>IF(E205&lt;&gt;"",'Vesiverkoston lähtötiedot'!$B204*MALLI_saneeraus_VJ1!F$2,"")</f>
        <v/>
      </c>
      <c r="G205" t="str">
        <f>IF('Vesiverkoston lähtötiedot'!$A204&gt;1000, 'Vesiverkoston lähtötiedot'!$A204+MALLI_saneeraus_VJ1!G$2,"")</f>
        <v/>
      </c>
      <c r="H205" s="8" t="str">
        <f>IF(G205&lt;&gt;"",'Vesiverkoston lähtötiedot'!$B204*MALLI_saneeraus_VJ1!H$2,"")</f>
        <v/>
      </c>
      <c r="I205" t="str">
        <f>IF('Vesiverkoston lähtötiedot'!$A204&gt;1000, 'Vesiverkoston lähtötiedot'!$A204+MALLI_saneeraus_VJ1!I$2,"")</f>
        <v/>
      </c>
      <c r="J205" s="8" t="str">
        <f>IF(I205&lt;&gt;"",'Vesiverkoston lähtötiedot'!$B204*MALLI_saneeraus_VJ1!J$2,"")</f>
        <v/>
      </c>
    </row>
    <row r="206" spans="1:10" x14ac:dyDescent="0.35">
      <c r="A206" t="str">
        <f>IF('Vesiverkoston lähtötiedot'!$A205&gt;1000, 'Vesiverkoston lähtötiedot'!$A205+MALLI_saneeraus_VJ1!A$2,"")</f>
        <v/>
      </c>
      <c r="B206" s="8" t="str">
        <f>IF(A206&lt;&gt;"",'Vesiverkoston lähtötiedot'!$B205*MALLI_saneeraus_VJ1!B$2,"")</f>
        <v/>
      </c>
      <c r="C206" t="str">
        <f>IF('Vesiverkoston lähtötiedot'!$A205&gt;1000, 'Vesiverkoston lähtötiedot'!$A205+MALLI_saneeraus_VJ1!C$2,"")</f>
        <v/>
      </c>
      <c r="D206" s="8" t="str">
        <f>IF(C206&lt;&gt;"",'Vesiverkoston lähtötiedot'!$B205*MALLI_saneeraus_VJ1!D$2,"")</f>
        <v/>
      </c>
      <c r="E206" t="str">
        <f>IF('Vesiverkoston lähtötiedot'!$A205&gt;1000, 'Vesiverkoston lähtötiedot'!$A205+MALLI_saneeraus_VJ1!E$2,"")</f>
        <v/>
      </c>
      <c r="F206" s="8" t="str">
        <f>IF(E206&lt;&gt;"",'Vesiverkoston lähtötiedot'!$B205*MALLI_saneeraus_VJ1!F$2,"")</f>
        <v/>
      </c>
      <c r="G206" t="str">
        <f>IF('Vesiverkoston lähtötiedot'!$A205&gt;1000, 'Vesiverkoston lähtötiedot'!$A205+MALLI_saneeraus_VJ1!G$2,"")</f>
        <v/>
      </c>
      <c r="H206" s="8" t="str">
        <f>IF(G206&lt;&gt;"",'Vesiverkoston lähtötiedot'!$B205*MALLI_saneeraus_VJ1!H$2,"")</f>
        <v/>
      </c>
      <c r="I206" t="str">
        <f>IF('Vesiverkoston lähtötiedot'!$A205&gt;1000, 'Vesiverkoston lähtötiedot'!$A205+MALLI_saneeraus_VJ1!I$2,"")</f>
        <v/>
      </c>
      <c r="J206" s="8" t="str">
        <f>IF(I206&lt;&gt;"",'Vesiverkoston lähtötiedot'!$B205*MALLI_saneeraus_VJ1!J$2,"")</f>
        <v/>
      </c>
    </row>
    <row r="207" spans="1:10" x14ac:dyDescent="0.35">
      <c r="A207" t="str">
        <f>IF('Vesiverkoston lähtötiedot'!$A206&gt;1000, 'Vesiverkoston lähtötiedot'!$A206+MALLI_saneeraus_VJ1!A$2,"")</f>
        <v/>
      </c>
      <c r="B207" s="8" t="str">
        <f>IF(A207&lt;&gt;"",'Vesiverkoston lähtötiedot'!$B206*MALLI_saneeraus_VJ1!B$2,"")</f>
        <v/>
      </c>
      <c r="C207" t="str">
        <f>IF('Vesiverkoston lähtötiedot'!$A206&gt;1000, 'Vesiverkoston lähtötiedot'!$A206+MALLI_saneeraus_VJ1!C$2,"")</f>
        <v/>
      </c>
      <c r="D207" s="8" t="str">
        <f>IF(C207&lt;&gt;"",'Vesiverkoston lähtötiedot'!$B206*MALLI_saneeraus_VJ1!D$2,"")</f>
        <v/>
      </c>
      <c r="E207" t="str">
        <f>IF('Vesiverkoston lähtötiedot'!$A206&gt;1000, 'Vesiverkoston lähtötiedot'!$A206+MALLI_saneeraus_VJ1!E$2,"")</f>
        <v/>
      </c>
      <c r="F207" s="8" t="str">
        <f>IF(E207&lt;&gt;"",'Vesiverkoston lähtötiedot'!$B206*MALLI_saneeraus_VJ1!F$2,"")</f>
        <v/>
      </c>
      <c r="G207" t="str">
        <f>IF('Vesiverkoston lähtötiedot'!$A206&gt;1000, 'Vesiverkoston lähtötiedot'!$A206+MALLI_saneeraus_VJ1!G$2,"")</f>
        <v/>
      </c>
      <c r="H207" s="8" t="str">
        <f>IF(G207&lt;&gt;"",'Vesiverkoston lähtötiedot'!$B206*MALLI_saneeraus_VJ1!H$2,"")</f>
        <v/>
      </c>
      <c r="I207" t="str">
        <f>IF('Vesiverkoston lähtötiedot'!$A206&gt;1000, 'Vesiverkoston lähtötiedot'!$A206+MALLI_saneeraus_VJ1!I$2,"")</f>
        <v/>
      </c>
      <c r="J207" s="8" t="str">
        <f>IF(I207&lt;&gt;"",'Vesiverkoston lähtötiedot'!$B206*MALLI_saneeraus_VJ1!J$2,"")</f>
        <v/>
      </c>
    </row>
    <row r="208" spans="1:10" x14ac:dyDescent="0.35">
      <c r="A208" t="str">
        <f>IF('Vesiverkoston lähtötiedot'!$A207&gt;1000, 'Vesiverkoston lähtötiedot'!$A207+MALLI_saneeraus_VJ1!A$2,"")</f>
        <v/>
      </c>
      <c r="B208" s="8" t="str">
        <f>IF(A208&lt;&gt;"",'Vesiverkoston lähtötiedot'!$B207*MALLI_saneeraus_VJ1!B$2,"")</f>
        <v/>
      </c>
      <c r="C208" t="str">
        <f>IF('Vesiverkoston lähtötiedot'!$A207&gt;1000, 'Vesiverkoston lähtötiedot'!$A207+MALLI_saneeraus_VJ1!C$2,"")</f>
        <v/>
      </c>
      <c r="D208" s="8" t="str">
        <f>IF(C208&lt;&gt;"",'Vesiverkoston lähtötiedot'!$B207*MALLI_saneeraus_VJ1!D$2,"")</f>
        <v/>
      </c>
      <c r="E208" t="str">
        <f>IF('Vesiverkoston lähtötiedot'!$A207&gt;1000, 'Vesiverkoston lähtötiedot'!$A207+MALLI_saneeraus_VJ1!E$2,"")</f>
        <v/>
      </c>
      <c r="F208" s="8" t="str">
        <f>IF(E208&lt;&gt;"",'Vesiverkoston lähtötiedot'!$B207*MALLI_saneeraus_VJ1!F$2,"")</f>
        <v/>
      </c>
      <c r="G208" t="str">
        <f>IF('Vesiverkoston lähtötiedot'!$A207&gt;1000, 'Vesiverkoston lähtötiedot'!$A207+MALLI_saneeraus_VJ1!G$2,"")</f>
        <v/>
      </c>
      <c r="H208" s="8" t="str">
        <f>IF(G208&lt;&gt;"",'Vesiverkoston lähtötiedot'!$B207*MALLI_saneeraus_VJ1!H$2,"")</f>
        <v/>
      </c>
      <c r="I208" t="str">
        <f>IF('Vesiverkoston lähtötiedot'!$A207&gt;1000, 'Vesiverkoston lähtötiedot'!$A207+MALLI_saneeraus_VJ1!I$2,"")</f>
        <v/>
      </c>
      <c r="J208" s="8" t="str">
        <f>IF(I208&lt;&gt;"",'Vesiverkoston lähtötiedot'!$B207*MALLI_saneeraus_VJ1!J$2,"")</f>
        <v/>
      </c>
    </row>
    <row r="209" spans="1:10" x14ac:dyDescent="0.35">
      <c r="A209" t="str">
        <f>IF('Vesiverkoston lähtötiedot'!$A208&gt;1000, 'Vesiverkoston lähtötiedot'!$A208+MALLI_saneeraus_VJ1!A$2,"")</f>
        <v/>
      </c>
      <c r="B209" s="8" t="str">
        <f>IF(A209&lt;&gt;"",'Vesiverkoston lähtötiedot'!$B208*MALLI_saneeraus_VJ1!B$2,"")</f>
        <v/>
      </c>
      <c r="C209" t="str">
        <f>IF('Vesiverkoston lähtötiedot'!$A208&gt;1000, 'Vesiverkoston lähtötiedot'!$A208+MALLI_saneeraus_VJ1!C$2,"")</f>
        <v/>
      </c>
      <c r="D209" s="8" t="str">
        <f>IF(C209&lt;&gt;"",'Vesiverkoston lähtötiedot'!$B208*MALLI_saneeraus_VJ1!D$2,"")</f>
        <v/>
      </c>
      <c r="E209" t="str">
        <f>IF('Vesiverkoston lähtötiedot'!$A208&gt;1000, 'Vesiverkoston lähtötiedot'!$A208+MALLI_saneeraus_VJ1!E$2,"")</f>
        <v/>
      </c>
      <c r="F209" s="8" t="str">
        <f>IF(E209&lt;&gt;"",'Vesiverkoston lähtötiedot'!$B208*MALLI_saneeraus_VJ1!F$2,"")</f>
        <v/>
      </c>
      <c r="G209" t="str">
        <f>IF('Vesiverkoston lähtötiedot'!$A208&gt;1000, 'Vesiverkoston lähtötiedot'!$A208+MALLI_saneeraus_VJ1!G$2,"")</f>
        <v/>
      </c>
      <c r="H209" s="8" t="str">
        <f>IF(G209&lt;&gt;"",'Vesiverkoston lähtötiedot'!$B208*MALLI_saneeraus_VJ1!H$2,"")</f>
        <v/>
      </c>
      <c r="I209" t="str">
        <f>IF('Vesiverkoston lähtötiedot'!$A208&gt;1000, 'Vesiverkoston lähtötiedot'!$A208+MALLI_saneeraus_VJ1!I$2,"")</f>
        <v/>
      </c>
      <c r="J209" s="8" t="str">
        <f>IF(I209&lt;&gt;"",'Vesiverkoston lähtötiedot'!$B208*MALLI_saneeraus_VJ1!J$2,"")</f>
        <v/>
      </c>
    </row>
    <row r="210" spans="1:10" x14ac:dyDescent="0.35">
      <c r="A210" t="str">
        <f>IF('Vesiverkoston lähtötiedot'!$A209&gt;1000, 'Vesiverkoston lähtötiedot'!$A209+MALLI_saneeraus_VJ1!A$2,"")</f>
        <v/>
      </c>
      <c r="B210" s="8" t="str">
        <f>IF(A210&lt;&gt;"",'Vesiverkoston lähtötiedot'!$B209*MALLI_saneeraus_VJ1!B$2,"")</f>
        <v/>
      </c>
      <c r="C210" t="str">
        <f>IF('Vesiverkoston lähtötiedot'!$A209&gt;1000, 'Vesiverkoston lähtötiedot'!$A209+MALLI_saneeraus_VJ1!C$2,"")</f>
        <v/>
      </c>
      <c r="D210" s="8" t="str">
        <f>IF(C210&lt;&gt;"",'Vesiverkoston lähtötiedot'!$B209*MALLI_saneeraus_VJ1!D$2,"")</f>
        <v/>
      </c>
      <c r="E210" t="str">
        <f>IF('Vesiverkoston lähtötiedot'!$A209&gt;1000, 'Vesiverkoston lähtötiedot'!$A209+MALLI_saneeraus_VJ1!E$2,"")</f>
        <v/>
      </c>
      <c r="F210" s="8" t="str">
        <f>IF(E210&lt;&gt;"",'Vesiverkoston lähtötiedot'!$B209*MALLI_saneeraus_VJ1!F$2,"")</f>
        <v/>
      </c>
      <c r="G210" t="str">
        <f>IF('Vesiverkoston lähtötiedot'!$A209&gt;1000, 'Vesiverkoston lähtötiedot'!$A209+MALLI_saneeraus_VJ1!G$2,"")</f>
        <v/>
      </c>
      <c r="H210" s="8" t="str">
        <f>IF(G210&lt;&gt;"",'Vesiverkoston lähtötiedot'!$B209*MALLI_saneeraus_VJ1!H$2,"")</f>
        <v/>
      </c>
      <c r="I210" t="str">
        <f>IF('Vesiverkoston lähtötiedot'!$A209&gt;1000, 'Vesiverkoston lähtötiedot'!$A209+MALLI_saneeraus_VJ1!I$2,"")</f>
        <v/>
      </c>
      <c r="J210" s="8" t="str">
        <f>IF(I210&lt;&gt;"",'Vesiverkoston lähtötiedot'!$B209*MALLI_saneeraus_VJ1!J$2,"")</f>
        <v/>
      </c>
    </row>
    <row r="211" spans="1:10" x14ac:dyDescent="0.35">
      <c r="A211" t="str">
        <f>IF('Vesiverkoston lähtötiedot'!$A210&gt;1000, 'Vesiverkoston lähtötiedot'!$A210+MALLI_saneeraus_VJ1!A$2,"")</f>
        <v/>
      </c>
      <c r="B211" s="8" t="str">
        <f>IF(A211&lt;&gt;"",'Vesiverkoston lähtötiedot'!$B210*MALLI_saneeraus_VJ1!B$2,"")</f>
        <v/>
      </c>
      <c r="C211" t="str">
        <f>IF('Vesiverkoston lähtötiedot'!$A210&gt;1000, 'Vesiverkoston lähtötiedot'!$A210+MALLI_saneeraus_VJ1!C$2,"")</f>
        <v/>
      </c>
      <c r="D211" s="8" t="str">
        <f>IF(C211&lt;&gt;"",'Vesiverkoston lähtötiedot'!$B210*MALLI_saneeraus_VJ1!D$2,"")</f>
        <v/>
      </c>
      <c r="E211" t="str">
        <f>IF('Vesiverkoston lähtötiedot'!$A210&gt;1000, 'Vesiverkoston lähtötiedot'!$A210+MALLI_saneeraus_VJ1!E$2,"")</f>
        <v/>
      </c>
      <c r="F211" s="8" t="str">
        <f>IF(E211&lt;&gt;"",'Vesiverkoston lähtötiedot'!$B210*MALLI_saneeraus_VJ1!F$2,"")</f>
        <v/>
      </c>
      <c r="G211" t="str">
        <f>IF('Vesiverkoston lähtötiedot'!$A210&gt;1000, 'Vesiverkoston lähtötiedot'!$A210+MALLI_saneeraus_VJ1!G$2,"")</f>
        <v/>
      </c>
      <c r="H211" s="8" t="str">
        <f>IF(G211&lt;&gt;"",'Vesiverkoston lähtötiedot'!$B210*MALLI_saneeraus_VJ1!H$2,"")</f>
        <v/>
      </c>
      <c r="I211" t="str">
        <f>IF('Vesiverkoston lähtötiedot'!$A210&gt;1000, 'Vesiverkoston lähtötiedot'!$A210+MALLI_saneeraus_VJ1!I$2,"")</f>
        <v/>
      </c>
      <c r="J211" s="8" t="str">
        <f>IF(I211&lt;&gt;"",'Vesiverkoston lähtötiedot'!$B210*MALLI_saneeraus_VJ1!J$2,"")</f>
        <v/>
      </c>
    </row>
    <row r="212" spans="1:10" x14ac:dyDescent="0.35">
      <c r="A212" t="str">
        <f>IF('Vesiverkoston lähtötiedot'!$A211&gt;1000, 'Vesiverkoston lähtötiedot'!$A211+MALLI_saneeraus_VJ1!A$2,"")</f>
        <v/>
      </c>
      <c r="B212" s="8" t="str">
        <f>IF(A212&lt;&gt;"",'Vesiverkoston lähtötiedot'!$B211*MALLI_saneeraus_VJ1!B$2,"")</f>
        <v/>
      </c>
      <c r="C212" t="str">
        <f>IF('Vesiverkoston lähtötiedot'!$A211&gt;1000, 'Vesiverkoston lähtötiedot'!$A211+MALLI_saneeraus_VJ1!C$2,"")</f>
        <v/>
      </c>
      <c r="D212" s="8" t="str">
        <f>IF(C212&lt;&gt;"",'Vesiverkoston lähtötiedot'!$B211*MALLI_saneeraus_VJ1!D$2,"")</f>
        <v/>
      </c>
      <c r="E212" t="str">
        <f>IF('Vesiverkoston lähtötiedot'!$A211&gt;1000, 'Vesiverkoston lähtötiedot'!$A211+MALLI_saneeraus_VJ1!E$2,"")</f>
        <v/>
      </c>
      <c r="F212" s="8" t="str">
        <f>IF(E212&lt;&gt;"",'Vesiverkoston lähtötiedot'!$B211*MALLI_saneeraus_VJ1!F$2,"")</f>
        <v/>
      </c>
      <c r="G212" t="str">
        <f>IF('Vesiverkoston lähtötiedot'!$A211&gt;1000, 'Vesiverkoston lähtötiedot'!$A211+MALLI_saneeraus_VJ1!G$2,"")</f>
        <v/>
      </c>
      <c r="H212" s="8" t="str">
        <f>IF(G212&lt;&gt;"",'Vesiverkoston lähtötiedot'!$B211*MALLI_saneeraus_VJ1!H$2,"")</f>
        <v/>
      </c>
      <c r="I212" t="str">
        <f>IF('Vesiverkoston lähtötiedot'!$A211&gt;1000, 'Vesiverkoston lähtötiedot'!$A211+MALLI_saneeraus_VJ1!I$2,"")</f>
        <v/>
      </c>
      <c r="J212" s="8" t="str">
        <f>IF(I212&lt;&gt;"",'Vesiverkoston lähtötiedot'!$B211*MALLI_saneeraus_VJ1!J$2,"")</f>
        <v/>
      </c>
    </row>
    <row r="213" spans="1:10" x14ac:dyDescent="0.35">
      <c r="A213" t="str">
        <f>IF('Vesiverkoston lähtötiedot'!$A212&gt;1000, 'Vesiverkoston lähtötiedot'!$A212+MALLI_saneeraus_VJ1!A$2,"")</f>
        <v/>
      </c>
      <c r="B213" s="8" t="str">
        <f>IF(A213&lt;&gt;"",'Vesiverkoston lähtötiedot'!$B212*MALLI_saneeraus_VJ1!B$2,"")</f>
        <v/>
      </c>
      <c r="C213" t="str">
        <f>IF('Vesiverkoston lähtötiedot'!$A212&gt;1000, 'Vesiverkoston lähtötiedot'!$A212+MALLI_saneeraus_VJ1!C$2,"")</f>
        <v/>
      </c>
      <c r="D213" s="8" t="str">
        <f>IF(C213&lt;&gt;"",'Vesiverkoston lähtötiedot'!$B212*MALLI_saneeraus_VJ1!D$2,"")</f>
        <v/>
      </c>
      <c r="E213" t="str">
        <f>IF('Vesiverkoston lähtötiedot'!$A212&gt;1000, 'Vesiverkoston lähtötiedot'!$A212+MALLI_saneeraus_VJ1!E$2,"")</f>
        <v/>
      </c>
      <c r="F213" s="8" t="str">
        <f>IF(E213&lt;&gt;"",'Vesiverkoston lähtötiedot'!$B212*MALLI_saneeraus_VJ1!F$2,"")</f>
        <v/>
      </c>
      <c r="G213" t="str">
        <f>IF('Vesiverkoston lähtötiedot'!$A212&gt;1000, 'Vesiverkoston lähtötiedot'!$A212+MALLI_saneeraus_VJ1!G$2,"")</f>
        <v/>
      </c>
      <c r="H213" s="8" t="str">
        <f>IF(G213&lt;&gt;"",'Vesiverkoston lähtötiedot'!$B212*MALLI_saneeraus_VJ1!H$2,"")</f>
        <v/>
      </c>
      <c r="I213" t="str">
        <f>IF('Vesiverkoston lähtötiedot'!$A212&gt;1000, 'Vesiverkoston lähtötiedot'!$A212+MALLI_saneeraus_VJ1!I$2,"")</f>
        <v/>
      </c>
      <c r="J213" s="8" t="str">
        <f>IF(I213&lt;&gt;"",'Vesiverkoston lähtötiedot'!$B212*MALLI_saneeraus_VJ1!J$2,"")</f>
        <v/>
      </c>
    </row>
    <row r="214" spans="1:10" x14ac:dyDescent="0.35">
      <c r="A214" t="str">
        <f>IF('Vesiverkoston lähtötiedot'!$A213&gt;1000, 'Vesiverkoston lähtötiedot'!$A213+MALLI_saneeraus_VJ1!A$2,"")</f>
        <v/>
      </c>
      <c r="B214" s="8" t="str">
        <f>IF(A214&lt;&gt;"",'Vesiverkoston lähtötiedot'!$B213*MALLI_saneeraus_VJ1!B$2,"")</f>
        <v/>
      </c>
      <c r="C214" t="str">
        <f>IF('Vesiverkoston lähtötiedot'!$A213&gt;1000, 'Vesiverkoston lähtötiedot'!$A213+MALLI_saneeraus_VJ1!C$2,"")</f>
        <v/>
      </c>
      <c r="D214" s="8" t="str">
        <f>IF(C214&lt;&gt;"",'Vesiverkoston lähtötiedot'!$B213*MALLI_saneeraus_VJ1!D$2,"")</f>
        <v/>
      </c>
      <c r="E214" t="str">
        <f>IF('Vesiverkoston lähtötiedot'!$A213&gt;1000, 'Vesiverkoston lähtötiedot'!$A213+MALLI_saneeraus_VJ1!E$2,"")</f>
        <v/>
      </c>
      <c r="F214" s="8" t="str">
        <f>IF(E214&lt;&gt;"",'Vesiverkoston lähtötiedot'!$B213*MALLI_saneeraus_VJ1!F$2,"")</f>
        <v/>
      </c>
      <c r="G214" t="str">
        <f>IF('Vesiverkoston lähtötiedot'!$A213&gt;1000, 'Vesiverkoston lähtötiedot'!$A213+MALLI_saneeraus_VJ1!G$2,"")</f>
        <v/>
      </c>
      <c r="H214" s="8" t="str">
        <f>IF(G214&lt;&gt;"",'Vesiverkoston lähtötiedot'!$B213*MALLI_saneeraus_VJ1!H$2,"")</f>
        <v/>
      </c>
      <c r="I214" t="str">
        <f>IF('Vesiverkoston lähtötiedot'!$A213&gt;1000, 'Vesiverkoston lähtötiedot'!$A213+MALLI_saneeraus_VJ1!I$2,"")</f>
        <v/>
      </c>
      <c r="J214" s="8" t="str">
        <f>IF(I214&lt;&gt;"",'Vesiverkoston lähtötiedot'!$B213*MALLI_saneeraus_VJ1!J$2,"")</f>
        <v/>
      </c>
    </row>
    <row r="215" spans="1:10" x14ac:dyDescent="0.35">
      <c r="A215" t="str">
        <f>IF('Vesiverkoston lähtötiedot'!$A214&gt;1000, 'Vesiverkoston lähtötiedot'!$A214+MALLI_saneeraus_VJ1!A$2,"")</f>
        <v/>
      </c>
      <c r="B215" s="8" t="str">
        <f>IF(A215&lt;&gt;"",'Vesiverkoston lähtötiedot'!$B214*MALLI_saneeraus_VJ1!B$2,"")</f>
        <v/>
      </c>
      <c r="C215" t="str">
        <f>IF('Vesiverkoston lähtötiedot'!$A214&gt;1000, 'Vesiverkoston lähtötiedot'!$A214+MALLI_saneeraus_VJ1!C$2,"")</f>
        <v/>
      </c>
      <c r="D215" s="8" t="str">
        <f>IF(C215&lt;&gt;"",'Vesiverkoston lähtötiedot'!$B214*MALLI_saneeraus_VJ1!D$2,"")</f>
        <v/>
      </c>
      <c r="E215" t="str">
        <f>IF('Vesiverkoston lähtötiedot'!$A214&gt;1000, 'Vesiverkoston lähtötiedot'!$A214+MALLI_saneeraus_VJ1!E$2,"")</f>
        <v/>
      </c>
      <c r="F215" s="8" t="str">
        <f>IF(E215&lt;&gt;"",'Vesiverkoston lähtötiedot'!$B214*MALLI_saneeraus_VJ1!F$2,"")</f>
        <v/>
      </c>
      <c r="G215" t="str">
        <f>IF('Vesiverkoston lähtötiedot'!$A214&gt;1000, 'Vesiverkoston lähtötiedot'!$A214+MALLI_saneeraus_VJ1!G$2,"")</f>
        <v/>
      </c>
      <c r="H215" s="8" t="str">
        <f>IF(G215&lt;&gt;"",'Vesiverkoston lähtötiedot'!$B214*MALLI_saneeraus_VJ1!H$2,"")</f>
        <v/>
      </c>
      <c r="I215" t="str">
        <f>IF('Vesiverkoston lähtötiedot'!$A214&gt;1000, 'Vesiverkoston lähtötiedot'!$A214+MALLI_saneeraus_VJ1!I$2,"")</f>
        <v/>
      </c>
      <c r="J215" s="8" t="str">
        <f>IF(I215&lt;&gt;"",'Vesiverkoston lähtötiedot'!$B214*MALLI_saneeraus_VJ1!J$2,"")</f>
        <v/>
      </c>
    </row>
    <row r="216" spans="1:10" x14ac:dyDescent="0.35">
      <c r="A216" t="str">
        <f>IF('Vesiverkoston lähtötiedot'!$A215&gt;1000, 'Vesiverkoston lähtötiedot'!$A215+MALLI_saneeraus_VJ1!A$2,"")</f>
        <v/>
      </c>
      <c r="B216" s="8" t="str">
        <f>IF(A216&lt;&gt;"",'Vesiverkoston lähtötiedot'!$B215*MALLI_saneeraus_VJ1!B$2,"")</f>
        <v/>
      </c>
      <c r="C216" t="str">
        <f>IF('Vesiverkoston lähtötiedot'!$A215&gt;1000, 'Vesiverkoston lähtötiedot'!$A215+MALLI_saneeraus_VJ1!C$2,"")</f>
        <v/>
      </c>
      <c r="D216" s="8" t="str">
        <f>IF(C216&lt;&gt;"",'Vesiverkoston lähtötiedot'!$B215*MALLI_saneeraus_VJ1!D$2,"")</f>
        <v/>
      </c>
      <c r="E216" t="str">
        <f>IF('Vesiverkoston lähtötiedot'!$A215&gt;1000, 'Vesiverkoston lähtötiedot'!$A215+MALLI_saneeraus_VJ1!E$2,"")</f>
        <v/>
      </c>
      <c r="F216" s="8" t="str">
        <f>IF(E216&lt;&gt;"",'Vesiverkoston lähtötiedot'!$B215*MALLI_saneeraus_VJ1!F$2,"")</f>
        <v/>
      </c>
      <c r="G216" t="str">
        <f>IF('Vesiverkoston lähtötiedot'!$A215&gt;1000, 'Vesiverkoston lähtötiedot'!$A215+MALLI_saneeraus_VJ1!G$2,"")</f>
        <v/>
      </c>
      <c r="H216" s="8" t="str">
        <f>IF(G216&lt;&gt;"",'Vesiverkoston lähtötiedot'!$B215*MALLI_saneeraus_VJ1!H$2,"")</f>
        <v/>
      </c>
      <c r="I216" t="str">
        <f>IF('Vesiverkoston lähtötiedot'!$A215&gt;1000, 'Vesiverkoston lähtötiedot'!$A215+MALLI_saneeraus_VJ1!I$2,"")</f>
        <v/>
      </c>
      <c r="J216" s="8" t="str">
        <f>IF(I216&lt;&gt;"",'Vesiverkoston lähtötiedot'!$B215*MALLI_saneeraus_VJ1!J$2,"")</f>
        <v/>
      </c>
    </row>
    <row r="217" spans="1:10" x14ac:dyDescent="0.35">
      <c r="A217" t="str">
        <f>IF('Vesiverkoston lähtötiedot'!$A216&gt;1000, 'Vesiverkoston lähtötiedot'!$A216+MALLI_saneeraus_VJ1!A$2,"")</f>
        <v/>
      </c>
      <c r="B217" s="8" t="str">
        <f>IF(A217&lt;&gt;"",'Vesiverkoston lähtötiedot'!$B216*MALLI_saneeraus_VJ1!B$2,"")</f>
        <v/>
      </c>
      <c r="C217" t="str">
        <f>IF('Vesiverkoston lähtötiedot'!$A216&gt;1000, 'Vesiverkoston lähtötiedot'!$A216+MALLI_saneeraus_VJ1!C$2,"")</f>
        <v/>
      </c>
      <c r="D217" s="8" t="str">
        <f>IF(C217&lt;&gt;"",'Vesiverkoston lähtötiedot'!$B216*MALLI_saneeraus_VJ1!D$2,"")</f>
        <v/>
      </c>
      <c r="E217" t="str">
        <f>IF('Vesiverkoston lähtötiedot'!$A216&gt;1000, 'Vesiverkoston lähtötiedot'!$A216+MALLI_saneeraus_VJ1!E$2,"")</f>
        <v/>
      </c>
      <c r="F217" s="8" t="str">
        <f>IF(E217&lt;&gt;"",'Vesiverkoston lähtötiedot'!$B216*MALLI_saneeraus_VJ1!F$2,"")</f>
        <v/>
      </c>
      <c r="G217" t="str">
        <f>IF('Vesiverkoston lähtötiedot'!$A216&gt;1000, 'Vesiverkoston lähtötiedot'!$A216+MALLI_saneeraus_VJ1!G$2,"")</f>
        <v/>
      </c>
      <c r="H217" s="8" t="str">
        <f>IF(G217&lt;&gt;"",'Vesiverkoston lähtötiedot'!$B216*MALLI_saneeraus_VJ1!H$2,"")</f>
        <v/>
      </c>
      <c r="I217" t="str">
        <f>IF('Vesiverkoston lähtötiedot'!$A216&gt;1000, 'Vesiverkoston lähtötiedot'!$A216+MALLI_saneeraus_VJ1!I$2,"")</f>
        <v/>
      </c>
      <c r="J217" s="8" t="str">
        <f>IF(I217&lt;&gt;"",'Vesiverkoston lähtötiedot'!$B216*MALLI_saneeraus_VJ1!J$2,"")</f>
        <v/>
      </c>
    </row>
    <row r="218" spans="1:10" x14ac:dyDescent="0.35">
      <c r="A218" t="str">
        <f>IF('Vesiverkoston lähtötiedot'!$A217&gt;1000, 'Vesiverkoston lähtötiedot'!$A217+MALLI_saneeraus_VJ1!A$2,"")</f>
        <v/>
      </c>
      <c r="B218" s="8" t="str">
        <f>IF(A218&lt;&gt;"",'Vesiverkoston lähtötiedot'!$B217*MALLI_saneeraus_VJ1!B$2,"")</f>
        <v/>
      </c>
      <c r="C218" t="str">
        <f>IF('Vesiverkoston lähtötiedot'!$A217&gt;1000, 'Vesiverkoston lähtötiedot'!$A217+MALLI_saneeraus_VJ1!C$2,"")</f>
        <v/>
      </c>
      <c r="D218" s="8" t="str">
        <f>IF(C218&lt;&gt;"",'Vesiverkoston lähtötiedot'!$B217*MALLI_saneeraus_VJ1!D$2,"")</f>
        <v/>
      </c>
      <c r="E218" t="str">
        <f>IF('Vesiverkoston lähtötiedot'!$A217&gt;1000, 'Vesiverkoston lähtötiedot'!$A217+MALLI_saneeraus_VJ1!E$2,"")</f>
        <v/>
      </c>
      <c r="F218" s="8" t="str">
        <f>IF(E218&lt;&gt;"",'Vesiverkoston lähtötiedot'!$B217*MALLI_saneeraus_VJ1!F$2,"")</f>
        <v/>
      </c>
      <c r="G218" t="str">
        <f>IF('Vesiverkoston lähtötiedot'!$A217&gt;1000, 'Vesiverkoston lähtötiedot'!$A217+MALLI_saneeraus_VJ1!G$2,"")</f>
        <v/>
      </c>
      <c r="H218" s="8" t="str">
        <f>IF(G218&lt;&gt;"",'Vesiverkoston lähtötiedot'!$B217*MALLI_saneeraus_VJ1!H$2,"")</f>
        <v/>
      </c>
      <c r="I218" t="str">
        <f>IF('Vesiverkoston lähtötiedot'!$A217&gt;1000, 'Vesiverkoston lähtötiedot'!$A217+MALLI_saneeraus_VJ1!I$2,"")</f>
        <v/>
      </c>
      <c r="J218" s="8" t="str">
        <f>IF(I218&lt;&gt;"",'Vesiverkoston lähtötiedot'!$B217*MALLI_saneeraus_VJ1!J$2,"")</f>
        <v/>
      </c>
    </row>
    <row r="219" spans="1:10" x14ac:dyDescent="0.35">
      <c r="A219" t="str">
        <f>IF('Vesiverkoston lähtötiedot'!$A218&gt;1000, 'Vesiverkoston lähtötiedot'!$A218+MALLI_saneeraus_VJ1!A$2,"")</f>
        <v/>
      </c>
      <c r="B219" s="8" t="str">
        <f>IF(A219&lt;&gt;"",'Vesiverkoston lähtötiedot'!$B218*MALLI_saneeraus_VJ1!B$2,"")</f>
        <v/>
      </c>
      <c r="C219" t="str">
        <f>IF('Vesiverkoston lähtötiedot'!$A218&gt;1000, 'Vesiverkoston lähtötiedot'!$A218+MALLI_saneeraus_VJ1!C$2,"")</f>
        <v/>
      </c>
      <c r="D219" s="8" t="str">
        <f>IF(C219&lt;&gt;"",'Vesiverkoston lähtötiedot'!$B218*MALLI_saneeraus_VJ1!D$2,"")</f>
        <v/>
      </c>
      <c r="E219" t="str">
        <f>IF('Vesiverkoston lähtötiedot'!$A218&gt;1000, 'Vesiverkoston lähtötiedot'!$A218+MALLI_saneeraus_VJ1!E$2,"")</f>
        <v/>
      </c>
      <c r="F219" s="8" t="str">
        <f>IF(E219&lt;&gt;"",'Vesiverkoston lähtötiedot'!$B218*MALLI_saneeraus_VJ1!F$2,"")</f>
        <v/>
      </c>
      <c r="G219" t="str">
        <f>IF('Vesiverkoston lähtötiedot'!$A218&gt;1000, 'Vesiverkoston lähtötiedot'!$A218+MALLI_saneeraus_VJ1!G$2,"")</f>
        <v/>
      </c>
      <c r="H219" s="8" t="str">
        <f>IF(G219&lt;&gt;"",'Vesiverkoston lähtötiedot'!$B218*MALLI_saneeraus_VJ1!H$2,"")</f>
        <v/>
      </c>
      <c r="I219" t="str">
        <f>IF('Vesiverkoston lähtötiedot'!$A218&gt;1000, 'Vesiverkoston lähtötiedot'!$A218+MALLI_saneeraus_VJ1!I$2,"")</f>
        <v/>
      </c>
      <c r="J219" s="8" t="str">
        <f>IF(I219&lt;&gt;"",'Vesiverkoston lähtötiedot'!$B218*MALLI_saneeraus_VJ1!J$2,"")</f>
        <v/>
      </c>
    </row>
    <row r="220" spans="1:10" x14ac:dyDescent="0.35">
      <c r="A220" t="str">
        <f>IF('Vesiverkoston lähtötiedot'!$A219&gt;1000, 'Vesiverkoston lähtötiedot'!$A219+MALLI_saneeraus_VJ1!A$2,"")</f>
        <v/>
      </c>
      <c r="B220" s="8" t="str">
        <f>IF(A220&lt;&gt;"",'Vesiverkoston lähtötiedot'!$B219*MALLI_saneeraus_VJ1!B$2,"")</f>
        <v/>
      </c>
      <c r="C220" t="str">
        <f>IF('Vesiverkoston lähtötiedot'!$A219&gt;1000, 'Vesiverkoston lähtötiedot'!$A219+MALLI_saneeraus_VJ1!C$2,"")</f>
        <v/>
      </c>
      <c r="D220" s="8" t="str">
        <f>IF(C220&lt;&gt;"",'Vesiverkoston lähtötiedot'!$B219*MALLI_saneeraus_VJ1!D$2,"")</f>
        <v/>
      </c>
      <c r="E220" t="str">
        <f>IF('Vesiverkoston lähtötiedot'!$A219&gt;1000, 'Vesiverkoston lähtötiedot'!$A219+MALLI_saneeraus_VJ1!E$2,"")</f>
        <v/>
      </c>
      <c r="F220" s="8" t="str">
        <f>IF(E220&lt;&gt;"",'Vesiverkoston lähtötiedot'!$B219*MALLI_saneeraus_VJ1!F$2,"")</f>
        <v/>
      </c>
      <c r="G220" t="str">
        <f>IF('Vesiverkoston lähtötiedot'!$A219&gt;1000, 'Vesiverkoston lähtötiedot'!$A219+MALLI_saneeraus_VJ1!G$2,"")</f>
        <v/>
      </c>
      <c r="H220" s="8" t="str">
        <f>IF(G220&lt;&gt;"",'Vesiverkoston lähtötiedot'!$B219*MALLI_saneeraus_VJ1!H$2,"")</f>
        <v/>
      </c>
      <c r="I220" t="str">
        <f>IF('Vesiverkoston lähtötiedot'!$A219&gt;1000, 'Vesiverkoston lähtötiedot'!$A219+MALLI_saneeraus_VJ1!I$2,"")</f>
        <v/>
      </c>
      <c r="J220" s="8" t="str">
        <f>IF(I220&lt;&gt;"",'Vesiverkoston lähtötiedot'!$B219*MALLI_saneeraus_VJ1!J$2,"")</f>
        <v/>
      </c>
    </row>
    <row r="221" spans="1:10" x14ac:dyDescent="0.35">
      <c r="A221" t="str">
        <f>IF('Vesiverkoston lähtötiedot'!$A220&gt;1000, 'Vesiverkoston lähtötiedot'!$A220+MALLI_saneeraus_VJ1!A$2,"")</f>
        <v/>
      </c>
      <c r="B221" s="8" t="str">
        <f>IF(A221&lt;&gt;"",'Vesiverkoston lähtötiedot'!$B220*MALLI_saneeraus_VJ1!B$2,"")</f>
        <v/>
      </c>
      <c r="C221" t="str">
        <f>IF('Vesiverkoston lähtötiedot'!$A220&gt;1000, 'Vesiverkoston lähtötiedot'!$A220+MALLI_saneeraus_VJ1!C$2,"")</f>
        <v/>
      </c>
      <c r="D221" s="8" t="str">
        <f>IF(C221&lt;&gt;"",'Vesiverkoston lähtötiedot'!$B220*MALLI_saneeraus_VJ1!D$2,"")</f>
        <v/>
      </c>
      <c r="E221" t="str">
        <f>IF('Vesiverkoston lähtötiedot'!$A220&gt;1000, 'Vesiverkoston lähtötiedot'!$A220+MALLI_saneeraus_VJ1!E$2,"")</f>
        <v/>
      </c>
      <c r="F221" s="8" t="str">
        <f>IF(E221&lt;&gt;"",'Vesiverkoston lähtötiedot'!$B220*MALLI_saneeraus_VJ1!F$2,"")</f>
        <v/>
      </c>
      <c r="G221" t="str">
        <f>IF('Vesiverkoston lähtötiedot'!$A220&gt;1000, 'Vesiverkoston lähtötiedot'!$A220+MALLI_saneeraus_VJ1!G$2,"")</f>
        <v/>
      </c>
      <c r="H221" s="8" t="str">
        <f>IF(G221&lt;&gt;"",'Vesiverkoston lähtötiedot'!$B220*MALLI_saneeraus_VJ1!H$2,"")</f>
        <v/>
      </c>
      <c r="I221" t="str">
        <f>IF('Vesiverkoston lähtötiedot'!$A220&gt;1000, 'Vesiverkoston lähtötiedot'!$A220+MALLI_saneeraus_VJ1!I$2,"")</f>
        <v/>
      </c>
      <c r="J221" s="8" t="str">
        <f>IF(I221&lt;&gt;"",'Vesiverkoston lähtötiedot'!$B220*MALLI_saneeraus_VJ1!J$2,"")</f>
        <v/>
      </c>
    </row>
    <row r="222" spans="1:10" x14ac:dyDescent="0.35">
      <c r="A222" t="str">
        <f>IF('Vesiverkoston lähtötiedot'!$A221&gt;1000, 'Vesiverkoston lähtötiedot'!$A221+MALLI_saneeraus_VJ1!A$2,"")</f>
        <v/>
      </c>
      <c r="B222" s="8" t="str">
        <f>IF(A222&lt;&gt;"",'Vesiverkoston lähtötiedot'!$B221*MALLI_saneeraus_VJ1!B$2,"")</f>
        <v/>
      </c>
      <c r="C222" t="str">
        <f>IF('Vesiverkoston lähtötiedot'!$A221&gt;1000, 'Vesiverkoston lähtötiedot'!$A221+MALLI_saneeraus_VJ1!C$2,"")</f>
        <v/>
      </c>
      <c r="D222" s="8" t="str">
        <f>IF(C222&lt;&gt;"",'Vesiverkoston lähtötiedot'!$B221*MALLI_saneeraus_VJ1!D$2,"")</f>
        <v/>
      </c>
      <c r="E222" t="str">
        <f>IF('Vesiverkoston lähtötiedot'!$A221&gt;1000, 'Vesiverkoston lähtötiedot'!$A221+MALLI_saneeraus_VJ1!E$2,"")</f>
        <v/>
      </c>
      <c r="F222" s="8" t="str">
        <f>IF(E222&lt;&gt;"",'Vesiverkoston lähtötiedot'!$B221*MALLI_saneeraus_VJ1!F$2,"")</f>
        <v/>
      </c>
      <c r="G222" t="str">
        <f>IF('Vesiverkoston lähtötiedot'!$A221&gt;1000, 'Vesiverkoston lähtötiedot'!$A221+MALLI_saneeraus_VJ1!G$2,"")</f>
        <v/>
      </c>
      <c r="H222" s="8" t="str">
        <f>IF(G222&lt;&gt;"",'Vesiverkoston lähtötiedot'!$B221*MALLI_saneeraus_VJ1!H$2,"")</f>
        <v/>
      </c>
      <c r="I222" t="str">
        <f>IF('Vesiverkoston lähtötiedot'!$A221&gt;1000, 'Vesiverkoston lähtötiedot'!$A221+MALLI_saneeraus_VJ1!I$2,"")</f>
        <v/>
      </c>
      <c r="J222" s="8" t="str">
        <f>IF(I222&lt;&gt;"",'Vesiverkoston lähtötiedot'!$B221*MALLI_saneeraus_VJ1!J$2,"")</f>
        <v/>
      </c>
    </row>
    <row r="223" spans="1:10" x14ac:dyDescent="0.35">
      <c r="A223" t="str">
        <f>IF('Vesiverkoston lähtötiedot'!$A222&gt;1000, 'Vesiverkoston lähtötiedot'!$A222+MALLI_saneeraus_VJ1!A$2,"")</f>
        <v/>
      </c>
      <c r="B223" s="8" t="str">
        <f>IF(A223&lt;&gt;"",'Vesiverkoston lähtötiedot'!$B222*MALLI_saneeraus_VJ1!B$2,"")</f>
        <v/>
      </c>
      <c r="C223" t="str">
        <f>IF('Vesiverkoston lähtötiedot'!$A222&gt;1000, 'Vesiverkoston lähtötiedot'!$A222+MALLI_saneeraus_VJ1!C$2,"")</f>
        <v/>
      </c>
      <c r="D223" s="8" t="str">
        <f>IF(C223&lt;&gt;"",'Vesiverkoston lähtötiedot'!$B222*MALLI_saneeraus_VJ1!D$2,"")</f>
        <v/>
      </c>
      <c r="E223" t="str">
        <f>IF('Vesiverkoston lähtötiedot'!$A222&gt;1000, 'Vesiverkoston lähtötiedot'!$A222+MALLI_saneeraus_VJ1!E$2,"")</f>
        <v/>
      </c>
      <c r="F223" s="8" t="str">
        <f>IF(E223&lt;&gt;"",'Vesiverkoston lähtötiedot'!$B222*MALLI_saneeraus_VJ1!F$2,"")</f>
        <v/>
      </c>
      <c r="G223" t="str">
        <f>IF('Vesiverkoston lähtötiedot'!$A222&gt;1000, 'Vesiverkoston lähtötiedot'!$A222+MALLI_saneeraus_VJ1!G$2,"")</f>
        <v/>
      </c>
      <c r="H223" s="8" t="str">
        <f>IF(G223&lt;&gt;"",'Vesiverkoston lähtötiedot'!$B222*MALLI_saneeraus_VJ1!H$2,"")</f>
        <v/>
      </c>
      <c r="I223" t="str">
        <f>IF('Vesiverkoston lähtötiedot'!$A222&gt;1000, 'Vesiverkoston lähtötiedot'!$A222+MALLI_saneeraus_VJ1!I$2,"")</f>
        <v/>
      </c>
      <c r="J223" s="8" t="str">
        <f>IF(I223&lt;&gt;"",'Vesiverkoston lähtötiedot'!$B222*MALLI_saneeraus_VJ1!J$2,"")</f>
        <v/>
      </c>
    </row>
    <row r="224" spans="1:10" x14ac:dyDescent="0.35">
      <c r="A224" t="str">
        <f>IF('Vesiverkoston lähtötiedot'!$A223&gt;1000, 'Vesiverkoston lähtötiedot'!$A223+MALLI_saneeraus_VJ1!A$2,"")</f>
        <v/>
      </c>
      <c r="B224" s="8" t="str">
        <f>IF(A224&lt;&gt;"",'Vesiverkoston lähtötiedot'!$B223*MALLI_saneeraus_VJ1!B$2,"")</f>
        <v/>
      </c>
      <c r="C224" t="str">
        <f>IF('Vesiverkoston lähtötiedot'!$A223&gt;1000, 'Vesiverkoston lähtötiedot'!$A223+MALLI_saneeraus_VJ1!C$2,"")</f>
        <v/>
      </c>
      <c r="D224" s="8" t="str">
        <f>IF(C224&lt;&gt;"",'Vesiverkoston lähtötiedot'!$B223*MALLI_saneeraus_VJ1!D$2,"")</f>
        <v/>
      </c>
      <c r="E224" t="str">
        <f>IF('Vesiverkoston lähtötiedot'!$A223&gt;1000, 'Vesiverkoston lähtötiedot'!$A223+MALLI_saneeraus_VJ1!E$2,"")</f>
        <v/>
      </c>
      <c r="F224" s="8" t="str">
        <f>IF(E224&lt;&gt;"",'Vesiverkoston lähtötiedot'!$B223*MALLI_saneeraus_VJ1!F$2,"")</f>
        <v/>
      </c>
      <c r="G224" t="str">
        <f>IF('Vesiverkoston lähtötiedot'!$A223&gt;1000, 'Vesiverkoston lähtötiedot'!$A223+MALLI_saneeraus_VJ1!G$2,"")</f>
        <v/>
      </c>
      <c r="H224" s="8" t="str">
        <f>IF(G224&lt;&gt;"",'Vesiverkoston lähtötiedot'!$B223*MALLI_saneeraus_VJ1!H$2,"")</f>
        <v/>
      </c>
      <c r="I224" t="str">
        <f>IF('Vesiverkoston lähtötiedot'!$A223&gt;1000, 'Vesiverkoston lähtötiedot'!$A223+MALLI_saneeraus_VJ1!I$2,"")</f>
        <v/>
      </c>
      <c r="J224" s="8" t="str">
        <f>IF(I224&lt;&gt;"",'Vesiverkoston lähtötiedot'!$B223*MALLI_saneeraus_VJ1!J$2,"")</f>
        <v/>
      </c>
    </row>
    <row r="225" spans="1:10" x14ac:dyDescent="0.35">
      <c r="A225" t="str">
        <f>IF('Vesiverkoston lähtötiedot'!$A224&gt;1000, 'Vesiverkoston lähtötiedot'!$A224+MALLI_saneeraus_VJ1!A$2,"")</f>
        <v/>
      </c>
      <c r="B225" s="8" t="str">
        <f>IF(A225&lt;&gt;"",'Vesiverkoston lähtötiedot'!$B224*MALLI_saneeraus_VJ1!B$2,"")</f>
        <v/>
      </c>
      <c r="C225" t="str">
        <f>IF('Vesiverkoston lähtötiedot'!$A224&gt;1000, 'Vesiverkoston lähtötiedot'!$A224+MALLI_saneeraus_VJ1!C$2,"")</f>
        <v/>
      </c>
      <c r="D225" s="8" t="str">
        <f>IF(C225&lt;&gt;"",'Vesiverkoston lähtötiedot'!$B224*MALLI_saneeraus_VJ1!D$2,"")</f>
        <v/>
      </c>
      <c r="E225" t="str">
        <f>IF('Vesiverkoston lähtötiedot'!$A224&gt;1000, 'Vesiverkoston lähtötiedot'!$A224+MALLI_saneeraus_VJ1!E$2,"")</f>
        <v/>
      </c>
      <c r="F225" s="8" t="str">
        <f>IF(E225&lt;&gt;"",'Vesiverkoston lähtötiedot'!$B224*MALLI_saneeraus_VJ1!F$2,"")</f>
        <v/>
      </c>
      <c r="G225" t="str">
        <f>IF('Vesiverkoston lähtötiedot'!$A224&gt;1000, 'Vesiverkoston lähtötiedot'!$A224+MALLI_saneeraus_VJ1!G$2,"")</f>
        <v/>
      </c>
      <c r="H225" s="8" t="str">
        <f>IF(G225&lt;&gt;"",'Vesiverkoston lähtötiedot'!$B224*MALLI_saneeraus_VJ1!H$2,"")</f>
        <v/>
      </c>
      <c r="I225" t="str">
        <f>IF('Vesiverkoston lähtötiedot'!$A224&gt;1000, 'Vesiverkoston lähtötiedot'!$A224+MALLI_saneeraus_VJ1!I$2,"")</f>
        <v/>
      </c>
      <c r="J225" s="8" t="str">
        <f>IF(I225&lt;&gt;"",'Vesiverkoston lähtötiedot'!$B224*MALLI_saneeraus_VJ1!J$2,"")</f>
        <v/>
      </c>
    </row>
    <row r="226" spans="1:10" x14ac:dyDescent="0.35">
      <c r="A226" t="str">
        <f>IF('Vesiverkoston lähtötiedot'!$A225&gt;1000, 'Vesiverkoston lähtötiedot'!$A225+MALLI_saneeraus_VJ1!A$2,"")</f>
        <v/>
      </c>
      <c r="B226" s="8" t="str">
        <f>IF(A226&lt;&gt;"",'Vesiverkoston lähtötiedot'!$B225*MALLI_saneeraus_VJ1!B$2,"")</f>
        <v/>
      </c>
      <c r="C226" t="str">
        <f>IF('Vesiverkoston lähtötiedot'!$A225&gt;1000, 'Vesiverkoston lähtötiedot'!$A225+MALLI_saneeraus_VJ1!C$2,"")</f>
        <v/>
      </c>
      <c r="D226" s="8" t="str">
        <f>IF(C226&lt;&gt;"",'Vesiverkoston lähtötiedot'!$B225*MALLI_saneeraus_VJ1!D$2,"")</f>
        <v/>
      </c>
      <c r="E226" t="str">
        <f>IF('Vesiverkoston lähtötiedot'!$A225&gt;1000, 'Vesiverkoston lähtötiedot'!$A225+MALLI_saneeraus_VJ1!E$2,"")</f>
        <v/>
      </c>
      <c r="F226" s="8" t="str">
        <f>IF(E226&lt;&gt;"",'Vesiverkoston lähtötiedot'!$B225*MALLI_saneeraus_VJ1!F$2,"")</f>
        <v/>
      </c>
      <c r="G226" t="str">
        <f>IF('Vesiverkoston lähtötiedot'!$A225&gt;1000, 'Vesiverkoston lähtötiedot'!$A225+MALLI_saneeraus_VJ1!G$2,"")</f>
        <v/>
      </c>
      <c r="H226" s="8" t="str">
        <f>IF(G226&lt;&gt;"",'Vesiverkoston lähtötiedot'!$B225*MALLI_saneeraus_VJ1!H$2,"")</f>
        <v/>
      </c>
      <c r="I226" t="str">
        <f>IF('Vesiverkoston lähtötiedot'!$A225&gt;1000, 'Vesiverkoston lähtötiedot'!$A225+MALLI_saneeraus_VJ1!I$2,"")</f>
        <v/>
      </c>
      <c r="J226" s="8" t="str">
        <f>IF(I226&lt;&gt;"",'Vesiverkoston lähtötiedot'!$B225*MALLI_saneeraus_VJ1!J$2,"")</f>
        <v/>
      </c>
    </row>
    <row r="227" spans="1:10" x14ac:dyDescent="0.35">
      <c r="A227" t="str">
        <f>IF('Vesiverkoston lähtötiedot'!$A226&gt;1000, 'Vesiverkoston lähtötiedot'!$A226+MALLI_saneeraus_VJ1!A$2,"")</f>
        <v/>
      </c>
      <c r="B227" s="8" t="str">
        <f>IF(A227&lt;&gt;"",'Vesiverkoston lähtötiedot'!$B226*MALLI_saneeraus_VJ1!B$2,"")</f>
        <v/>
      </c>
      <c r="C227" t="str">
        <f>IF('Vesiverkoston lähtötiedot'!$A226&gt;1000, 'Vesiverkoston lähtötiedot'!$A226+MALLI_saneeraus_VJ1!C$2,"")</f>
        <v/>
      </c>
      <c r="D227" s="8" t="str">
        <f>IF(C227&lt;&gt;"",'Vesiverkoston lähtötiedot'!$B226*MALLI_saneeraus_VJ1!D$2,"")</f>
        <v/>
      </c>
      <c r="E227" t="str">
        <f>IF('Vesiverkoston lähtötiedot'!$A226&gt;1000, 'Vesiverkoston lähtötiedot'!$A226+MALLI_saneeraus_VJ1!E$2,"")</f>
        <v/>
      </c>
      <c r="F227" s="8" t="str">
        <f>IF(E227&lt;&gt;"",'Vesiverkoston lähtötiedot'!$B226*MALLI_saneeraus_VJ1!F$2,"")</f>
        <v/>
      </c>
      <c r="G227" t="str">
        <f>IF('Vesiverkoston lähtötiedot'!$A226&gt;1000, 'Vesiverkoston lähtötiedot'!$A226+MALLI_saneeraus_VJ1!G$2,"")</f>
        <v/>
      </c>
      <c r="H227" s="8" t="str">
        <f>IF(G227&lt;&gt;"",'Vesiverkoston lähtötiedot'!$B226*MALLI_saneeraus_VJ1!H$2,"")</f>
        <v/>
      </c>
      <c r="I227" t="str">
        <f>IF('Vesiverkoston lähtötiedot'!$A226&gt;1000, 'Vesiverkoston lähtötiedot'!$A226+MALLI_saneeraus_VJ1!I$2,"")</f>
        <v/>
      </c>
      <c r="J227" s="8" t="str">
        <f>IF(I227&lt;&gt;"",'Vesiverkoston lähtötiedot'!$B226*MALLI_saneeraus_VJ1!J$2,"")</f>
        <v/>
      </c>
    </row>
    <row r="228" spans="1:10" x14ac:dyDescent="0.35">
      <c r="A228" t="str">
        <f>IF('Vesiverkoston lähtötiedot'!$A227&gt;1000, 'Vesiverkoston lähtötiedot'!$A227+MALLI_saneeraus_VJ1!A$2,"")</f>
        <v/>
      </c>
      <c r="B228" s="8" t="str">
        <f>IF(A228&lt;&gt;"",'Vesiverkoston lähtötiedot'!$B227*MALLI_saneeraus_VJ1!B$2,"")</f>
        <v/>
      </c>
      <c r="C228" t="str">
        <f>IF('Vesiverkoston lähtötiedot'!$A227&gt;1000, 'Vesiverkoston lähtötiedot'!$A227+MALLI_saneeraus_VJ1!C$2,"")</f>
        <v/>
      </c>
      <c r="D228" s="8" t="str">
        <f>IF(C228&lt;&gt;"",'Vesiverkoston lähtötiedot'!$B227*MALLI_saneeraus_VJ1!D$2,"")</f>
        <v/>
      </c>
      <c r="E228" t="str">
        <f>IF('Vesiverkoston lähtötiedot'!$A227&gt;1000, 'Vesiverkoston lähtötiedot'!$A227+MALLI_saneeraus_VJ1!E$2,"")</f>
        <v/>
      </c>
      <c r="F228" s="8" t="str">
        <f>IF(E228&lt;&gt;"",'Vesiverkoston lähtötiedot'!$B227*MALLI_saneeraus_VJ1!F$2,"")</f>
        <v/>
      </c>
      <c r="G228" t="str">
        <f>IF('Vesiverkoston lähtötiedot'!$A227&gt;1000, 'Vesiverkoston lähtötiedot'!$A227+MALLI_saneeraus_VJ1!G$2,"")</f>
        <v/>
      </c>
      <c r="H228" s="8" t="str">
        <f>IF(G228&lt;&gt;"",'Vesiverkoston lähtötiedot'!$B227*MALLI_saneeraus_VJ1!H$2,"")</f>
        <v/>
      </c>
      <c r="I228" t="str">
        <f>IF('Vesiverkoston lähtötiedot'!$A227&gt;1000, 'Vesiverkoston lähtötiedot'!$A227+MALLI_saneeraus_VJ1!I$2,"")</f>
        <v/>
      </c>
      <c r="J228" s="8" t="str">
        <f>IF(I228&lt;&gt;"",'Vesiverkoston lähtötiedot'!$B227*MALLI_saneeraus_VJ1!J$2,"")</f>
        <v/>
      </c>
    </row>
    <row r="229" spans="1:10" x14ac:dyDescent="0.35">
      <c r="A229" t="str">
        <f>IF('Vesiverkoston lähtötiedot'!$A228&gt;1000, 'Vesiverkoston lähtötiedot'!$A228+MALLI_saneeraus_VJ1!A$2,"")</f>
        <v/>
      </c>
      <c r="B229" s="8" t="str">
        <f>IF(A229&lt;&gt;"",'Vesiverkoston lähtötiedot'!$B228*MALLI_saneeraus_VJ1!B$2,"")</f>
        <v/>
      </c>
      <c r="C229" t="str">
        <f>IF('Vesiverkoston lähtötiedot'!$A228&gt;1000, 'Vesiverkoston lähtötiedot'!$A228+MALLI_saneeraus_VJ1!C$2,"")</f>
        <v/>
      </c>
      <c r="D229" s="8" t="str">
        <f>IF(C229&lt;&gt;"",'Vesiverkoston lähtötiedot'!$B228*MALLI_saneeraus_VJ1!D$2,"")</f>
        <v/>
      </c>
      <c r="E229" t="str">
        <f>IF('Vesiverkoston lähtötiedot'!$A228&gt;1000, 'Vesiverkoston lähtötiedot'!$A228+MALLI_saneeraus_VJ1!E$2,"")</f>
        <v/>
      </c>
      <c r="F229" s="8" t="str">
        <f>IF(E229&lt;&gt;"",'Vesiverkoston lähtötiedot'!$B228*MALLI_saneeraus_VJ1!F$2,"")</f>
        <v/>
      </c>
      <c r="G229" t="str">
        <f>IF('Vesiverkoston lähtötiedot'!$A228&gt;1000, 'Vesiverkoston lähtötiedot'!$A228+MALLI_saneeraus_VJ1!G$2,"")</f>
        <v/>
      </c>
      <c r="H229" s="8" t="str">
        <f>IF(G229&lt;&gt;"",'Vesiverkoston lähtötiedot'!$B228*MALLI_saneeraus_VJ1!H$2,"")</f>
        <v/>
      </c>
      <c r="I229" t="str">
        <f>IF('Vesiverkoston lähtötiedot'!$A228&gt;1000, 'Vesiverkoston lähtötiedot'!$A228+MALLI_saneeraus_VJ1!I$2,"")</f>
        <v/>
      </c>
      <c r="J229" s="8" t="str">
        <f>IF(I229&lt;&gt;"",'Vesiverkoston lähtötiedot'!$B228*MALLI_saneeraus_VJ1!J$2,"")</f>
        <v/>
      </c>
    </row>
    <row r="230" spans="1:10" x14ac:dyDescent="0.35">
      <c r="A230" t="str">
        <f>IF('Vesiverkoston lähtötiedot'!$A229&gt;1000, 'Vesiverkoston lähtötiedot'!$A229+MALLI_saneeraus_VJ1!A$2,"")</f>
        <v/>
      </c>
      <c r="B230" s="8" t="str">
        <f>IF(A230&lt;&gt;"",'Vesiverkoston lähtötiedot'!$B229*MALLI_saneeraus_VJ1!B$2,"")</f>
        <v/>
      </c>
      <c r="C230" t="str">
        <f>IF('Vesiverkoston lähtötiedot'!$A229&gt;1000, 'Vesiverkoston lähtötiedot'!$A229+MALLI_saneeraus_VJ1!C$2,"")</f>
        <v/>
      </c>
      <c r="D230" s="8" t="str">
        <f>IF(C230&lt;&gt;"",'Vesiverkoston lähtötiedot'!$B229*MALLI_saneeraus_VJ1!D$2,"")</f>
        <v/>
      </c>
      <c r="E230" t="str">
        <f>IF('Vesiverkoston lähtötiedot'!$A229&gt;1000, 'Vesiverkoston lähtötiedot'!$A229+MALLI_saneeraus_VJ1!E$2,"")</f>
        <v/>
      </c>
      <c r="F230" s="8" t="str">
        <f>IF(E230&lt;&gt;"",'Vesiverkoston lähtötiedot'!$B229*MALLI_saneeraus_VJ1!F$2,"")</f>
        <v/>
      </c>
      <c r="G230" t="str">
        <f>IF('Vesiverkoston lähtötiedot'!$A229&gt;1000, 'Vesiverkoston lähtötiedot'!$A229+MALLI_saneeraus_VJ1!G$2,"")</f>
        <v/>
      </c>
      <c r="H230" s="8" t="str">
        <f>IF(G230&lt;&gt;"",'Vesiverkoston lähtötiedot'!$B229*MALLI_saneeraus_VJ1!H$2,"")</f>
        <v/>
      </c>
      <c r="I230" t="str">
        <f>IF('Vesiverkoston lähtötiedot'!$A229&gt;1000, 'Vesiverkoston lähtötiedot'!$A229+MALLI_saneeraus_VJ1!I$2,"")</f>
        <v/>
      </c>
      <c r="J230" s="8" t="str">
        <f>IF(I230&lt;&gt;"",'Vesiverkoston lähtötiedot'!$B229*MALLI_saneeraus_VJ1!J$2,"")</f>
        <v/>
      </c>
    </row>
    <row r="231" spans="1:10" x14ac:dyDescent="0.35">
      <c r="A231" t="str">
        <f>IF('Vesiverkoston lähtötiedot'!$A230&gt;1000, 'Vesiverkoston lähtötiedot'!$A230+MALLI_saneeraus_VJ1!A$2,"")</f>
        <v/>
      </c>
      <c r="B231" s="8" t="str">
        <f>IF(A231&lt;&gt;"",'Vesiverkoston lähtötiedot'!$B230*MALLI_saneeraus_VJ1!B$2,"")</f>
        <v/>
      </c>
      <c r="C231" t="str">
        <f>IF('Vesiverkoston lähtötiedot'!$A230&gt;1000, 'Vesiverkoston lähtötiedot'!$A230+MALLI_saneeraus_VJ1!C$2,"")</f>
        <v/>
      </c>
      <c r="D231" s="8" t="str">
        <f>IF(C231&lt;&gt;"",'Vesiverkoston lähtötiedot'!$B230*MALLI_saneeraus_VJ1!D$2,"")</f>
        <v/>
      </c>
      <c r="E231" t="str">
        <f>IF('Vesiverkoston lähtötiedot'!$A230&gt;1000, 'Vesiverkoston lähtötiedot'!$A230+MALLI_saneeraus_VJ1!E$2,"")</f>
        <v/>
      </c>
      <c r="F231" s="8" t="str">
        <f>IF(E231&lt;&gt;"",'Vesiverkoston lähtötiedot'!$B230*MALLI_saneeraus_VJ1!F$2,"")</f>
        <v/>
      </c>
      <c r="G231" t="str">
        <f>IF('Vesiverkoston lähtötiedot'!$A230&gt;1000, 'Vesiverkoston lähtötiedot'!$A230+MALLI_saneeraus_VJ1!G$2,"")</f>
        <v/>
      </c>
      <c r="H231" s="8" t="str">
        <f>IF(G231&lt;&gt;"",'Vesiverkoston lähtötiedot'!$B230*MALLI_saneeraus_VJ1!H$2,"")</f>
        <v/>
      </c>
      <c r="I231" t="str">
        <f>IF('Vesiverkoston lähtötiedot'!$A230&gt;1000, 'Vesiverkoston lähtötiedot'!$A230+MALLI_saneeraus_VJ1!I$2,"")</f>
        <v/>
      </c>
      <c r="J231" s="8" t="str">
        <f>IF(I231&lt;&gt;"",'Vesiverkoston lähtötiedot'!$B230*MALLI_saneeraus_VJ1!J$2,"")</f>
        <v/>
      </c>
    </row>
    <row r="232" spans="1:10" x14ac:dyDescent="0.35">
      <c r="A232" t="str">
        <f>IF('Vesiverkoston lähtötiedot'!$A231&gt;1000, 'Vesiverkoston lähtötiedot'!$A231+MALLI_saneeraus_VJ1!A$2,"")</f>
        <v/>
      </c>
      <c r="B232" s="8" t="str">
        <f>IF(A232&lt;&gt;"",'Vesiverkoston lähtötiedot'!$B231*MALLI_saneeraus_VJ1!B$2,"")</f>
        <v/>
      </c>
      <c r="C232" t="str">
        <f>IF('Vesiverkoston lähtötiedot'!$A231&gt;1000, 'Vesiverkoston lähtötiedot'!$A231+MALLI_saneeraus_VJ1!C$2,"")</f>
        <v/>
      </c>
      <c r="D232" s="8" t="str">
        <f>IF(C232&lt;&gt;"",'Vesiverkoston lähtötiedot'!$B231*MALLI_saneeraus_VJ1!D$2,"")</f>
        <v/>
      </c>
      <c r="E232" t="str">
        <f>IF('Vesiverkoston lähtötiedot'!$A231&gt;1000, 'Vesiverkoston lähtötiedot'!$A231+MALLI_saneeraus_VJ1!E$2,"")</f>
        <v/>
      </c>
      <c r="F232" s="8" t="str">
        <f>IF(E232&lt;&gt;"",'Vesiverkoston lähtötiedot'!$B231*MALLI_saneeraus_VJ1!F$2,"")</f>
        <v/>
      </c>
      <c r="G232" t="str">
        <f>IF('Vesiverkoston lähtötiedot'!$A231&gt;1000, 'Vesiverkoston lähtötiedot'!$A231+MALLI_saneeraus_VJ1!G$2,"")</f>
        <v/>
      </c>
      <c r="H232" s="8" t="str">
        <f>IF(G232&lt;&gt;"",'Vesiverkoston lähtötiedot'!$B231*MALLI_saneeraus_VJ1!H$2,"")</f>
        <v/>
      </c>
      <c r="I232" t="str">
        <f>IF('Vesiverkoston lähtötiedot'!$A231&gt;1000, 'Vesiverkoston lähtötiedot'!$A231+MALLI_saneeraus_VJ1!I$2,"")</f>
        <v/>
      </c>
      <c r="J232" s="8" t="str">
        <f>IF(I232&lt;&gt;"",'Vesiverkoston lähtötiedot'!$B231*MALLI_saneeraus_VJ1!J$2,"")</f>
        <v/>
      </c>
    </row>
    <row r="233" spans="1:10" x14ac:dyDescent="0.35">
      <c r="A233" t="str">
        <f>IF('Vesiverkoston lähtötiedot'!$A232&gt;1000, 'Vesiverkoston lähtötiedot'!$A232+MALLI_saneeraus_VJ1!A$2,"")</f>
        <v/>
      </c>
      <c r="B233" s="8" t="str">
        <f>IF(A233&lt;&gt;"",'Vesiverkoston lähtötiedot'!$B232*MALLI_saneeraus_VJ1!B$2,"")</f>
        <v/>
      </c>
      <c r="C233" t="str">
        <f>IF('Vesiverkoston lähtötiedot'!$A232&gt;1000, 'Vesiverkoston lähtötiedot'!$A232+MALLI_saneeraus_VJ1!C$2,"")</f>
        <v/>
      </c>
      <c r="D233" s="8" t="str">
        <f>IF(C233&lt;&gt;"",'Vesiverkoston lähtötiedot'!$B232*MALLI_saneeraus_VJ1!D$2,"")</f>
        <v/>
      </c>
      <c r="E233" t="str">
        <f>IF('Vesiverkoston lähtötiedot'!$A232&gt;1000, 'Vesiverkoston lähtötiedot'!$A232+MALLI_saneeraus_VJ1!E$2,"")</f>
        <v/>
      </c>
      <c r="F233" s="8" t="str">
        <f>IF(E233&lt;&gt;"",'Vesiverkoston lähtötiedot'!$B232*MALLI_saneeraus_VJ1!F$2,"")</f>
        <v/>
      </c>
      <c r="G233" t="str">
        <f>IF('Vesiverkoston lähtötiedot'!$A232&gt;1000, 'Vesiverkoston lähtötiedot'!$A232+MALLI_saneeraus_VJ1!G$2,"")</f>
        <v/>
      </c>
      <c r="H233" s="8" t="str">
        <f>IF(G233&lt;&gt;"",'Vesiverkoston lähtötiedot'!$B232*MALLI_saneeraus_VJ1!H$2,"")</f>
        <v/>
      </c>
      <c r="I233" t="str">
        <f>IF('Vesiverkoston lähtötiedot'!$A232&gt;1000, 'Vesiverkoston lähtötiedot'!$A232+MALLI_saneeraus_VJ1!I$2,"")</f>
        <v/>
      </c>
      <c r="J233" s="8" t="str">
        <f>IF(I233&lt;&gt;"",'Vesiverkoston lähtötiedot'!$B232*MALLI_saneeraus_VJ1!J$2,"")</f>
        <v/>
      </c>
    </row>
    <row r="234" spans="1:10" x14ac:dyDescent="0.35">
      <c r="A234" t="str">
        <f>IF('Vesiverkoston lähtötiedot'!$A233&gt;1000, 'Vesiverkoston lähtötiedot'!$A233+MALLI_saneeraus_VJ1!A$2,"")</f>
        <v/>
      </c>
      <c r="B234" s="8" t="str">
        <f>IF(A234&lt;&gt;"",'Vesiverkoston lähtötiedot'!$B233*MALLI_saneeraus_VJ1!B$2,"")</f>
        <v/>
      </c>
      <c r="C234" t="str">
        <f>IF('Vesiverkoston lähtötiedot'!$A233&gt;1000, 'Vesiverkoston lähtötiedot'!$A233+MALLI_saneeraus_VJ1!C$2,"")</f>
        <v/>
      </c>
      <c r="D234" s="8" t="str">
        <f>IF(C234&lt;&gt;"",'Vesiverkoston lähtötiedot'!$B233*MALLI_saneeraus_VJ1!D$2,"")</f>
        <v/>
      </c>
      <c r="E234" t="str">
        <f>IF('Vesiverkoston lähtötiedot'!$A233&gt;1000, 'Vesiverkoston lähtötiedot'!$A233+MALLI_saneeraus_VJ1!E$2,"")</f>
        <v/>
      </c>
      <c r="F234" s="8" t="str">
        <f>IF(E234&lt;&gt;"",'Vesiverkoston lähtötiedot'!$B233*MALLI_saneeraus_VJ1!F$2,"")</f>
        <v/>
      </c>
      <c r="G234" t="str">
        <f>IF('Vesiverkoston lähtötiedot'!$A233&gt;1000, 'Vesiverkoston lähtötiedot'!$A233+MALLI_saneeraus_VJ1!G$2,"")</f>
        <v/>
      </c>
      <c r="H234" s="8" t="str">
        <f>IF(G234&lt;&gt;"",'Vesiverkoston lähtötiedot'!$B233*MALLI_saneeraus_VJ1!H$2,"")</f>
        <v/>
      </c>
      <c r="I234" t="str">
        <f>IF('Vesiverkoston lähtötiedot'!$A233&gt;1000, 'Vesiverkoston lähtötiedot'!$A233+MALLI_saneeraus_VJ1!I$2,"")</f>
        <v/>
      </c>
      <c r="J234" s="8" t="str">
        <f>IF(I234&lt;&gt;"",'Vesiverkoston lähtötiedot'!$B233*MALLI_saneeraus_VJ1!J$2,"")</f>
        <v/>
      </c>
    </row>
    <row r="235" spans="1:10" x14ac:dyDescent="0.35">
      <c r="A235" t="str">
        <f>IF('Vesiverkoston lähtötiedot'!$A234&gt;1000, 'Vesiverkoston lähtötiedot'!$A234+MALLI_saneeraus_VJ1!A$2,"")</f>
        <v/>
      </c>
      <c r="B235" s="8" t="str">
        <f>IF(A235&lt;&gt;"",'Vesiverkoston lähtötiedot'!$B234*MALLI_saneeraus_VJ1!B$2,"")</f>
        <v/>
      </c>
      <c r="C235" t="str">
        <f>IF('Vesiverkoston lähtötiedot'!$A234&gt;1000, 'Vesiverkoston lähtötiedot'!$A234+MALLI_saneeraus_VJ1!C$2,"")</f>
        <v/>
      </c>
      <c r="D235" s="8" t="str">
        <f>IF(C235&lt;&gt;"",'Vesiverkoston lähtötiedot'!$B234*MALLI_saneeraus_VJ1!D$2,"")</f>
        <v/>
      </c>
      <c r="E235" t="str">
        <f>IF('Vesiverkoston lähtötiedot'!$A234&gt;1000, 'Vesiverkoston lähtötiedot'!$A234+MALLI_saneeraus_VJ1!E$2,"")</f>
        <v/>
      </c>
      <c r="F235" s="8" t="str">
        <f>IF(E235&lt;&gt;"",'Vesiverkoston lähtötiedot'!$B234*MALLI_saneeraus_VJ1!F$2,"")</f>
        <v/>
      </c>
      <c r="G235" t="str">
        <f>IF('Vesiverkoston lähtötiedot'!$A234&gt;1000, 'Vesiverkoston lähtötiedot'!$A234+MALLI_saneeraus_VJ1!G$2,"")</f>
        <v/>
      </c>
      <c r="H235" s="8" t="str">
        <f>IF(G235&lt;&gt;"",'Vesiverkoston lähtötiedot'!$B234*MALLI_saneeraus_VJ1!H$2,"")</f>
        <v/>
      </c>
      <c r="I235" t="str">
        <f>IF('Vesiverkoston lähtötiedot'!$A234&gt;1000, 'Vesiverkoston lähtötiedot'!$A234+MALLI_saneeraus_VJ1!I$2,"")</f>
        <v/>
      </c>
      <c r="J235" s="8" t="str">
        <f>IF(I235&lt;&gt;"",'Vesiverkoston lähtötiedot'!$B234*MALLI_saneeraus_VJ1!J$2,"")</f>
        <v/>
      </c>
    </row>
    <row r="236" spans="1:10" x14ac:dyDescent="0.35">
      <c r="A236" t="str">
        <f>IF('Vesiverkoston lähtötiedot'!$A235&gt;1000, 'Vesiverkoston lähtötiedot'!$A235+MALLI_saneeraus_VJ1!A$2,"")</f>
        <v/>
      </c>
      <c r="B236" s="8" t="str">
        <f>IF(A236&lt;&gt;"",'Vesiverkoston lähtötiedot'!$B235*MALLI_saneeraus_VJ1!B$2,"")</f>
        <v/>
      </c>
      <c r="C236" t="str">
        <f>IF('Vesiverkoston lähtötiedot'!$A235&gt;1000, 'Vesiverkoston lähtötiedot'!$A235+MALLI_saneeraus_VJ1!C$2,"")</f>
        <v/>
      </c>
      <c r="D236" s="8" t="str">
        <f>IF(C236&lt;&gt;"",'Vesiverkoston lähtötiedot'!$B235*MALLI_saneeraus_VJ1!D$2,"")</f>
        <v/>
      </c>
      <c r="E236" t="str">
        <f>IF('Vesiverkoston lähtötiedot'!$A235&gt;1000, 'Vesiverkoston lähtötiedot'!$A235+MALLI_saneeraus_VJ1!E$2,"")</f>
        <v/>
      </c>
      <c r="F236" s="8" t="str">
        <f>IF(E236&lt;&gt;"",'Vesiverkoston lähtötiedot'!$B235*MALLI_saneeraus_VJ1!F$2,"")</f>
        <v/>
      </c>
      <c r="G236" t="str">
        <f>IF('Vesiverkoston lähtötiedot'!$A235&gt;1000, 'Vesiverkoston lähtötiedot'!$A235+MALLI_saneeraus_VJ1!G$2,"")</f>
        <v/>
      </c>
      <c r="H236" s="8" t="str">
        <f>IF(G236&lt;&gt;"",'Vesiverkoston lähtötiedot'!$B235*MALLI_saneeraus_VJ1!H$2,"")</f>
        <v/>
      </c>
      <c r="I236" t="str">
        <f>IF('Vesiverkoston lähtötiedot'!$A235&gt;1000, 'Vesiverkoston lähtötiedot'!$A235+MALLI_saneeraus_VJ1!I$2,"")</f>
        <v/>
      </c>
      <c r="J236" s="8" t="str">
        <f>IF(I236&lt;&gt;"",'Vesiverkoston lähtötiedot'!$B235*MALLI_saneeraus_VJ1!J$2,"")</f>
        <v/>
      </c>
    </row>
    <row r="237" spans="1:10" x14ac:dyDescent="0.35">
      <c r="A237" t="str">
        <f>IF('Vesiverkoston lähtötiedot'!$A236&gt;1000, 'Vesiverkoston lähtötiedot'!$A236+MALLI_saneeraus_VJ1!A$2,"")</f>
        <v/>
      </c>
      <c r="B237" s="8" t="str">
        <f>IF(A237&lt;&gt;"",'Vesiverkoston lähtötiedot'!$B236*MALLI_saneeraus_VJ1!B$2,"")</f>
        <v/>
      </c>
      <c r="C237" t="str">
        <f>IF('Vesiverkoston lähtötiedot'!$A236&gt;1000, 'Vesiverkoston lähtötiedot'!$A236+MALLI_saneeraus_VJ1!C$2,"")</f>
        <v/>
      </c>
      <c r="D237" s="8" t="str">
        <f>IF(C237&lt;&gt;"",'Vesiverkoston lähtötiedot'!$B236*MALLI_saneeraus_VJ1!D$2,"")</f>
        <v/>
      </c>
      <c r="E237" t="str">
        <f>IF('Vesiverkoston lähtötiedot'!$A236&gt;1000, 'Vesiverkoston lähtötiedot'!$A236+MALLI_saneeraus_VJ1!E$2,"")</f>
        <v/>
      </c>
      <c r="F237" s="8" t="str">
        <f>IF(E237&lt;&gt;"",'Vesiverkoston lähtötiedot'!$B236*MALLI_saneeraus_VJ1!F$2,"")</f>
        <v/>
      </c>
      <c r="G237" t="str">
        <f>IF('Vesiverkoston lähtötiedot'!$A236&gt;1000, 'Vesiverkoston lähtötiedot'!$A236+MALLI_saneeraus_VJ1!G$2,"")</f>
        <v/>
      </c>
      <c r="H237" s="8" t="str">
        <f>IF(G237&lt;&gt;"",'Vesiverkoston lähtötiedot'!$B236*MALLI_saneeraus_VJ1!H$2,"")</f>
        <v/>
      </c>
      <c r="I237" t="str">
        <f>IF('Vesiverkoston lähtötiedot'!$A236&gt;1000, 'Vesiverkoston lähtötiedot'!$A236+MALLI_saneeraus_VJ1!I$2,"")</f>
        <v/>
      </c>
      <c r="J237" s="8" t="str">
        <f>IF(I237&lt;&gt;"",'Vesiverkoston lähtötiedot'!$B236*MALLI_saneeraus_VJ1!J$2,"")</f>
        <v/>
      </c>
    </row>
    <row r="238" spans="1:10" x14ac:dyDescent="0.35">
      <c r="A238" t="str">
        <f>IF('Vesiverkoston lähtötiedot'!$A237&gt;1000, 'Vesiverkoston lähtötiedot'!$A237+MALLI_saneeraus_VJ1!A$2,"")</f>
        <v/>
      </c>
      <c r="B238" s="8" t="str">
        <f>IF(A238&lt;&gt;"",'Vesiverkoston lähtötiedot'!$B237*MALLI_saneeraus_VJ1!B$2,"")</f>
        <v/>
      </c>
      <c r="C238" t="str">
        <f>IF('Vesiverkoston lähtötiedot'!$A237&gt;1000, 'Vesiverkoston lähtötiedot'!$A237+MALLI_saneeraus_VJ1!C$2,"")</f>
        <v/>
      </c>
      <c r="D238" s="8" t="str">
        <f>IF(C238&lt;&gt;"",'Vesiverkoston lähtötiedot'!$B237*MALLI_saneeraus_VJ1!D$2,"")</f>
        <v/>
      </c>
      <c r="E238" t="str">
        <f>IF('Vesiverkoston lähtötiedot'!$A237&gt;1000, 'Vesiverkoston lähtötiedot'!$A237+MALLI_saneeraus_VJ1!E$2,"")</f>
        <v/>
      </c>
      <c r="F238" s="8" t="str">
        <f>IF(E238&lt;&gt;"",'Vesiverkoston lähtötiedot'!$B237*MALLI_saneeraus_VJ1!F$2,"")</f>
        <v/>
      </c>
      <c r="G238" t="str">
        <f>IF('Vesiverkoston lähtötiedot'!$A237&gt;1000, 'Vesiverkoston lähtötiedot'!$A237+MALLI_saneeraus_VJ1!G$2,"")</f>
        <v/>
      </c>
      <c r="H238" s="8" t="str">
        <f>IF(G238&lt;&gt;"",'Vesiverkoston lähtötiedot'!$B237*MALLI_saneeraus_VJ1!H$2,"")</f>
        <v/>
      </c>
      <c r="I238" t="str">
        <f>IF('Vesiverkoston lähtötiedot'!$A237&gt;1000, 'Vesiverkoston lähtötiedot'!$A237+MALLI_saneeraus_VJ1!I$2,"")</f>
        <v/>
      </c>
      <c r="J238" s="8" t="str">
        <f>IF(I238&lt;&gt;"",'Vesiverkoston lähtötiedot'!$B237*MALLI_saneeraus_VJ1!J$2,"")</f>
        <v/>
      </c>
    </row>
    <row r="239" spans="1:10" x14ac:dyDescent="0.35">
      <c r="A239" t="str">
        <f>IF('Vesiverkoston lähtötiedot'!$A238&gt;1000, 'Vesiverkoston lähtötiedot'!$A238+MALLI_saneeraus_VJ1!A$2,"")</f>
        <v/>
      </c>
      <c r="B239" s="8" t="str">
        <f>IF(A239&lt;&gt;"",'Vesiverkoston lähtötiedot'!$B238*MALLI_saneeraus_VJ1!B$2,"")</f>
        <v/>
      </c>
      <c r="C239" t="str">
        <f>IF('Vesiverkoston lähtötiedot'!$A238&gt;1000, 'Vesiverkoston lähtötiedot'!$A238+MALLI_saneeraus_VJ1!C$2,"")</f>
        <v/>
      </c>
      <c r="D239" s="8" t="str">
        <f>IF(C239&lt;&gt;"",'Vesiverkoston lähtötiedot'!$B238*MALLI_saneeraus_VJ1!D$2,"")</f>
        <v/>
      </c>
      <c r="E239" t="str">
        <f>IF('Vesiverkoston lähtötiedot'!$A238&gt;1000, 'Vesiverkoston lähtötiedot'!$A238+MALLI_saneeraus_VJ1!E$2,"")</f>
        <v/>
      </c>
      <c r="F239" s="8" t="str">
        <f>IF(E239&lt;&gt;"",'Vesiverkoston lähtötiedot'!$B238*MALLI_saneeraus_VJ1!F$2,"")</f>
        <v/>
      </c>
      <c r="G239" t="str">
        <f>IF('Vesiverkoston lähtötiedot'!$A238&gt;1000, 'Vesiverkoston lähtötiedot'!$A238+MALLI_saneeraus_VJ1!G$2,"")</f>
        <v/>
      </c>
      <c r="H239" s="8" t="str">
        <f>IF(G239&lt;&gt;"",'Vesiverkoston lähtötiedot'!$B238*MALLI_saneeraus_VJ1!H$2,"")</f>
        <v/>
      </c>
      <c r="I239" t="str">
        <f>IF('Vesiverkoston lähtötiedot'!$A238&gt;1000, 'Vesiverkoston lähtötiedot'!$A238+MALLI_saneeraus_VJ1!I$2,"")</f>
        <v/>
      </c>
      <c r="J239" s="8" t="str">
        <f>IF(I239&lt;&gt;"",'Vesiverkoston lähtötiedot'!$B238*MALLI_saneeraus_VJ1!J$2,"")</f>
        <v/>
      </c>
    </row>
    <row r="240" spans="1:10" x14ac:dyDescent="0.35">
      <c r="A240" t="str">
        <f>IF('Vesiverkoston lähtötiedot'!$A239&gt;1000, 'Vesiverkoston lähtötiedot'!$A239+MALLI_saneeraus_VJ1!A$2,"")</f>
        <v/>
      </c>
      <c r="B240" s="8" t="str">
        <f>IF(A240&lt;&gt;"",'Vesiverkoston lähtötiedot'!$B239*MALLI_saneeraus_VJ1!B$2,"")</f>
        <v/>
      </c>
      <c r="C240" t="str">
        <f>IF('Vesiverkoston lähtötiedot'!$A239&gt;1000, 'Vesiverkoston lähtötiedot'!$A239+MALLI_saneeraus_VJ1!C$2,"")</f>
        <v/>
      </c>
      <c r="D240" s="8" t="str">
        <f>IF(C240&lt;&gt;"",'Vesiverkoston lähtötiedot'!$B239*MALLI_saneeraus_VJ1!D$2,"")</f>
        <v/>
      </c>
      <c r="E240" t="str">
        <f>IF('Vesiverkoston lähtötiedot'!$A239&gt;1000, 'Vesiverkoston lähtötiedot'!$A239+MALLI_saneeraus_VJ1!E$2,"")</f>
        <v/>
      </c>
      <c r="F240" s="8" t="str">
        <f>IF(E240&lt;&gt;"",'Vesiverkoston lähtötiedot'!$B239*MALLI_saneeraus_VJ1!F$2,"")</f>
        <v/>
      </c>
      <c r="G240" t="str">
        <f>IF('Vesiverkoston lähtötiedot'!$A239&gt;1000, 'Vesiverkoston lähtötiedot'!$A239+MALLI_saneeraus_VJ1!G$2,"")</f>
        <v/>
      </c>
      <c r="H240" s="8" t="str">
        <f>IF(G240&lt;&gt;"",'Vesiverkoston lähtötiedot'!$B239*MALLI_saneeraus_VJ1!H$2,"")</f>
        <v/>
      </c>
      <c r="I240" t="str">
        <f>IF('Vesiverkoston lähtötiedot'!$A239&gt;1000, 'Vesiverkoston lähtötiedot'!$A239+MALLI_saneeraus_VJ1!I$2,"")</f>
        <v/>
      </c>
      <c r="J240" s="8" t="str">
        <f>IF(I240&lt;&gt;"",'Vesiverkoston lähtötiedot'!$B239*MALLI_saneeraus_VJ1!J$2,"")</f>
        <v/>
      </c>
    </row>
    <row r="241" spans="1:10" x14ac:dyDescent="0.35">
      <c r="A241" t="str">
        <f>IF('Vesiverkoston lähtötiedot'!$A240&gt;1000, 'Vesiverkoston lähtötiedot'!$A240+MALLI_saneeraus_VJ1!A$2,"")</f>
        <v/>
      </c>
      <c r="B241" s="8" t="str">
        <f>IF(A241&lt;&gt;"",'Vesiverkoston lähtötiedot'!$B240*MALLI_saneeraus_VJ1!B$2,"")</f>
        <v/>
      </c>
      <c r="C241" t="str">
        <f>IF('Vesiverkoston lähtötiedot'!$A240&gt;1000, 'Vesiverkoston lähtötiedot'!$A240+MALLI_saneeraus_VJ1!C$2,"")</f>
        <v/>
      </c>
      <c r="D241" s="8" t="str">
        <f>IF(C241&lt;&gt;"",'Vesiverkoston lähtötiedot'!$B240*MALLI_saneeraus_VJ1!D$2,"")</f>
        <v/>
      </c>
      <c r="E241" t="str">
        <f>IF('Vesiverkoston lähtötiedot'!$A240&gt;1000, 'Vesiverkoston lähtötiedot'!$A240+MALLI_saneeraus_VJ1!E$2,"")</f>
        <v/>
      </c>
      <c r="F241" s="8" t="str">
        <f>IF(E241&lt;&gt;"",'Vesiverkoston lähtötiedot'!$B240*MALLI_saneeraus_VJ1!F$2,"")</f>
        <v/>
      </c>
      <c r="G241" t="str">
        <f>IF('Vesiverkoston lähtötiedot'!$A240&gt;1000, 'Vesiverkoston lähtötiedot'!$A240+MALLI_saneeraus_VJ1!G$2,"")</f>
        <v/>
      </c>
      <c r="H241" s="8" t="str">
        <f>IF(G241&lt;&gt;"",'Vesiverkoston lähtötiedot'!$B240*MALLI_saneeraus_VJ1!H$2,"")</f>
        <v/>
      </c>
      <c r="I241" t="str">
        <f>IF('Vesiverkoston lähtötiedot'!$A240&gt;1000, 'Vesiverkoston lähtötiedot'!$A240+MALLI_saneeraus_VJ1!I$2,"")</f>
        <v/>
      </c>
      <c r="J241" s="8" t="str">
        <f>IF(I241&lt;&gt;"",'Vesiverkoston lähtötiedot'!$B240*MALLI_saneeraus_VJ1!J$2,"")</f>
        <v/>
      </c>
    </row>
    <row r="242" spans="1:10" x14ac:dyDescent="0.35">
      <c r="A242" t="str">
        <f>IF('Vesiverkoston lähtötiedot'!$A241&gt;1000, 'Vesiverkoston lähtötiedot'!$A241+MALLI_saneeraus_VJ1!A$2,"")</f>
        <v/>
      </c>
      <c r="B242" s="8" t="str">
        <f>IF(A242&lt;&gt;"",'Vesiverkoston lähtötiedot'!$B241*MALLI_saneeraus_VJ1!B$2,"")</f>
        <v/>
      </c>
      <c r="C242" t="str">
        <f>IF('Vesiverkoston lähtötiedot'!$A241&gt;1000, 'Vesiverkoston lähtötiedot'!$A241+MALLI_saneeraus_VJ1!C$2,"")</f>
        <v/>
      </c>
      <c r="D242" s="8" t="str">
        <f>IF(C242&lt;&gt;"",'Vesiverkoston lähtötiedot'!$B241*MALLI_saneeraus_VJ1!D$2,"")</f>
        <v/>
      </c>
      <c r="E242" t="str">
        <f>IF('Vesiverkoston lähtötiedot'!$A241&gt;1000, 'Vesiverkoston lähtötiedot'!$A241+MALLI_saneeraus_VJ1!E$2,"")</f>
        <v/>
      </c>
      <c r="F242" s="8" t="str">
        <f>IF(E242&lt;&gt;"",'Vesiverkoston lähtötiedot'!$B241*MALLI_saneeraus_VJ1!F$2,"")</f>
        <v/>
      </c>
      <c r="G242" t="str">
        <f>IF('Vesiverkoston lähtötiedot'!$A241&gt;1000, 'Vesiverkoston lähtötiedot'!$A241+MALLI_saneeraus_VJ1!G$2,"")</f>
        <v/>
      </c>
      <c r="H242" s="8" t="str">
        <f>IF(G242&lt;&gt;"",'Vesiverkoston lähtötiedot'!$B241*MALLI_saneeraus_VJ1!H$2,"")</f>
        <v/>
      </c>
      <c r="I242" t="str">
        <f>IF('Vesiverkoston lähtötiedot'!$A241&gt;1000, 'Vesiverkoston lähtötiedot'!$A241+MALLI_saneeraus_VJ1!I$2,"")</f>
        <v/>
      </c>
      <c r="J242" s="8" t="str">
        <f>IF(I242&lt;&gt;"",'Vesiverkoston lähtötiedot'!$B241*MALLI_saneeraus_VJ1!J$2,"")</f>
        <v/>
      </c>
    </row>
    <row r="243" spans="1:10" x14ac:dyDescent="0.35">
      <c r="A243" t="str">
        <f>IF('Vesiverkoston lähtötiedot'!$A242&gt;1000, 'Vesiverkoston lähtötiedot'!$A242+MALLI_saneeraus_VJ1!A$2,"")</f>
        <v/>
      </c>
      <c r="B243" s="8" t="str">
        <f>IF(A243&lt;&gt;"",'Vesiverkoston lähtötiedot'!$B242*MALLI_saneeraus_VJ1!B$2,"")</f>
        <v/>
      </c>
      <c r="C243" t="str">
        <f>IF('Vesiverkoston lähtötiedot'!$A242&gt;1000, 'Vesiverkoston lähtötiedot'!$A242+MALLI_saneeraus_VJ1!C$2,"")</f>
        <v/>
      </c>
      <c r="D243" s="8" t="str">
        <f>IF(C243&lt;&gt;"",'Vesiverkoston lähtötiedot'!$B242*MALLI_saneeraus_VJ1!D$2,"")</f>
        <v/>
      </c>
      <c r="E243" t="str">
        <f>IF('Vesiverkoston lähtötiedot'!$A242&gt;1000, 'Vesiverkoston lähtötiedot'!$A242+MALLI_saneeraus_VJ1!E$2,"")</f>
        <v/>
      </c>
      <c r="F243" s="8" t="str">
        <f>IF(E243&lt;&gt;"",'Vesiverkoston lähtötiedot'!$B242*MALLI_saneeraus_VJ1!F$2,"")</f>
        <v/>
      </c>
      <c r="G243" t="str">
        <f>IF('Vesiverkoston lähtötiedot'!$A242&gt;1000, 'Vesiverkoston lähtötiedot'!$A242+MALLI_saneeraus_VJ1!G$2,"")</f>
        <v/>
      </c>
      <c r="H243" s="8" t="str">
        <f>IF(G243&lt;&gt;"",'Vesiverkoston lähtötiedot'!$B242*MALLI_saneeraus_VJ1!H$2,"")</f>
        <v/>
      </c>
      <c r="I243" t="str">
        <f>IF('Vesiverkoston lähtötiedot'!$A242&gt;1000, 'Vesiverkoston lähtötiedot'!$A242+MALLI_saneeraus_VJ1!I$2,"")</f>
        <v/>
      </c>
      <c r="J243" s="8" t="str">
        <f>IF(I243&lt;&gt;"",'Vesiverkoston lähtötiedot'!$B242*MALLI_saneeraus_VJ1!J$2,"")</f>
        <v/>
      </c>
    </row>
    <row r="244" spans="1:10" x14ac:dyDescent="0.35">
      <c r="A244" t="str">
        <f>IF('Vesiverkoston lähtötiedot'!$A243&gt;1000, 'Vesiverkoston lähtötiedot'!$A243+MALLI_saneeraus_VJ1!A$2,"")</f>
        <v/>
      </c>
      <c r="B244" s="8" t="str">
        <f>IF(A244&lt;&gt;"",'Vesiverkoston lähtötiedot'!$B243*MALLI_saneeraus_VJ1!B$2,"")</f>
        <v/>
      </c>
      <c r="C244" t="str">
        <f>IF('Vesiverkoston lähtötiedot'!$A243&gt;1000, 'Vesiverkoston lähtötiedot'!$A243+MALLI_saneeraus_VJ1!C$2,"")</f>
        <v/>
      </c>
      <c r="D244" s="8" t="str">
        <f>IF(C244&lt;&gt;"",'Vesiverkoston lähtötiedot'!$B243*MALLI_saneeraus_VJ1!D$2,"")</f>
        <v/>
      </c>
      <c r="E244" t="str">
        <f>IF('Vesiverkoston lähtötiedot'!$A243&gt;1000, 'Vesiverkoston lähtötiedot'!$A243+MALLI_saneeraus_VJ1!E$2,"")</f>
        <v/>
      </c>
      <c r="F244" s="8" t="str">
        <f>IF(E244&lt;&gt;"",'Vesiverkoston lähtötiedot'!$B243*MALLI_saneeraus_VJ1!F$2,"")</f>
        <v/>
      </c>
      <c r="G244" t="str">
        <f>IF('Vesiverkoston lähtötiedot'!$A243&gt;1000, 'Vesiverkoston lähtötiedot'!$A243+MALLI_saneeraus_VJ1!G$2,"")</f>
        <v/>
      </c>
      <c r="H244" s="8" t="str">
        <f>IF(G244&lt;&gt;"",'Vesiverkoston lähtötiedot'!$B243*MALLI_saneeraus_VJ1!H$2,"")</f>
        <v/>
      </c>
      <c r="I244" t="str">
        <f>IF('Vesiverkoston lähtötiedot'!$A243&gt;1000, 'Vesiverkoston lähtötiedot'!$A243+MALLI_saneeraus_VJ1!I$2,"")</f>
        <v/>
      </c>
      <c r="J244" s="8" t="str">
        <f>IF(I244&lt;&gt;"",'Vesiverkoston lähtötiedot'!$B243*MALLI_saneeraus_VJ1!J$2,"")</f>
        <v/>
      </c>
    </row>
    <row r="245" spans="1:10" x14ac:dyDescent="0.35">
      <c r="A245" t="str">
        <f>IF('Vesiverkoston lähtötiedot'!$A244&gt;1000, 'Vesiverkoston lähtötiedot'!$A244+MALLI_saneeraus_VJ1!A$2,"")</f>
        <v/>
      </c>
      <c r="B245" s="8" t="str">
        <f>IF(A245&lt;&gt;"",'Vesiverkoston lähtötiedot'!$B244*MALLI_saneeraus_VJ1!B$2,"")</f>
        <v/>
      </c>
      <c r="C245" t="str">
        <f>IF('Vesiverkoston lähtötiedot'!$A244&gt;1000, 'Vesiverkoston lähtötiedot'!$A244+MALLI_saneeraus_VJ1!C$2,"")</f>
        <v/>
      </c>
      <c r="D245" s="8" t="str">
        <f>IF(C245&lt;&gt;"",'Vesiverkoston lähtötiedot'!$B244*MALLI_saneeraus_VJ1!D$2,"")</f>
        <v/>
      </c>
      <c r="E245" t="str">
        <f>IF('Vesiverkoston lähtötiedot'!$A244&gt;1000, 'Vesiverkoston lähtötiedot'!$A244+MALLI_saneeraus_VJ1!E$2,"")</f>
        <v/>
      </c>
      <c r="F245" s="8" t="str">
        <f>IF(E245&lt;&gt;"",'Vesiverkoston lähtötiedot'!$B244*MALLI_saneeraus_VJ1!F$2,"")</f>
        <v/>
      </c>
      <c r="G245" t="str">
        <f>IF('Vesiverkoston lähtötiedot'!$A244&gt;1000, 'Vesiverkoston lähtötiedot'!$A244+MALLI_saneeraus_VJ1!G$2,"")</f>
        <v/>
      </c>
      <c r="H245" s="8" t="str">
        <f>IF(G245&lt;&gt;"",'Vesiverkoston lähtötiedot'!$B244*MALLI_saneeraus_VJ1!H$2,"")</f>
        <v/>
      </c>
      <c r="I245" t="str">
        <f>IF('Vesiverkoston lähtötiedot'!$A244&gt;1000, 'Vesiverkoston lähtötiedot'!$A244+MALLI_saneeraus_VJ1!I$2,"")</f>
        <v/>
      </c>
      <c r="J245" s="8" t="str">
        <f>IF(I245&lt;&gt;"",'Vesiverkoston lähtötiedot'!$B244*MALLI_saneeraus_VJ1!J$2,"")</f>
        <v/>
      </c>
    </row>
    <row r="246" spans="1:10" x14ac:dyDescent="0.35">
      <c r="A246" t="str">
        <f>IF('Vesiverkoston lähtötiedot'!$A245&gt;1000, 'Vesiverkoston lähtötiedot'!$A245+MALLI_saneeraus_VJ1!A$2,"")</f>
        <v/>
      </c>
      <c r="B246" s="8" t="str">
        <f>IF(A246&lt;&gt;"",'Vesiverkoston lähtötiedot'!$B245*MALLI_saneeraus_VJ1!B$2,"")</f>
        <v/>
      </c>
      <c r="C246" t="str">
        <f>IF('Vesiverkoston lähtötiedot'!$A245&gt;1000, 'Vesiverkoston lähtötiedot'!$A245+MALLI_saneeraus_VJ1!C$2,"")</f>
        <v/>
      </c>
      <c r="D246" s="8" t="str">
        <f>IF(C246&lt;&gt;"",'Vesiverkoston lähtötiedot'!$B245*MALLI_saneeraus_VJ1!D$2,"")</f>
        <v/>
      </c>
      <c r="E246" t="str">
        <f>IF('Vesiverkoston lähtötiedot'!$A245&gt;1000, 'Vesiverkoston lähtötiedot'!$A245+MALLI_saneeraus_VJ1!E$2,"")</f>
        <v/>
      </c>
      <c r="F246" s="8" t="str">
        <f>IF(E246&lt;&gt;"",'Vesiverkoston lähtötiedot'!$B245*MALLI_saneeraus_VJ1!F$2,"")</f>
        <v/>
      </c>
      <c r="G246" t="str">
        <f>IF('Vesiverkoston lähtötiedot'!$A245&gt;1000, 'Vesiverkoston lähtötiedot'!$A245+MALLI_saneeraus_VJ1!G$2,"")</f>
        <v/>
      </c>
      <c r="H246" s="8" t="str">
        <f>IF(G246&lt;&gt;"",'Vesiverkoston lähtötiedot'!$B245*MALLI_saneeraus_VJ1!H$2,"")</f>
        <v/>
      </c>
      <c r="I246" t="str">
        <f>IF('Vesiverkoston lähtötiedot'!$A245&gt;1000, 'Vesiverkoston lähtötiedot'!$A245+MALLI_saneeraus_VJ1!I$2,"")</f>
        <v/>
      </c>
      <c r="J246" s="8" t="str">
        <f>IF(I246&lt;&gt;"",'Vesiverkoston lähtötiedot'!$B245*MALLI_saneeraus_VJ1!J$2,"")</f>
        <v/>
      </c>
    </row>
    <row r="247" spans="1:10" x14ac:dyDescent="0.35">
      <c r="A247" t="str">
        <f>IF('Vesiverkoston lähtötiedot'!$A246&gt;1000, 'Vesiverkoston lähtötiedot'!$A246+MALLI_saneeraus_VJ1!A$2,"")</f>
        <v/>
      </c>
      <c r="B247" s="8" t="str">
        <f>IF(A247&lt;&gt;"",'Vesiverkoston lähtötiedot'!$B246*MALLI_saneeraus_VJ1!B$2,"")</f>
        <v/>
      </c>
      <c r="C247" t="str">
        <f>IF('Vesiverkoston lähtötiedot'!$A246&gt;1000, 'Vesiverkoston lähtötiedot'!$A246+MALLI_saneeraus_VJ1!C$2,"")</f>
        <v/>
      </c>
      <c r="D247" s="8" t="str">
        <f>IF(C247&lt;&gt;"",'Vesiverkoston lähtötiedot'!$B246*MALLI_saneeraus_VJ1!D$2,"")</f>
        <v/>
      </c>
      <c r="E247" t="str">
        <f>IF('Vesiverkoston lähtötiedot'!$A246&gt;1000, 'Vesiverkoston lähtötiedot'!$A246+MALLI_saneeraus_VJ1!E$2,"")</f>
        <v/>
      </c>
      <c r="F247" s="8" t="str">
        <f>IF(E247&lt;&gt;"",'Vesiverkoston lähtötiedot'!$B246*MALLI_saneeraus_VJ1!F$2,"")</f>
        <v/>
      </c>
      <c r="G247" t="str">
        <f>IF('Vesiverkoston lähtötiedot'!$A246&gt;1000, 'Vesiverkoston lähtötiedot'!$A246+MALLI_saneeraus_VJ1!G$2,"")</f>
        <v/>
      </c>
      <c r="H247" s="8" t="str">
        <f>IF(G247&lt;&gt;"",'Vesiverkoston lähtötiedot'!$B246*MALLI_saneeraus_VJ1!H$2,"")</f>
        <v/>
      </c>
      <c r="I247" t="str">
        <f>IF('Vesiverkoston lähtötiedot'!$A246&gt;1000, 'Vesiverkoston lähtötiedot'!$A246+MALLI_saneeraus_VJ1!I$2,"")</f>
        <v/>
      </c>
      <c r="J247" s="8" t="str">
        <f>IF(I247&lt;&gt;"",'Vesiverkoston lähtötiedot'!$B246*MALLI_saneeraus_VJ1!J$2,"")</f>
        <v/>
      </c>
    </row>
    <row r="248" spans="1:10" x14ac:dyDescent="0.35">
      <c r="A248" t="str">
        <f>IF('Vesiverkoston lähtötiedot'!$A247&gt;1000, 'Vesiverkoston lähtötiedot'!$A247+MALLI_saneeraus_VJ1!A$2,"")</f>
        <v/>
      </c>
      <c r="B248" s="8" t="str">
        <f>IF(A248&lt;&gt;"",'Vesiverkoston lähtötiedot'!$B247*MALLI_saneeraus_VJ1!B$2,"")</f>
        <v/>
      </c>
      <c r="C248" t="str">
        <f>IF('Vesiverkoston lähtötiedot'!$A247&gt;1000, 'Vesiverkoston lähtötiedot'!$A247+MALLI_saneeraus_VJ1!C$2,"")</f>
        <v/>
      </c>
      <c r="D248" s="8" t="str">
        <f>IF(C248&lt;&gt;"",'Vesiverkoston lähtötiedot'!$B247*MALLI_saneeraus_VJ1!D$2,"")</f>
        <v/>
      </c>
      <c r="E248" t="str">
        <f>IF('Vesiverkoston lähtötiedot'!$A247&gt;1000, 'Vesiverkoston lähtötiedot'!$A247+MALLI_saneeraus_VJ1!E$2,"")</f>
        <v/>
      </c>
      <c r="F248" s="8" t="str">
        <f>IF(E248&lt;&gt;"",'Vesiverkoston lähtötiedot'!$B247*MALLI_saneeraus_VJ1!F$2,"")</f>
        <v/>
      </c>
      <c r="G248" t="str">
        <f>IF('Vesiverkoston lähtötiedot'!$A247&gt;1000, 'Vesiverkoston lähtötiedot'!$A247+MALLI_saneeraus_VJ1!G$2,"")</f>
        <v/>
      </c>
      <c r="H248" s="8" t="str">
        <f>IF(G248&lt;&gt;"",'Vesiverkoston lähtötiedot'!$B247*MALLI_saneeraus_VJ1!H$2,"")</f>
        <v/>
      </c>
      <c r="I248" t="str">
        <f>IF('Vesiverkoston lähtötiedot'!$A247&gt;1000, 'Vesiverkoston lähtötiedot'!$A247+MALLI_saneeraus_VJ1!I$2,"")</f>
        <v/>
      </c>
      <c r="J248" s="8" t="str">
        <f>IF(I248&lt;&gt;"",'Vesiverkoston lähtötiedot'!$B247*MALLI_saneeraus_VJ1!J$2,"")</f>
        <v/>
      </c>
    </row>
    <row r="249" spans="1:10" x14ac:dyDescent="0.35">
      <c r="A249" t="str">
        <f>IF('Vesiverkoston lähtötiedot'!$A248&gt;1000, 'Vesiverkoston lähtötiedot'!$A248+MALLI_saneeraus_VJ1!A$2,"")</f>
        <v/>
      </c>
      <c r="B249" s="8" t="str">
        <f>IF(A249&lt;&gt;"",'Vesiverkoston lähtötiedot'!$B248*MALLI_saneeraus_VJ1!B$2,"")</f>
        <v/>
      </c>
      <c r="C249" t="str">
        <f>IF('Vesiverkoston lähtötiedot'!$A248&gt;1000, 'Vesiverkoston lähtötiedot'!$A248+MALLI_saneeraus_VJ1!C$2,"")</f>
        <v/>
      </c>
      <c r="D249" s="8" t="str">
        <f>IF(C249&lt;&gt;"",'Vesiverkoston lähtötiedot'!$B248*MALLI_saneeraus_VJ1!D$2,"")</f>
        <v/>
      </c>
      <c r="E249" t="str">
        <f>IF('Vesiverkoston lähtötiedot'!$A248&gt;1000, 'Vesiverkoston lähtötiedot'!$A248+MALLI_saneeraus_VJ1!E$2,"")</f>
        <v/>
      </c>
      <c r="F249" s="8" t="str">
        <f>IF(E249&lt;&gt;"",'Vesiverkoston lähtötiedot'!$B248*MALLI_saneeraus_VJ1!F$2,"")</f>
        <v/>
      </c>
      <c r="G249" t="str">
        <f>IF('Vesiverkoston lähtötiedot'!$A248&gt;1000, 'Vesiverkoston lähtötiedot'!$A248+MALLI_saneeraus_VJ1!G$2,"")</f>
        <v/>
      </c>
      <c r="H249" s="8" t="str">
        <f>IF(G249&lt;&gt;"",'Vesiverkoston lähtötiedot'!$B248*MALLI_saneeraus_VJ1!H$2,"")</f>
        <v/>
      </c>
      <c r="I249" t="str">
        <f>IF('Vesiverkoston lähtötiedot'!$A248&gt;1000, 'Vesiverkoston lähtötiedot'!$A248+MALLI_saneeraus_VJ1!I$2,"")</f>
        <v/>
      </c>
      <c r="J249" s="8" t="str">
        <f>IF(I249&lt;&gt;"",'Vesiverkoston lähtötiedot'!$B248*MALLI_saneeraus_VJ1!J$2,"")</f>
        <v/>
      </c>
    </row>
    <row r="250" spans="1:10" x14ac:dyDescent="0.35">
      <c r="A250" t="str">
        <f>IF('Vesiverkoston lähtötiedot'!$A249&gt;1000, 'Vesiverkoston lähtötiedot'!$A249+MALLI_saneeraus_VJ1!A$2,"")</f>
        <v/>
      </c>
      <c r="B250" s="8" t="str">
        <f>IF(A250&lt;&gt;"",'Vesiverkoston lähtötiedot'!$B249*MALLI_saneeraus_VJ1!B$2,"")</f>
        <v/>
      </c>
      <c r="C250" t="str">
        <f>IF('Vesiverkoston lähtötiedot'!$A249&gt;1000, 'Vesiverkoston lähtötiedot'!$A249+MALLI_saneeraus_VJ1!C$2,"")</f>
        <v/>
      </c>
      <c r="D250" s="8" t="str">
        <f>IF(C250&lt;&gt;"",'Vesiverkoston lähtötiedot'!$B249*MALLI_saneeraus_VJ1!D$2,"")</f>
        <v/>
      </c>
      <c r="E250" t="str">
        <f>IF('Vesiverkoston lähtötiedot'!$A249&gt;1000, 'Vesiverkoston lähtötiedot'!$A249+MALLI_saneeraus_VJ1!E$2,"")</f>
        <v/>
      </c>
      <c r="F250" s="8" t="str">
        <f>IF(E250&lt;&gt;"",'Vesiverkoston lähtötiedot'!$B249*MALLI_saneeraus_VJ1!F$2,"")</f>
        <v/>
      </c>
      <c r="G250" t="str">
        <f>IF('Vesiverkoston lähtötiedot'!$A249&gt;1000, 'Vesiverkoston lähtötiedot'!$A249+MALLI_saneeraus_VJ1!G$2,"")</f>
        <v/>
      </c>
      <c r="H250" s="8" t="str">
        <f>IF(G250&lt;&gt;"",'Vesiverkoston lähtötiedot'!$B249*MALLI_saneeraus_VJ1!H$2,"")</f>
        <v/>
      </c>
      <c r="I250" t="str">
        <f>IF('Vesiverkoston lähtötiedot'!$A249&gt;1000, 'Vesiverkoston lähtötiedot'!$A249+MALLI_saneeraus_VJ1!I$2,"")</f>
        <v/>
      </c>
      <c r="J250" s="8" t="str">
        <f>IF(I250&lt;&gt;"",'Vesiverkoston lähtötiedot'!$B249*MALLI_saneeraus_VJ1!J$2,"")</f>
        <v/>
      </c>
    </row>
    <row r="251" spans="1:10" x14ac:dyDescent="0.35">
      <c r="A251" t="str">
        <f>IF('Vesiverkoston lähtötiedot'!$A250&gt;1000, 'Vesiverkoston lähtötiedot'!$A250+MALLI_saneeraus_VJ1!A$2,"")</f>
        <v/>
      </c>
      <c r="B251" s="8" t="str">
        <f>IF(A251&lt;&gt;"",'Vesiverkoston lähtötiedot'!$B250*MALLI_saneeraus_VJ1!B$2,"")</f>
        <v/>
      </c>
      <c r="C251" t="str">
        <f>IF('Vesiverkoston lähtötiedot'!$A250&gt;1000, 'Vesiverkoston lähtötiedot'!$A250+MALLI_saneeraus_VJ1!C$2,"")</f>
        <v/>
      </c>
      <c r="D251" s="8" t="str">
        <f>IF(C251&lt;&gt;"",'Vesiverkoston lähtötiedot'!$B250*MALLI_saneeraus_VJ1!D$2,"")</f>
        <v/>
      </c>
      <c r="E251" t="str">
        <f>IF('Vesiverkoston lähtötiedot'!$A250&gt;1000, 'Vesiverkoston lähtötiedot'!$A250+MALLI_saneeraus_VJ1!E$2,"")</f>
        <v/>
      </c>
      <c r="F251" s="8" t="str">
        <f>IF(E251&lt;&gt;"",'Vesiverkoston lähtötiedot'!$B250*MALLI_saneeraus_VJ1!F$2,"")</f>
        <v/>
      </c>
      <c r="G251" t="str">
        <f>IF('Vesiverkoston lähtötiedot'!$A250&gt;1000, 'Vesiverkoston lähtötiedot'!$A250+MALLI_saneeraus_VJ1!G$2,"")</f>
        <v/>
      </c>
      <c r="H251" s="8" t="str">
        <f>IF(G251&lt;&gt;"",'Vesiverkoston lähtötiedot'!$B250*MALLI_saneeraus_VJ1!H$2,"")</f>
        <v/>
      </c>
      <c r="I251" t="str">
        <f>IF('Vesiverkoston lähtötiedot'!$A250&gt;1000, 'Vesiverkoston lähtötiedot'!$A250+MALLI_saneeraus_VJ1!I$2,"")</f>
        <v/>
      </c>
      <c r="J251" s="8" t="str">
        <f>IF(I251&lt;&gt;"",'Vesiverkoston lähtötiedot'!$B250*MALLI_saneeraus_VJ1!J$2,"")</f>
        <v/>
      </c>
    </row>
    <row r="252" spans="1:10" x14ac:dyDescent="0.35">
      <c r="A252" t="str">
        <f>IF('Vesiverkoston lähtötiedot'!$A251&gt;1000, 'Vesiverkoston lähtötiedot'!$A251+MALLI_saneeraus_VJ1!A$2,"")</f>
        <v/>
      </c>
      <c r="B252" s="8" t="str">
        <f>IF(A252&lt;&gt;"",'Vesiverkoston lähtötiedot'!$B251*MALLI_saneeraus_VJ1!B$2,"")</f>
        <v/>
      </c>
      <c r="C252" t="str">
        <f>IF('Vesiverkoston lähtötiedot'!$A251&gt;1000, 'Vesiverkoston lähtötiedot'!$A251+MALLI_saneeraus_VJ1!C$2,"")</f>
        <v/>
      </c>
      <c r="D252" s="8" t="str">
        <f>IF(C252&lt;&gt;"",'Vesiverkoston lähtötiedot'!$B251*MALLI_saneeraus_VJ1!D$2,"")</f>
        <v/>
      </c>
      <c r="E252" t="str">
        <f>IF('Vesiverkoston lähtötiedot'!$A251&gt;1000, 'Vesiverkoston lähtötiedot'!$A251+MALLI_saneeraus_VJ1!E$2,"")</f>
        <v/>
      </c>
      <c r="F252" s="8" t="str">
        <f>IF(E252&lt;&gt;"",'Vesiverkoston lähtötiedot'!$B251*MALLI_saneeraus_VJ1!F$2,"")</f>
        <v/>
      </c>
      <c r="G252" t="str">
        <f>IF('Vesiverkoston lähtötiedot'!$A251&gt;1000, 'Vesiverkoston lähtötiedot'!$A251+MALLI_saneeraus_VJ1!G$2,"")</f>
        <v/>
      </c>
      <c r="H252" s="8" t="str">
        <f>IF(G252&lt;&gt;"",'Vesiverkoston lähtötiedot'!$B251*MALLI_saneeraus_VJ1!H$2,"")</f>
        <v/>
      </c>
      <c r="I252" t="str">
        <f>IF('Vesiverkoston lähtötiedot'!$A251&gt;1000, 'Vesiverkoston lähtötiedot'!$A251+MALLI_saneeraus_VJ1!I$2,"")</f>
        <v/>
      </c>
      <c r="J252" s="8" t="str">
        <f>IF(I252&lt;&gt;"",'Vesiverkoston lähtötiedot'!$B251*MALLI_saneeraus_VJ1!J$2,"")</f>
        <v/>
      </c>
    </row>
    <row r="253" spans="1:10" x14ac:dyDescent="0.35">
      <c r="A253" t="str">
        <f>IF('Vesiverkoston lähtötiedot'!$A252&gt;1000, 'Vesiverkoston lähtötiedot'!$A252+MALLI_saneeraus_VJ1!A$2,"")</f>
        <v/>
      </c>
      <c r="B253" s="8" t="str">
        <f>IF(A253&lt;&gt;"",'Vesiverkoston lähtötiedot'!$B252*MALLI_saneeraus_VJ1!B$2,"")</f>
        <v/>
      </c>
      <c r="C253" t="str">
        <f>IF('Vesiverkoston lähtötiedot'!$A252&gt;1000, 'Vesiverkoston lähtötiedot'!$A252+MALLI_saneeraus_VJ1!C$2,"")</f>
        <v/>
      </c>
      <c r="D253" s="8" t="str">
        <f>IF(C253&lt;&gt;"",'Vesiverkoston lähtötiedot'!$B252*MALLI_saneeraus_VJ1!D$2,"")</f>
        <v/>
      </c>
      <c r="E253" t="str">
        <f>IF('Vesiverkoston lähtötiedot'!$A252&gt;1000, 'Vesiverkoston lähtötiedot'!$A252+MALLI_saneeraus_VJ1!E$2,"")</f>
        <v/>
      </c>
      <c r="F253" s="8" t="str">
        <f>IF(E253&lt;&gt;"",'Vesiverkoston lähtötiedot'!$B252*MALLI_saneeraus_VJ1!F$2,"")</f>
        <v/>
      </c>
      <c r="G253" t="str">
        <f>IF('Vesiverkoston lähtötiedot'!$A252&gt;1000, 'Vesiverkoston lähtötiedot'!$A252+MALLI_saneeraus_VJ1!G$2,"")</f>
        <v/>
      </c>
      <c r="H253" s="8" t="str">
        <f>IF(G253&lt;&gt;"",'Vesiverkoston lähtötiedot'!$B252*MALLI_saneeraus_VJ1!H$2,"")</f>
        <v/>
      </c>
      <c r="I253" t="str">
        <f>IF('Vesiverkoston lähtötiedot'!$A252&gt;1000, 'Vesiverkoston lähtötiedot'!$A252+MALLI_saneeraus_VJ1!I$2,"")</f>
        <v/>
      </c>
      <c r="J253" s="8" t="str">
        <f>IF(I253&lt;&gt;"",'Vesiverkoston lähtötiedot'!$B252*MALLI_saneeraus_VJ1!J$2,"")</f>
        <v/>
      </c>
    </row>
    <row r="254" spans="1:10" x14ac:dyDescent="0.35">
      <c r="A254" t="str">
        <f>IF('Vesiverkoston lähtötiedot'!$A253&gt;1000, 'Vesiverkoston lähtötiedot'!$A253+MALLI_saneeraus_VJ1!A$2,"")</f>
        <v/>
      </c>
      <c r="B254" s="8" t="str">
        <f>IF(A254&lt;&gt;"",'Vesiverkoston lähtötiedot'!$B253*MALLI_saneeraus_VJ1!B$2,"")</f>
        <v/>
      </c>
      <c r="C254" t="str">
        <f>IF('Vesiverkoston lähtötiedot'!$A253&gt;1000, 'Vesiverkoston lähtötiedot'!$A253+MALLI_saneeraus_VJ1!C$2,"")</f>
        <v/>
      </c>
      <c r="D254" s="8" t="str">
        <f>IF(C254&lt;&gt;"",'Vesiverkoston lähtötiedot'!$B253*MALLI_saneeraus_VJ1!D$2,"")</f>
        <v/>
      </c>
      <c r="E254" t="str">
        <f>IF('Vesiverkoston lähtötiedot'!$A253&gt;1000, 'Vesiverkoston lähtötiedot'!$A253+MALLI_saneeraus_VJ1!E$2,"")</f>
        <v/>
      </c>
      <c r="F254" s="8" t="str">
        <f>IF(E254&lt;&gt;"",'Vesiverkoston lähtötiedot'!$B253*MALLI_saneeraus_VJ1!F$2,"")</f>
        <v/>
      </c>
      <c r="G254" t="str">
        <f>IF('Vesiverkoston lähtötiedot'!$A253&gt;1000, 'Vesiverkoston lähtötiedot'!$A253+MALLI_saneeraus_VJ1!G$2,"")</f>
        <v/>
      </c>
      <c r="H254" s="8" t="str">
        <f>IF(G254&lt;&gt;"",'Vesiverkoston lähtötiedot'!$B253*MALLI_saneeraus_VJ1!H$2,"")</f>
        <v/>
      </c>
      <c r="I254" t="str">
        <f>IF('Vesiverkoston lähtötiedot'!$A253&gt;1000, 'Vesiverkoston lähtötiedot'!$A253+MALLI_saneeraus_VJ1!I$2,"")</f>
        <v/>
      </c>
      <c r="J254" s="8" t="str">
        <f>IF(I254&lt;&gt;"",'Vesiverkoston lähtötiedot'!$B253*MALLI_saneeraus_VJ1!J$2,"")</f>
        <v/>
      </c>
    </row>
    <row r="255" spans="1:10" x14ac:dyDescent="0.35">
      <c r="A255" t="str">
        <f>IF('Vesiverkoston lähtötiedot'!$A254&gt;1000, 'Vesiverkoston lähtötiedot'!$A254+MALLI_saneeraus_VJ1!A$2,"")</f>
        <v/>
      </c>
      <c r="B255" s="8" t="str">
        <f>IF(A255&lt;&gt;"",'Vesiverkoston lähtötiedot'!$B254*MALLI_saneeraus_VJ1!B$2,"")</f>
        <v/>
      </c>
      <c r="C255" t="str">
        <f>IF('Vesiverkoston lähtötiedot'!$A254&gt;1000, 'Vesiverkoston lähtötiedot'!$A254+MALLI_saneeraus_VJ1!C$2,"")</f>
        <v/>
      </c>
      <c r="D255" s="8" t="str">
        <f>IF(C255&lt;&gt;"",'Vesiverkoston lähtötiedot'!$B254*MALLI_saneeraus_VJ1!D$2,"")</f>
        <v/>
      </c>
      <c r="E255" t="str">
        <f>IF('Vesiverkoston lähtötiedot'!$A254&gt;1000, 'Vesiverkoston lähtötiedot'!$A254+MALLI_saneeraus_VJ1!E$2,"")</f>
        <v/>
      </c>
      <c r="F255" s="8" t="str">
        <f>IF(E255&lt;&gt;"",'Vesiverkoston lähtötiedot'!$B254*MALLI_saneeraus_VJ1!F$2,"")</f>
        <v/>
      </c>
      <c r="G255" t="str">
        <f>IF('Vesiverkoston lähtötiedot'!$A254&gt;1000, 'Vesiverkoston lähtötiedot'!$A254+MALLI_saneeraus_VJ1!G$2,"")</f>
        <v/>
      </c>
      <c r="H255" s="8" t="str">
        <f>IF(G255&lt;&gt;"",'Vesiverkoston lähtötiedot'!$B254*MALLI_saneeraus_VJ1!H$2,"")</f>
        <v/>
      </c>
      <c r="I255" t="str">
        <f>IF('Vesiverkoston lähtötiedot'!$A254&gt;1000, 'Vesiverkoston lähtötiedot'!$A254+MALLI_saneeraus_VJ1!I$2,"")</f>
        <v/>
      </c>
      <c r="J255" s="8" t="str">
        <f>IF(I255&lt;&gt;"",'Vesiverkoston lähtötiedot'!$B254*MALLI_saneeraus_VJ1!J$2,"")</f>
        <v/>
      </c>
    </row>
    <row r="256" spans="1:10" x14ac:dyDescent="0.35">
      <c r="A256" t="str">
        <f>IF('Vesiverkoston lähtötiedot'!$A255&gt;1000, 'Vesiverkoston lähtötiedot'!$A255+MALLI_saneeraus_VJ1!A$2,"")</f>
        <v/>
      </c>
      <c r="B256" s="8" t="str">
        <f>IF(A256&lt;&gt;"",'Vesiverkoston lähtötiedot'!$B255*MALLI_saneeraus_VJ1!B$2,"")</f>
        <v/>
      </c>
      <c r="C256" t="str">
        <f>IF('Vesiverkoston lähtötiedot'!$A255&gt;1000, 'Vesiverkoston lähtötiedot'!$A255+MALLI_saneeraus_VJ1!C$2,"")</f>
        <v/>
      </c>
      <c r="D256" s="8" t="str">
        <f>IF(C256&lt;&gt;"",'Vesiverkoston lähtötiedot'!$B255*MALLI_saneeraus_VJ1!D$2,"")</f>
        <v/>
      </c>
      <c r="E256" t="str">
        <f>IF('Vesiverkoston lähtötiedot'!$A255&gt;1000, 'Vesiverkoston lähtötiedot'!$A255+MALLI_saneeraus_VJ1!E$2,"")</f>
        <v/>
      </c>
      <c r="F256" s="8" t="str">
        <f>IF(E256&lt;&gt;"",'Vesiverkoston lähtötiedot'!$B255*MALLI_saneeraus_VJ1!F$2,"")</f>
        <v/>
      </c>
      <c r="G256" t="str">
        <f>IF('Vesiverkoston lähtötiedot'!$A255&gt;1000, 'Vesiverkoston lähtötiedot'!$A255+MALLI_saneeraus_VJ1!G$2,"")</f>
        <v/>
      </c>
      <c r="H256" s="8" t="str">
        <f>IF(G256&lt;&gt;"",'Vesiverkoston lähtötiedot'!$B255*MALLI_saneeraus_VJ1!H$2,"")</f>
        <v/>
      </c>
      <c r="I256" t="str">
        <f>IF('Vesiverkoston lähtötiedot'!$A255&gt;1000, 'Vesiverkoston lähtötiedot'!$A255+MALLI_saneeraus_VJ1!I$2,"")</f>
        <v/>
      </c>
      <c r="J256" s="8" t="str">
        <f>IF(I256&lt;&gt;"",'Vesiverkoston lähtötiedot'!$B255*MALLI_saneeraus_VJ1!J$2,"")</f>
        <v/>
      </c>
    </row>
    <row r="257" spans="1:10" x14ac:dyDescent="0.35">
      <c r="A257" t="str">
        <f>IF('Vesiverkoston lähtötiedot'!$A256&gt;1000, 'Vesiverkoston lähtötiedot'!$A256+MALLI_saneeraus_VJ1!A$2,"")</f>
        <v/>
      </c>
      <c r="B257" s="8" t="str">
        <f>IF(A257&lt;&gt;"",'Vesiverkoston lähtötiedot'!$B256*MALLI_saneeraus_VJ1!B$2,"")</f>
        <v/>
      </c>
      <c r="C257" t="str">
        <f>IF('Vesiverkoston lähtötiedot'!$A256&gt;1000, 'Vesiverkoston lähtötiedot'!$A256+MALLI_saneeraus_VJ1!C$2,"")</f>
        <v/>
      </c>
      <c r="D257" s="8" t="str">
        <f>IF(C257&lt;&gt;"",'Vesiverkoston lähtötiedot'!$B256*MALLI_saneeraus_VJ1!D$2,"")</f>
        <v/>
      </c>
      <c r="E257" t="str">
        <f>IF('Vesiverkoston lähtötiedot'!$A256&gt;1000, 'Vesiverkoston lähtötiedot'!$A256+MALLI_saneeraus_VJ1!E$2,"")</f>
        <v/>
      </c>
      <c r="F257" s="8" t="str">
        <f>IF(E257&lt;&gt;"",'Vesiverkoston lähtötiedot'!$B256*MALLI_saneeraus_VJ1!F$2,"")</f>
        <v/>
      </c>
      <c r="G257" t="str">
        <f>IF('Vesiverkoston lähtötiedot'!$A256&gt;1000, 'Vesiverkoston lähtötiedot'!$A256+MALLI_saneeraus_VJ1!G$2,"")</f>
        <v/>
      </c>
      <c r="H257" s="8" t="str">
        <f>IF(G257&lt;&gt;"",'Vesiverkoston lähtötiedot'!$B256*MALLI_saneeraus_VJ1!H$2,"")</f>
        <v/>
      </c>
      <c r="I257" t="str">
        <f>IF('Vesiverkoston lähtötiedot'!$A256&gt;1000, 'Vesiverkoston lähtötiedot'!$A256+MALLI_saneeraus_VJ1!I$2,"")</f>
        <v/>
      </c>
      <c r="J257" s="8" t="str">
        <f>IF(I257&lt;&gt;"",'Vesiverkoston lähtötiedot'!$B256*MALLI_saneeraus_VJ1!J$2,"")</f>
        <v/>
      </c>
    </row>
    <row r="258" spans="1:10" x14ac:dyDescent="0.35">
      <c r="A258" t="str">
        <f>IF('Vesiverkoston lähtötiedot'!$A257&gt;1000, 'Vesiverkoston lähtötiedot'!$A257+MALLI_saneeraus_VJ1!A$2,"")</f>
        <v/>
      </c>
      <c r="B258" s="8" t="str">
        <f>IF(A258&lt;&gt;"",'Vesiverkoston lähtötiedot'!$B257*MALLI_saneeraus_VJ1!B$2,"")</f>
        <v/>
      </c>
      <c r="C258" t="str">
        <f>IF('Vesiverkoston lähtötiedot'!$A257&gt;1000, 'Vesiverkoston lähtötiedot'!$A257+MALLI_saneeraus_VJ1!C$2,"")</f>
        <v/>
      </c>
      <c r="D258" s="8" t="str">
        <f>IF(C258&lt;&gt;"",'Vesiverkoston lähtötiedot'!$B257*MALLI_saneeraus_VJ1!D$2,"")</f>
        <v/>
      </c>
      <c r="E258" t="str">
        <f>IF('Vesiverkoston lähtötiedot'!$A257&gt;1000, 'Vesiverkoston lähtötiedot'!$A257+MALLI_saneeraus_VJ1!E$2,"")</f>
        <v/>
      </c>
      <c r="F258" s="8" t="str">
        <f>IF(E258&lt;&gt;"",'Vesiverkoston lähtötiedot'!$B257*MALLI_saneeraus_VJ1!F$2,"")</f>
        <v/>
      </c>
      <c r="G258" t="str">
        <f>IF('Vesiverkoston lähtötiedot'!$A257&gt;1000, 'Vesiverkoston lähtötiedot'!$A257+MALLI_saneeraus_VJ1!G$2,"")</f>
        <v/>
      </c>
      <c r="H258" s="8" t="str">
        <f>IF(G258&lt;&gt;"",'Vesiverkoston lähtötiedot'!$B257*MALLI_saneeraus_VJ1!H$2,"")</f>
        <v/>
      </c>
      <c r="I258" t="str">
        <f>IF('Vesiverkoston lähtötiedot'!$A257&gt;1000, 'Vesiverkoston lähtötiedot'!$A257+MALLI_saneeraus_VJ1!I$2,"")</f>
        <v/>
      </c>
      <c r="J258" s="8" t="str">
        <f>IF(I258&lt;&gt;"",'Vesiverkoston lähtötiedot'!$B257*MALLI_saneeraus_VJ1!J$2,"")</f>
        <v/>
      </c>
    </row>
    <row r="259" spans="1:10" x14ac:dyDescent="0.35">
      <c r="A259" t="str">
        <f>IF('Vesiverkoston lähtötiedot'!$A258&gt;1000, 'Vesiverkoston lähtötiedot'!$A258+MALLI_saneeraus_VJ1!A$2,"")</f>
        <v/>
      </c>
      <c r="B259" s="8" t="str">
        <f>IF(A259&lt;&gt;"",'Vesiverkoston lähtötiedot'!$B258*MALLI_saneeraus_VJ1!B$2,"")</f>
        <v/>
      </c>
      <c r="C259" t="str">
        <f>IF('Vesiverkoston lähtötiedot'!$A258&gt;1000, 'Vesiverkoston lähtötiedot'!$A258+MALLI_saneeraus_VJ1!C$2,"")</f>
        <v/>
      </c>
      <c r="D259" s="8" t="str">
        <f>IF(C259&lt;&gt;"",'Vesiverkoston lähtötiedot'!$B258*MALLI_saneeraus_VJ1!D$2,"")</f>
        <v/>
      </c>
      <c r="E259" t="str">
        <f>IF('Vesiverkoston lähtötiedot'!$A258&gt;1000, 'Vesiverkoston lähtötiedot'!$A258+MALLI_saneeraus_VJ1!E$2,"")</f>
        <v/>
      </c>
      <c r="F259" s="8" t="str">
        <f>IF(E259&lt;&gt;"",'Vesiverkoston lähtötiedot'!$B258*MALLI_saneeraus_VJ1!F$2,"")</f>
        <v/>
      </c>
      <c r="G259" t="str">
        <f>IF('Vesiverkoston lähtötiedot'!$A258&gt;1000, 'Vesiverkoston lähtötiedot'!$A258+MALLI_saneeraus_VJ1!G$2,"")</f>
        <v/>
      </c>
      <c r="H259" s="8" t="str">
        <f>IF(G259&lt;&gt;"",'Vesiverkoston lähtötiedot'!$B258*MALLI_saneeraus_VJ1!H$2,"")</f>
        <v/>
      </c>
      <c r="I259" t="str">
        <f>IF('Vesiverkoston lähtötiedot'!$A258&gt;1000, 'Vesiverkoston lähtötiedot'!$A258+MALLI_saneeraus_VJ1!I$2,"")</f>
        <v/>
      </c>
      <c r="J259" s="8" t="str">
        <f>IF(I259&lt;&gt;"",'Vesiverkoston lähtötiedot'!$B258*MALLI_saneeraus_VJ1!J$2,"")</f>
        <v/>
      </c>
    </row>
    <row r="260" spans="1:10" x14ac:dyDescent="0.35">
      <c r="A260" t="str">
        <f>IF('Vesiverkoston lähtötiedot'!$A259&gt;1000, 'Vesiverkoston lähtötiedot'!$A259+MALLI_saneeraus_VJ1!A$2,"")</f>
        <v/>
      </c>
      <c r="B260" s="8" t="str">
        <f>IF(A260&lt;&gt;"",'Vesiverkoston lähtötiedot'!$B259*MALLI_saneeraus_VJ1!B$2,"")</f>
        <v/>
      </c>
      <c r="C260" t="str">
        <f>IF('Vesiverkoston lähtötiedot'!$A259&gt;1000, 'Vesiverkoston lähtötiedot'!$A259+MALLI_saneeraus_VJ1!C$2,"")</f>
        <v/>
      </c>
      <c r="D260" s="8" t="str">
        <f>IF(C260&lt;&gt;"",'Vesiverkoston lähtötiedot'!$B259*MALLI_saneeraus_VJ1!D$2,"")</f>
        <v/>
      </c>
      <c r="E260" t="str">
        <f>IF('Vesiverkoston lähtötiedot'!$A259&gt;1000, 'Vesiverkoston lähtötiedot'!$A259+MALLI_saneeraus_VJ1!E$2,"")</f>
        <v/>
      </c>
      <c r="F260" s="8" t="str">
        <f>IF(E260&lt;&gt;"",'Vesiverkoston lähtötiedot'!$B259*MALLI_saneeraus_VJ1!F$2,"")</f>
        <v/>
      </c>
      <c r="G260" t="str">
        <f>IF('Vesiverkoston lähtötiedot'!$A259&gt;1000, 'Vesiverkoston lähtötiedot'!$A259+MALLI_saneeraus_VJ1!G$2,"")</f>
        <v/>
      </c>
      <c r="H260" s="8" t="str">
        <f>IF(G260&lt;&gt;"",'Vesiverkoston lähtötiedot'!$B259*MALLI_saneeraus_VJ1!H$2,"")</f>
        <v/>
      </c>
      <c r="I260" t="str">
        <f>IF('Vesiverkoston lähtötiedot'!$A259&gt;1000, 'Vesiverkoston lähtötiedot'!$A259+MALLI_saneeraus_VJ1!I$2,"")</f>
        <v/>
      </c>
      <c r="J260" s="8" t="str">
        <f>IF(I260&lt;&gt;"",'Vesiverkoston lähtötiedot'!$B259*MALLI_saneeraus_VJ1!J$2,"")</f>
        <v/>
      </c>
    </row>
    <row r="261" spans="1:10" x14ac:dyDescent="0.35">
      <c r="A261" t="str">
        <f>IF('Vesiverkoston lähtötiedot'!$A260&gt;1000, 'Vesiverkoston lähtötiedot'!$A260+MALLI_saneeraus_VJ1!A$2,"")</f>
        <v/>
      </c>
      <c r="B261" s="8" t="str">
        <f>IF(A261&lt;&gt;"",'Vesiverkoston lähtötiedot'!$B260*MALLI_saneeraus_VJ1!B$2,"")</f>
        <v/>
      </c>
      <c r="C261" t="str">
        <f>IF('Vesiverkoston lähtötiedot'!$A260&gt;1000, 'Vesiverkoston lähtötiedot'!$A260+MALLI_saneeraus_VJ1!C$2,"")</f>
        <v/>
      </c>
      <c r="D261" s="8" t="str">
        <f>IF(C261&lt;&gt;"",'Vesiverkoston lähtötiedot'!$B260*MALLI_saneeraus_VJ1!D$2,"")</f>
        <v/>
      </c>
      <c r="E261" t="str">
        <f>IF('Vesiverkoston lähtötiedot'!$A260&gt;1000, 'Vesiverkoston lähtötiedot'!$A260+MALLI_saneeraus_VJ1!E$2,"")</f>
        <v/>
      </c>
      <c r="F261" s="8" t="str">
        <f>IF(E261&lt;&gt;"",'Vesiverkoston lähtötiedot'!$B260*MALLI_saneeraus_VJ1!F$2,"")</f>
        <v/>
      </c>
      <c r="G261" t="str">
        <f>IF('Vesiverkoston lähtötiedot'!$A260&gt;1000, 'Vesiverkoston lähtötiedot'!$A260+MALLI_saneeraus_VJ1!G$2,"")</f>
        <v/>
      </c>
      <c r="H261" s="8" t="str">
        <f>IF(G261&lt;&gt;"",'Vesiverkoston lähtötiedot'!$B260*MALLI_saneeraus_VJ1!H$2,"")</f>
        <v/>
      </c>
      <c r="I261" t="str">
        <f>IF('Vesiverkoston lähtötiedot'!$A260&gt;1000, 'Vesiverkoston lähtötiedot'!$A260+MALLI_saneeraus_VJ1!I$2,"")</f>
        <v/>
      </c>
      <c r="J261" s="8" t="str">
        <f>IF(I261&lt;&gt;"",'Vesiverkoston lähtötiedot'!$B260*MALLI_saneeraus_VJ1!J$2,"")</f>
        <v/>
      </c>
    </row>
    <row r="262" spans="1:10" x14ac:dyDescent="0.35">
      <c r="A262" t="str">
        <f>IF('Vesiverkoston lähtötiedot'!$A261&gt;1000, 'Vesiverkoston lähtötiedot'!$A261+MALLI_saneeraus_VJ1!A$2,"")</f>
        <v/>
      </c>
      <c r="B262" s="8" t="str">
        <f>IF(A262&lt;&gt;"",'Vesiverkoston lähtötiedot'!$B261*MALLI_saneeraus_VJ1!B$2,"")</f>
        <v/>
      </c>
      <c r="C262" t="str">
        <f>IF('Vesiverkoston lähtötiedot'!$A261&gt;1000, 'Vesiverkoston lähtötiedot'!$A261+MALLI_saneeraus_VJ1!C$2,"")</f>
        <v/>
      </c>
      <c r="D262" s="8" t="str">
        <f>IF(C262&lt;&gt;"",'Vesiverkoston lähtötiedot'!$B261*MALLI_saneeraus_VJ1!D$2,"")</f>
        <v/>
      </c>
      <c r="E262" t="str">
        <f>IF('Vesiverkoston lähtötiedot'!$A261&gt;1000, 'Vesiverkoston lähtötiedot'!$A261+MALLI_saneeraus_VJ1!E$2,"")</f>
        <v/>
      </c>
      <c r="F262" s="8" t="str">
        <f>IF(E262&lt;&gt;"",'Vesiverkoston lähtötiedot'!$B261*MALLI_saneeraus_VJ1!F$2,"")</f>
        <v/>
      </c>
      <c r="G262" t="str">
        <f>IF('Vesiverkoston lähtötiedot'!$A261&gt;1000, 'Vesiverkoston lähtötiedot'!$A261+MALLI_saneeraus_VJ1!G$2,"")</f>
        <v/>
      </c>
      <c r="H262" s="8" t="str">
        <f>IF(G262&lt;&gt;"",'Vesiverkoston lähtötiedot'!$B261*MALLI_saneeraus_VJ1!H$2,"")</f>
        <v/>
      </c>
      <c r="I262" t="str">
        <f>IF('Vesiverkoston lähtötiedot'!$A261&gt;1000, 'Vesiverkoston lähtötiedot'!$A261+MALLI_saneeraus_VJ1!I$2,"")</f>
        <v/>
      </c>
      <c r="J262" s="8" t="str">
        <f>IF(I262&lt;&gt;"",'Vesiverkoston lähtötiedot'!$B261*MALLI_saneeraus_VJ1!J$2,"")</f>
        <v/>
      </c>
    </row>
    <row r="263" spans="1:10" x14ac:dyDescent="0.35">
      <c r="A263" t="str">
        <f>IF('Vesiverkoston lähtötiedot'!$A262&gt;1000, 'Vesiverkoston lähtötiedot'!$A262+MALLI_saneeraus_VJ1!A$2,"")</f>
        <v/>
      </c>
      <c r="B263" s="8" t="str">
        <f>IF(A263&lt;&gt;"",'Vesiverkoston lähtötiedot'!$B262*MALLI_saneeraus_VJ1!B$2,"")</f>
        <v/>
      </c>
      <c r="C263" t="str">
        <f>IF('Vesiverkoston lähtötiedot'!$A262&gt;1000, 'Vesiverkoston lähtötiedot'!$A262+MALLI_saneeraus_VJ1!C$2,"")</f>
        <v/>
      </c>
      <c r="D263" s="8" t="str">
        <f>IF(C263&lt;&gt;"",'Vesiverkoston lähtötiedot'!$B262*MALLI_saneeraus_VJ1!D$2,"")</f>
        <v/>
      </c>
      <c r="E263" t="str">
        <f>IF('Vesiverkoston lähtötiedot'!$A262&gt;1000, 'Vesiverkoston lähtötiedot'!$A262+MALLI_saneeraus_VJ1!E$2,"")</f>
        <v/>
      </c>
      <c r="F263" s="8" t="str">
        <f>IF(E263&lt;&gt;"",'Vesiverkoston lähtötiedot'!$B262*MALLI_saneeraus_VJ1!F$2,"")</f>
        <v/>
      </c>
      <c r="G263" t="str">
        <f>IF('Vesiverkoston lähtötiedot'!$A262&gt;1000, 'Vesiverkoston lähtötiedot'!$A262+MALLI_saneeraus_VJ1!G$2,"")</f>
        <v/>
      </c>
      <c r="H263" s="8" t="str">
        <f>IF(G263&lt;&gt;"",'Vesiverkoston lähtötiedot'!$B262*MALLI_saneeraus_VJ1!H$2,"")</f>
        <v/>
      </c>
      <c r="I263" t="str">
        <f>IF('Vesiverkoston lähtötiedot'!$A262&gt;1000, 'Vesiverkoston lähtötiedot'!$A262+MALLI_saneeraus_VJ1!I$2,"")</f>
        <v/>
      </c>
      <c r="J263" s="8" t="str">
        <f>IF(I263&lt;&gt;"",'Vesiverkoston lähtötiedot'!$B262*MALLI_saneeraus_VJ1!J$2,"")</f>
        <v/>
      </c>
    </row>
    <row r="264" spans="1:10" x14ac:dyDescent="0.35">
      <c r="A264" t="str">
        <f>IF('Vesiverkoston lähtötiedot'!$A263&gt;1000, 'Vesiverkoston lähtötiedot'!$A263+MALLI_saneeraus_VJ1!A$2,"")</f>
        <v/>
      </c>
      <c r="B264" s="8" t="str">
        <f>IF(A264&lt;&gt;"",'Vesiverkoston lähtötiedot'!$B263*MALLI_saneeraus_VJ1!B$2,"")</f>
        <v/>
      </c>
      <c r="C264" t="str">
        <f>IF('Vesiverkoston lähtötiedot'!$A263&gt;1000, 'Vesiverkoston lähtötiedot'!$A263+MALLI_saneeraus_VJ1!C$2,"")</f>
        <v/>
      </c>
      <c r="D264" s="8" t="str">
        <f>IF(C264&lt;&gt;"",'Vesiverkoston lähtötiedot'!$B263*MALLI_saneeraus_VJ1!D$2,"")</f>
        <v/>
      </c>
      <c r="E264" t="str">
        <f>IF('Vesiverkoston lähtötiedot'!$A263&gt;1000, 'Vesiverkoston lähtötiedot'!$A263+MALLI_saneeraus_VJ1!E$2,"")</f>
        <v/>
      </c>
      <c r="F264" s="8" t="str">
        <f>IF(E264&lt;&gt;"",'Vesiverkoston lähtötiedot'!$B263*MALLI_saneeraus_VJ1!F$2,"")</f>
        <v/>
      </c>
      <c r="G264" t="str">
        <f>IF('Vesiverkoston lähtötiedot'!$A263&gt;1000, 'Vesiverkoston lähtötiedot'!$A263+MALLI_saneeraus_VJ1!G$2,"")</f>
        <v/>
      </c>
      <c r="H264" s="8" t="str">
        <f>IF(G264&lt;&gt;"",'Vesiverkoston lähtötiedot'!$B263*MALLI_saneeraus_VJ1!H$2,"")</f>
        <v/>
      </c>
      <c r="I264" t="str">
        <f>IF('Vesiverkoston lähtötiedot'!$A263&gt;1000, 'Vesiverkoston lähtötiedot'!$A263+MALLI_saneeraus_VJ1!I$2,"")</f>
        <v/>
      </c>
      <c r="J264" s="8" t="str">
        <f>IF(I264&lt;&gt;"",'Vesiverkoston lähtötiedot'!$B263*MALLI_saneeraus_VJ1!J$2,"")</f>
        <v/>
      </c>
    </row>
    <row r="265" spans="1:10" x14ac:dyDescent="0.35">
      <c r="A265" t="str">
        <f>IF('Vesiverkoston lähtötiedot'!$A264&gt;1000, 'Vesiverkoston lähtötiedot'!$A264+MALLI_saneeraus_VJ1!A$2,"")</f>
        <v/>
      </c>
      <c r="B265" s="8" t="str">
        <f>IF(A265&lt;&gt;"",'Vesiverkoston lähtötiedot'!$B264*MALLI_saneeraus_VJ1!B$2,"")</f>
        <v/>
      </c>
      <c r="C265" t="str">
        <f>IF('Vesiverkoston lähtötiedot'!$A264&gt;1000, 'Vesiverkoston lähtötiedot'!$A264+MALLI_saneeraus_VJ1!C$2,"")</f>
        <v/>
      </c>
      <c r="D265" s="8" t="str">
        <f>IF(C265&lt;&gt;"",'Vesiverkoston lähtötiedot'!$B264*MALLI_saneeraus_VJ1!D$2,"")</f>
        <v/>
      </c>
      <c r="E265" t="str">
        <f>IF('Vesiverkoston lähtötiedot'!$A264&gt;1000, 'Vesiverkoston lähtötiedot'!$A264+MALLI_saneeraus_VJ1!E$2,"")</f>
        <v/>
      </c>
      <c r="F265" s="8" t="str">
        <f>IF(E265&lt;&gt;"",'Vesiverkoston lähtötiedot'!$B264*MALLI_saneeraus_VJ1!F$2,"")</f>
        <v/>
      </c>
      <c r="G265" t="str">
        <f>IF('Vesiverkoston lähtötiedot'!$A264&gt;1000, 'Vesiverkoston lähtötiedot'!$A264+MALLI_saneeraus_VJ1!G$2,"")</f>
        <v/>
      </c>
      <c r="H265" s="8" t="str">
        <f>IF(G265&lt;&gt;"",'Vesiverkoston lähtötiedot'!$B264*MALLI_saneeraus_VJ1!H$2,"")</f>
        <v/>
      </c>
      <c r="I265" t="str">
        <f>IF('Vesiverkoston lähtötiedot'!$A264&gt;1000, 'Vesiverkoston lähtötiedot'!$A264+MALLI_saneeraus_VJ1!I$2,"")</f>
        <v/>
      </c>
      <c r="J265" s="8" t="str">
        <f>IF(I265&lt;&gt;"",'Vesiverkoston lähtötiedot'!$B264*MALLI_saneeraus_VJ1!J$2,"")</f>
        <v/>
      </c>
    </row>
    <row r="266" spans="1:10" x14ac:dyDescent="0.35">
      <c r="A266" t="str">
        <f>IF('Vesiverkoston lähtötiedot'!$A265&gt;1000, 'Vesiverkoston lähtötiedot'!$A265+MALLI_saneeraus_VJ1!A$2,"")</f>
        <v/>
      </c>
      <c r="B266" s="8" t="str">
        <f>IF(A266&lt;&gt;"",'Vesiverkoston lähtötiedot'!$B265*MALLI_saneeraus_VJ1!B$2,"")</f>
        <v/>
      </c>
      <c r="C266" t="str">
        <f>IF('Vesiverkoston lähtötiedot'!$A265&gt;1000, 'Vesiverkoston lähtötiedot'!$A265+MALLI_saneeraus_VJ1!C$2,"")</f>
        <v/>
      </c>
      <c r="D266" s="8" t="str">
        <f>IF(C266&lt;&gt;"",'Vesiverkoston lähtötiedot'!$B265*MALLI_saneeraus_VJ1!D$2,"")</f>
        <v/>
      </c>
      <c r="E266" t="str">
        <f>IF('Vesiverkoston lähtötiedot'!$A265&gt;1000, 'Vesiverkoston lähtötiedot'!$A265+MALLI_saneeraus_VJ1!E$2,"")</f>
        <v/>
      </c>
      <c r="F266" s="8" t="str">
        <f>IF(E266&lt;&gt;"",'Vesiverkoston lähtötiedot'!$B265*MALLI_saneeraus_VJ1!F$2,"")</f>
        <v/>
      </c>
      <c r="G266" t="str">
        <f>IF('Vesiverkoston lähtötiedot'!$A265&gt;1000, 'Vesiverkoston lähtötiedot'!$A265+MALLI_saneeraus_VJ1!G$2,"")</f>
        <v/>
      </c>
      <c r="H266" s="8" t="str">
        <f>IF(G266&lt;&gt;"",'Vesiverkoston lähtötiedot'!$B265*MALLI_saneeraus_VJ1!H$2,"")</f>
        <v/>
      </c>
      <c r="I266" t="str">
        <f>IF('Vesiverkoston lähtötiedot'!$A265&gt;1000, 'Vesiverkoston lähtötiedot'!$A265+MALLI_saneeraus_VJ1!I$2,"")</f>
        <v/>
      </c>
      <c r="J266" s="8" t="str">
        <f>IF(I266&lt;&gt;"",'Vesiverkoston lähtötiedot'!$B265*MALLI_saneeraus_VJ1!J$2,"")</f>
        <v/>
      </c>
    </row>
    <row r="267" spans="1:10" x14ac:dyDescent="0.35">
      <c r="A267" t="str">
        <f>IF('Vesiverkoston lähtötiedot'!$A266&gt;1000, 'Vesiverkoston lähtötiedot'!$A266+MALLI_saneeraus_VJ1!A$2,"")</f>
        <v/>
      </c>
      <c r="B267" s="8" t="str">
        <f>IF(A267&lt;&gt;"",'Vesiverkoston lähtötiedot'!$B266*MALLI_saneeraus_VJ1!B$2,"")</f>
        <v/>
      </c>
      <c r="C267" t="str">
        <f>IF('Vesiverkoston lähtötiedot'!$A266&gt;1000, 'Vesiverkoston lähtötiedot'!$A266+MALLI_saneeraus_VJ1!C$2,"")</f>
        <v/>
      </c>
      <c r="D267" s="8" t="str">
        <f>IF(C267&lt;&gt;"",'Vesiverkoston lähtötiedot'!$B266*MALLI_saneeraus_VJ1!D$2,"")</f>
        <v/>
      </c>
      <c r="E267" t="str">
        <f>IF('Vesiverkoston lähtötiedot'!$A266&gt;1000, 'Vesiverkoston lähtötiedot'!$A266+MALLI_saneeraus_VJ1!E$2,"")</f>
        <v/>
      </c>
      <c r="F267" s="8" t="str">
        <f>IF(E267&lt;&gt;"",'Vesiverkoston lähtötiedot'!$B266*MALLI_saneeraus_VJ1!F$2,"")</f>
        <v/>
      </c>
      <c r="G267" t="str">
        <f>IF('Vesiverkoston lähtötiedot'!$A266&gt;1000, 'Vesiverkoston lähtötiedot'!$A266+MALLI_saneeraus_VJ1!G$2,"")</f>
        <v/>
      </c>
      <c r="H267" s="8" t="str">
        <f>IF(G267&lt;&gt;"",'Vesiverkoston lähtötiedot'!$B266*MALLI_saneeraus_VJ1!H$2,"")</f>
        <v/>
      </c>
      <c r="I267" t="str">
        <f>IF('Vesiverkoston lähtötiedot'!$A266&gt;1000, 'Vesiverkoston lähtötiedot'!$A266+MALLI_saneeraus_VJ1!I$2,"")</f>
        <v/>
      </c>
      <c r="J267" s="8" t="str">
        <f>IF(I267&lt;&gt;"",'Vesiverkoston lähtötiedot'!$B266*MALLI_saneeraus_VJ1!J$2,"")</f>
        <v/>
      </c>
    </row>
    <row r="268" spans="1:10" x14ac:dyDescent="0.35">
      <c r="A268" t="str">
        <f>IF('Vesiverkoston lähtötiedot'!$A267&gt;1000, 'Vesiverkoston lähtötiedot'!$A267+MALLI_saneeraus_VJ1!A$2,"")</f>
        <v/>
      </c>
      <c r="B268" s="8" t="str">
        <f>IF(A268&lt;&gt;"",'Vesiverkoston lähtötiedot'!$B267*MALLI_saneeraus_VJ1!B$2,"")</f>
        <v/>
      </c>
      <c r="C268" t="str">
        <f>IF('Vesiverkoston lähtötiedot'!$A267&gt;1000, 'Vesiverkoston lähtötiedot'!$A267+MALLI_saneeraus_VJ1!C$2,"")</f>
        <v/>
      </c>
      <c r="D268" s="8" t="str">
        <f>IF(C268&lt;&gt;"",'Vesiverkoston lähtötiedot'!$B267*MALLI_saneeraus_VJ1!D$2,"")</f>
        <v/>
      </c>
      <c r="E268" t="str">
        <f>IF('Vesiverkoston lähtötiedot'!$A267&gt;1000, 'Vesiverkoston lähtötiedot'!$A267+MALLI_saneeraus_VJ1!E$2,"")</f>
        <v/>
      </c>
      <c r="F268" s="8" t="str">
        <f>IF(E268&lt;&gt;"",'Vesiverkoston lähtötiedot'!$B267*MALLI_saneeraus_VJ1!F$2,"")</f>
        <v/>
      </c>
      <c r="G268" t="str">
        <f>IF('Vesiverkoston lähtötiedot'!$A267&gt;1000, 'Vesiverkoston lähtötiedot'!$A267+MALLI_saneeraus_VJ1!G$2,"")</f>
        <v/>
      </c>
      <c r="H268" s="8" t="str">
        <f>IF(G268&lt;&gt;"",'Vesiverkoston lähtötiedot'!$B267*MALLI_saneeraus_VJ1!H$2,"")</f>
        <v/>
      </c>
      <c r="I268" t="str">
        <f>IF('Vesiverkoston lähtötiedot'!$A267&gt;1000, 'Vesiverkoston lähtötiedot'!$A267+MALLI_saneeraus_VJ1!I$2,"")</f>
        <v/>
      </c>
      <c r="J268" s="8" t="str">
        <f>IF(I268&lt;&gt;"",'Vesiverkoston lähtötiedot'!$B267*MALLI_saneeraus_VJ1!J$2,"")</f>
        <v/>
      </c>
    </row>
    <row r="269" spans="1:10" x14ac:dyDescent="0.35">
      <c r="A269" t="str">
        <f>IF('Vesiverkoston lähtötiedot'!$A268&gt;1000, 'Vesiverkoston lähtötiedot'!$A268+MALLI_saneeraus_VJ1!A$2,"")</f>
        <v/>
      </c>
      <c r="B269" s="8" t="str">
        <f>IF(A269&lt;&gt;"",'Vesiverkoston lähtötiedot'!$B268*MALLI_saneeraus_VJ1!B$2,"")</f>
        <v/>
      </c>
      <c r="C269" t="str">
        <f>IF('Vesiverkoston lähtötiedot'!$A268&gt;1000, 'Vesiverkoston lähtötiedot'!$A268+MALLI_saneeraus_VJ1!C$2,"")</f>
        <v/>
      </c>
      <c r="D269" s="8" t="str">
        <f>IF(C269&lt;&gt;"",'Vesiverkoston lähtötiedot'!$B268*MALLI_saneeraus_VJ1!D$2,"")</f>
        <v/>
      </c>
      <c r="E269" t="str">
        <f>IF('Vesiverkoston lähtötiedot'!$A268&gt;1000, 'Vesiverkoston lähtötiedot'!$A268+MALLI_saneeraus_VJ1!E$2,"")</f>
        <v/>
      </c>
      <c r="F269" s="8" t="str">
        <f>IF(E269&lt;&gt;"",'Vesiverkoston lähtötiedot'!$B268*MALLI_saneeraus_VJ1!F$2,"")</f>
        <v/>
      </c>
      <c r="G269" t="str">
        <f>IF('Vesiverkoston lähtötiedot'!$A268&gt;1000, 'Vesiverkoston lähtötiedot'!$A268+MALLI_saneeraus_VJ1!G$2,"")</f>
        <v/>
      </c>
      <c r="H269" s="8" t="str">
        <f>IF(G269&lt;&gt;"",'Vesiverkoston lähtötiedot'!$B268*MALLI_saneeraus_VJ1!H$2,"")</f>
        <v/>
      </c>
      <c r="I269" t="str">
        <f>IF('Vesiverkoston lähtötiedot'!$A268&gt;1000, 'Vesiverkoston lähtötiedot'!$A268+MALLI_saneeraus_VJ1!I$2,"")</f>
        <v/>
      </c>
      <c r="J269" s="8" t="str">
        <f>IF(I269&lt;&gt;"",'Vesiverkoston lähtötiedot'!$B268*MALLI_saneeraus_VJ1!J$2,"")</f>
        <v/>
      </c>
    </row>
    <row r="270" spans="1:10" x14ac:dyDescent="0.35">
      <c r="A270" t="str">
        <f>IF('Vesiverkoston lähtötiedot'!$A269&gt;1000, 'Vesiverkoston lähtötiedot'!$A269+MALLI_saneeraus_VJ1!A$2,"")</f>
        <v/>
      </c>
      <c r="B270" s="8" t="str">
        <f>IF(A270&lt;&gt;"",'Vesiverkoston lähtötiedot'!$B269*MALLI_saneeraus_VJ1!B$2,"")</f>
        <v/>
      </c>
      <c r="C270" t="str">
        <f>IF('Vesiverkoston lähtötiedot'!$A269&gt;1000, 'Vesiverkoston lähtötiedot'!$A269+MALLI_saneeraus_VJ1!C$2,"")</f>
        <v/>
      </c>
      <c r="D270" s="8" t="str">
        <f>IF(C270&lt;&gt;"",'Vesiverkoston lähtötiedot'!$B269*MALLI_saneeraus_VJ1!D$2,"")</f>
        <v/>
      </c>
      <c r="E270" t="str">
        <f>IF('Vesiverkoston lähtötiedot'!$A269&gt;1000, 'Vesiverkoston lähtötiedot'!$A269+MALLI_saneeraus_VJ1!E$2,"")</f>
        <v/>
      </c>
      <c r="F270" s="8" t="str">
        <f>IF(E270&lt;&gt;"",'Vesiverkoston lähtötiedot'!$B269*MALLI_saneeraus_VJ1!F$2,"")</f>
        <v/>
      </c>
      <c r="G270" t="str">
        <f>IF('Vesiverkoston lähtötiedot'!$A269&gt;1000, 'Vesiverkoston lähtötiedot'!$A269+MALLI_saneeraus_VJ1!G$2,"")</f>
        <v/>
      </c>
      <c r="H270" s="8" t="str">
        <f>IF(G270&lt;&gt;"",'Vesiverkoston lähtötiedot'!$B269*MALLI_saneeraus_VJ1!H$2,"")</f>
        <v/>
      </c>
      <c r="I270" t="str">
        <f>IF('Vesiverkoston lähtötiedot'!$A269&gt;1000, 'Vesiverkoston lähtötiedot'!$A269+MALLI_saneeraus_VJ1!I$2,"")</f>
        <v/>
      </c>
      <c r="J270" s="8" t="str">
        <f>IF(I270&lt;&gt;"",'Vesiverkoston lähtötiedot'!$B269*MALLI_saneeraus_VJ1!J$2,"")</f>
        <v/>
      </c>
    </row>
    <row r="271" spans="1:10" x14ac:dyDescent="0.35">
      <c r="A271" t="str">
        <f>IF('Vesiverkoston lähtötiedot'!$A270&gt;1000, 'Vesiverkoston lähtötiedot'!$A270+MALLI_saneeraus_VJ1!A$2,"")</f>
        <v/>
      </c>
      <c r="B271" s="8" t="str">
        <f>IF(A271&lt;&gt;"",'Vesiverkoston lähtötiedot'!$B270*MALLI_saneeraus_VJ1!B$2,"")</f>
        <v/>
      </c>
      <c r="C271" t="str">
        <f>IF('Vesiverkoston lähtötiedot'!$A270&gt;1000, 'Vesiverkoston lähtötiedot'!$A270+MALLI_saneeraus_VJ1!C$2,"")</f>
        <v/>
      </c>
      <c r="D271" s="8" t="str">
        <f>IF(C271&lt;&gt;"",'Vesiverkoston lähtötiedot'!$B270*MALLI_saneeraus_VJ1!D$2,"")</f>
        <v/>
      </c>
      <c r="E271" t="str">
        <f>IF('Vesiverkoston lähtötiedot'!$A270&gt;1000, 'Vesiverkoston lähtötiedot'!$A270+MALLI_saneeraus_VJ1!E$2,"")</f>
        <v/>
      </c>
      <c r="F271" s="8" t="str">
        <f>IF(E271&lt;&gt;"",'Vesiverkoston lähtötiedot'!$B270*MALLI_saneeraus_VJ1!F$2,"")</f>
        <v/>
      </c>
      <c r="G271" t="str">
        <f>IF('Vesiverkoston lähtötiedot'!$A270&gt;1000, 'Vesiverkoston lähtötiedot'!$A270+MALLI_saneeraus_VJ1!G$2,"")</f>
        <v/>
      </c>
      <c r="H271" s="8" t="str">
        <f>IF(G271&lt;&gt;"",'Vesiverkoston lähtötiedot'!$B270*MALLI_saneeraus_VJ1!H$2,"")</f>
        <v/>
      </c>
      <c r="I271" t="str">
        <f>IF('Vesiverkoston lähtötiedot'!$A270&gt;1000, 'Vesiverkoston lähtötiedot'!$A270+MALLI_saneeraus_VJ1!I$2,"")</f>
        <v/>
      </c>
      <c r="J271" s="8" t="str">
        <f>IF(I271&lt;&gt;"",'Vesiverkoston lähtötiedot'!$B270*MALLI_saneeraus_VJ1!J$2,"")</f>
        <v/>
      </c>
    </row>
    <row r="272" spans="1:10" x14ac:dyDescent="0.35">
      <c r="A272" t="str">
        <f>IF('Vesiverkoston lähtötiedot'!$A271&gt;1000, 'Vesiverkoston lähtötiedot'!$A271+MALLI_saneeraus_VJ1!A$2,"")</f>
        <v/>
      </c>
      <c r="B272" s="8" t="str">
        <f>IF(A272&lt;&gt;"",'Vesiverkoston lähtötiedot'!$B271*MALLI_saneeraus_VJ1!B$2,"")</f>
        <v/>
      </c>
      <c r="C272" t="str">
        <f>IF('Vesiverkoston lähtötiedot'!$A271&gt;1000, 'Vesiverkoston lähtötiedot'!$A271+MALLI_saneeraus_VJ1!C$2,"")</f>
        <v/>
      </c>
      <c r="D272" s="8" t="str">
        <f>IF(C272&lt;&gt;"",'Vesiverkoston lähtötiedot'!$B271*MALLI_saneeraus_VJ1!D$2,"")</f>
        <v/>
      </c>
      <c r="E272" t="str">
        <f>IF('Vesiverkoston lähtötiedot'!$A271&gt;1000, 'Vesiverkoston lähtötiedot'!$A271+MALLI_saneeraus_VJ1!E$2,"")</f>
        <v/>
      </c>
      <c r="F272" s="8" t="str">
        <f>IF(E272&lt;&gt;"",'Vesiverkoston lähtötiedot'!$B271*MALLI_saneeraus_VJ1!F$2,"")</f>
        <v/>
      </c>
      <c r="G272" t="str">
        <f>IF('Vesiverkoston lähtötiedot'!$A271&gt;1000, 'Vesiverkoston lähtötiedot'!$A271+MALLI_saneeraus_VJ1!G$2,"")</f>
        <v/>
      </c>
      <c r="H272" s="8" t="str">
        <f>IF(G272&lt;&gt;"",'Vesiverkoston lähtötiedot'!$B271*MALLI_saneeraus_VJ1!H$2,"")</f>
        <v/>
      </c>
      <c r="I272" t="str">
        <f>IF('Vesiverkoston lähtötiedot'!$A271&gt;1000, 'Vesiverkoston lähtötiedot'!$A271+MALLI_saneeraus_VJ1!I$2,"")</f>
        <v/>
      </c>
      <c r="J272" s="8" t="str">
        <f>IF(I272&lt;&gt;"",'Vesiverkoston lähtötiedot'!$B271*MALLI_saneeraus_VJ1!J$2,"")</f>
        <v/>
      </c>
    </row>
    <row r="273" spans="1:10" x14ac:dyDescent="0.35">
      <c r="A273" t="str">
        <f>IF('Vesiverkoston lähtötiedot'!$A272&gt;1000, 'Vesiverkoston lähtötiedot'!$A272+MALLI_saneeraus_VJ1!A$2,"")</f>
        <v/>
      </c>
      <c r="B273" s="8" t="str">
        <f>IF(A273&lt;&gt;"",'Vesiverkoston lähtötiedot'!$B272*MALLI_saneeraus_VJ1!B$2,"")</f>
        <v/>
      </c>
      <c r="C273" t="str">
        <f>IF('Vesiverkoston lähtötiedot'!$A272&gt;1000, 'Vesiverkoston lähtötiedot'!$A272+MALLI_saneeraus_VJ1!C$2,"")</f>
        <v/>
      </c>
      <c r="D273" s="8" t="str">
        <f>IF(C273&lt;&gt;"",'Vesiverkoston lähtötiedot'!$B272*MALLI_saneeraus_VJ1!D$2,"")</f>
        <v/>
      </c>
      <c r="E273" t="str">
        <f>IF('Vesiverkoston lähtötiedot'!$A272&gt;1000, 'Vesiverkoston lähtötiedot'!$A272+MALLI_saneeraus_VJ1!E$2,"")</f>
        <v/>
      </c>
      <c r="F273" s="8" t="str">
        <f>IF(E273&lt;&gt;"",'Vesiverkoston lähtötiedot'!$B272*MALLI_saneeraus_VJ1!F$2,"")</f>
        <v/>
      </c>
      <c r="G273" t="str">
        <f>IF('Vesiverkoston lähtötiedot'!$A272&gt;1000, 'Vesiverkoston lähtötiedot'!$A272+MALLI_saneeraus_VJ1!G$2,"")</f>
        <v/>
      </c>
      <c r="H273" s="8" t="str">
        <f>IF(G273&lt;&gt;"",'Vesiverkoston lähtötiedot'!$B272*MALLI_saneeraus_VJ1!H$2,"")</f>
        <v/>
      </c>
      <c r="I273" t="str">
        <f>IF('Vesiverkoston lähtötiedot'!$A272&gt;1000, 'Vesiverkoston lähtötiedot'!$A272+MALLI_saneeraus_VJ1!I$2,"")</f>
        <v/>
      </c>
      <c r="J273" s="8" t="str">
        <f>IF(I273&lt;&gt;"",'Vesiverkoston lähtötiedot'!$B272*MALLI_saneeraus_VJ1!J$2,"")</f>
        <v/>
      </c>
    </row>
    <row r="274" spans="1:10" x14ac:dyDescent="0.35">
      <c r="A274" t="str">
        <f>IF('Vesiverkoston lähtötiedot'!$A273&gt;1000, 'Vesiverkoston lähtötiedot'!$A273+MALLI_saneeraus_VJ1!A$2,"")</f>
        <v/>
      </c>
      <c r="B274" s="8" t="str">
        <f>IF(A274&lt;&gt;"",'Vesiverkoston lähtötiedot'!$B273*MALLI_saneeraus_VJ1!B$2,"")</f>
        <v/>
      </c>
      <c r="C274" t="str">
        <f>IF('Vesiverkoston lähtötiedot'!$A273&gt;1000, 'Vesiverkoston lähtötiedot'!$A273+MALLI_saneeraus_VJ1!C$2,"")</f>
        <v/>
      </c>
      <c r="D274" s="8" t="str">
        <f>IF(C274&lt;&gt;"",'Vesiverkoston lähtötiedot'!$B273*MALLI_saneeraus_VJ1!D$2,"")</f>
        <v/>
      </c>
      <c r="E274" t="str">
        <f>IF('Vesiverkoston lähtötiedot'!$A273&gt;1000, 'Vesiverkoston lähtötiedot'!$A273+MALLI_saneeraus_VJ1!E$2,"")</f>
        <v/>
      </c>
      <c r="F274" s="8" t="str">
        <f>IF(E274&lt;&gt;"",'Vesiverkoston lähtötiedot'!$B273*MALLI_saneeraus_VJ1!F$2,"")</f>
        <v/>
      </c>
      <c r="G274" t="str">
        <f>IF('Vesiverkoston lähtötiedot'!$A273&gt;1000, 'Vesiverkoston lähtötiedot'!$A273+MALLI_saneeraus_VJ1!G$2,"")</f>
        <v/>
      </c>
      <c r="H274" s="8" t="str">
        <f>IF(G274&lt;&gt;"",'Vesiverkoston lähtötiedot'!$B273*MALLI_saneeraus_VJ1!H$2,"")</f>
        <v/>
      </c>
      <c r="I274" t="str">
        <f>IF('Vesiverkoston lähtötiedot'!$A273&gt;1000, 'Vesiverkoston lähtötiedot'!$A273+MALLI_saneeraus_VJ1!I$2,"")</f>
        <v/>
      </c>
      <c r="J274" s="8" t="str">
        <f>IF(I274&lt;&gt;"",'Vesiverkoston lähtötiedot'!$B273*MALLI_saneeraus_VJ1!J$2,"")</f>
        <v/>
      </c>
    </row>
    <row r="275" spans="1:10" x14ac:dyDescent="0.35">
      <c r="A275" t="str">
        <f>IF('Vesiverkoston lähtötiedot'!$A274&gt;1000, 'Vesiverkoston lähtötiedot'!$A274+MALLI_saneeraus_VJ1!A$2,"")</f>
        <v/>
      </c>
      <c r="B275" s="8" t="str">
        <f>IF(A275&lt;&gt;"",'Vesiverkoston lähtötiedot'!$B274*MALLI_saneeraus_VJ1!B$2,"")</f>
        <v/>
      </c>
      <c r="C275" t="str">
        <f>IF('Vesiverkoston lähtötiedot'!$A274&gt;1000, 'Vesiverkoston lähtötiedot'!$A274+MALLI_saneeraus_VJ1!C$2,"")</f>
        <v/>
      </c>
      <c r="D275" s="8" t="str">
        <f>IF(C275&lt;&gt;"",'Vesiverkoston lähtötiedot'!$B274*MALLI_saneeraus_VJ1!D$2,"")</f>
        <v/>
      </c>
      <c r="E275" t="str">
        <f>IF('Vesiverkoston lähtötiedot'!$A274&gt;1000, 'Vesiverkoston lähtötiedot'!$A274+MALLI_saneeraus_VJ1!E$2,"")</f>
        <v/>
      </c>
      <c r="F275" s="8" t="str">
        <f>IF(E275&lt;&gt;"",'Vesiverkoston lähtötiedot'!$B274*MALLI_saneeraus_VJ1!F$2,"")</f>
        <v/>
      </c>
      <c r="G275" t="str">
        <f>IF('Vesiverkoston lähtötiedot'!$A274&gt;1000, 'Vesiverkoston lähtötiedot'!$A274+MALLI_saneeraus_VJ1!G$2,"")</f>
        <v/>
      </c>
      <c r="H275" s="8" t="str">
        <f>IF(G275&lt;&gt;"",'Vesiverkoston lähtötiedot'!$B274*MALLI_saneeraus_VJ1!H$2,"")</f>
        <v/>
      </c>
      <c r="I275" t="str">
        <f>IF('Vesiverkoston lähtötiedot'!$A274&gt;1000, 'Vesiverkoston lähtötiedot'!$A274+MALLI_saneeraus_VJ1!I$2,"")</f>
        <v/>
      </c>
      <c r="J275" s="8" t="str">
        <f>IF(I275&lt;&gt;"",'Vesiverkoston lähtötiedot'!$B274*MALLI_saneeraus_VJ1!J$2,"")</f>
        <v/>
      </c>
    </row>
    <row r="276" spans="1:10" x14ac:dyDescent="0.35">
      <c r="A276" t="str">
        <f>IF('Vesiverkoston lähtötiedot'!$A275&gt;1000, 'Vesiverkoston lähtötiedot'!$A275+MALLI_saneeraus_VJ1!A$2,"")</f>
        <v/>
      </c>
      <c r="B276" s="8" t="str">
        <f>IF(A276&lt;&gt;"",'Vesiverkoston lähtötiedot'!$B275*MALLI_saneeraus_VJ1!B$2,"")</f>
        <v/>
      </c>
      <c r="C276" t="str">
        <f>IF('Vesiverkoston lähtötiedot'!$A275&gt;1000, 'Vesiverkoston lähtötiedot'!$A275+MALLI_saneeraus_VJ1!C$2,"")</f>
        <v/>
      </c>
      <c r="D276" s="8" t="str">
        <f>IF(C276&lt;&gt;"",'Vesiverkoston lähtötiedot'!$B275*MALLI_saneeraus_VJ1!D$2,"")</f>
        <v/>
      </c>
      <c r="E276" t="str">
        <f>IF('Vesiverkoston lähtötiedot'!$A275&gt;1000, 'Vesiverkoston lähtötiedot'!$A275+MALLI_saneeraus_VJ1!E$2,"")</f>
        <v/>
      </c>
      <c r="F276" s="8" t="str">
        <f>IF(E276&lt;&gt;"",'Vesiverkoston lähtötiedot'!$B275*MALLI_saneeraus_VJ1!F$2,"")</f>
        <v/>
      </c>
      <c r="G276" t="str">
        <f>IF('Vesiverkoston lähtötiedot'!$A275&gt;1000, 'Vesiverkoston lähtötiedot'!$A275+MALLI_saneeraus_VJ1!G$2,"")</f>
        <v/>
      </c>
      <c r="H276" s="8" t="str">
        <f>IF(G276&lt;&gt;"",'Vesiverkoston lähtötiedot'!$B275*MALLI_saneeraus_VJ1!H$2,"")</f>
        <v/>
      </c>
      <c r="I276" t="str">
        <f>IF('Vesiverkoston lähtötiedot'!$A275&gt;1000, 'Vesiverkoston lähtötiedot'!$A275+MALLI_saneeraus_VJ1!I$2,"")</f>
        <v/>
      </c>
      <c r="J276" s="8" t="str">
        <f>IF(I276&lt;&gt;"",'Vesiverkoston lähtötiedot'!$B275*MALLI_saneeraus_VJ1!J$2,"")</f>
        <v/>
      </c>
    </row>
    <row r="277" spans="1:10" x14ac:dyDescent="0.35">
      <c r="A277" t="str">
        <f>IF('Vesiverkoston lähtötiedot'!$A276&gt;1000, 'Vesiverkoston lähtötiedot'!$A276+MALLI_saneeraus_VJ1!A$2,"")</f>
        <v/>
      </c>
      <c r="B277" s="8" t="str">
        <f>IF(A277&lt;&gt;"",'Vesiverkoston lähtötiedot'!$B276*MALLI_saneeraus_VJ1!B$2,"")</f>
        <v/>
      </c>
      <c r="C277" t="str">
        <f>IF('Vesiverkoston lähtötiedot'!$A276&gt;1000, 'Vesiverkoston lähtötiedot'!$A276+MALLI_saneeraus_VJ1!C$2,"")</f>
        <v/>
      </c>
      <c r="D277" s="8" t="str">
        <f>IF(C277&lt;&gt;"",'Vesiverkoston lähtötiedot'!$B276*MALLI_saneeraus_VJ1!D$2,"")</f>
        <v/>
      </c>
      <c r="E277" t="str">
        <f>IF('Vesiverkoston lähtötiedot'!$A276&gt;1000, 'Vesiverkoston lähtötiedot'!$A276+MALLI_saneeraus_VJ1!E$2,"")</f>
        <v/>
      </c>
      <c r="F277" s="8" t="str">
        <f>IF(E277&lt;&gt;"",'Vesiverkoston lähtötiedot'!$B276*MALLI_saneeraus_VJ1!F$2,"")</f>
        <v/>
      </c>
      <c r="G277" t="str">
        <f>IF('Vesiverkoston lähtötiedot'!$A276&gt;1000, 'Vesiverkoston lähtötiedot'!$A276+MALLI_saneeraus_VJ1!G$2,"")</f>
        <v/>
      </c>
      <c r="H277" s="8" t="str">
        <f>IF(G277&lt;&gt;"",'Vesiverkoston lähtötiedot'!$B276*MALLI_saneeraus_VJ1!H$2,"")</f>
        <v/>
      </c>
      <c r="I277" t="str">
        <f>IF('Vesiverkoston lähtötiedot'!$A276&gt;1000, 'Vesiverkoston lähtötiedot'!$A276+MALLI_saneeraus_VJ1!I$2,"")</f>
        <v/>
      </c>
      <c r="J277" s="8" t="str">
        <f>IF(I277&lt;&gt;"",'Vesiverkoston lähtötiedot'!$B276*MALLI_saneeraus_VJ1!J$2,"")</f>
        <v/>
      </c>
    </row>
    <row r="278" spans="1:10" x14ac:dyDescent="0.35">
      <c r="A278" t="str">
        <f>IF('Vesiverkoston lähtötiedot'!$A277&gt;1000, 'Vesiverkoston lähtötiedot'!$A277+MALLI_saneeraus_VJ1!A$2,"")</f>
        <v/>
      </c>
      <c r="B278" s="8" t="str">
        <f>IF(A278&lt;&gt;"",'Vesiverkoston lähtötiedot'!$B277*MALLI_saneeraus_VJ1!B$2,"")</f>
        <v/>
      </c>
      <c r="C278" t="str">
        <f>IF('Vesiverkoston lähtötiedot'!$A277&gt;1000, 'Vesiverkoston lähtötiedot'!$A277+MALLI_saneeraus_VJ1!C$2,"")</f>
        <v/>
      </c>
      <c r="D278" s="8" t="str">
        <f>IF(C278&lt;&gt;"",'Vesiverkoston lähtötiedot'!$B277*MALLI_saneeraus_VJ1!D$2,"")</f>
        <v/>
      </c>
      <c r="E278" t="str">
        <f>IF('Vesiverkoston lähtötiedot'!$A277&gt;1000, 'Vesiverkoston lähtötiedot'!$A277+MALLI_saneeraus_VJ1!E$2,"")</f>
        <v/>
      </c>
      <c r="F278" s="8" t="str">
        <f>IF(E278&lt;&gt;"",'Vesiverkoston lähtötiedot'!$B277*MALLI_saneeraus_VJ1!F$2,"")</f>
        <v/>
      </c>
      <c r="G278" t="str">
        <f>IF('Vesiverkoston lähtötiedot'!$A277&gt;1000, 'Vesiverkoston lähtötiedot'!$A277+MALLI_saneeraus_VJ1!G$2,"")</f>
        <v/>
      </c>
      <c r="H278" s="8" t="str">
        <f>IF(G278&lt;&gt;"",'Vesiverkoston lähtötiedot'!$B277*MALLI_saneeraus_VJ1!H$2,"")</f>
        <v/>
      </c>
      <c r="I278" t="str">
        <f>IF('Vesiverkoston lähtötiedot'!$A277&gt;1000, 'Vesiverkoston lähtötiedot'!$A277+MALLI_saneeraus_VJ1!I$2,"")</f>
        <v/>
      </c>
      <c r="J278" s="8" t="str">
        <f>IF(I278&lt;&gt;"",'Vesiverkoston lähtötiedot'!$B277*MALLI_saneeraus_VJ1!J$2,"")</f>
        <v/>
      </c>
    </row>
    <row r="279" spans="1:10" x14ac:dyDescent="0.35">
      <c r="A279" t="str">
        <f>IF('Vesiverkoston lähtötiedot'!$A278&gt;1000, 'Vesiverkoston lähtötiedot'!$A278+MALLI_saneeraus_VJ1!A$2,"")</f>
        <v/>
      </c>
      <c r="B279" s="8" t="str">
        <f>IF(A279&lt;&gt;"",'Vesiverkoston lähtötiedot'!$B278*MALLI_saneeraus_VJ1!B$2,"")</f>
        <v/>
      </c>
      <c r="C279" t="str">
        <f>IF('Vesiverkoston lähtötiedot'!$A278&gt;1000, 'Vesiverkoston lähtötiedot'!$A278+MALLI_saneeraus_VJ1!C$2,"")</f>
        <v/>
      </c>
      <c r="D279" s="8" t="str">
        <f>IF(C279&lt;&gt;"",'Vesiverkoston lähtötiedot'!$B278*MALLI_saneeraus_VJ1!D$2,"")</f>
        <v/>
      </c>
      <c r="E279" t="str">
        <f>IF('Vesiverkoston lähtötiedot'!$A278&gt;1000, 'Vesiverkoston lähtötiedot'!$A278+MALLI_saneeraus_VJ1!E$2,"")</f>
        <v/>
      </c>
      <c r="F279" s="8" t="str">
        <f>IF(E279&lt;&gt;"",'Vesiverkoston lähtötiedot'!$B278*MALLI_saneeraus_VJ1!F$2,"")</f>
        <v/>
      </c>
      <c r="G279" t="str">
        <f>IF('Vesiverkoston lähtötiedot'!$A278&gt;1000, 'Vesiverkoston lähtötiedot'!$A278+MALLI_saneeraus_VJ1!G$2,"")</f>
        <v/>
      </c>
      <c r="H279" s="8" t="str">
        <f>IF(G279&lt;&gt;"",'Vesiverkoston lähtötiedot'!$B278*MALLI_saneeraus_VJ1!H$2,"")</f>
        <v/>
      </c>
      <c r="I279" t="str">
        <f>IF('Vesiverkoston lähtötiedot'!$A278&gt;1000, 'Vesiverkoston lähtötiedot'!$A278+MALLI_saneeraus_VJ1!I$2,"")</f>
        <v/>
      </c>
      <c r="J279" s="8" t="str">
        <f>IF(I279&lt;&gt;"",'Vesiverkoston lähtötiedot'!$B278*MALLI_saneeraus_VJ1!J$2,"")</f>
        <v/>
      </c>
    </row>
    <row r="280" spans="1:10" x14ac:dyDescent="0.35">
      <c r="A280" t="str">
        <f>IF('Vesiverkoston lähtötiedot'!$A279&gt;1000, 'Vesiverkoston lähtötiedot'!$A279+MALLI_saneeraus_VJ1!A$2,"")</f>
        <v/>
      </c>
      <c r="B280" s="8" t="str">
        <f>IF(A280&lt;&gt;"",'Vesiverkoston lähtötiedot'!$B279*MALLI_saneeraus_VJ1!B$2,"")</f>
        <v/>
      </c>
      <c r="C280" t="str">
        <f>IF('Vesiverkoston lähtötiedot'!$A279&gt;1000, 'Vesiverkoston lähtötiedot'!$A279+MALLI_saneeraus_VJ1!C$2,"")</f>
        <v/>
      </c>
      <c r="D280" s="8" t="str">
        <f>IF(C280&lt;&gt;"",'Vesiverkoston lähtötiedot'!$B279*MALLI_saneeraus_VJ1!D$2,"")</f>
        <v/>
      </c>
      <c r="E280" t="str">
        <f>IF('Vesiverkoston lähtötiedot'!$A279&gt;1000, 'Vesiverkoston lähtötiedot'!$A279+MALLI_saneeraus_VJ1!E$2,"")</f>
        <v/>
      </c>
      <c r="F280" s="8" t="str">
        <f>IF(E280&lt;&gt;"",'Vesiverkoston lähtötiedot'!$B279*MALLI_saneeraus_VJ1!F$2,"")</f>
        <v/>
      </c>
      <c r="G280" t="str">
        <f>IF('Vesiverkoston lähtötiedot'!$A279&gt;1000, 'Vesiverkoston lähtötiedot'!$A279+MALLI_saneeraus_VJ1!G$2,"")</f>
        <v/>
      </c>
      <c r="H280" s="8" t="str">
        <f>IF(G280&lt;&gt;"",'Vesiverkoston lähtötiedot'!$B279*MALLI_saneeraus_VJ1!H$2,"")</f>
        <v/>
      </c>
      <c r="I280" t="str">
        <f>IF('Vesiverkoston lähtötiedot'!$A279&gt;1000, 'Vesiverkoston lähtötiedot'!$A279+MALLI_saneeraus_VJ1!I$2,"")</f>
        <v/>
      </c>
      <c r="J280" s="8" t="str">
        <f>IF(I280&lt;&gt;"",'Vesiverkoston lähtötiedot'!$B279*MALLI_saneeraus_VJ1!J$2,"")</f>
        <v/>
      </c>
    </row>
    <row r="281" spans="1:10" x14ac:dyDescent="0.35">
      <c r="A281" t="str">
        <f>IF('Vesiverkoston lähtötiedot'!$A280&gt;1000, 'Vesiverkoston lähtötiedot'!$A280+MALLI_saneeraus_VJ1!A$2,"")</f>
        <v/>
      </c>
      <c r="B281" s="8" t="str">
        <f>IF(A281&lt;&gt;"",'Vesiverkoston lähtötiedot'!$B280*MALLI_saneeraus_VJ1!B$2,"")</f>
        <v/>
      </c>
      <c r="C281" t="str">
        <f>IF('Vesiverkoston lähtötiedot'!$A280&gt;1000, 'Vesiverkoston lähtötiedot'!$A280+MALLI_saneeraus_VJ1!C$2,"")</f>
        <v/>
      </c>
      <c r="D281" s="8" t="str">
        <f>IF(C281&lt;&gt;"",'Vesiverkoston lähtötiedot'!$B280*MALLI_saneeraus_VJ1!D$2,"")</f>
        <v/>
      </c>
      <c r="E281" t="str">
        <f>IF('Vesiverkoston lähtötiedot'!$A280&gt;1000, 'Vesiverkoston lähtötiedot'!$A280+MALLI_saneeraus_VJ1!E$2,"")</f>
        <v/>
      </c>
      <c r="F281" s="8" t="str">
        <f>IF(E281&lt;&gt;"",'Vesiverkoston lähtötiedot'!$B280*MALLI_saneeraus_VJ1!F$2,"")</f>
        <v/>
      </c>
      <c r="G281" t="str">
        <f>IF('Vesiverkoston lähtötiedot'!$A280&gt;1000, 'Vesiverkoston lähtötiedot'!$A280+MALLI_saneeraus_VJ1!G$2,"")</f>
        <v/>
      </c>
      <c r="H281" s="8" t="str">
        <f>IF(G281&lt;&gt;"",'Vesiverkoston lähtötiedot'!$B280*MALLI_saneeraus_VJ1!H$2,"")</f>
        <v/>
      </c>
      <c r="I281" t="str">
        <f>IF('Vesiverkoston lähtötiedot'!$A280&gt;1000, 'Vesiverkoston lähtötiedot'!$A280+MALLI_saneeraus_VJ1!I$2,"")</f>
        <v/>
      </c>
      <c r="J281" s="8" t="str">
        <f>IF(I281&lt;&gt;"",'Vesiverkoston lähtötiedot'!$B280*MALLI_saneeraus_VJ1!J$2,"")</f>
        <v/>
      </c>
    </row>
    <row r="282" spans="1:10" x14ac:dyDescent="0.35">
      <c r="A282" t="str">
        <f>IF('Vesiverkoston lähtötiedot'!$A281&gt;1000, 'Vesiverkoston lähtötiedot'!$A281+MALLI_saneeraus_VJ1!A$2,"")</f>
        <v/>
      </c>
      <c r="B282" s="8" t="str">
        <f>IF(A282&lt;&gt;"",'Vesiverkoston lähtötiedot'!$B281*MALLI_saneeraus_VJ1!B$2,"")</f>
        <v/>
      </c>
      <c r="C282" t="str">
        <f>IF('Vesiverkoston lähtötiedot'!$A281&gt;1000, 'Vesiverkoston lähtötiedot'!$A281+MALLI_saneeraus_VJ1!C$2,"")</f>
        <v/>
      </c>
      <c r="D282" s="8" t="str">
        <f>IF(C282&lt;&gt;"",'Vesiverkoston lähtötiedot'!$B281*MALLI_saneeraus_VJ1!D$2,"")</f>
        <v/>
      </c>
      <c r="E282" t="str">
        <f>IF('Vesiverkoston lähtötiedot'!$A281&gt;1000, 'Vesiverkoston lähtötiedot'!$A281+MALLI_saneeraus_VJ1!E$2,"")</f>
        <v/>
      </c>
      <c r="F282" s="8" t="str">
        <f>IF(E282&lt;&gt;"",'Vesiverkoston lähtötiedot'!$B281*MALLI_saneeraus_VJ1!F$2,"")</f>
        <v/>
      </c>
      <c r="G282" t="str">
        <f>IF('Vesiverkoston lähtötiedot'!$A281&gt;1000, 'Vesiverkoston lähtötiedot'!$A281+MALLI_saneeraus_VJ1!G$2,"")</f>
        <v/>
      </c>
      <c r="H282" s="8" t="str">
        <f>IF(G282&lt;&gt;"",'Vesiverkoston lähtötiedot'!$B281*MALLI_saneeraus_VJ1!H$2,"")</f>
        <v/>
      </c>
      <c r="I282" t="str">
        <f>IF('Vesiverkoston lähtötiedot'!$A281&gt;1000, 'Vesiverkoston lähtötiedot'!$A281+MALLI_saneeraus_VJ1!I$2,"")</f>
        <v/>
      </c>
      <c r="J282" s="8" t="str">
        <f>IF(I282&lt;&gt;"",'Vesiverkoston lähtötiedot'!$B281*MALLI_saneeraus_VJ1!J$2,"")</f>
        <v/>
      </c>
    </row>
    <row r="283" spans="1:10" x14ac:dyDescent="0.35">
      <c r="A283" t="str">
        <f>IF('Vesiverkoston lähtötiedot'!$A282&gt;1000, 'Vesiverkoston lähtötiedot'!$A282+MALLI_saneeraus_VJ1!A$2,"")</f>
        <v/>
      </c>
      <c r="B283" s="8" t="str">
        <f>IF(A283&lt;&gt;"",'Vesiverkoston lähtötiedot'!$B282*MALLI_saneeraus_VJ1!B$2,"")</f>
        <v/>
      </c>
      <c r="C283" t="str">
        <f>IF('Vesiverkoston lähtötiedot'!$A282&gt;1000, 'Vesiverkoston lähtötiedot'!$A282+MALLI_saneeraus_VJ1!C$2,"")</f>
        <v/>
      </c>
      <c r="D283" s="8" t="str">
        <f>IF(C283&lt;&gt;"",'Vesiverkoston lähtötiedot'!$B282*MALLI_saneeraus_VJ1!D$2,"")</f>
        <v/>
      </c>
      <c r="E283" t="str">
        <f>IF('Vesiverkoston lähtötiedot'!$A282&gt;1000, 'Vesiverkoston lähtötiedot'!$A282+MALLI_saneeraus_VJ1!E$2,"")</f>
        <v/>
      </c>
      <c r="F283" s="8" t="str">
        <f>IF(E283&lt;&gt;"",'Vesiverkoston lähtötiedot'!$B282*MALLI_saneeraus_VJ1!F$2,"")</f>
        <v/>
      </c>
      <c r="G283" t="str">
        <f>IF('Vesiverkoston lähtötiedot'!$A282&gt;1000, 'Vesiverkoston lähtötiedot'!$A282+MALLI_saneeraus_VJ1!G$2,"")</f>
        <v/>
      </c>
      <c r="H283" s="8" t="str">
        <f>IF(G283&lt;&gt;"",'Vesiverkoston lähtötiedot'!$B282*MALLI_saneeraus_VJ1!H$2,"")</f>
        <v/>
      </c>
      <c r="I283" t="str">
        <f>IF('Vesiverkoston lähtötiedot'!$A282&gt;1000, 'Vesiverkoston lähtötiedot'!$A282+MALLI_saneeraus_VJ1!I$2,"")</f>
        <v/>
      </c>
      <c r="J283" s="8" t="str">
        <f>IF(I283&lt;&gt;"",'Vesiverkoston lähtötiedot'!$B282*MALLI_saneeraus_VJ1!J$2,"")</f>
        <v/>
      </c>
    </row>
    <row r="284" spans="1:10" x14ac:dyDescent="0.35">
      <c r="A284" t="str">
        <f>IF('Vesiverkoston lähtötiedot'!$A283&gt;1000, 'Vesiverkoston lähtötiedot'!$A283+MALLI_saneeraus_VJ1!A$2,"")</f>
        <v/>
      </c>
      <c r="B284" s="8" t="str">
        <f>IF(A284&lt;&gt;"",'Vesiverkoston lähtötiedot'!$B283*MALLI_saneeraus_VJ1!B$2,"")</f>
        <v/>
      </c>
      <c r="C284" t="str">
        <f>IF('Vesiverkoston lähtötiedot'!$A283&gt;1000, 'Vesiverkoston lähtötiedot'!$A283+MALLI_saneeraus_VJ1!C$2,"")</f>
        <v/>
      </c>
      <c r="D284" s="8" t="str">
        <f>IF(C284&lt;&gt;"",'Vesiverkoston lähtötiedot'!$B283*MALLI_saneeraus_VJ1!D$2,"")</f>
        <v/>
      </c>
      <c r="E284" t="str">
        <f>IF('Vesiverkoston lähtötiedot'!$A283&gt;1000, 'Vesiverkoston lähtötiedot'!$A283+MALLI_saneeraus_VJ1!E$2,"")</f>
        <v/>
      </c>
      <c r="F284" s="8" t="str">
        <f>IF(E284&lt;&gt;"",'Vesiverkoston lähtötiedot'!$B283*MALLI_saneeraus_VJ1!F$2,"")</f>
        <v/>
      </c>
      <c r="G284" t="str">
        <f>IF('Vesiverkoston lähtötiedot'!$A283&gt;1000, 'Vesiverkoston lähtötiedot'!$A283+MALLI_saneeraus_VJ1!G$2,"")</f>
        <v/>
      </c>
      <c r="H284" s="8" t="str">
        <f>IF(G284&lt;&gt;"",'Vesiverkoston lähtötiedot'!$B283*MALLI_saneeraus_VJ1!H$2,"")</f>
        <v/>
      </c>
      <c r="I284" t="str">
        <f>IF('Vesiverkoston lähtötiedot'!$A283&gt;1000, 'Vesiverkoston lähtötiedot'!$A283+MALLI_saneeraus_VJ1!I$2,"")</f>
        <v/>
      </c>
      <c r="J284" s="8" t="str">
        <f>IF(I284&lt;&gt;"",'Vesiverkoston lähtötiedot'!$B283*MALLI_saneeraus_VJ1!J$2,"")</f>
        <v/>
      </c>
    </row>
    <row r="285" spans="1:10" x14ac:dyDescent="0.35">
      <c r="A285" t="str">
        <f>IF('Vesiverkoston lähtötiedot'!$A284&gt;1000, 'Vesiverkoston lähtötiedot'!$A284+MALLI_saneeraus_VJ1!A$2,"")</f>
        <v/>
      </c>
      <c r="B285" s="8" t="str">
        <f>IF(A285&lt;&gt;"",'Vesiverkoston lähtötiedot'!$B284*MALLI_saneeraus_VJ1!B$2,"")</f>
        <v/>
      </c>
      <c r="C285" t="str">
        <f>IF('Vesiverkoston lähtötiedot'!$A284&gt;1000, 'Vesiverkoston lähtötiedot'!$A284+MALLI_saneeraus_VJ1!C$2,"")</f>
        <v/>
      </c>
      <c r="D285" s="8" t="str">
        <f>IF(C285&lt;&gt;"",'Vesiverkoston lähtötiedot'!$B284*MALLI_saneeraus_VJ1!D$2,"")</f>
        <v/>
      </c>
      <c r="E285" t="str">
        <f>IF('Vesiverkoston lähtötiedot'!$A284&gt;1000, 'Vesiverkoston lähtötiedot'!$A284+MALLI_saneeraus_VJ1!E$2,"")</f>
        <v/>
      </c>
      <c r="F285" s="8" t="str">
        <f>IF(E285&lt;&gt;"",'Vesiverkoston lähtötiedot'!$B284*MALLI_saneeraus_VJ1!F$2,"")</f>
        <v/>
      </c>
      <c r="G285" t="str">
        <f>IF('Vesiverkoston lähtötiedot'!$A284&gt;1000, 'Vesiverkoston lähtötiedot'!$A284+MALLI_saneeraus_VJ1!G$2,"")</f>
        <v/>
      </c>
      <c r="H285" s="8" t="str">
        <f>IF(G285&lt;&gt;"",'Vesiverkoston lähtötiedot'!$B284*MALLI_saneeraus_VJ1!H$2,"")</f>
        <v/>
      </c>
      <c r="I285" t="str">
        <f>IF('Vesiverkoston lähtötiedot'!$A284&gt;1000, 'Vesiverkoston lähtötiedot'!$A284+MALLI_saneeraus_VJ1!I$2,"")</f>
        <v/>
      </c>
      <c r="J285" s="8" t="str">
        <f>IF(I285&lt;&gt;"",'Vesiverkoston lähtötiedot'!$B284*MALLI_saneeraus_VJ1!J$2,"")</f>
        <v/>
      </c>
    </row>
    <row r="286" spans="1:10" x14ac:dyDescent="0.35">
      <c r="A286" t="str">
        <f>IF('Vesiverkoston lähtötiedot'!$A285&gt;1000, 'Vesiverkoston lähtötiedot'!$A285+MALLI_saneeraus_VJ1!A$2,"")</f>
        <v/>
      </c>
      <c r="B286" s="8" t="str">
        <f>IF(A286&lt;&gt;"",'Vesiverkoston lähtötiedot'!$B285*MALLI_saneeraus_VJ1!B$2,"")</f>
        <v/>
      </c>
      <c r="C286" t="str">
        <f>IF('Vesiverkoston lähtötiedot'!$A285&gt;1000, 'Vesiverkoston lähtötiedot'!$A285+MALLI_saneeraus_VJ1!C$2,"")</f>
        <v/>
      </c>
      <c r="D286" s="8" t="str">
        <f>IF(C286&lt;&gt;"",'Vesiverkoston lähtötiedot'!$B285*MALLI_saneeraus_VJ1!D$2,"")</f>
        <v/>
      </c>
      <c r="E286" t="str">
        <f>IF('Vesiverkoston lähtötiedot'!$A285&gt;1000, 'Vesiverkoston lähtötiedot'!$A285+MALLI_saneeraus_VJ1!E$2,"")</f>
        <v/>
      </c>
      <c r="F286" s="8" t="str">
        <f>IF(E286&lt;&gt;"",'Vesiverkoston lähtötiedot'!$B285*MALLI_saneeraus_VJ1!F$2,"")</f>
        <v/>
      </c>
      <c r="G286" t="str">
        <f>IF('Vesiverkoston lähtötiedot'!$A285&gt;1000, 'Vesiverkoston lähtötiedot'!$A285+MALLI_saneeraus_VJ1!G$2,"")</f>
        <v/>
      </c>
      <c r="H286" s="8" t="str">
        <f>IF(G286&lt;&gt;"",'Vesiverkoston lähtötiedot'!$B285*MALLI_saneeraus_VJ1!H$2,"")</f>
        <v/>
      </c>
      <c r="I286" t="str">
        <f>IF('Vesiverkoston lähtötiedot'!$A285&gt;1000, 'Vesiverkoston lähtötiedot'!$A285+MALLI_saneeraus_VJ1!I$2,"")</f>
        <v/>
      </c>
      <c r="J286" s="8" t="str">
        <f>IF(I286&lt;&gt;"",'Vesiverkoston lähtötiedot'!$B285*MALLI_saneeraus_VJ1!J$2,"")</f>
        <v/>
      </c>
    </row>
    <row r="287" spans="1:10" x14ac:dyDescent="0.35">
      <c r="A287" t="str">
        <f>IF('Vesiverkoston lähtötiedot'!$A286&gt;1000, 'Vesiverkoston lähtötiedot'!$A286+MALLI_saneeraus_VJ1!A$2,"")</f>
        <v/>
      </c>
      <c r="B287" s="8" t="str">
        <f>IF(A287&lt;&gt;"",'Vesiverkoston lähtötiedot'!$B286*MALLI_saneeraus_VJ1!B$2,"")</f>
        <v/>
      </c>
      <c r="C287" t="str">
        <f>IF('Vesiverkoston lähtötiedot'!$A286&gt;1000, 'Vesiverkoston lähtötiedot'!$A286+MALLI_saneeraus_VJ1!C$2,"")</f>
        <v/>
      </c>
      <c r="D287" s="8" t="str">
        <f>IF(C287&lt;&gt;"",'Vesiverkoston lähtötiedot'!$B286*MALLI_saneeraus_VJ1!D$2,"")</f>
        <v/>
      </c>
      <c r="E287" t="str">
        <f>IF('Vesiverkoston lähtötiedot'!$A286&gt;1000, 'Vesiverkoston lähtötiedot'!$A286+MALLI_saneeraus_VJ1!E$2,"")</f>
        <v/>
      </c>
      <c r="F287" s="8" t="str">
        <f>IF(E287&lt;&gt;"",'Vesiverkoston lähtötiedot'!$B286*MALLI_saneeraus_VJ1!F$2,"")</f>
        <v/>
      </c>
      <c r="G287" t="str">
        <f>IF('Vesiverkoston lähtötiedot'!$A286&gt;1000, 'Vesiverkoston lähtötiedot'!$A286+MALLI_saneeraus_VJ1!G$2,"")</f>
        <v/>
      </c>
      <c r="H287" s="8" t="str">
        <f>IF(G287&lt;&gt;"",'Vesiverkoston lähtötiedot'!$B286*MALLI_saneeraus_VJ1!H$2,"")</f>
        <v/>
      </c>
      <c r="I287" t="str">
        <f>IF('Vesiverkoston lähtötiedot'!$A286&gt;1000, 'Vesiverkoston lähtötiedot'!$A286+MALLI_saneeraus_VJ1!I$2,"")</f>
        <v/>
      </c>
      <c r="J287" s="8" t="str">
        <f>IF(I287&lt;&gt;"",'Vesiverkoston lähtötiedot'!$B286*MALLI_saneeraus_VJ1!J$2,"")</f>
        <v/>
      </c>
    </row>
    <row r="288" spans="1:10" x14ac:dyDescent="0.35">
      <c r="A288" t="str">
        <f>IF('Vesiverkoston lähtötiedot'!$A287&gt;1000, 'Vesiverkoston lähtötiedot'!$A287+MALLI_saneeraus_VJ1!A$2,"")</f>
        <v/>
      </c>
      <c r="B288" s="8" t="str">
        <f>IF(A288&lt;&gt;"",'Vesiverkoston lähtötiedot'!$B287*MALLI_saneeraus_VJ1!B$2,"")</f>
        <v/>
      </c>
      <c r="C288" t="str">
        <f>IF('Vesiverkoston lähtötiedot'!$A287&gt;1000, 'Vesiverkoston lähtötiedot'!$A287+MALLI_saneeraus_VJ1!C$2,"")</f>
        <v/>
      </c>
      <c r="D288" s="8" t="str">
        <f>IF(C288&lt;&gt;"",'Vesiverkoston lähtötiedot'!$B287*MALLI_saneeraus_VJ1!D$2,"")</f>
        <v/>
      </c>
      <c r="E288" t="str">
        <f>IF('Vesiverkoston lähtötiedot'!$A287&gt;1000, 'Vesiverkoston lähtötiedot'!$A287+MALLI_saneeraus_VJ1!E$2,"")</f>
        <v/>
      </c>
      <c r="F288" s="8" t="str">
        <f>IF(E288&lt;&gt;"",'Vesiverkoston lähtötiedot'!$B287*MALLI_saneeraus_VJ1!F$2,"")</f>
        <v/>
      </c>
      <c r="G288" t="str">
        <f>IF('Vesiverkoston lähtötiedot'!$A287&gt;1000, 'Vesiverkoston lähtötiedot'!$A287+MALLI_saneeraus_VJ1!G$2,"")</f>
        <v/>
      </c>
      <c r="H288" s="8" t="str">
        <f>IF(G288&lt;&gt;"",'Vesiverkoston lähtötiedot'!$B287*MALLI_saneeraus_VJ1!H$2,"")</f>
        <v/>
      </c>
      <c r="I288" t="str">
        <f>IF('Vesiverkoston lähtötiedot'!$A287&gt;1000, 'Vesiverkoston lähtötiedot'!$A287+MALLI_saneeraus_VJ1!I$2,"")</f>
        <v/>
      </c>
      <c r="J288" s="8" t="str">
        <f>IF(I288&lt;&gt;"",'Vesiverkoston lähtötiedot'!$B287*MALLI_saneeraus_VJ1!J$2,"")</f>
        <v/>
      </c>
    </row>
    <row r="289" spans="1:10" x14ac:dyDescent="0.35">
      <c r="A289" t="str">
        <f>IF('Vesiverkoston lähtötiedot'!$A288&gt;1000, 'Vesiverkoston lähtötiedot'!$A288+MALLI_saneeraus_VJ1!A$2,"")</f>
        <v/>
      </c>
      <c r="B289" s="8" t="str">
        <f>IF(A289&lt;&gt;"",'Vesiverkoston lähtötiedot'!$B288*MALLI_saneeraus_VJ1!B$2,"")</f>
        <v/>
      </c>
      <c r="C289" t="str">
        <f>IF('Vesiverkoston lähtötiedot'!$A288&gt;1000, 'Vesiverkoston lähtötiedot'!$A288+MALLI_saneeraus_VJ1!C$2,"")</f>
        <v/>
      </c>
      <c r="D289" s="8" t="str">
        <f>IF(C289&lt;&gt;"",'Vesiverkoston lähtötiedot'!$B288*MALLI_saneeraus_VJ1!D$2,"")</f>
        <v/>
      </c>
      <c r="E289" t="str">
        <f>IF('Vesiverkoston lähtötiedot'!$A288&gt;1000, 'Vesiverkoston lähtötiedot'!$A288+MALLI_saneeraus_VJ1!E$2,"")</f>
        <v/>
      </c>
      <c r="F289" s="8" t="str">
        <f>IF(E289&lt;&gt;"",'Vesiverkoston lähtötiedot'!$B288*MALLI_saneeraus_VJ1!F$2,"")</f>
        <v/>
      </c>
      <c r="G289" t="str">
        <f>IF('Vesiverkoston lähtötiedot'!$A288&gt;1000, 'Vesiverkoston lähtötiedot'!$A288+MALLI_saneeraus_VJ1!G$2,"")</f>
        <v/>
      </c>
      <c r="H289" s="8" t="str">
        <f>IF(G289&lt;&gt;"",'Vesiverkoston lähtötiedot'!$B288*MALLI_saneeraus_VJ1!H$2,"")</f>
        <v/>
      </c>
      <c r="I289" t="str">
        <f>IF('Vesiverkoston lähtötiedot'!$A288&gt;1000, 'Vesiverkoston lähtötiedot'!$A288+MALLI_saneeraus_VJ1!I$2,"")</f>
        <v/>
      </c>
      <c r="J289" s="8" t="str">
        <f>IF(I289&lt;&gt;"",'Vesiverkoston lähtötiedot'!$B288*MALLI_saneeraus_VJ1!J$2,"")</f>
        <v/>
      </c>
    </row>
    <row r="290" spans="1:10" x14ac:dyDescent="0.35">
      <c r="A290" t="str">
        <f>IF('Vesiverkoston lähtötiedot'!$A289&gt;1000, 'Vesiverkoston lähtötiedot'!$A289+MALLI_saneeraus_VJ1!A$2,"")</f>
        <v/>
      </c>
      <c r="B290" s="8" t="str">
        <f>IF(A290&lt;&gt;"",'Vesiverkoston lähtötiedot'!$B289*MALLI_saneeraus_VJ1!B$2,"")</f>
        <v/>
      </c>
      <c r="C290" t="str">
        <f>IF('Vesiverkoston lähtötiedot'!$A289&gt;1000, 'Vesiverkoston lähtötiedot'!$A289+MALLI_saneeraus_VJ1!C$2,"")</f>
        <v/>
      </c>
      <c r="D290" s="8" t="str">
        <f>IF(C290&lt;&gt;"",'Vesiverkoston lähtötiedot'!$B289*MALLI_saneeraus_VJ1!D$2,"")</f>
        <v/>
      </c>
      <c r="E290" t="str">
        <f>IF('Vesiverkoston lähtötiedot'!$A289&gt;1000, 'Vesiverkoston lähtötiedot'!$A289+MALLI_saneeraus_VJ1!E$2,"")</f>
        <v/>
      </c>
      <c r="F290" s="8" t="str">
        <f>IF(E290&lt;&gt;"",'Vesiverkoston lähtötiedot'!$B289*MALLI_saneeraus_VJ1!F$2,"")</f>
        <v/>
      </c>
      <c r="G290" t="str">
        <f>IF('Vesiverkoston lähtötiedot'!$A289&gt;1000, 'Vesiverkoston lähtötiedot'!$A289+MALLI_saneeraus_VJ1!G$2,"")</f>
        <v/>
      </c>
      <c r="H290" s="8" t="str">
        <f>IF(G290&lt;&gt;"",'Vesiverkoston lähtötiedot'!$B289*MALLI_saneeraus_VJ1!H$2,"")</f>
        <v/>
      </c>
      <c r="I290" t="str">
        <f>IF('Vesiverkoston lähtötiedot'!$A289&gt;1000, 'Vesiverkoston lähtötiedot'!$A289+MALLI_saneeraus_VJ1!I$2,"")</f>
        <v/>
      </c>
      <c r="J290" s="8" t="str">
        <f>IF(I290&lt;&gt;"",'Vesiverkoston lähtötiedot'!$B289*MALLI_saneeraus_VJ1!J$2,"")</f>
        <v/>
      </c>
    </row>
    <row r="291" spans="1:10" x14ac:dyDescent="0.35">
      <c r="A291" t="str">
        <f>IF('Vesiverkoston lähtötiedot'!$A290&gt;1000, 'Vesiverkoston lähtötiedot'!$A290+MALLI_saneeraus_VJ1!A$2,"")</f>
        <v/>
      </c>
      <c r="B291" s="8" t="str">
        <f>IF(A291&lt;&gt;"",'Vesiverkoston lähtötiedot'!$B290*MALLI_saneeraus_VJ1!B$2,"")</f>
        <v/>
      </c>
      <c r="C291" t="str">
        <f>IF('Vesiverkoston lähtötiedot'!$A290&gt;1000, 'Vesiverkoston lähtötiedot'!$A290+MALLI_saneeraus_VJ1!C$2,"")</f>
        <v/>
      </c>
      <c r="D291" s="8" t="str">
        <f>IF(C291&lt;&gt;"",'Vesiverkoston lähtötiedot'!$B290*MALLI_saneeraus_VJ1!D$2,"")</f>
        <v/>
      </c>
      <c r="E291" t="str">
        <f>IF('Vesiverkoston lähtötiedot'!$A290&gt;1000, 'Vesiverkoston lähtötiedot'!$A290+MALLI_saneeraus_VJ1!E$2,"")</f>
        <v/>
      </c>
      <c r="F291" s="8" t="str">
        <f>IF(E291&lt;&gt;"",'Vesiverkoston lähtötiedot'!$B290*MALLI_saneeraus_VJ1!F$2,"")</f>
        <v/>
      </c>
      <c r="G291" t="str">
        <f>IF('Vesiverkoston lähtötiedot'!$A290&gt;1000, 'Vesiverkoston lähtötiedot'!$A290+MALLI_saneeraus_VJ1!G$2,"")</f>
        <v/>
      </c>
      <c r="H291" s="8" t="str">
        <f>IF(G291&lt;&gt;"",'Vesiverkoston lähtötiedot'!$B290*MALLI_saneeraus_VJ1!H$2,"")</f>
        <v/>
      </c>
      <c r="I291" t="str">
        <f>IF('Vesiverkoston lähtötiedot'!$A290&gt;1000, 'Vesiverkoston lähtötiedot'!$A290+MALLI_saneeraus_VJ1!I$2,"")</f>
        <v/>
      </c>
      <c r="J291" s="8" t="str">
        <f>IF(I291&lt;&gt;"",'Vesiverkoston lähtötiedot'!$B290*MALLI_saneeraus_VJ1!J$2,"")</f>
        <v/>
      </c>
    </row>
    <row r="292" spans="1:10" x14ac:dyDescent="0.35">
      <c r="A292" t="str">
        <f>IF('Vesiverkoston lähtötiedot'!$A291&gt;1000, 'Vesiverkoston lähtötiedot'!$A291+MALLI_saneeraus_VJ1!A$2,"")</f>
        <v/>
      </c>
      <c r="B292" s="8" t="str">
        <f>IF(A292&lt;&gt;"",'Vesiverkoston lähtötiedot'!$B291*MALLI_saneeraus_VJ1!B$2,"")</f>
        <v/>
      </c>
      <c r="C292" t="str">
        <f>IF('Vesiverkoston lähtötiedot'!$A291&gt;1000, 'Vesiverkoston lähtötiedot'!$A291+MALLI_saneeraus_VJ1!C$2,"")</f>
        <v/>
      </c>
      <c r="D292" s="8" t="str">
        <f>IF(C292&lt;&gt;"",'Vesiverkoston lähtötiedot'!$B291*MALLI_saneeraus_VJ1!D$2,"")</f>
        <v/>
      </c>
      <c r="E292" t="str">
        <f>IF('Vesiverkoston lähtötiedot'!$A291&gt;1000, 'Vesiverkoston lähtötiedot'!$A291+MALLI_saneeraus_VJ1!E$2,"")</f>
        <v/>
      </c>
      <c r="F292" s="8" t="str">
        <f>IF(E292&lt;&gt;"",'Vesiverkoston lähtötiedot'!$B291*MALLI_saneeraus_VJ1!F$2,"")</f>
        <v/>
      </c>
      <c r="G292" t="str">
        <f>IF('Vesiverkoston lähtötiedot'!$A291&gt;1000, 'Vesiverkoston lähtötiedot'!$A291+MALLI_saneeraus_VJ1!G$2,"")</f>
        <v/>
      </c>
      <c r="H292" s="8" t="str">
        <f>IF(G292&lt;&gt;"",'Vesiverkoston lähtötiedot'!$B291*MALLI_saneeraus_VJ1!H$2,"")</f>
        <v/>
      </c>
      <c r="I292" t="str">
        <f>IF('Vesiverkoston lähtötiedot'!$A291&gt;1000, 'Vesiverkoston lähtötiedot'!$A291+MALLI_saneeraus_VJ1!I$2,"")</f>
        <v/>
      </c>
      <c r="J292" s="8" t="str">
        <f>IF(I292&lt;&gt;"",'Vesiverkoston lähtötiedot'!$B291*MALLI_saneeraus_VJ1!J$2,"")</f>
        <v/>
      </c>
    </row>
    <row r="293" spans="1:10" x14ac:dyDescent="0.35">
      <c r="A293" t="str">
        <f>IF('Vesiverkoston lähtötiedot'!$A292&gt;1000, 'Vesiverkoston lähtötiedot'!$A292+MALLI_saneeraus_VJ1!A$2,"")</f>
        <v/>
      </c>
      <c r="B293" s="8" t="str">
        <f>IF(A293&lt;&gt;"",'Vesiverkoston lähtötiedot'!$B292*MALLI_saneeraus_VJ1!B$2,"")</f>
        <v/>
      </c>
      <c r="C293" t="str">
        <f>IF('Vesiverkoston lähtötiedot'!$A292&gt;1000, 'Vesiverkoston lähtötiedot'!$A292+MALLI_saneeraus_VJ1!C$2,"")</f>
        <v/>
      </c>
      <c r="D293" s="8" t="str">
        <f>IF(C293&lt;&gt;"",'Vesiverkoston lähtötiedot'!$B292*MALLI_saneeraus_VJ1!D$2,"")</f>
        <v/>
      </c>
      <c r="E293" t="str">
        <f>IF('Vesiverkoston lähtötiedot'!$A292&gt;1000, 'Vesiverkoston lähtötiedot'!$A292+MALLI_saneeraus_VJ1!E$2,"")</f>
        <v/>
      </c>
      <c r="F293" s="8" t="str">
        <f>IF(E293&lt;&gt;"",'Vesiverkoston lähtötiedot'!$B292*MALLI_saneeraus_VJ1!F$2,"")</f>
        <v/>
      </c>
      <c r="G293" t="str">
        <f>IF('Vesiverkoston lähtötiedot'!$A292&gt;1000, 'Vesiverkoston lähtötiedot'!$A292+MALLI_saneeraus_VJ1!G$2,"")</f>
        <v/>
      </c>
      <c r="H293" s="8" t="str">
        <f>IF(G293&lt;&gt;"",'Vesiverkoston lähtötiedot'!$B292*MALLI_saneeraus_VJ1!H$2,"")</f>
        <v/>
      </c>
      <c r="I293" t="str">
        <f>IF('Vesiverkoston lähtötiedot'!$A292&gt;1000, 'Vesiverkoston lähtötiedot'!$A292+MALLI_saneeraus_VJ1!I$2,"")</f>
        <v/>
      </c>
      <c r="J293" s="8" t="str">
        <f>IF(I293&lt;&gt;"",'Vesiverkoston lähtötiedot'!$B292*MALLI_saneeraus_VJ1!J$2,"")</f>
        <v/>
      </c>
    </row>
    <row r="294" spans="1:10" x14ac:dyDescent="0.35">
      <c r="A294" t="str">
        <f>IF('Vesiverkoston lähtötiedot'!$A293&gt;1000, 'Vesiverkoston lähtötiedot'!$A293+MALLI_saneeraus_VJ1!A$2,"")</f>
        <v/>
      </c>
      <c r="B294" s="8" t="str">
        <f>IF(A294&lt;&gt;"",'Vesiverkoston lähtötiedot'!$B293*MALLI_saneeraus_VJ1!B$2,"")</f>
        <v/>
      </c>
      <c r="C294" t="str">
        <f>IF('Vesiverkoston lähtötiedot'!$A293&gt;1000, 'Vesiverkoston lähtötiedot'!$A293+MALLI_saneeraus_VJ1!C$2,"")</f>
        <v/>
      </c>
      <c r="D294" s="8" t="str">
        <f>IF(C294&lt;&gt;"",'Vesiverkoston lähtötiedot'!$B293*MALLI_saneeraus_VJ1!D$2,"")</f>
        <v/>
      </c>
      <c r="E294" t="str">
        <f>IF('Vesiverkoston lähtötiedot'!$A293&gt;1000, 'Vesiverkoston lähtötiedot'!$A293+MALLI_saneeraus_VJ1!E$2,"")</f>
        <v/>
      </c>
      <c r="F294" s="8" t="str">
        <f>IF(E294&lt;&gt;"",'Vesiverkoston lähtötiedot'!$B293*MALLI_saneeraus_VJ1!F$2,"")</f>
        <v/>
      </c>
      <c r="G294" t="str">
        <f>IF('Vesiverkoston lähtötiedot'!$A293&gt;1000, 'Vesiverkoston lähtötiedot'!$A293+MALLI_saneeraus_VJ1!G$2,"")</f>
        <v/>
      </c>
      <c r="H294" s="8" t="str">
        <f>IF(G294&lt;&gt;"",'Vesiverkoston lähtötiedot'!$B293*MALLI_saneeraus_VJ1!H$2,"")</f>
        <v/>
      </c>
      <c r="I294" t="str">
        <f>IF('Vesiverkoston lähtötiedot'!$A293&gt;1000, 'Vesiverkoston lähtötiedot'!$A293+MALLI_saneeraus_VJ1!I$2,"")</f>
        <v/>
      </c>
      <c r="J294" s="8" t="str">
        <f>IF(I294&lt;&gt;"",'Vesiverkoston lähtötiedot'!$B293*MALLI_saneeraus_VJ1!J$2,"")</f>
        <v/>
      </c>
    </row>
    <row r="295" spans="1:10" x14ac:dyDescent="0.35">
      <c r="A295" t="str">
        <f>IF('Vesiverkoston lähtötiedot'!$A294&gt;1000, 'Vesiverkoston lähtötiedot'!$A294+MALLI_saneeraus_VJ1!A$2,"")</f>
        <v/>
      </c>
      <c r="B295" s="8" t="str">
        <f>IF(A295&lt;&gt;"",'Vesiverkoston lähtötiedot'!$B294*MALLI_saneeraus_VJ1!B$2,"")</f>
        <v/>
      </c>
      <c r="C295" t="str">
        <f>IF('Vesiverkoston lähtötiedot'!$A294&gt;1000, 'Vesiverkoston lähtötiedot'!$A294+MALLI_saneeraus_VJ1!C$2,"")</f>
        <v/>
      </c>
      <c r="D295" s="8" t="str">
        <f>IF(C295&lt;&gt;"",'Vesiverkoston lähtötiedot'!$B294*MALLI_saneeraus_VJ1!D$2,"")</f>
        <v/>
      </c>
      <c r="E295" t="str">
        <f>IF('Vesiverkoston lähtötiedot'!$A294&gt;1000, 'Vesiverkoston lähtötiedot'!$A294+MALLI_saneeraus_VJ1!E$2,"")</f>
        <v/>
      </c>
      <c r="F295" s="8" t="str">
        <f>IF(E295&lt;&gt;"",'Vesiverkoston lähtötiedot'!$B294*MALLI_saneeraus_VJ1!F$2,"")</f>
        <v/>
      </c>
      <c r="G295" t="str">
        <f>IF('Vesiverkoston lähtötiedot'!$A294&gt;1000, 'Vesiverkoston lähtötiedot'!$A294+MALLI_saneeraus_VJ1!G$2,"")</f>
        <v/>
      </c>
      <c r="H295" s="8" t="str">
        <f>IF(G295&lt;&gt;"",'Vesiverkoston lähtötiedot'!$B294*MALLI_saneeraus_VJ1!H$2,"")</f>
        <v/>
      </c>
      <c r="I295" t="str">
        <f>IF('Vesiverkoston lähtötiedot'!$A294&gt;1000, 'Vesiverkoston lähtötiedot'!$A294+MALLI_saneeraus_VJ1!I$2,"")</f>
        <v/>
      </c>
      <c r="J295" s="8" t="str">
        <f>IF(I295&lt;&gt;"",'Vesiverkoston lähtötiedot'!$B294*MALLI_saneeraus_VJ1!J$2,"")</f>
        <v/>
      </c>
    </row>
    <row r="296" spans="1:10" x14ac:dyDescent="0.35">
      <c r="A296" t="str">
        <f>IF('Vesiverkoston lähtötiedot'!$A295&gt;1000, 'Vesiverkoston lähtötiedot'!$A295+MALLI_saneeraus_VJ1!A$2,"")</f>
        <v/>
      </c>
      <c r="B296" s="8" t="str">
        <f>IF(A296&lt;&gt;"",'Vesiverkoston lähtötiedot'!$B295*MALLI_saneeraus_VJ1!B$2,"")</f>
        <v/>
      </c>
      <c r="C296" t="str">
        <f>IF('Vesiverkoston lähtötiedot'!$A295&gt;1000, 'Vesiverkoston lähtötiedot'!$A295+MALLI_saneeraus_VJ1!C$2,"")</f>
        <v/>
      </c>
      <c r="D296" s="8" t="str">
        <f>IF(C296&lt;&gt;"",'Vesiverkoston lähtötiedot'!$B295*MALLI_saneeraus_VJ1!D$2,"")</f>
        <v/>
      </c>
      <c r="E296" t="str">
        <f>IF('Vesiverkoston lähtötiedot'!$A295&gt;1000, 'Vesiverkoston lähtötiedot'!$A295+MALLI_saneeraus_VJ1!E$2,"")</f>
        <v/>
      </c>
      <c r="F296" s="8" t="str">
        <f>IF(E296&lt;&gt;"",'Vesiverkoston lähtötiedot'!$B295*MALLI_saneeraus_VJ1!F$2,"")</f>
        <v/>
      </c>
      <c r="G296" t="str">
        <f>IF('Vesiverkoston lähtötiedot'!$A295&gt;1000, 'Vesiverkoston lähtötiedot'!$A295+MALLI_saneeraus_VJ1!G$2,"")</f>
        <v/>
      </c>
      <c r="H296" s="8" t="str">
        <f>IF(G296&lt;&gt;"",'Vesiverkoston lähtötiedot'!$B295*MALLI_saneeraus_VJ1!H$2,"")</f>
        <v/>
      </c>
      <c r="I296" t="str">
        <f>IF('Vesiverkoston lähtötiedot'!$A295&gt;1000, 'Vesiverkoston lähtötiedot'!$A295+MALLI_saneeraus_VJ1!I$2,"")</f>
        <v/>
      </c>
      <c r="J296" s="8" t="str">
        <f>IF(I296&lt;&gt;"",'Vesiverkoston lähtötiedot'!$B295*MALLI_saneeraus_VJ1!J$2,"")</f>
        <v/>
      </c>
    </row>
    <row r="297" spans="1:10" x14ac:dyDescent="0.35">
      <c r="A297" t="str">
        <f>IF('Vesiverkoston lähtötiedot'!$A296&gt;1000, 'Vesiverkoston lähtötiedot'!$A296+MALLI_saneeraus_VJ1!A$2,"")</f>
        <v/>
      </c>
      <c r="B297" s="8" t="str">
        <f>IF(A297&lt;&gt;"",'Vesiverkoston lähtötiedot'!$B296*MALLI_saneeraus_VJ1!B$2,"")</f>
        <v/>
      </c>
      <c r="C297" t="str">
        <f>IF('Vesiverkoston lähtötiedot'!$A296&gt;1000, 'Vesiverkoston lähtötiedot'!$A296+MALLI_saneeraus_VJ1!C$2,"")</f>
        <v/>
      </c>
      <c r="D297" s="8" t="str">
        <f>IF(C297&lt;&gt;"",'Vesiverkoston lähtötiedot'!$B296*MALLI_saneeraus_VJ1!D$2,"")</f>
        <v/>
      </c>
      <c r="E297" t="str">
        <f>IF('Vesiverkoston lähtötiedot'!$A296&gt;1000, 'Vesiverkoston lähtötiedot'!$A296+MALLI_saneeraus_VJ1!E$2,"")</f>
        <v/>
      </c>
      <c r="F297" s="8" t="str">
        <f>IF(E297&lt;&gt;"",'Vesiverkoston lähtötiedot'!$B296*MALLI_saneeraus_VJ1!F$2,"")</f>
        <v/>
      </c>
      <c r="G297" t="str">
        <f>IF('Vesiverkoston lähtötiedot'!$A296&gt;1000, 'Vesiverkoston lähtötiedot'!$A296+MALLI_saneeraus_VJ1!G$2,"")</f>
        <v/>
      </c>
      <c r="H297" s="8" t="str">
        <f>IF(G297&lt;&gt;"",'Vesiverkoston lähtötiedot'!$B296*MALLI_saneeraus_VJ1!H$2,"")</f>
        <v/>
      </c>
      <c r="I297" t="str">
        <f>IF('Vesiverkoston lähtötiedot'!$A296&gt;1000, 'Vesiverkoston lähtötiedot'!$A296+MALLI_saneeraus_VJ1!I$2,"")</f>
        <v/>
      </c>
      <c r="J297" s="8" t="str">
        <f>IF(I297&lt;&gt;"",'Vesiverkoston lähtötiedot'!$B296*MALLI_saneeraus_VJ1!J$2,"")</f>
        <v/>
      </c>
    </row>
    <row r="298" spans="1:10" x14ac:dyDescent="0.35">
      <c r="A298" t="str">
        <f>IF('Vesiverkoston lähtötiedot'!$A297&gt;1000, 'Vesiverkoston lähtötiedot'!$A297+MALLI_saneeraus_VJ1!A$2,"")</f>
        <v/>
      </c>
      <c r="B298" s="8" t="str">
        <f>IF(A298&lt;&gt;"",'Vesiverkoston lähtötiedot'!$B297*MALLI_saneeraus_VJ1!B$2,"")</f>
        <v/>
      </c>
      <c r="C298" t="str">
        <f>IF('Vesiverkoston lähtötiedot'!$A297&gt;1000, 'Vesiverkoston lähtötiedot'!$A297+MALLI_saneeraus_VJ1!C$2,"")</f>
        <v/>
      </c>
      <c r="D298" s="8" t="str">
        <f>IF(C298&lt;&gt;"",'Vesiverkoston lähtötiedot'!$B297*MALLI_saneeraus_VJ1!D$2,"")</f>
        <v/>
      </c>
      <c r="E298" t="str">
        <f>IF('Vesiverkoston lähtötiedot'!$A297&gt;1000, 'Vesiverkoston lähtötiedot'!$A297+MALLI_saneeraus_VJ1!E$2,"")</f>
        <v/>
      </c>
      <c r="F298" s="8" t="str">
        <f>IF(E298&lt;&gt;"",'Vesiverkoston lähtötiedot'!$B297*MALLI_saneeraus_VJ1!F$2,"")</f>
        <v/>
      </c>
      <c r="G298" t="str">
        <f>IF('Vesiverkoston lähtötiedot'!$A297&gt;1000, 'Vesiverkoston lähtötiedot'!$A297+MALLI_saneeraus_VJ1!G$2,"")</f>
        <v/>
      </c>
      <c r="H298" s="8" t="str">
        <f>IF(G298&lt;&gt;"",'Vesiverkoston lähtötiedot'!$B297*MALLI_saneeraus_VJ1!H$2,"")</f>
        <v/>
      </c>
      <c r="I298" t="str">
        <f>IF('Vesiverkoston lähtötiedot'!$A297&gt;1000, 'Vesiverkoston lähtötiedot'!$A297+MALLI_saneeraus_VJ1!I$2,"")</f>
        <v/>
      </c>
      <c r="J298" s="8" t="str">
        <f>IF(I298&lt;&gt;"",'Vesiverkoston lähtötiedot'!$B297*MALLI_saneeraus_VJ1!J$2,"")</f>
        <v/>
      </c>
    </row>
    <row r="299" spans="1:10" x14ac:dyDescent="0.35">
      <c r="A299" t="str">
        <f>IF('Vesiverkoston lähtötiedot'!$A298&gt;1000, 'Vesiverkoston lähtötiedot'!$A298+MALLI_saneeraus_VJ1!A$2,"")</f>
        <v/>
      </c>
      <c r="B299" s="8" t="str">
        <f>IF(A299&lt;&gt;"",'Vesiverkoston lähtötiedot'!$B298*MALLI_saneeraus_VJ1!B$2,"")</f>
        <v/>
      </c>
      <c r="C299" t="str">
        <f>IF('Vesiverkoston lähtötiedot'!$A298&gt;1000, 'Vesiverkoston lähtötiedot'!$A298+MALLI_saneeraus_VJ1!C$2,"")</f>
        <v/>
      </c>
      <c r="D299" s="8" t="str">
        <f>IF(C299&lt;&gt;"",'Vesiverkoston lähtötiedot'!$B298*MALLI_saneeraus_VJ1!D$2,"")</f>
        <v/>
      </c>
      <c r="E299" t="str">
        <f>IF('Vesiverkoston lähtötiedot'!$A298&gt;1000, 'Vesiverkoston lähtötiedot'!$A298+MALLI_saneeraus_VJ1!E$2,"")</f>
        <v/>
      </c>
      <c r="F299" s="8" t="str">
        <f>IF(E299&lt;&gt;"",'Vesiverkoston lähtötiedot'!$B298*MALLI_saneeraus_VJ1!F$2,"")</f>
        <v/>
      </c>
      <c r="G299" t="str">
        <f>IF('Vesiverkoston lähtötiedot'!$A298&gt;1000, 'Vesiverkoston lähtötiedot'!$A298+MALLI_saneeraus_VJ1!G$2,"")</f>
        <v/>
      </c>
      <c r="H299" s="8" t="str">
        <f>IF(G299&lt;&gt;"",'Vesiverkoston lähtötiedot'!$B298*MALLI_saneeraus_VJ1!H$2,"")</f>
        <v/>
      </c>
      <c r="I299" t="str">
        <f>IF('Vesiverkoston lähtötiedot'!$A298&gt;1000, 'Vesiverkoston lähtötiedot'!$A298+MALLI_saneeraus_VJ1!I$2,"")</f>
        <v/>
      </c>
      <c r="J299" s="8" t="str">
        <f>IF(I299&lt;&gt;"",'Vesiverkoston lähtötiedot'!$B298*MALLI_saneeraus_VJ1!J$2,"")</f>
        <v/>
      </c>
    </row>
    <row r="300" spans="1:10" x14ac:dyDescent="0.35">
      <c r="A300" t="str">
        <f>IF('Vesiverkoston lähtötiedot'!$A299&gt;1000, 'Vesiverkoston lähtötiedot'!$A299+MALLI_saneeraus_VJ1!A$2,"")</f>
        <v/>
      </c>
      <c r="B300" s="8" t="str">
        <f>IF(A300&lt;&gt;"",'Vesiverkoston lähtötiedot'!$B299*MALLI_saneeraus_VJ1!B$2,"")</f>
        <v/>
      </c>
      <c r="C300" t="str">
        <f>IF('Vesiverkoston lähtötiedot'!$A299&gt;1000, 'Vesiverkoston lähtötiedot'!$A299+MALLI_saneeraus_VJ1!C$2,"")</f>
        <v/>
      </c>
      <c r="D300" s="8" t="str">
        <f>IF(C300&lt;&gt;"",'Vesiverkoston lähtötiedot'!$B299*MALLI_saneeraus_VJ1!D$2,"")</f>
        <v/>
      </c>
      <c r="E300" t="str">
        <f>IF('Vesiverkoston lähtötiedot'!$A299&gt;1000, 'Vesiverkoston lähtötiedot'!$A299+MALLI_saneeraus_VJ1!E$2,"")</f>
        <v/>
      </c>
      <c r="F300" s="8" t="str">
        <f>IF(E300&lt;&gt;"",'Vesiverkoston lähtötiedot'!$B299*MALLI_saneeraus_VJ1!F$2,"")</f>
        <v/>
      </c>
      <c r="G300" t="str">
        <f>IF('Vesiverkoston lähtötiedot'!$A299&gt;1000, 'Vesiverkoston lähtötiedot'!$A299+MALLI_saneeraus_VJ1!G$2,"")</f>
        <v/>
      </c>
      <c r="H300" s="8" t="str">
        <f>IF(G300&lt;&gt;"",'Vesiverkoston lähtötiedot'!$B299*MALLI_saneeraus_VJ1!H$2,"")</f>
        <v/>
      </c>
      <c r="I300" t="str">
        <f>IF('Vesiverkoston lähtötiedot'!$A299&gt;1000, 'Vesiverkoston lähtötiedot'!$A299+MALLI_saneeraus_VJ1!I$2,"")</f>
        <v/>
      </c>
      <c r="J300" s="8" t="str">
        <f>IF(I300&lt;&gt;"",'Vesiverkoston lähtötiedot'!$B299*MALLI_saneeraus_VJ1!J$2,"")</f>
        <v/>
      </c>
    </row>
    <row r="301" spans="1:10" x14ac:dyDescent="0.35">
      <c r="A301" t="str">
        <f>IF('Vesiverkoston lähtötiedot'!$A300&gt;1000, 'Vesiverkoston lähtötiedot'!$A300+MALLI_saneeraus_VJ1!A$2,"")</f>
        <v/>
      </c>
      <c r="B301" s="8" t="str">
        <f>IF(A301&lt;&gt;"",'Vesiverkoston lähtötiedot'!$B300*MALLI_saneeraus_VJ1!B$2,"")</f>
        <v/>
      </c>
      <c r="C301" t="str">
        <f>IF('Vesiverkoston lähtötiedot'!$A300&gt;1000, 'Vesiverkoston lähtötiedot'!$A300+MALLI_saneeraus_VJ1!C$2,"")</f>
        <v/>
      </c>
      <c r="D301" s="8" t="str">
        <f>IF(C301&lt;&gt;"",'Vesiverkoston lähtötiedot'!$B300*MALLI_saneeraus_VJ1!D$2,"")</f>
        <v/>
      </c>
      <c r="E301" t="str">
        <f>IF('Vesiverkoston lähtötiedot'!$A300&gt;1000, 'Vesiverkoston lähtötiedot'!$A300+MALLI_saneeraus_VJ1!E$2,"")</f>
        <v/>
      </c>
      <c r="F301" s="8" t="str">
        <f>IF(E301&lt;&gt;"",'Vesiverkoston lähtötiedot'!$B300*MALLI_saneeraus_VJ1!F$2,"")</f>
        <v/>
      </c>
      <c r="G301" t="str">
        <f>IF('Vesiverkoston lähtötiedot'!$A300&gt;1000, 'Vesiverkoston lähtötiedot'!$A300+MALLI_saneeraus_VJ1!G$2,"")</f>
        <v/>
      </c>
      <c r="H301" s="8" t="str">
        <f>IF(G301&lt;&gt;"",'Vesiverkoston lähtötiedot'!$B300*MALLI_saneeraus_VJ1!H$2,"")</f>
        <v/>
      </c>
      <c r="I301" t="str">
        <f>IF('Vesiverkoston lähtötiedot'!$A300&gt;1000, 'Vesiverkoston lähtötiedot'!$A300+MALLI_saneeraus_VJ1!I$2,"")</f>
        <v/>
      </c>
      <c r="J301" s="8" t="str">
        <f>IF(I301&lt;&gt;"",'Vesiverkoston lähtötiedot'!$B300*MALLI_saneeraus_VJ1!J$2,"")</f>
        <v/>
      </c>
    </row>
    <row r="302" spans="1:10" x14ac:dyDescent="0.35">
      <c r="A302" t="str">
        <f>IF('Vesiverkoston lähtötiedot'!$A301&gt;1000, 'Vesiverkoston lähtötiedot'!$A301+MALLI_saneeraus_VJ1!A$2,"")</f>
        <v/>
      </c>
      <c r="B302" s="8" t="str">
        <f>IF(A302&lt;&gt;"",'Vesiverkoston lähtötiedot'!$B301*MALLI_saneeraus_VJ1!B$2,"")</f>
        <v/>
      </c>
      <c r="C302" t="str">
        <f>IF('Vesiverkoston lähtötiedot'!$A301&gt;1000, 'Vesiverkoston lähtötiedot'!$A301+MALLI_saneeraus_VJ1!C$2,"")</f>
        <v/>
      </c>
      <c r="D302" s="8" t="str">
        <f>IF(C302&lt;&gt;"",'Vesiverkoston lähtötiedot'!$B301*MALLI_saneeraus_VJ1!D$2,"")</f>
        <v/>
      </c>
      <c r="E302" t="str">
        <f>IF('Vesiverkoston lähtötiedot'!$A301&gt;1000, 'Vesiverkoston lähtötiedot'!$A301+MALLI_saneeraus_VJ1!E$2,"")</f>
        <v/>
      </c>
      <c r="F302" s="8" t="str">
        <f>IF(E302&lt;&gt;"",'Vesiverkoston lähtötiedot'!$B301*MALLI_saneeraus_VJ1!F$2,"")</f>
        <v/>
      </c>
      <c r="G302" t="str">
        <f>IF('Vesiverkoston lähtötiedot'!$A301&gt;1000, 'Vesiverkoston lähtötiedot'!$A301+MALLI_saneeraus_VJ1!G$2,"")</f>
        <v/>
      </c>
      <c r="H302" s="8" t="str">
        <f>IF(G302&lt;&gt;"",'Vesiverkoston lähtötiedot'!$B301*MALLI_saneeraus_VJ1!H$2,"")</f>
        <v/>
      </c>
      <c r="I302" t="str">
        <f>IF('Vesiverkoston lähtötiedot'!$A301&gt;1000, 'Vesiverkoston lähtötiedot'!$A301+MALLI_saneeraus_VJ1!I$2,"")</f>
        <v/>
      </c>
      <c r="J302" s="8" t="str">
        <f>IF(I302&lt;&gt;"",'Vesiverkoston lähtötiedot'!$B301*MALLI_saneeraus_VJ1!J$2,"")</f>
        <v/>
      </c>
    </row>
    <row r="303" spans="1:10" x14ac:dyDescent="0.35">
      <c r="A303" t="str">
        <f>IF('Vesiverkoston lähtötiedot'!$A302&gt;1000, 'Vesiverkoston lähtötiedot'!$A302+MALLI_saneeraus_VJ1!A$2,"")</f>
        <v/>
      </c>
      <c r="B303" s="8" t="str">
        <f>IF(A303&lt;&gt;"",'Vesiverkoston lähtötiedot'!$B302*MALLI_saneeraus_VJ1!B$2,"")</f>
        <v/>
      </c>
      <c r="C303" t="str">
        <f>IF('Vesiverkoston lähtötiedot'!$A302&gt;1000, 'Vesiverkoston lähtötiedot'!$A302+MALLI_saneeraus_VJ1!C$2,"")</f>
        <v/>
      </c>
      <c r="D303" s="8" t="str">
        <f>IF(C303&lt;&gt;"",'Vesiverkoston lähtötiedot'!$B302*MALLI_saneeraus_VJ1!D$2,"")</f>
        <v/>
      </c>
      <c r="E303" t="str">
        <f>IF('Vesiverkoston lähtötiedot'!$A302&gt;1000, 'Vesiverkoston lähtötiedot'!$A302+MALLI_saneeraus_VJ1!E$2,"")</f>
        <v/>
      </c>
      <c r="F303" s="8" t="str">
        <f>IF(E303&lt;&gt;"",'Vesiverkoston lähtötiedot'!$B302*MALLI_saneeraus_VJ1!F$2,"")</f>
        <v/>
      </c>
      <c r="G303" t="str">
        <f>IF('Vesiverkoston lähtötiedot'!$A302&gt;1000, 'Vesiverkoston lähtötiedot'!$A302+MALLI_saneeraus_VJ1!G$2,"")</f>
        <v/>
      </c>
      <c r="H303" s="8" t="str">
        <f>IF(G303&lt;&gt;"",'Vesiverkoston lähtötiedot'!$B302*MALLI_saneeraus_VJ1!H$2,"")</f>
        <v/>
      </c>
      <c r="I303" t="str">
        <f>IF('Vesiverkoston lähtötiedot'!$A302&gt;1000, 'Vesiverkoston lähtötiedot'!$A302+MALLI_saneeraus_VJ1!I$2,"")</f>
        <v/>
      </c>
      <c r="J303" s="8" t="str">
        <f>IF(I303&lt;&gt;"",'Vesiverkoston lähtötiedot'!$B302*MALLI_saneeraus_VJ1!J$2,"")</f>
        <v/>
      </c>
    </row>
    <row r="304" spans="1:10" x14ac:dyDescent="0.35">
      <c r="A304" t="str">
        <f>IF('Vesiverkoston lähtötiedot'!$A303&gt;1000, 'Vesiverkoston lähtötiedot'!$A303+MALLI_saneeraus_VJ1!A$2,"")</f>
        <v/>
      </c>
      <c r="B304" s="8" t="str">
        <f>IF(A304&lt;&gt;"",'Vesiverkoston lähtötiedot'!$B303*MALLI_saneeraus_VJ1!B$2,"")</f>
        <v/>
      </c>
      <c r="C304" t="str">
        <f>IF('Vesiverkoston lähtötiedot'!$A303&gt;1000, 'Vesiverkoston lähtötiedot'!$A303+MALLI_saneeraus_VJ1!C$2,"")</f>
        <v/>
      </c>
      <c r="D304" s="8" t="str">
        <f>IF(C304&lt;&gt;"",'Vesiverkoston lähtötiedot'!$B303*MALLI_saneeraus_VJ1!D$2,"")</f>
        <v/>
      </c>
      <c r="E304" t="str">
        <f>IF('Vesiverkoston lähtötiedot'!$A303&gt;1000, 'Vesiverkoston lähtötiedot'!$A303+MALLI_saneeraus_VJ1!E$2,"")</f>
        <v/>
      </c>
      <c r="F304" s="8" t="str">
        <f>IF(E304&lt;&gt;"",'Vesiverkoston lähtötiedot'!$B303*MALLI_saneeraus_VJ1!F$2,"")</f>
        <v/>
      </c>
      <c r="G304" t="str">
        <f>IF('Vesiverkoston lähtötiedot'!$A303&gt;1000, 'Vesiverkoston lähtötiedot'!$A303+MALLI_saneeraus_VJ1!G$2,"")</f>
        <v/>
      </c>
      <c r="H304" s="8" t="str">
        <f>IF(G304&lt;&gt;"",'Vesiverkoston lähtötiedot'!$B303*MALLI_saneeraus_VJ1!H$2,"")</f>
        <v/>
      </c>
      <c r="I304" t="str">
        <f>IF('Vesiverkoston lähtötiedot'!$A303&gt;1000, 'Vesiverkoston lähtötiedot'!$A303+MALLI_saneeraus_VJ1!I$2,"")</f>
        <v/>
      </c>
      <c r="J304" s="8" t="str">
        <f>IF(I304&lt;&gt;"",'Vesiverkoston lähtötiedot'!$B303*MALLI_saneeraus_VJ1!J$2,"")</f>
        <v/>
      </c>
    </row>
    <row r="305" spans="1:10" x14ac:dyDescent="0.35">
      <c r="A305" t="str">
        <f>IF('Vesiverkoston lähtötiedot'!$A304&gt;1000, 'Vesiverkoston lähtötiedot'!$A304+MALLI_saneeraus_VJ1!A$2,"")</f>
        <v/>
      </c>
      <c r="B305" s="8" t="str">
        <f>IF(A305&lt;&gt;"",'Vesiverkoston lähtötiedot'!$B304*MALLI_saneeraus_VJ1!B$2,"")</f>
        <v/>
      </c>
      <c r="C305" t="str">
        <f>IF('Vesiverkoston lähtötiedot'!$A304&gt;1000, 'Vesiverkoston lähtötiedot'!$A304+MALLI_saneeraus_VJ1!C$2,"")</f>
        <v/>
      </c>
      <c r="D305" s="8" t="str">
        <f>IF(C305&lt;&gt;"",'Vesiverkoston lähtötiedot'!$B304*MALLI_saneeraus_VJ1!D$2,"")</f>
        <v/>
      </c>
      <c r="E305" t="str">
        <f>IF('Vesiverkoston lähtötiedot'!$A304&gt;1000, 'Vesiverkoston lähtötiedot'!$A304+MALLI_saneeraus_VJ1!E$2,"")</f>
        <v/>
      </c>
      <c r="F305" s="8" t="str">
        <f>IF(E305&lt;&gt;"",'Vesiverkoston lähtötiedot'!$B304*MALLI_saneeraus_VJ1!F$2,"")</f>
        <v/>
      </c>
      <c r="G305" t="str">
        <f>IF('Vesiverkoston lähtötiedot'!$A304&gt;1000, 'Vesiverkoston lähtötiedot'!$A304+MALLI_saneeraus_VJ1!G$2,"")</f>
        <v/>
      </c>
      <c r="H305" s="8" t="str">
        <f>IF(G305&lt;&gt;"",'Vesiverkoston lähtötiedot'!$B304*MALLI_saneeraus_VJ1!H$2,"")</f>
        <v/>
      </c>
      <c r="I305" t="str">
        <f>IF('Vesiverkoston lähtötiedot'!$A304&gt;1000, 'Vesiverkoston lähtötiedot'!$A304+MALLI_saneeraus_VJ1!I$2,"")</f>
        <v/>
      </c>
      <c r="J305" s="8" t="str">
        <f>IF(I305&lt;&gt;"",'Vesiverkoston lähtötiedot'!$B304*MALLI_saneeraus_VJ1!J$2,"")</f>
        <v/>
      </c>
    </row>
    <row r="306" spans="1:10" x14ac:dyDescent="0.35">
      <c r="A306" t="str">
        <f>IF('Vesiverkoston lähtötiedot'!$A305&gt;1000, 'Vesiverkoston lähtötiedot'!$A305+MALLI_saneeraus_VJ1!A$2,"")</f>
        <v/>
      </c>
      <c r="B306" s="8" t="str">
        <f>IF(A306&lt;&gt;"",'Vesiverkoston lähtötiedot'!$B305*MALLI_saneeraus_VJ1!B$2,"")</f>
        <v/>
      </c>
      <c r="C306" t="str">
        <f>IF('Vesiverkoston lähtötiedot'!$A305&gt;1000, 'Vesiverkoston lähtötiedot'!$A305+MALLI_saneeraus_VJ1!C$2,"")</f>
        <v/>
      </c>
      <c r="D306" s="8" t="str">
        <f>IF(C306&lt;&gt;"",'Vesiverkoston lähtötiedot'!$B305*MALLI_saneeraus_VJ1!D$2,"")</f>
        <v/>
      </c>
      <c r="E306" t="str">
        <f>IF('Vesiverkoston lähtötiedot'!$A305&gt;1000, 'Vesiverkoston lähtötiedot'!$A305+MALLI_saneeraus_VJ1!E$2,"")</f>
        <v/>
      </c>
      <c r="F306" s="8" t="str">
        <f>IF(E306&lt;&gt;"",'Vesiverkoston lähtötiedot'!$B305*MALLI_saneeraus_VJ1!F$2,"")</f>
        <v/>
      </c>
      <c r="G306" t="str">
        <f>IF('Vesiverkoston lähtötiedot'!$A305&gt;1000, 'Vesiverkoston lähtötiedot'!$A305+MALLI_saneeraus_VJ1!G$2,"")</f>
        <v/>
      </c>
      <c r="H306" s="8" t="str">
        <f>IF(G306&lt;&gt;"",'Vesiverkoston lähtötiedot'!$B305*MALLI_saneeraus_VJ1!H$2,"")</f>
        <v/>
      </c>
      <c r="I306" t="str">
        <f>IF('Vesiverkoston lähtötiedot'!$A305&gt;1000, 'Vesiverkoston lähtötiedot'!$A305+MALLI_saneeraus_VJ1!I$2,"")</f>
        <v/>
      </c>
      <c r="J306" s="8" t="str">
        <f>IF(I306&lt;&gt;"",'Vesiverkoston lähtötiedot'!$B305*MALLI_saneeraus_VJ1!J$2,"")</f>
        <v/>
      </c>
    </row>
    <row r="307" spans="1:10" x14ac:dyDescent="0.35">
      <c r="A307" t="str">
        <f>IF('Vesiverkoston lähtötiedot'!$A306&gt;1000, 'Vesiverkoston lähtötiedot'!$A306+MALLI_saneeraus_VJ1!A$2,"")</f>
        <v/>
      </c>
      <c r="B307" s="8" t="str">
        <f>IF(A307&lt;&gt;"",'Vesiverkoston lähtötiedot'!$B306*MALLI_saneeraus_VJ1!B$2,"")</f>
        <v/>
      </c>
      <c r="C307" t="str">
        <f>IF('Vesiverkoston lähtötiedot'!$A306&gt;1000, 'Vesiverkoston lähtötiedot'!$A306+MALLI_saneeraus_VJ1!C$2,"")</f>
        <v/>
      </c>
      <c r="D307" s="8" t="str">
        <f>IF(C307&lt;&gt;"",'Vesiverkoston lähtötiedot'!$B306*MALLI_saneeraus_VJ1!D$2,"")</f>
        <v/>
      </c>
      <c r="E307" t="str">
        <f>IF('Vesiverkoston lähtötiedot'!$A306&gt;1000, 'Vesiverkoston lähtötiedot'!$A306+MALLI_saneeraus_VJ1!E$2,"")</f>
        <v/>
      </c>
      <c r="F307" s="8" t="str">
        <f>IF(E307&lt;&gt;"",'Vesiverkoston lähtötiedot'!$B306*MALLI_saneeraus_VJ1!F$2,"")</f>
        <v/>
      </c>
      <c r="G307" t="str">
        <f>IF('Vesiverkoston lähtötiedot'!$A306&gt;1000, 'Vesiverkoston lähtötiedot'!$A306+MALLI_saneeraus_VJ1!G$2,"")</f>
        <v/>
      </c>
      <c r="H307" s="8" t="str">
        <f>IF(G307&lt;&gt;"",'Vesiverkoston lähtötiedot'!$B306*MALLI_saneeraus_VJ1!H$2,"")</f>
        <v/>
      </c>
      <c r="I307" t="str">
        <f>IF('Vesiverkoston lähtötiedot'!$A306&gt;1000, 'Vesiverkoston lähtötiedot'!$A306+MALLI_saneeraus_VJ1!I$2,"")</f>
        <v/>
      </c>
      <c r="J307" s="8" t="str">
        <f>IF(I307&lt;&gt;"",'Vesiverkoston lähtötiedot'!$B306*MALLI_saneeraus_VJ1!J$2,"")</f>
        <v/>
      </c>
    </row>
    <row r="308" spans="1:10" x14ac:dyDescent="0.35">
      <c r="A308" t="str">
        <f>IF('Vesiverkoston lähtötiedot'!$A307&gt;1000, 'Vesiverkoston lähtötiedot'!$A307+MALLI_saneeraus_VJ1!A$2,"")</f>
        <v/>
      </c>
      <c r="B308" s="8" t="str">
        <f>IF(A308&lt;&gt;"",'Vesiverkoston lähtötiedot'!$B307*MALLI_saneeraus_VJ1!B$2,"")</f>
        <v/>
      </c>
      <c r="C308" t="str">
        <f>IF('Vesiverkoston lähtötiedot'!$A307&gt;1000, 'Vesiverkoston lähtötiedot'!$A307+MALLI_saneeraus_VJ1!C$2,"")</f>
        <v/>
      </c>
      <c r="D308" s="8" t="str">
        <f>IF(C308&lt;&gt;"",'Vesiverkoston lähtötiedot'!$B307*MALLI_saneeraus_VJ1!D$2,"")</f>
        <v/>
      </c>
      <c r="E308" t="str">
        <f>IF('Vesiverkoston lähtötiedot'!$A307&gt;1000, 'Vesiverkoston lähtötiedot'!$A307+MALLI_saneeraus_VJ1!E$2,"")</f>
        <v/>
      </c>
      <c r="F308" s="8" t="str">
        <f>IF(E308&lt;&gt;"",'Vesiverkoston lähtötiedot'!$B307*MALLI_saneeraus_VJ1!F$2,"")</f>
        <v/>
      </c>
      <c r="G308" t="str">
        <f>IF('Vesiverkoston lähtötiedot'!$A307&gt;1000, 'Vesiverkoston lähtötiedot'!$A307+MALLI_saneeraus_VJ1!G$2,"")</f>
        <v/>
      </c>
      <c r="H308" s="8" t="str">
        <f>IF(G308&lt;&gt;"",'Vesiverkoston lähtötiedot'!$B307*MALLI_saneeraus_VJ1!H$2,"")</f>
        <v/>
      </c>
      <c r="I308" t="str">
        <f>IF('Vesiverkoston lähtötiedot'!$A307&gt;1000, 'Vesiverkoston lähtötiedot'!$A307+MALLI_saneeraus_VJ1!I$2,"")</f>
        <v/>
      </c>
      <c r="J308" s="8" t="str">
        <f>IF(I308&lt;&gt;"",'Vesiverkoston lähtötiedot'!$B307*MALLI_saneeraus_VJ1!J$2,"")</f>
        <v/>
      </c>
    </row>
    <row r="309" spans="1:10" x14ac:dyDescent="0.35">
      <c r="A309" t="str">
        <f>IF('Vesiverkoston lähtötiedot'!$A308&gt;1000, 'Vesiverkoston lähtötiedot'!$A308+MALLI_saneeraus_VJ1!A$2,"")</f>
        <v/>
      </c>
      <c r="B309" s="8" t="str">
        <f>IF(A309&lt;&gt;"",'Vesiverkoston lähtötiedot'!$B308*MALLI_saneeraus_VJ1!B$2,"")</f>
        <v/>
      </c>
      <c r="C309" t="str">
        <f>IF('Vesiverkoston lähtötiedot'!$A308&gt;1000, 'Vesiverkoston lähtötiedot'!$A308+MALLI_saneeraus_VJ1!C$2,"")</f>
        <v/>
      </c>
      <c r="D309" s="8" t="str">
        <f>IF(C309&lt;&gt;"",'Vesiverkoston lähtötiedot'!$B308*MALLI_saneeraus_VJ1!D$2,"")</f>
        <v/>
      </c>
      <c r="E309" t="str">
        <f>IF('Vesiverkoston lähtötiedot'!$A308&gt;1000, 'Vesiverkoston lähtötiedot'!$A308+MALLI_saneeraus_VJ1!E$2,"")</f>
        <v/>
      </c>
      <c r="F309" s="8" t="str">
        <f>IF(E309&lt;&gt;"",'Vesiverkoston lähtötiedot'!$B308*MALLI_saneeraus_VJ1!F$2,"")</f>
        <v/>
      </c>
      <c r="G309" t="str">
        <f>IF('Vesiverkoston lähtötiedot'!$A308&gt;1000, 'Vesiverkoston lähtötiedot'!$A308+MALLI_saneeraus_VJ1!G$2,"")</f>
        <v/>
      </c>
      <c r="H309" s="8" t="str">
        <f>IF(G309&lt;&gt;"",'Vesiverkoston lähtötiedot'!$B308*MALLI_saneeraus_VJ1!H$2,"")</f>
        <v/>
      </c>
      <c r="I309" t="str">
        <f>IF('Vesiverkoston lähtötiedot'!$A308&gt;1000, 'Vesiverkoston lähtötiedot'!$A308+MALLI_saneeraus_VJ1!I$2,"")</f>
        <v/>
      </c>
      <c r="J309" s="8" t="str">
        <f>IF(I309&lt;&gt;"",'Vesiverkoston lähtötiedot'!$B308*MALLI_saneeraus_VJ1!J$2,"")</f>
        <v/>
      </c>
    </row>
    <row r="310" spans="1:10" x14ac:dyDescent="0.35">
      <c r="A310" t="str">
        <f>IF('Vesiverkoston lähtötiedot'!$A309&gt;1000, 'Vesiverkoston lähtötiedot'!$A309+MALLI_saneeraus_VJ1!A$2,"")</f>
        <v/>
      </c>
      <c r="B310" s="8" t="str">
        <f>IF(A310&lt;&gt;"",'Vesiverkoston lähtötiedot'!$B309*MALLI_saneeraus_VJ1!B$2,"")</f>
        <v/>
      </c>
      <c r="C310" t="str">
        <f>IF('Vesiverkoston lähtötiedot'!$A309&gt;1000, 'Vesiverkoston lähtötiedot'!$A309+MALLI_saneeraus_VJ1!C$2,"")</f>
        <v/>
      </c>
      <c r="D310" s="8" t="str">
        <f>IF(C310&lt;&gt;"",'Vesiverkoston lähtötiedot'!$B309*MALLI_saneeraus_VJ1!D$2,"")</f>
        <v/>
      </c>
      <c r="E310" t="str">
        <f>IF('Vesiverkoston lähtötiedot'!$A309&gt;1000, 'Vesiverkoston lähtötiedot'!$A309+MALLI_saneeraus_VJ1!E$2,"")</f>
        <v/>
      </c>
      <c r="F310" s="8" t="str">
        <f>IF(E310&lt;&gt;"",'Vesiverkoston lähtötiedot'!$B309*MALLI_saneeraus_VJ1!F$2,"")</f>
        <v/>
      </c>
      <c r="G310" t="str">
        <f>IF('Vesiverkoston lähtötiedot'!$A309&gt;1000, 'Vesiverkoston lähtötiedot'!$A309+MALLI_saneeraus_VJ1!G$2,"")</f>
        <v/>
      </c>
      <c r="H310" s="8" t="str">
        <f>IF(G310&lt;&gt;"",'Vesiverkoston lähtötiedot'!$B309*MALLI_saneeraus_VJ1!H$2,"")</f>
        <v/>
      </c>
      <c r="I310" t="str">
        <f>IF('Vesiverkoston lähtötiedot'!$A309&gt;1000, 'Vesiverkoston lähtötiedot'!$A309+MALLI_saneeraus_VJ1!I$2,"")</f>
        <v/>
      </c>
      <c r="J310" s="8" t="str">
        <f>IF(I310&lt;&gt;"",'Vesiverkoston lähtötiedot'!$B309*MALLI_saneeraus_VJ1!J$2,"")</f>
        <v/>
      </c>
    </row>
    <row r="311" spans="1:10" x14ac:dyDescent="0.35">
      <c r="A311" t="str">
        <f>IF('Vesiverkoston lähtötiedot'!$A310&gt;1000, 'Vesiverkoston lähtötiedot'!$A310+MALLI_saneeraus_VJ1!A$2,"")</f>
        <v/>
      </c>
      <c r="B311" s="8" t="str">
        <f>IF(A311&lt;&gt;"",'Vesiverkoston lähtötiedot'!$B310*MALLI_saneeraus_VJ1!B$2,"")</f>
        <v/>
      </c>
      <c r="C311" t="str">
        <f>IF('Vesiverkoston lähtötiedot'!$A310&gt;1000, 'Vesiverkoston lähtötiedot'!$A310+MALLI_saneeraus_VJ1!C$2,"")</f>
        <v/>
      </c>
      <c r="D311" s="8" t="str">
        <f>IF(C311&lt;&gt;"",'Vesiverkoston lähtötiedot'!$B310*MALLI_saneeraus_VJ1!D$2,"")</f>
        <v/>
      </c>
      <c r="E311" t="str">
        <f>IF('Vesiverkoston lähtötiedot'!$A310&gt;1000, 'Vesiverkoston lähtötiedot'!$A310+MALLI_saneeraus_VJ1!E$2,"")</f>
        <v/>
      </c>
      <c r="F311" s="8" t="str">
        <f>IF(E311&lt;&gt;"",'Vesiverkoston lähtötiedot'!$B310*MALLI_saneeraus_VJ1!F$2,"")</f>
        <v/>
      </c>
      <c r="G311" t="str">
        <f>IF('Vesiverkoston lähtötiedot'!$A310&gt;1000, 'Vesiverkoston lähtötiedot'!$A310+MALLI_saneeraus_VJ1!G$2,"")</f>
        <v/>
      </c>
      <c r="H311" s="8" t="str">
        <f>IF(G311&lt;&gt;"",'Vesiverkoston lähtötiedot'!$B310*MALLI_saneeraus_VJ1!H$2,"")</f>
        <v/>
      </c>
      <c r="I311" t="str">
        <f>IF('Vesiverkoston lähtötiedot'!$A310&gt;1000, 'Vesiverkoston lähtötiedot'!$A310+MALLI_saneeraus_VJ1!I$2,"")</f>
        <v/>
      </c>
      <c r="J311" s="8" t="str">
        <f>IF(I311&lt;&gt;"",'Vesiverkoston lähtötiedot'!$B310*MALLI_saneeraus_VJ1!J$2,"")</f>
        <v/>
      </c>
    </row>
    <row r="312" spans="1:10" x14ac:dyDescent="0.35">
      <c r="A312" t="str">
        <f>IF('Vesiverkoston lähtötiedot'!$A311&gt;1000, 'Vesiverkoston lähtötiedot'!$A311+MALLI_saneeraus_VJ1!A$2,"")</f>
        <v/>
      </c>
      <c r="B312" s="8" t="str">
        <f>IF(A312&lt;&gt;"",'Vesiverkoston lähtötiedot'!$B311*MALLI_saneeraus_VJ1!B$2,"")</f>
        <v/>
      </c>
      <c r="C312" t="str">
        <f>IF('Vesiverkoston lähtötiedot'!$A311&gt;1000, 'Vesiverkoston lähtötiedot'!$A311+MALLI_saneeraus_VJ1!C$2,"")</f>
        <v/>
      </c>
      <c r="D312" s="8" t="str">
        <f>IF(C312&lt;&gt;"",'Vesiverkoston lähtötiedot'!$B311*MALLI_saneeraus_VJ1!D$2,"")</f>
        <v/>
      </c>
      <c r="E312" t="str">
        <f>IF('Vesiverkoston lähtötiedot'!$A311&gt;1000, 'Vesiverkoston lähtötiedot'!$A311+MALLI_saneeraus_VJ1!E$2,"")</f>
        <v/>
      </c>
      <c r="F312" s="8" t="str">
        <f>IF(E312&lt;&gt;"",'Vesiverkoston lähtötiedot'!$B311*MALLI_saneeraus_VJ1!F$2,"")</f>
        <v/>
      </c>
      <c r="G312" t="str">
        <f>IF('Vesiverkoston lähtötiedot'!$A311&gt;1000, 'Vesiverkoston lähtötiedot'!$A311+MALLI_saneeraus_VJ1!G$2,"")</f>
        <v/>
      </c>
      <c r="H312" s="8" t="str">
        <f>IF(G312&lt;&gt;"",'Vesiverkoston lähtötiedot'!$B311*MALLI_saneeraus_VJ1!H$2,"")</f>
        <v/>
      </c>
      <c r="I312" t="str">
        <f>IF('Vesiverkoston lähtötiedot'!$A311&gt;1000, 'Vesiverkoston lähtötiedot'!$A311+MALLI_saneeraus_VJ1!I$2,"")</f>
        <v/>
      </c>
      <c r="J312" s="8" t="str">
        <f>IF(I312&lt;&gt;"",'Vesiverkoston lähtötiedot'!$B311*MALLI_saneeraus_VJ1!J$2,"")</f>
        <v/>
      </c>
    </row>
    <row r="313" spans="1:10" x14ac:dyDescent="0.35">
      <c r="A313" t="str">
        <f>IF('Vesiverkoston lähtötiedot'!$A312&gt;1000, 'Vesiverkoston lähtötiedot'!$A312+MALLI_saneeraus_VJ1!A$2,"")</f>
        <v/>
      </c>
      <c r="B313" s="8" t="str">
        <f>IF(A313&lt;&gt;"",'Vesiverkoston lähtötiedot'!$B312*MALLI_saneeraus_VJ1!B$2,"")</f>
        <v/>
      </c>
      <c r="C313" t="str">
        <f>IF('Vesiverkoston lähtötiedot'!$A312&gt;1000, 'Vesiverkoston lähtötiedot'!$A312+MALLI_saneeraus_VJ1!C$2,"")</f>
        <v/>
      </c>
      <c r="D313" s="8" t="str">
        <f>IF(C313&lt;&gt;"",'Vesiverkoston lähtötiedot'!$B312*MALLI_saneeraus_VJ1!D$2,"")</f>
        <v/>
      </c>
      <c r="E313" t="str">
        <f>IF('Vesiverkoston lähtötiedot'!$A312&gt;1000, 'Vesiverkoston lähtötiedot'!$A312+MALLI_saneeraus_VJ1!E$2,"")</f>
        <v/>
      </c>
      <c r="F313" s="8" t="str">
        <f>IF(E313&lt;&gt;"",'Vesiverkoston lähtötiedot'!$B312*MALLI_saneeraus_VJ1!F$2,"")</f>
        <v/>
      </c>
      <c r="G313" t="str">
        <f>IF('Vesiverkoston lähtötiedot'!$A312&gt;1000, 'Vesiverkoston lähtötiedot'!$A312+MALLI_saneeraus_VJ1!G$2,"")</f>
        <v/>
      </c>
      <c r="H313" s="8" t="str">
        <f>IF(G313&lt;&gt;"",'Vesiverkoston lähtötiedot'!$B312*MALLI_saneeraus_VJ1!H$2,"")</f>
        <v/>
      </c>
      <c r="I313" t="str">
        <f>IF('Vesiverkoston lähtötiedot'!$A312&gt;1000, 'Vesiverkoston lähtötiedot'!$A312+MALLI_saneeraus_VJ1!I$2,"")</f>
        <v/>
      </c>
      <c r="J313" s="8" t="str">
        <f>IF(I313&lt;&gt;"",'Vesiverkoston lähtötiedot'!$B312*MALLI_saneeraus_VJ1!J$2,"")</f>
        <v/>
      </c>
    </row>
    <row r="314" spans="1:10" x14ac:dyDescent="0.35">
      <c r="A314" t="str">
        <f>IF('Vesiverkoston lähtötiedot'!$A313&gt;1000, 'Vesiverkoston lähtötiedot'!$A313+MALLI_saneeraus_VJ1!A$2,"")</f>
        <v/>
      </c>
      <c r="B314" s="8" t="str">
        <f>IF(A314&lt;&gt;"",'Vesiverkoston lähtötiedot'!$B313*MALLI_saneeraus_VJ1!B$2,"")</f>
        <v/>
      </c>
      <c r="C314" t="str">
        <f>IF('Vesiverkoston lähtötiedot'!$A313&gt;1000, 'Vesiverkoston lähtötiedot'!$A313+MALLI_saneeraus_VJ1!C$2,"")</f>
        <v/>
      </c>
      <c r="D314" s="8" t="str">
        <f>IF(C314&lt;&gt;"",'Vesiverkoston lähtötiedot'!$B313*MALLI_saneeraus_VJ1!D$2,"")</f>
        <v/>
      </c>
      <c r="E314" t="str">
        <f>IF('Vesiverkoston lähtötiedot'!$A313&gt;1000, 'Vesiverkoston lähtötiedot'!$A313+MALLI_saneeraus_VJ1!E$2,"")</f>
        <v/>
      </c>
      <c r="F314" s="8" t="str">
        <f>IF(E314&lt;&gt;"",'Vesiverkoston lähtötiedot'!$B313*MALLI_saneeraus_VJ1!F$2,"")</f>
        <v/>
      </c>
      <c r="G314" t="str">
        <f>IF('Vesiverkoston lähtötiedot'!$A313&gt;1000, 'Vesiverkoston lähtötiedot'!$A313+MALLI_saneeraus_VJ1!G$2,"")</f>
        <v/>
      </c>
      <c r="H314" s="8" t="str">
        <f>IF(G314&lt;&gt;"",'Vesiverkoston lähtötiedot'!$B313*MALLI_saneeraus_VJ1!H$2,"")</f>
        <v/>
      </c>
      <c r="I314" t="str">
        <f>IF('Vesiverkoston lähtötiedot'!$A313&gt;1000, 'Vesiverkoston lähtötiedot'!$A313+MALLI_saneeraus_VJ1!I$2,"")</f>
        <v/>
      </c>
      <c r="J314" s="8" t="str">
        <f>IF(I314&lt;&gt;"",'Vesiverkoston lähtötiedot'!$B313*MALLI_saneeraus_VJ1!J$2,"")</f>
        <v/>
      </c>
    </row>
    <row r="315" spans="1:10" x14ac:dyDescent="0.35">
      <c r="A315" t="str">
        <f>IF('Vesiverkoston lähtötiedot'!$A314&gt;1000, 'Vesiverkoston lähtötiedot'!$A314+MALLI_saneeraus_VJ1!A$2,"")</f>
        <v/>
      </c>
      <c r="B315" s="8" t="str">
        <f>IF(A315&lt;&gt;"",'Vesiverkoston lähtötiedot'!$B314*MALLI_saneeraus_VJ1!B$2,"")</f>
        <v/>
      </c>
      <c r="C315" t="str">
        <f>IF('Vesiverkoston lähtötiedot'!$A314&gt;1000, 'Vesiverkoston lähtötiedot'!$A314+MALLI_saneeraus_VJ1!C$2,"")</f>
        <v/>
      </c>
      <c r="D315" s="8" t="str">
        <f>IF(C315&lt;&gt;"",'Vesiverkoston lähtötiedot'!$B314*MALLI_saneeraus_VJ1!D$2,"")</f>
        <v/>
      </c>
      <c r="E315" t="str">
        <f>IF('Vesiverkoston lähtötiedot'!$A314&gt;1000, 'Vesiverkoston lähtötiedot'!$A314+MALLI_saneeraus_VJ1!E$2,"")</f>
        <v/>
      </c>
      <c r="F315" s="8" t="str">
        <f>IF(E315&lt;&gt;"",'Vesiverkoston lähtötiedot'!$B314*MALLI_saneeraus_VJ1!F$2,"")</f>
        <v/>
      </c>
      <c r="G315" t="str">
        <f>IF('Vesiverkoston lähtötiedot'!$A314&gt;1000, 'Vesiverkoston lähtötiedot'!$A314+MALLI_saneeraus_VJ1!G$2,"")</f>
        <v/>
      </c>
      <c r="H315" s="8" t="str">
        <f>IF(G315&lt;&gt;"",'Vesiverkoston lähtötiedot'!$B314*MALLI_saneeraus_VJ1!H$2,"")</f>
        <v/>
      </c>
      <c r="I315" t="str">
        <f>IF('Vesiverkoston lähtötiedot'!$A314&gt;1000, 'Vesiverkoston lähtötiedot'!$A314+MALLI_saneeraus_VJ1!I$2,"")</f>
        <v/>
      </c>
      <c r="J315" s="8" t="str">
        <f>IF(I315&lt;&gt;"",'Vesiverkoston lähtötiedot'!$B314*MALLI_saneeraus_VJ1!J$2,"")</f>
        <v/>
      </c>
    </row>
    <row r="316" spans="1:10" x14ac:dyDescent="0.35">
      <c r="A316" t="str">
        <f>IF('Vesiverkoston lähtötiedot'!$A315&gt;1000, 'Vesiverkoston lähtötiedot'!$A315+MALLI_saneeraus_VJ1!A$2,"")</f>
        <v/>
      </c>
      <c r="B316" s="8" t="str">
        <f>IF(A316&lt;&gt;"",'Vesiverkoston lähtötiedot'!$B315*MALLI_saneeraus_VJ1!B$2,"")</f>
        <v/>
      </c>
      <c r="C316" t="str">
        <f>IF('Vesiverkoston lähtötiedot'!$A315&gt;1000, 'Vesiverkoston lähtötiedot'!$A315+MALLI_saneeraus_VJ1!C$2,"")</f>
        <v/>
      </c>
      <c r="D316" s="8" t="str">
        <f>IF(C316&lt;&gt;"",'Vesiverkoston lähtötiedot'!$B315*MALLI_saneeraus_VJ1!D$2,"")</f>
        <v/>
      </c>
      <c r="E316" t="str">
        <f>IF('Vesiverkoston lähtötiedot'!$A315&gt;1000, 'Vesiverkoston lähtötiedot'!$A315+MALLI_saneeraus_VJ1!E$2,"")</f>
        <v/>
      </c>
      <c r="F316" s="8" t="str">
        <f>IF(E316&lt;&gt;"",'Vesiverkoston lähtötiedot'!$B315*MALLI_saneeraus_VJ1!F$2,"")</f>
        <v/>
      </c>
      <c r="G316" t="str">
        <f>IF('Vesiverkoston lähtötiedot'!$A315&gt;1000, 'Vesiverkoston lähtötiedot'!$A315+MALLI_saneeraus_VJ1!G$2,"")</f>
        <v/>
      </c>
      <c r="H316" s="8" t="str">
        <f>IF(G316&lt;&gt;"",'Vesiverkoston lähtötiedot'!$B315*MALLI_saneeraus_VJ1!H$2,"")</f>
        <v/>
      </c>
      <c r="I316" t="str">
        <f>IF('Vesiverkoston lähtötiedot'!$A315&gt;1000, 'Vesiverkoston lähtötiedot'!$A315+MALLI_saneeraus_VJ1!I$2,"")</f>
        <v/>
      </c>
      <c r="J316" s="8" t="str">
        <f>IF(I316&lt;&gt;"",'Vesiverkoston lähtötiedot'!$B315*MALLI_saneeraus_VJ1!J$2,"")</f>
        <v/>
      </c>
    </row>
    <row r="317" spans="1:10" x14ac:dyDescent="0.35">
      <c r="A317" t="str">
        <f>IF('Vesiverkoston lähtötiedot'!$A316&gt;1000, 'Vesiverkoston lähtötiedot'!$A316+MALLI_saneeraus_VJ1!A$2,"")</f>
        <v/>
      </c>
      <c r="B317" s="8" t="str">
        <f>IF(A317&lt;&gt;"",'Vesiverkoston lähtötiedot'!$B316*MALLI_saneeraus_VJ1!B$2,"")</f>
        <v/>
      </c>
      <c r="C317" t="str">
        <f>IF('Vesiverkoston lähtötiedot'!$A316&gt;1000, 'Vesiverkoston lähtötiedot'!$A316+MALLI_saneeraus_VJ1!C$2,"")</f>
        <v/>
      </c>
      <c r="D317" s="8" t="str">
        <f>IF(C317&lt;&gt;"",'Vesiverkoston lähtötiedot'!$B316*MALLI_saneeraus_VJ1!D$2,"")</f>
        <v/>
      </c>
      <c r="E317" t="str">
        <f>IF('Vesiverkoston lähtötiedot'!$A316&gt;1000, 'Vesiverkoston lähtötiedot'!$A316+MALLI_saneeraus_VJ1!E$2,"")</f>
        <v/>
      </c>
      <c r="F317" s="8" t="str">
        <f>IF(E317&lt;&gt;"",'Vesiverkoston lähtötiedot'!$B316*MALLI_saneeraus_VJ1!F$2,"")</f>
        <v/>
      </c>
      <c r="G317" t="str">
        <f>IF('Vesiverkoston lähtötiedot'!$A316&gt;1000, 'Vesiverkoston lähtötiedot'!$A316+MALLI_saneeraus_VJ1!G$2,"")</f>
        <v/>
      </c>
      <c r="H317" s="8" t="str">
        <f>IF(G317&lt;&gt;"",'Vesiverkoston lähtötiedot'!$B316*MALLI_saneeraus_VJ1!H$2,"")</f>
        <v/>
      </c>
      <c r="I317" t="str">
        <f>IF('Vesiverkoston lähtötiedot'!$A316&gt;1000, 'Vesiverkoston lähtötiedot'!$A316+MALLI_saneeraus_VJ1!I$2,"")</f>
        <v/>
      </c>
      <c r="J317" s="8" t="str">
        <f>IF(I317&lt;&gt;"",'Vesiverkoston lähtötiedot'!$B316*MALLI_saneeraus_VJ1!J$2,"")</f>
        <v/>
      </c>
    </row>
    <row r="318" spans="1:10" x14ac:dyDescent="0.35">
      <c r="A318" t="str">
        <f>IF('Vesiverkoston lähtötiedot'!$A317&gt;1000, 'Vesiverkoston lähtötiedot'!$A317+MALLI_saneeraus_VJ1!A$2,"")</f>
        <v/>
      </c>
      <c r="B318" s="8" t="str">
        <f>IF(A318&lt;&gt;"",'Vesiverkoston lähtötiedot'!$B317*MALLI_saneeraus_VJ1!B$2,"")</f>
        <v/>
      </c>
      <c r="C318" t="str">
        <f>IF('Vesiverkoston lähtötiedot'!$A317&gt;1000, 'Vesiverkoston lähtötiedot'!$A317+MALLI_saneeraus_VJ1!C$2,"")</f>
        <v/>
      </c>
      <c r="D318" s="8" t="str">
        <f>IF(C318&lt;&gt;"",'Vesiverkoston lähtötiedot'!$B317*MALLI_saneeraus_VJ1!D$2,"")</f>
        <v/>
      </c>
      <c r="E318" t="str">
        <f>IF('Vesiverkoston lähtötiedot'!$A317&gt;1000, 'Vesiverkoston lähtötiedot'!$A317+MALLI_saneeraus_VJ1!E$2,"")</f>
        <v/>
      </c>
      <c r="F318" s="8" t="str">
        <f>IF(E318&lt;&gt;"",'Vesiverkoston lähtötiedot'!$B317*MALLI_saneeraus_VJ1!F$2,"")</f>
        <v/>
      </c>
      <c r="G318" t="str">
        <f>IF('Vesiverkoston lähtötiedot'!$A317&gt;1000, 'Vesiverkoston lähtötiedot'!$A317+MALLI_saneeraus_VJ1!G$2,"")</f>
        <v/>
      </c>
      <c r="H318" s="8" t="str">
        <f>IF(G318&lt;&gt;"",'Vesiverkoston lähtötiedot'!$B317*MALLI_saneeraus_VJ1!H$2,"")</f>
        <v/>
      </c>
      <c r="I318" t="str">
        <f>IF('Vesiverkoston lähtötiedot'!$A317&gt;1000, 'Vesiverkoston lähtötiedot'!$A317+MALLI_saneeraus_VJ1!I$2,"")</f>
        <v/>
      </c>
      <c r="J318" s="8" t="str">
        <f>IF(I318&lt;&gt;"",'Vesiverkoston lähtötiedot'!$B317*MALLI_saneeraus_VJ1!J$2,"")</f>
        <v/>
      </c>
    </row>
    <row r="319" spans="1:10" x14ac:dyDescent="0.35">
      <c r="A319" t="str">
        <f>IF('Vesiverkoston lähtötiedot'!$A318&gt;1000, 'Vesiverkoston lähtötiedot'!$A318+MALLI_saneeraus_VJ1!A$2,"")</f>
        <v/>
      </c>
      <c r="B319" s="8" t="str">
        <f>IF(A319&lt;&gt;"",'Vesiverkoston lähtötiedot'!$B318*MALLI_saneeraus_VJ1!B$2,"")</f>
        <v/>
      </c>
      <c r="C319" t="str">
        <f>IF('Vesiverkoston lähtötiedot'!$A318&gt;1000, 'Vesiverkoston lähtötiedot'!$A318+MALLI_saneeraus_VJ1!C$2,"")</f>
        <v/>
      </c>
      <c r="D319" s="8" t="str">
        <f>IF(C319&lt;&gt;"",'Vesiverkoston lähtötiedot'!$B318*MALLI_saneeraus_VJ1!D$2,"")</f>
        <v/>
      </c>
      <c r="E319" t="str">
        <f>IF('Vesiverkoston lähtötiedot'!$A318&gt;1000, 'Vesiverkoston lähtötiedot'!$A318+MALLI_saneeraus_VJ1!E$2,"")</f>
        <v/>
      </c>
      <c r="F319" s="8" t="str">
        <f>IF(E319&lt;&gt;"",'Vesiverkoston lähtötiedot'!$B318*MALLI_saneeraus_VJ1!F$2,"")</f>
        <v/>
      </c>
      <c r="G319" t="str">
        <f>IF('Vesiverkoston lähtötiedot'!$A318&gt;1000, 'Vesiverkoston lähtötiedot'!$A318+MALLI_saneeraus_VJ1!G$2,"")</f>
        <v/>
      </c>
      <c r="H319" s="8" t="str">
        <f>IF(G319&lt;&gt;"",'Vesiverkoston lähtötiedot'!$B318*MALLI_saneeraus_VJ1!H$2,"")</f>
        <v/>
      </c>
      <c r="I319" t="str">
        <f>IF('Vesiverkoston lähtötiedot'!$A318&gt;1000, 'Vesiverkoston lähtötiedot'!$A318+MALLI_saneeraus_VJ1!I$2,"")</f>
        <v/>
      </c>
      <c r="J319" s="8" t="str">
        <f>IF(I319&lt;&gt;"",'Vesiverkoston lähtötiedot'!$B318*MALLI_saneeraus_VJ1!J$2,"")</f>
        <v/>
      </c>
    </row>
    <row r="320" spans="1:10" x14ac:dyDescent="0.35">
      <c r="A320" t="str">
        <f>IF('Vesiverkoston lähtötiedot'!$A319&gt;1000, 'Vesiverkoston lähtötiedot'!$A319+MALLI_saneeraus_VJ1!A$2,"")</f>
        <v/>
      </c>
      <c r="B320" s="8" t="str">
        <f>IF(A320&lt;&gt;"",'Vesiverkoston lähtötiedot'!$B319*MALLI_saneeraus_VJ1!B$2,"")</f>
        <v/>
      </c>
      <c r="C320" t="str">
        <f>IF('Vesiverkoston lähtötiedot'!$A319&gt;1000, 'Vesiverkoston lähtötiedot'!$A319+MALLI_saneeraus_VJ1!C$2,"")</f>
        <v/>
      </c>
      <c r="D320" s="8" t="str">
        <f>IF(C320&lt;&gt;"",'Vesiverkoston lähtötiedot'!$B319*MALLI_saneeraus_VJ1!D$2,"")</f>
        <v/>
      </c>
      <c r="E320" t="str">
        <f>IF('Vesiverkoston lähtötiedot'!$A319&gt;1000, 'Vesiverkoston lähtötiedot'!$A319+MALLI_saneeraus_VJ1!E$2,"")</f>
        <v/>
      </c>
      <c r="F320" s="8" t="str">
        <f>IF(E320&lt;&gt;"",'Vesiverkoston lähtötiedot'!$B319*MALLI_saneeraus_VJ1!F$2,"")</f>
        <v/>
      </c>
      <c r="G320" t="str">
        <f>IF('Vesiverkoston lähtötiedot'!$A319&gt;1000, 'Vesiverkoston lähtötiedot'!$A319+MALLI_saneeraus_VJ1!G$2,"")</f>
        <v/>
      </c>
      <c r="H320" s="8" t="str">
        <f>IF(G320&lt;&gt;"",'Vesiverkoston lähtötiedot'!$B319*MALLI_saneeraus_VJ1!H$2,"")</f>
        <v/>
      </c>
      <c r="I320" t="str">
        <f>IF('Vesiverkoston lähtötiedot'!$A319&gt;1000, 'Vesiverkoston lähtötiedot'!$A319+MALLI_saneeraus_VJ1!I$2,"")</f>
        <v/>
      </c>
      <c r="J320" s="8" t="str">
        <f>IF(I320&lt;&gt;"",'Vesiverkoston lähtötiedot'!$B319*MALLI_saneeraus_VJ1!J$2,"")</f>
        <v/>
      </c>
    </row>
    <row r="321" spans="1:10" x14ac:dyDescent="0.35">
      <c r="A321" t="str">
        <f>IF('Vesiverkoston lähtötiedot'!$A320&gt;1000, 'Vesiverkoston lähtötiedot'!$A320+MALLI_saneeraus_VJ1!A$2,"")</f>
        <v/>
      </c>
      <c r="B321" s="8" t="str">
        <f>IF(A321&lt;&gt;"",'Vesiverkoston lähtötiedot'!$B320*MALLI_saneeraus_VJ1!B$2,"")</f>
        <v/>
      </c>
      <c r="C321" t="str">
        <f>IF('Vesiverkoston lähtötiedot'!$A320&gt;1000, 'Vesiverkoston lähtötiedot'!$A320+MALLI_saneeraus_VJ1!C$2,"")</f>
        <v/>
      </c>
      <c r="D321" s="8" t="str">
        <f>IF(C321&lt;&gt;"",'Vesiverkoston lähtötiedot'!$B320*MALLI_saneeraus_VJ1!D$2,"")</f>
        <v/>
      </c>
      <c r="E321" t="str">
        <f>IF('Vesiverkoston lähtötiedot'!$A320&gt;1000, 'Vesiverkoston lähtötiedot'!$A320+MALLI_saneeraus_VJ1!E$2,"")</f>
        <v/>
      </c>
      <c r="F321" s="8" t="str">
        <f>IF(E321&lt;&gt;"",'Vesiverkoston lähtötiedot'!$B320*MALLI_saneeraus_VJ1!F$2,"")</f>
        <v/>
      </c>
      <c r="G321" t="str">
        <f>IF('Vesiverkoston lähtötiedot'!$A320&gt;1000, 'Vesiverkoston lähtötiedot'!$A320+MALLI_saneeraus_VJ1!G$2,"")</f>
        <v/>
      </c>
      <c r="H321" s="8" t="str">
        <f>IF(G321&lt;&gt;"",'Vesiverkoston lähtötiedot'!$B320*MALLI_saneeraus_VJ1!H$2,"")</f>
        <v/>
      </c>
      <c r="I321" t="str">
        <f>IF('Vesiverkoston lähtötiedot'!$A320&gt;1000, 'Vesiverkoston lähtötiedot'!$A320+MALLI_saneeraus_VJ1!I$2,"")</f>
        <v/>
      </c>
      <c r="J321" s="8" t="str">
        <f>IF(I321&lt;&gt;"",'Vesiverkoston lähtötiedot'!$B320*MALLI_saneeraus_VJ1!J$2,"")</f>
        <v/>
      </c>
    </row>
    <row r="322" spans="1:10" x14ac:dyDescent="0.35">
      <c r="A322" t="str">
        <f>IF('Vesiverkoston lähtötiedot'!$A321&gt;1000, 'Vesiverkoston lähtötiedot'!$A321+MALLI_saneeraus_VJ1!A$2,"")</f>
        <v/>
      </c>
      <c r="B322" s="8" t="str">
        <f>IF(A322&lt;&gt;"",'Vesiverkoston lähtötiedot'!$B321*MALLI_saneeraus_VJ1!B$2,"")</f>
        <v/>
      </c>
      <c r="C322" t="str">
        <f>IF('Vesiverkoston lähtötiedot'!$A321&gt;1000, 'Vesiverkoston lähtötiedot'!$A321+MALLI_saneeraus_VJ1!C$2,"")</f>
        <v/>
      </c>
      <c r="D322" s="8" t="str">
        <f>IF(C322&lt;&gt;"",'Vesiverkoston lähtötiedot'!$B321*MALLI_saneeraus_VJ1!D$2,"")</f>
        <v/>
      </c>
      <c r="E322" t="str">
        <f>IF('Vesiverkoston lähtötiedot'!$A321&gt;1000, 'Vesiverkoston lähtötiedot'!$A321+MALLI_saneeraus_VJ1!E$2,"")</f>
        <v/>
      </c>
      <c r="F322" s="8" t="str">
        <f>IF(E322&lt;&gt;"",'Vesiverkoston lähtötiedot'!$B321*MALLI_saneeraus_VJ1!F$2,"")</f>
        <v/>
      </c>
      <c r="G322" t="str">
        <f>IF('Vesiverkoston lähtötiedot'!$A321&gt;1000, 'Vesiverkoston lähtötiedot'!$A321+MALLI_saneeraus_VJ1!G$2,"")</f>
        <v/>
      </c>
      <c r="H322" s="8" t="str">
        <f>IF(G322&lt;&gt;"",'Vesiverkoston lähtötiedot'!$B321*MALLI_saneeraus_VJ1!H$2,"")</f>
        <v/>
      </c>
      <c r="I322" t="str">
        <f>IF('Vesiverkoston lähtötiedot'!$A321&gt;1000, 'Vesiverkoston lähtötiedot'!$A321+MALLI_saneeraus_VJ1!I$2,"")</f>
        <v/>
      </c>
      <c r="J322" s="8" t="str">
        <f>IF(I322&lt;&gt;"",'Vesiverkoston lähtötiedot'!$B321*MALLI_saneeraus_VJ1!J$2,"")</f>
        <v/>
      </c>
    </row>
    <row r="323" spans="1:10" x14ac:dyDescent="0.35">
      <c r="A323" t="str">
        <f>IF('Vesiverkoston lähtötiedot'!$A322&gt;1000, 'Vesiverkoston lähtötiedot'!$A322+MALLI_saneeraus_VJ1!A$2,"")</f>
        <v/>
      </c>
      <c r="B323" s="8" t="str">
        <f>IF(A323&lt;&gt;"",'Vesiverkoston lähtötiedot'!$B322*MALLI_saneeraus_VJ1!B$2,"")</f>
        <v/>
      </c>
      <c r="C323" t="str">
        <f>IF('Vesiverkoston lähtötiedot'!$A322&gt;1000, 'Vesiverkoston lähtötiedot'!$A322+MALLI_saneeraus_VJ1!C$2,"")</f>
        <v/>
      </c>
      <c r="D323" s="8" t="str">
        <f>IF(C323&lt;&gt;"",'Vesiverkoston lähtötiedot'!$B322*MALLI_saneeraus_VJ1!D$2,"")</f>
        <v/>
      </c>
      <c r="E323" t="str">
        <f>IF('Vesiverkoston lähtötiedot'!$A322&gt;1000, 'Vesiverkoston lähtötiedot'!$A322+MALLI_saneeraus_VJ1!E$2,"")</f>
        <v/>
      </c>
      <c r="F323" s="8" t="str">
        <f>IF(E323&lt;&gt;"",'Vesiverkoston lähtötiedot'!$B322*MALLI_saneeraus_VJ1!F$2,"")</f>
        <v/>
      </c>
      <c r="G323" t="str">
        <f>IF('Vesiverkoston lähtötiedot'!$A322&gt;1000, 'Vesiverkoston lähtötiedot'!$A322+MALLI_saneeraus_VJ1!G$2,"")</f>
        <v/>
      </c>
      <c r="H323" s="8" t="str">
        <f>IF(G323&lt;&gt;"",'Vesiverkoston lähtötiedot'!$B322*MALLI_saneeraus_VJ1!H$2,"")</f>
        <v/>
      </c>
      <c r="I323" t="str">
        <f>IF('Vesiverkoston lähtötiedot'!$A322&gt;1000, 'Vesiverkoston lähtötiedot'!$A322+MALLI_saneeraus_VJ1!I$2,"")</f>
        <v/>
      </c>
      <c r="J323" s="8" t="str">
        <f>IF(I323&lt;&gt;"",'Vesiverkoston lähtötiedot'!$B322*MALLI_saneeraus_VJ1!J$2,"")</f>
        <v/>
      </c>
    </row>
    <row r="324" spans="1:10" x14ac:dyDescent="0.35">
      <c r="A324" t="str">
        <f>IF('Vesiverkoston lähtötiedot'!$A323&gt;1000, 'Vesiverkoston lähtötiedot'!$A323+MALLI_saneeraus_VJ1!A$2,"")</f>
        <v/>
      </c>
      <c r="B324" s="8" t="str">
        <f>IF(A324&lt;&gt;"",'Vesiverkoston lähtötiedot'!$B323*MALLI_saneeraus_VJ1!B$2,"")</f>
        <v/>
      </c>
      <c r="C324" t="str">
        <f>IF('Vesiverkoston lähtötiedot'!$A323&gt;1000, 'Vesiverkoston lähtötiedot'!$A323+MALLI_saneeraus_VJ1!C$2,"")</f>
        <v/>
      </c>
      <c r="D324" s="8" t="str">
        <f>IF(C324&lt;&gt;"",'Vesiverkoston lähtötiedot'!$B323*MALLI_saneeraus_VJ1!D$2,"")</f>
        <v/>
      </c>
      <c r="E324" t="str">
        <f>IF('Vesiverkoston lähtötiedot'!$A323&gt;1000, 'Vesiverkoston lähtötiedot'!$A323+MALLI_saneeraus_VJ1!E$2,"")</f>
        <v/>
      </c>
      <c r="F324" s="8" t="str">
        <f>IF(E324&lt;&gt;"",'Vesiverkoston lähtötiedot'!$B323*MALLI_saneeraus_VJ1!F$2,"")</f>
        <v/>
      </c>
      <c r="G324" t="str">
        <f>IF('Vesiverkoston lähtötiedot'!$A323&gt;1000, 'Vesiverkoston lähtötiedot'!$A323+MALLI_saneeraus_VJ1!G$2,"")</f>
        <v/>
      </c>
      <c r="H324" s="8" t="str">
        <f>IF(G324&lt;&gt;"",'Vesiverkoston lähtötiedot'!$B323*MALLI_saneeraus_VJ1!H$2,"")</f>
        <v/>
      </c>
      <c r="I324" t="str">
        <f>IF('Vesiverkoston lähtötiedot'!$A323&gt;1000, 'Vesiverkoston lähtötiedot'!$A323+MALLI_saneeraus_VJ1!I$2,"")</f>
        <v/>
      </c>
      <c r="J324" s="8" t="str">
        <f>IF(I324&lt;&gt;"",'Vesiverkoston lähtötiedot'!$B323*MALLI_saneeraus_VJ1!J$2,"")</f>
        <v/>
      </c>
    </row>
    <row r="325" spans="1:10" x14ac:dyDescent="0.35">
      <c r="A325" t="str">
        <f>IF('Vesiverkoston lähtötiedot'!$A324&gt;1000, 'Vesiverkoston lähtötiedot'!$A324+MALLI_saneeraus_VJ1!A$2,"")</f>
        <v/>
      </c>
      <c r="B325" s="8" t="str">
        <f>IF(A325&lt;&gt;"",'Vesiverkoston lähtötiedot'!$B324*MALLI_saneeraus_VJ1!B$2,"")</f>
        <v/>
      </c>
      <c r="C325" t="str">
        <f>IF('Vesiverkoston lähtötiedot'!$A324&gt;1000, 'Vesiverkoston lähtötiedot'!$A324+MALLI_saneeraus_VJ1!C$2,"")</f>
        <v/>
      </c>
      <c r="D325" s="8" t="str">
        <f>IF(C325&lt;&gt;"",'Vesiverkoston lähtötiedot'!$B324*MALLI_saneeraus_VJ1!D$2,"")</f>
        <v/>
      </c>
      <c r="E325" t="str">
        <f>IF('Vesiverkoston lähtötiedot'!$A324&gt;1000, 'Vesiverkoston lähtötiedot'!$A324+MALLI_saneeraus_VJ1!E$2,"")</f>
        <v/>
      </c>
      <c r="F325" s="8" t="str">
        <f>IF(E325&lt;&gt;"",'Vesiverkoston lähtötiedot'!$B324*MALLI_saneeraus_VJ1!F$2,"")</f>
        <v/>
      </c>
      <c r="G325" t="str">
        <f>IF('Vesiverkoston lähtötiedot'!$A324&gt;1000, 'Vesiverkoston lähtötiedot'!$A324+MALLI_saneeraus_VJ1!G$2,"")</f>
        <v/>
      </c>
      <c r="H325" s="8" t="str">
        <f>IF(G325&lt;&gt;"",'Vesiverkoston lähtötiedot'!$B324*MALLI_saneeraus_VJ1!H$2,"")</f>
        <v/>
      </c>
      <c r="I325" t="str">
        <f>IF('Vesiverkoston lähtötiedot'!$A324&gt;1000, 'Vesiverkoston lähtötiedot'!$A324+MALLI_saneeraus_VJ1!I$2,"")</f>
        <v/>
      </c>
      <c r="J325" s="8" t="str">
        <f>IF(I325&lt;&gt;"",'Vesiverkoston lähtötiedot'!$B324*MALLI_saneeraus_VJ1!J$2,"")</f>
        <v/>
      </c>
    </row>
    <row r="326" spans="1:10" x14ac:dyDescent="0.35">
      <c r="A326" t="str">
        <f>IF('Vesiverkoston lähtötiedot'!$A325&gt;1000, 'Vesiverkoston lähtötiedot'!$A325+MALLI_saneeraus_VJ1!A$2,"")</f>
        <v/>
      </c>
      <c r="B326" s="8" t="str">
        <f>IF(A326&lt;&gt;"",'Vesiverkoston lähtötiedot'!$B325*MALLI_saneeraus_VJ1!B$2,"")</f>
        <v/>
      </c>
      <c r="C326" t="str">
        <f>IF('Vesiverkoston lähtötiedot'!$A325&gt;1000, 'Vesiverkoston lähtötiedot'!$A325+MALLI_saneeraus_VJ1!C$2,"")</f>
        <v/>
      </c>
      <c r="D326" s="8" t="str">
        <f>IF(C326&lt;&gt;"",'Vesiverkoston lähtötiedot'!$B325*MALLI_saneeraus_VJ1!D$2,"")</f>
        <v/>
      </c>
      <c r="E326" t="str">
        <f>IF('Vesiverkoston lähtötiedot'!$A325&gt;1000, 'Vesiverkoston lähtötiedot'!$A325+MALLI_saneeraus_VJ1!E$2,"")</f>
        <v/>
      </c>
      <c r="F326" s="8" t="str">
        <f>IF(E326&lt;&gt;"",'Vesiverkoston lähtötiedot'!$B325*MALLI_saneeraus_VJ1!F$2,"")</f>
        <v/>
      </c>
      <c r="G326" t="str">
        <f>IF('Vesiverkoston lähtötiedot'!$A325&gt;1000, 'Vesiverkoston lähtötiedot'!$A325+MALLI_saneeraus_VJ1!G$2,"")</f>
        <v/>
      </c>
      <c r="H326" s="8" t="str">
        <f>IF(G326&lt;&gt;"",'Vesiverkoston lähtötiedot'!$B325*MALLI_saneeraus_VJ1!H$2,"")</f>
        <v/>
      </c>
      <c r="I326" t="str">
        <f>IF('Vesiverkoston lähtötiedot'!$A325&gt;1000, 'Vesiverkoston lähtötiedot'!$A325+MALLI_saneeraus_VJ1!I$2,"")</f>
        <v/>
      </c>
      <c r="J326" s="8" t="str">
        <f>IF(I326&lt;&gt;"",'Vesiverkoston lähtötiedot'!$B325*MALLI_saneeraus_VJ1!J$2,"")</f>
        <v/>
      </c>
    </row>
    <row r="327" spans="1:10" x14ac:dyDescent="0.35">
      <c r="A327" t="str">
        <f>IF('Vesiverkoston lähtötiedot'!$A326&gt;1000, 'Vesiverkoston lähtötiedot'!$A326+MALLI_saneeraus_VJ1!A$2,"")</f>
        <v/>
      </c>
      <c r="B327" s="8" t="str">
        <f>IF(A327&lt;&gt;"",'Vesiverkoston lähtötiedot'!$B326*MALLI_saneeraus_VJ1!B$2,"")</f>
        <v/>
      </c>
      <c r="C327" t="str">
        <f>IF('Vesiverkoston lähtötiedot'!$A326&gt;1000, 'Vesiverkoston lähtötiedot'!$A326+MALLI_saneeraus_VJ1!C$2,"")</f>
        <v/>
      </c>
      <c r="D327" s="8" t="str">
        <f>IF(C327&lt;&gt;"",'Vesiverkoston lähtötiedot'!$B326*MALLI_saneeraus_VJ1!D$2,"")</f>
        <v/>
      </c>
      <c r="E327" t="str">
        <f>IF('Vesiverkoston lähtötiedot'!$A326&gt;1000, 'Vesiverkoston lähtötiedot'!$A326+MALLI_saneeraus_VJ1!E$2,"")</f>
        <v/>
      </c>
      <c r="F327" s="8" t="str">
        <f>IF(E327&lt;&gt;"",'Vesiverkoston lähtötiedot'!$B326*MALLI_saneeraus_VJ1!F$2,"")</f>
        <v/>
      </c>
      <c r="G327" t="str">
        <f>IF('Vesiverkoston lähtötiedot'!$A326&gt;1000, 'Vesiverkoston lähtötiedot'!$A326+MALLI_saneeraus_VJ1!G$2,"")</f>
        <v/>
      </c>
      <c r="H327" s="8" t="str">
        <f>IF(G327&lt;&gt;"",'Vesiverkoston lähtötiedot'!$B326*MALLI_saneeraus_VJ1!H$2,"")</f>
        <v/>
      </c>
      <c r="I327" t="str">
        <f>IF('Vesiverkoston lähtötiedot'!$A326&gt;1000, 'Vesiverkoston lähtötiedot'!$A326+MALLI_saneeraus_VJ1!I$2,"")</f>
        <v/>
      </c>
      <c r="J327" s="8" t="str">
        <f>IF(I327&lt;&gt;"",'Vesiverkoston lähtötiedot'!$B326*MALLI_saneeraus_VJ1!J$2,"")</f>
        <v/>
      </c>
    </row>
    <row r="328" spans="1:10" x14ac:dyDescent="0.35">
      <c r="A328" t="str">
        <f>IF('Vesiverkoston lähtötiedot'!$A327&gt;1000, 'Vesiverkoston lähtötiedot'!$A327+MALLI_saneeraus_VJ1!A$2,"")</f>
        <v/>
      </c>
      <c r="B328" s="8" t="str">
        <f>IF(A328&lt;&gt;"",'Vesiverkoston lähtötiedot'!$B327*MALLI_saneeraus_VJ1!B$2,"")</f>
        <v/>
      </c>
      <c r="C328" t="str">
        <f>IF('Vesiverkoston lähtötiedot'!$A327&gt;1000, 'Vesiverkoston lähtötiedot'!$A327+MALLI_saneeraus_VJ1!C$2,"")</f>
        <v/>
      </c>
      <c r="D328" s="8" t="str">
        <f>IF(C328&lt;&gt;"",'Vesiverkoston lähtötiedot'!$B327*MALLI_saneeraus_VJ1!D$2,"")</f>
        <v/>
      </c>
      <c r="E328" t="str">
        <f>IF('Vesiverkoston lähtötiedot'!$A327&gt;1000, 'Vesiverkoston lähtötiedot'!$A327+MALLI_saneeraus_VJ1!E$2,"")</f>
        <v/>
      </c>
      <c r="F328" s="8" t="str">
        <f>IF(E328&lt;&gt;"",'Vesiverkoston lähtötiedot'!$B327*MALLI_saneeraus_VJ1!F$2,"")</f>
        <v/>
      </c>
      <c r="G328" t="str">
        <f>IF('Vesiverkoston lähtötiedot'!$A327&gt;1000, 'Vesiverkoston lähtötiedot'!$A327+MALLI_saneeraus_VJ1!G$2,"")</f>
        <v/>
      </c>
      <c r="H328" s="8" t="str">
        <f>IF(G328&lt;&gt;"",'Vesiverkoston lähtötiedot'!$B327*MALLI_saneeraus_VJ1!H$2,"")</f>
        <v/>
      </c>
      <c r="I328" t="str">
        <f>IF('Vesiverkoston lähtötiedot'!$A327&gt;1000, 'Vesiverkoston lähtötiedot'!$A327+MALLI_saneeraus_VJ1!I$2,"")</f>
        <v/>
      </c>
      <c r="J328" s="8" t="str">
        <f>IF(I328&lt;&gt;"",'Vesiverkoston lähtötiedot'!$B327*MALLI_saneeraus_VJ1!J$2,"")</f>
        <v/>
      </c>
    </row>
    <row r="329" spans="1:10" x14ac:dyDescent="0.35">
      <c r="A329" t="str">
        <f>IF('Vesiverkoston lähtötiedot'!$A328&gt;1000, 'Vesiverkoston lähtötiedot'!$A328+MALLI_saneeraus_VJ1!A$2,"")</f>
        <v/>
      </c>
      <c r="B329" s="8" t="str">
        <f>IF(A329&lt;&gt;"",'Vesiverkoston lähtötiedot'!$B328*MALLI_saneeraus_VJ1!B$2,"")</f>
        <v/>
      </c>
      <c r="C329" t="str">
        <f>IF('Vesiverkoston lähtötiedot'!$A328&gt;1000, 'Vesiverkoston lähtötiedot'!$A328+MALLI_saneeraus_VJ1!C$2,"")</f>
        <v/>
      </c>
      <c r="D329" s="8" t="str">
        <f>IF(C329&lt;&gt;"",'Vesiverkoston lähtötiedot'!$B328*MALLI_saneeraus_VJ1!D$2,"")</f>
        <v/>
      </c>
      <c r="E329" t="str">
        <f>IF('Vesiverkoston lähtötiedot'!$A328&gt;1000, 'Vesiverkoston lähtötiedot'!$A328+MALLI_saneeraus_VJ1!E$2,"")</f>
        <v/>
      </c>
      <c r="F329" s="8" t="str">
        <f>IF(E329&lt;&gt;"",'Vesiverkoston lähtötiedot'!$B328*MALLI_saneeraus_VJ1!F$2,"")</f>
        <v/>
      </c>
      <c r="G329" t="str">
        <f>IF('Vesiverkoston lähtötiedot'!$A328&gt;1000, 'Vesiverkoston lähtötiedot'!$A328+MALLI_saneeraus_VJ1!G$2,"")</f>
        <v/>
      </c>
      <c r="H329" s="8" t="str">
        <f>IF(G329&lt;&gt;"",'Vesiverkoston lähtötiedot'!$B328*MALLI_saneeraus_VJ1!H$2,"")</f>
        <v/>
      </c>
      <c r="I329" t="str">
        <f>IF('Vesiverkoston lähtötiedot'!$A328&gt;1000, 'Vesiverkoston lähtötiedot'!$A328+MALLI_saneeraus_VJ1!I$2,"")</f>
        <v/>
      </c>
      <c r="J329" s="8" t="str">
        <f>IF(I329&lt;&gt;"",'Vesiverkoston lähtötiedot'!$B328*MALLI_saneeraus_VJ1!J$2,"")</f>
        <v/>
      </c>
    </row>
    <row r="330" spans="1:10" x14ac:dyDescent="0.35">
      <c r="A330" t="str">
        <f>IF('Vesiverkoston lähtötiedot'!$A329&gt;1000, 'Vesiverkoston lähtötiedot'!$A329+MALLI_saneeraus_VJ1!A$2,"")</f>
        <v/>
      </c>
      <c r="B330" s="8" t="str">
        <f>IF(A330&lt;&gt;"",'Vesiverkoston lähtötiedot'!$B329*MALLI_saneeraus_VJ1!B$2,"")</f>
        <v/>
      </c>
      <c r="C330" t="str">
        <f>IF('Vesiverkoston lähtötiedot'!$A329&gt;1000, 'Vesiverkoston lähtötiedot'!$A329+MALLI_saneeraus_VJ1!C$2,"")</f>
        <v/>
      </c>
      <c r="D330" s="8" t="str">
        <f>IF(C330&lt;&gt;"",'Vesiverkoston lähtötiedot'!$B329*MALLI_saneeraus_VJ1!D$2,"")</f>
        <v/>
      </c>
      <c r="E330" t="str">
        <f>IF('Vesiverkoston lähtötiedot'!$A329&gt;1000, 'Vesiverkoston lähtötiedot'!$A329+MALLI_saneeraus_VJ1!E$2,"")</f>
        <v/>
      </c>
      <c r="F330" s="8" t="str">
        <f>IF(E330&lt;&gt;"",'Vesiverkoston lähtötiedot'!$B329*MALLI_saneeraus_VJ1!F$2,"")</f>
        <v/>
      </c>
      <c r="G330" t="str">
        <f>IF('Vesiverkoston lähtötiedot'!$A329&gt;1000, 'Vesiverkoston lähtötiedot'!$A329+MALLI_saneeraus_VJ1!G$2,"")</f>
        <v/>
      </c>
      <c r="H330" s="8" t="str">
        <f>IF(G330&lt;&gt;"",'Vesiverkoston lähtötiedot'!$B329*MALLI_saneeraus_VJ1!H$2,"")</f>
        <v/>
      </c>
      <c r="I330" t="str">
        <f>IF('Vesiverkoston lähtötiedot'!$A329&gt;1000, 'Vesiverkoston lähtötiedot'!$A329+MALLI_saneeraus_VJ1!I$2,"")</f>
        <v/>
      </c>
      <c r="J330" s="8" t="str">
        <f>IF(I330&lt;&gt;"",'Vesiverkoston lähtötiedot'!$B329*MALLI_saneeraus_VJ1!J$2,"")</f>
        <v/>
      </c>
    </row>
    <row r="331" spans="1:10" x14ac:dyDescent="0.35">
      <c r="A331" t="str">
        <f>IF('Vesiverkoston lähtötiedot'!$A330&gt;1000, 'Vesiverkoston lähtötiedot'!$A330+MALLI_saneeraus_VJ1!A$2,"")</f>
        <v/>
      </c>
      <c r="B331" s="8" t="str">
        <f>IF(A331&lt;&gt;"",'Vesiverkoston lähtötiedot'!$B330*MALLI_saneeraus_VJ1!B$2,"")</f>
        <v/>
      </c>
      <c r="C331" t="str">
        <f>IF('Vesiverkoston lähtötiedot'!$A330&gt;1000, 'Vesiverkoston lähtötiedot'!$A330+MALLI_saneeraus_VJ1!C$2,"")</f>
        <v/>
      </c>
      <c r="D331" s="8" t="str">
        <f>IF(C331&lt;&gt;"",'Vesiverkoston lähtötiedot'!$B330*MALLI_saneeraus_VJ1!D$2,"")</f>
        <v/>
      </c>
      <c r="E331" t="str">
        <f>IF('Vesiverkoston lähtötiedot'!$A330&gt;1000, 'Vesiverkoston lähtötiedot'!$A330+MALLI_saneeraus_VJ1!E$2,"")</f>
        <v/>
      </c>
      <c r="F331" s="8" t="str">
        <f>IF(E331&lt;&gt;"",'Vesiverkoston lähtötiedot'!$B330*MALLI_saneeraus_VJ1!F$2,"")</f>
        <v/>
      </c>
      <c r="G331" t="str">
        <f>IF('Vesiverkoston lähtötiedot'!$A330&gt;1000, 'Vesiverkoston lähtötiedot'!$A330+MALLI_saneeraus_VJ1!G$2,"")</f>
        <v/>
      </c>
      <c r="H331" s="8" t="str">
        <f>IF(G331&lt;&gt;"",'Vesiverkoston lähtötiedot'!$B330*MALLI_saneeraus_VJ1!H$2,"")</f>
        <v/>
      </c>
      <c r="I331" t="str">
        <f>IF('Vesiverkoston lähtötiedot'!$A330&gt;1000, 'Vesiverkoston lähtötiedot'!$A330+MALLI_saneeraus_VJ1!I$2,"")</f>
        <v/>
      </c>
      <c r="J331" s="8" t="str">
        <f>IF(I331&lt;&gt;"",'Vesiverkoston lähtötiedot'!$B330*MALLI_saneeraus_VJ1!J$2,"")</f>
        <v/>
      </c>
    </row>
    <row r="332" spans="1:10" x14ac:dyDescent="0.35">
      <c r="A332" t="str">
        <f>IF('Vesiverkoston lähtötiedot'!$A331&gt;1000, 'Vesiverkoston lähtötiedot'!$A331+MALLI_saneeraus_VJ1!A$2,"")</f>
        <v/>
      </c>
      <c r="B332" s="8" t="str">
        <f>IF(A332&lt;&gt;"",'Vesiverkoston lähtötiedot'!$B331*MALLI_saneeraus_VJ1!B$2,"")</f>
        <v/>
      </c>
      <c r="C332" t="str">
        <f>IF('Vesiverkoston lähtötiedot'!$A331&gt;1000, 'Vesiverkoston lähtötiedot'!$A331+MALLI_saneeraus_VJ1!C$2,"")</f>
        <v/>
      </c>
      <c r="D332" s="8" t="str">
        <f>IF(C332&lt;&gt;"",'Vesiverkoston lähtötiedot'!$B331*MALLI_saneeraus_VJ1!D$2,"")</f>
        <v/>
      </c>
      <c r="E332" t="str">
        <f>IF('Vesiverkoston lähtötiedot'!$A331&gt;1000, 'Vesiverkoston lähtötiedot'!$A331+MALLI_saneeraus_VJ1!E$2,"")</f>
        <v/>
      </c>
      <c r="F332" s="8" t="str">
        <f>IF(E332&lt;&gt;"",'Vesiverkoston lähtötiedot'!$B331*MALLI_saneeraus_VJ1!F$2,"")</f>
        <v/>
      </c>
      <c r="G332" t="str">
        <f>IF('Vesiverkoston lähtötiedot'!$A331&gt;1000, 'Vesiverkoston lähtötiedot'!$A331+MALLI_saneeraus_VJ1!G$2,"")</f>
        <v/>
      </c>
      <c r="H332" s="8" t="str">
        <f>IF(G332&lt;&gt;"",'Vesiverkoston lähtötiedot'!$B331*MALLI_saneeraus_VJ1!H$2,"")</f>
        <v/>
      </c>
      <c r="I332" t="str">
        <f>IF('Vesiverkoston lähtötiedot'!$A331&gt;1000, 'Vesiverkoston lähtötiedot'!$A331+MALLI_saneeraus_VJ1!I$2,"")</f>
        <v/>
      </c>
      <c r="J332" s="8" t="str">
        <f>IF(I332&lt;&gt;"",'Vesiverkoston lähtötiedot'!$B331*MALLI_saneeraus_VJ1!J$2,"")</f>
        <v/>
      </c>
    </row>
    <row r="333" spans="1:10" x14ac:dyDescent="0.35">
      <c r="A333" t="str">
        <f>IF('Vesiverkoston lähtötiedot'!$A332&gt;1000, 'Vesiverkoston lähtötiedot'!$A332+MALLI_saneeraus_VJ1!A$2,"")</f>
        <v/>
      </c>
      <c r="B333" s="8" t="str">
        <f>IF(A333&lt;&gt;"",'Vesiverkoston lähtötiedot'!$B332*MALLI_saneeraus_VJ1!B$2,"")</f>
        <v/>
      </c>
      <c r="C333" t="str">
        <f>IF('Vesiverkoston lähtötiedot'!$A332&gt;1000, 'Vesiverkoston lähtötiedot'!$A332+MALLI_saneeraus_VJ1!C$2,"")</f>
        <v/>
      </c>
      <c r="D333" s="8" t="str">
        <f>IF(C333&lt;&gt;"",'Vesiverkoston lähtötiedot'!$B332*MALLI_saneeraus_VJ1!D$2,"")</f>
        <v/>
      </c>
      <c r="E333" t="str">
        <f>IF('Vesiverkoston lähtötiedot'!$A332&gt;1000, 'Vesiverkoston lähtötiedot'!$A332+MALLI_saneeraus_VJ1!E$2,"")</f>
        <v/>
      </c>
      <c r="F333" s="8" t="str">
        <f>IF(E333&lt;&gt;"",'Vesiverkoston lähtötiedot'!$B332*MALLI_saneeraus_VJ1!F$2,"")</f>
        <v/>
      </c>
      <c r="G333" t="str">
        <f>IF('Vesiverkoston lähtötiedot'!$A332&gt;1000, 'Vesiverkoston lähtötiedot'!$A332+MALLI_saneeraus_VJ1!G$2,"")</f>
        <v/>
      </c>
      <c r="H333" s="8" t="str">
        <f>IF(G333&lt;&gt;"",'Vesiverkoston lähtötiedot'!$B332*MALLI_saneeraus_VJ1!H$2,"")</f>
        <v/>
      </c>
      <c r="I333" t="str">
        <f>IF('Vesiverkoston lähtötiedot'!$A332&gt;1000, 'Vesiverkoston lähtötiedot'!$A332+MALLI_saneeraus_VJ1!I$2,"")</f>
        <v/>
      </c>
      <c r="J333" s="8" t="str">
        <f>IF(I333&lt;&gt;"",'Vesiverkoston lähtötiedot'!$B332*MALLI_saneeraus_VJ1!J$2,"")</f>
        <v/>
      </c>
    </row>
    <row r="334" spans="1:10" x14ac:dyDescent="0.35">
      <c r="A334" t="str">
        <f>IF('Vesiverkoston lähtötiedot'!$A333&gt;1000, 'Vesiverkoston lähtötiedot'!$A333+MALLI_saneeraus_VJ1!A$2,"")</f>
        <v/>
      </c>
      <c r="B334" s="8" t="str">
        <f>IF(A334&lt;&gt;"",'Vesiverkoston lähtötiedot'!$B333*MALLI_saneeraus_VJ1!B$2,"")</f>
        <v/>
      </c>
      <c r="C334" t="str">
        <f>IF('Vesiverkoston lähtötiedot'!$A333&gt;1000, 'Vesiverkoston lähtötiedot'!$A333+MALLI_saneeraus_VJ1!C$2,"")</f>
        <v/>
      </c>
      <c r="D334" s="8" t="str">
        <f>IF(C334&lt;&gt;"",'Vesiverkoston lähtötiedot'!$B333*MALLI_saneeraus_VJ1!D$2,"")</f>
        <v/>
      </c>
      <c r="E334" t="str">
        <f>IF('Vesiverkoston lähtötiedot'!$A333&gt;1000, 'Vesiverkoston lähtötiedot'!$A333+MALLI_saneeraus_VJ1!E$2,"")</f>
        <v/>
      </c>
      <c r="F334" s="8" t="str">
        <f>IF(E334&lt;&gt;"",'Vesiverkoston lähtötiedot'!$B333*MALLI_saneeraus_VJ1!F$2,"")</f>
        <v/>
      </c>
      <c r="G334" t="str">
        <f>IF('Vesiverkoston lähtötiedot'!$A333&gt;1000, 'Vesiverkoston lähtötiedot'!$A333+MALLI_saneeraus_VJ1!G$2,"")</f>
        <v/>
      </c>
      <c r="H334" s="8" t="str">
        <f>IF(G334&lt;&gt;"",'Vesiverkoston lähtötiedot'!$B333*MALLI_saneeraus_VJ1!H$2,"")</f>
        <v/>
      </c>
      <c r="I334" t="str">
        <f>IF('Vesiverkoston lähtötiedot'!$A333&gt;1000, 'Vesiverkoston lähtötiedot'!$A333+MALLI_saneeraus_VJ1!I$2,"")</f>
        <v/>
      </c>
      <c r="J334" s="8" t="str">
        <f>IF(I334&lt;&gt;"",'Vesiverkoston lähtötiedot'!$B333*MALLI_saneeraus_VJ1!J$2,"")</f>
        <v/>
      </c>
    </row>
    <row r="335" spans="1:10" x14ac:dyDescent="0.35">
      <c r="A335" t="str">
        <f>IF('Vesiverkoston lähtötiedot'!$A334&gt;1000, 'Vesiverkoston lähtötiedot'!$A334+MALLI_saneeraus_VJ1!A$2,"")</f>
        <v/>
      </c>
      <c r="B335" s="8" t="str">
        <f>IF(A335&lt;&gt;"",'Vesiverkoston lähtötiedot'!$B334*MALLI_saneeraus_VJ1!B$2,"")</f>
        <v/>
      </c>
      <c r="C335" t="str">
        <f>IF('Vesiverkoston lähtötiedot'!$A334&gt;1000, 'Vesiverkoston lähtötiedot'!$A334+MALLI_saneeraus_VJ1!C$2,"")</f>
        <v/>
      </c>
      <c r="D335" s="8" t="str">
        <f>IF(C335&lt;&gt;"",'Vesiverkoston lähtötiedot'!$B334*MALLI_saneeraus_VJ1!D$2,"")</f>
        <v/>
      </c>
      <c r="E335" t="str">
        <f>IF('Vesiverkoston lähtötiedot'!$A334&gt;1000, 'Vesiverkoston lähtötiedot'!$A334+MALLI_saneeraus_VJ1!E$2,"")</f>
        <v/>
      </c>
      <c r="F335" s="8" t="str">
        <f>IF(E335&lt;&gt;"",'Vesiverkoston lähtötiedot'!$B334*MALLI_saneeraus_VJ1!F$2,"")</f>
        <v/>
      </c>
      <c r="G335" t="str">
        <f>IF('Vesiverkoston lähtötiedot'!$A334&gt;1000, 'Vesiverkoston lähtötiedot'!$A334+MALLI_saneeraus_VJ1!G$2,"")</f>
        <v/>
      </c>
      <c r="H335" s="8" t="str">
        <f>IF(G335&lt;&gt;"",'Vesiverkoston lähtötiedot'!$B334*MALLI_saneeraus_VJ1!H$2,"")</f>
        <v/>
      </c>
      <c r="I335" t="str">
        <f>IF('Vesiverkoston lähtötiedot'!$A334&gt;1000, 'Vesiverkoston lähtötiedot'!$A334+MALLI_saneeraus_VJ1!I$2,"")</f>
        <v/>
      </c>
      <c r="J335" s="8" t="str">
        <f>IF(I335&lt;&gt;"",'Vesiverkoston lähtötiedot'!$B334*MALLI_saneeraus_VJ1!J$2,"")</f>
        <v/>
      </c>
    </row>
    <row r="336" spans="1:10" x14ac:dyDescent="0.35">
      <c r="A336" t="str">
        <f>IF('Vesiverkoston lähtötiedot'!$A335&gt;1000, 'Vesiverkoston lähtötiedot'!$A335+MALLI_saneeraus_VJ1!A$2,"")</f>
        <v/>
      </c>
      <c r="B336" s="8" t="str">
        <f>IF(A336&lt;&gt;"",'Vesiverkoston lähtötiedot'!$B335*MALLI_saneeraus_VJ1!B$2,"")</f>
        <v/>
      </c>
      <c r="C336" t="str">
        <f>IF('Vesiverkoston lähtötiedot'!$A335&gt;1000, 'Vesiverkoston lähtötiedot'!$A335+MALLI_saneeraus_VJ1!C$2,"")</f>
        <v/>
      </c>
      <c r="D336" s="8" t="str">
        <f>IF(C336&lt;&gt;"",'Vesiverkoston lähtötiedot'!$B335*MALLI_saneeraus_VJ1!D$2,"")</f>
        <v/>
      </c>
      <c r="E336" t="str">
        <f>IF('Vesiverkoston lähtötiedot'!$A335&gt;1000, 'Vesiverkoston lähtötiedot'!$A335+MALLI_saneeraus_VJ1!E$2,"")</f>
        <v/>
      </c>
      <c r="F336" s="8" t="str">
        <f>IF(E336&lt;&gt;"",'Vesiverkoston lähtötiedot'!$B335*MALLI_saneeraus_VJ1!F$2,"")</f>
        <v/>
      </c>
      <c r="G336" t="str">
        <f>IF('Vesiverkoston lähtötiedot'!$A335&gt;1000, 'Vesiverkoston lähtötiedot'!$A335+MALLI_saneeraus_VJ1!G$2,"")</f>
        <v/>
      </c>
      <c r="H336" s="8" t="str">
        <f>IF(G336&lt;&gt;"",'Vesiverkoston lähtötiedot'!$B335*MALLI_saneeraus_VJ1!H$2,"")</f>
        <v/>
      </c>
      <c r="I336" t="str">
        <f>IF('Vesiverkoston lähtötiedot'!$A335&gt;1000, 'Vesiverkoston lähtötiedot'!$A335+MALLI_saneeraus_VJ1!I$2,"")</f>
        <v/>
      </c>
      <c r="J336" s="8" t="str">
        <f>IF(I336&lt;&gt;"",'Vesiverkoston lähtötiedot'!$B335*MALLI_saneeraus_VJ1!J$2,"")</f>
        <v/>
      </c>
    </row>
    <row r="337" spans="1:10" x14ac:dyDescent="0.35">
      <c r="A337" t="str">
        <f>IF('Vesiverkoston lähtötiedot'!$A336&gt;1000, 'Vesiverkoston lähtötiedot'!$A336+MALLI_saneeraus_VJ1!A$2,"")</f>
        <v/>
      </c>
      <c r="B337" s="8" t="str">
        <f>IF(A337&lt;&gt;"",'Vesiverkoston lähtötiedot'!$B336*MALLI_saneeraus_VJ1!B$2,"")</f>
        <v/>
      </c>
      <c r="C337" t="str">
        <f>IF('Vesiverkoston lähtötiedot'!$A336&gt;1000, 'Vesiverkoston lähtötiedot'!$A336+MALLI_saneeraus_VJ1!C$2,"")</f>
        <v/>
      </c>
      <c r="D337" s="8" t="str">
        <f>IF(C337&lt;&gt;"",'Vesiverkoston lähtötiedot'!$B336*MALLI_saneeraus_VJ1!D$2,"")</f>
        <v/>
      </c>
      <c r="E337" t="str">
        <f>IF('Vesiverkoston lähtötiedot'!$A336&gt;1000, 'Vesiverkoston lähtötiedot'!$A336+MALLI_saneeraus_VJ1!E$2,"")</f>
        <v/>
      </c>
      <c r="F337" s="8" t="str">
        <f>IF(E337&lt;&gt;"",'Vesiverkoston lähtötiedot'!$B336*MALLI_saneeraus_VJ1!F$2,"")</f>
        <v/>
      </c>
      <c r="G337" t="str">
        <f>IF('Vesiverkoston lähtötiedot'!$A336&gt;1000, 'Vesiverkoston lähtötiedot'!$A336+MALLI_saneeraus_VJ1!G$2,"")</f>
        <v/>
      </c>
      <c r="H337" s="8" t="str">
        <f>IF(G337&lt;&gt;"",'Vesiverkoston lähtötiedot'!$B336*MALLI_saneeraus_VJ1!H$2,"")</f>
        <v/>
      </c>
      <c r="I337" t="str">
        <f>IF('Vesiverkoston lähtötiedot'!$A336&gt;1000, 'Vesiverkoston lähtötiedot'!$A336+MALLI_saneeraus_VJ1!I$2,"")</f>
        <v/>
      </c>
      <c r="J337" s="8" t="str">
        <f>IF(I337&lt;&gt;"",'Vesiverkoston lähtötiedot'!$B336*MALLI_saneeraus_VJ1!J$2,"")</f>
        <v/>
      </c>
    </row>
    <row r="338" spans="1:10" x14ac:dyDescent="0.35">
      <c r="A338" t="str">
        <f>IF('Vesiverkoston lähtötiedot'!$A337&gt;1000, 'Vesiverkoston lähtötiedot'!$A337+MALLI_saneeraus_VJ1!A$2,"")</f>
        <v/>
      </c>
      <c r="B338" s="8" t="str">
        <f>IF(A338&lt;&gt;"",'Vesiverkoston lähtötiedot'!$B337*MALLI_saneeraus_VJ1!B$2,"")</f>
        <v/>
      </c>
      <c r="C338" t="str">
        <f>IF('Vesiverkoston lähtötiedot'!$A337&gt;1000, 'Vesiverkoston lähtötiedot'!$A337+MALLI_saneeraus_VJ1!C$2,"")</f>
        <v/>
      </c>
      <c r="D338" s="8" t="str">
        <f>IF(C338&lt;&gt;"",'Vesiverkoston lähtötiedot'!$B337*MALLI_saneeraus_VJ1!D$2,"")</f>
        <v/>
      </c>
      <c r="E338" t="str">
        <f>IF('Vesiverkoston lähtötiedot'!$A337&gt;1000, 'Vesiverkoston lähtötiedot'!$A337+MALLI_saneeraus_VJ1!E$2,"")</f>
        <v/>
      </c>
      <c r="F338" s="8" t="str">
        <f>IF(E338&lt;&gt;"",'Vesiverkoston lähtötiedot'!$B337*MALLI_saneeraus_VJ1!F$2,"")</f>
        <v/>
      </c>
      <c r="G338" t="str">
        <f>IF('Vesiverkoston lähtötiedot'!$A337&gt;1000, 'Vesiverkoston lähtötiedot'!$A337+MALLI_saneeraus_VJ1!G$2,"")</f>
        <v/>
      </c>
      <c r="H338" s="8" t="str">
        <f>IF(G338&lt;&gt;"",'Vesiverkoston lähtötiedot'!$B337*MALLI_saneeraus_VJ1!H$2,"")</f>
        <v/>
      </c>
      <c r="I338" t="str">
        <f>IF('Vesiverkoston lähtötiedot'!$A337&gt;1000, 'Vesiverkoston lähtötiedot'!$A337+MALLI_saneeraus_VJ1!I$2,"")</f>
        <v/>
      </c>
      <c r="J338" s="8" t="str">
        <f>IF(I338&lt;&gt;"",'Vesiverkoston lähtötiedot'!$B337*MALLI_saneeraus_VJ1!J$2,"")</f>
        <v/>
      </c>
    </row>
    <row r="339" spans="1:10" x14ac:dyDescent="0.35">
      <c r="A339" t="str">
        <f>IF('Vesiverkoston lähtötiedot'!$A338&gt;1000, 'Vesiverkoston lähtötiedot'!$A338+MALLI_saneeraus_VJ1!A$2,"")</f>
        <v/>
      </c>
      <c r="B339" s="8" t="str">
        <f>IF(A339&lt;&gt;"",'Vesiverkoston lähtötiedot'!$B338*MALLI_saneeraus_VJ1!B$2,"")</f>
        <v/>
      </c>
      <c r="C339" t="str">
        <f>IF('Vesiverkoston lähtötiedot'!$A338&gt;1000, 'Vesiverkoston lähtötiedot'!$A338+MALLI_saneeraus_VJ1!C$2,"")</f>
        <v/>
      </c>
      <c r="D339" s="8" t="str">
        <f>IF(C339&lt;&gt;"",'Vesiverkoston lähtötiedot'!$B338*MALLI_saneeraus_VJ1!D$2,"")</f>
        <v/>
      </c>
      <c r="E339" t="str">
        <f>IF('Vesiverkoston lähtötiedot'!$A338&gt;1000, 'Vesiverkoston lähtötiedot'!$A338+MALLI_saneeraus_VJ1!E$2,"")</f>
        <v/>
      </c>
      <c r="F339" s="8" t="str">
        <f>IF(E339&lt;&gt;"",'Vesiverkoston lähtötiedot'!$B338*MALLI_saneeraus_VJ1!F$2,"")</f>
        <v/>
      </c>
      <c r="G339" t="str">
        <f>IF('Vesiverkoston lähtötiedot'!$A338&gt;1000, 'Vesiverkoston lähtötiedot'!$A338+MALLI_saneeraus_VJ1!G$2,"")</f>
        <v/>
      </c>
      <c r="H339" s="8" t="str">
        <f>IF(G339&lt;&gt;"",'Vesiverkoston lähtötiedot'!$B338*MALLI_saneeraus_VJ1!H$2,"")</f>
        <v/>
      </c>
      <c r="I339" t="str">
        <f>IF('Vesiverkoston lähtötiedot'!$A338&gt;1000, 'Vesiverkoston lähtötiedot'!$A338+MALLI_saneeraus_VJ1!I$2,"")</f>
        <v/>
      </c>
      <c r="J339" s="8" t="str">
        <f>IF(I339&lt;&gt;"",'Vesiverkoston lähtötiedot'!$B338*MALLI_saneeraus_VJ1!J$2,"")</f>
        <v/>
      </c>
    </row>
    <row r="340" spans="1:10" x14ac:dyDescent="0.35">
      <c r="A340" t="str">
        <f>IF('Vesiverkoston lähtötiedot'!$A339&gt;1000, 'Vesiverkoston lähtötiedot'!$A339+MALLI_saneeraus_VJ1!A$2,"")</f>
        <v/>
      </c>
      <c r="B340" s="8" t="str">
        <f>IF(A340&lt;&gt;"",'Vesiverkoston lähtötiedot'!$B339*MALLI_saneeraus_VJ1!B$2,"")</f>
        <v/>
      </c>
      <c r="C340" t="str">
        <f>IF('Vesiverkoston lähtötiedot'!$A339&gt;1000, 'Vesiverkoston lähtötiedot'!$A339+MALLI_saneeraus_VJ1!C$2,"")</f>
        <v/>
      </c>
      <c r="D340" s="8" t="str">
        <f>IF(C340&lt;&gt;"",'Vesiverkoston lähtötiedot'!$B339*MALLI_saneeraus_VJ1!D$2,"")</f>
        <v/>
      </c>
      <c r="E340" t="str">
        <f>IF('Vesiverkoston lähtötiedot'!$A339&gt;1000, 'Vesiverkoston lähtötiedot'!$A339+MALLI_saneeraus_VJ1!E$2,"")</f>
        <v/>
      </c>
      <c r="F340" s="8" t="str">
        <f>IF(E340&lt;&gt;"",'Vesiverkoston lähtötiedot'!$B339*MALLI_saneeraus_VJ1!F$2,"")</f>
        <v/>
      </c>
      <c r="G340" t="str">
        <f>IF('Vesiverkoston lähtötiedot'!$A339&gt;1000, 'Vesiverkoston lähtötiedot'!$A339+MALLI_saneeraus_VJ1!G$2,"")</f>
        <v/>
      </c>
      <c r="H340" s="8" t="str">
        <f>IF(G340&lt;&gt;"",'Vesiverkoston lähtötiedot'!$B339*MALLI_saneeraus_VJ1!H$2,"")</f>
        <v/>
      </c>
      <c r="I340" t="str">
        <f>IF('Vesiverkoston lähtötiedot'!$A339&gt;1000, 'Vesiverkoston lähtötiedot'!$A339+MALLI_saneeraus_VJ1!I$2,"")</f>
        <v/>
      </c>
      <c r="J340" s="8" t="str">
        <f>IF(I340&lt;&gt;"",'Vesiverkoston lähtötiedot'!$B339*MALLI_saneeraus_VJ1!J$2,"")</f>
        <v/>
      </c>
    </row>
    <row r="341" spans="1:10" x14ac:dyDescent="0.35">
      <c r="A341" t="str">
        <f>IF('Vesiverkoston lähtötiedot'!$A340&gt;1000, 'Vesiverkoston lähtötiedot'!$A340+MALLI_saneeraus_VJ1!A$2,"")</f>
        <v/>
      </c>
      <c r="B341" s="8" t="str">
        <f>IF(A341&lt;&gt;"",'Vesiverkoston lähtötiedot'!$B340*MALLI_saneeraus_VJ1!B$2,"")</f>
        <v/>
      </c>
      <c r="C341" t="str">
        <f>IF('Vesiverkoston lähtötiedot'!$A340&gt;1000, 'Vesiverkoston lähtötiedot'!$A340+MALLI_saneeraus_VJ1!C$2,"")</f>
        <v/>
      </c>
      <c r="D341" s="8" t="str">
        <f>IF(C341&lt;&gt;"",'Vesiverkoston lähtötiedot'!$B340*MALLI_saneeraus_VJ1!D$2,"")</f>
        <v/>
      </c>
      <c r="E341" t="str">
        <f>IF('Vesiverkoston lähtötiedot'!$A340&gt;1000, 'Vesiverkoston lähtötiedot'!$A340+MALLI_saneeraus_VJ1!E$2,"")</f>
        <v/>
      </c>
      <c r="F341" s="8" t="str">
        <f>IF(E341&lt;&gt;"",'Vesiverkoston lähtötiedot'!$B340*MALLI_saneeraus_VJ1!F$2,"")</f>
        <v/>
      </c>
      <c r="G341" t="str">
        <f>IF('Vesiverkoston lähtötiedot'!$A340&gt;1000, 'Vesiverkoston lähtötiedot'!$A340+MALLI_saneeraus_VJ1!G$2,"")</f>
        <v/>
      </c>
      <c r="H341" s="8" t="str">
        <f>IF(G341&lt;&gt;"",'Vesiverkoston lähtötiedot'!$B340*MALLI_saneeraus_VJ1!H$2,"")</f>
        <v/>
      </c>
      <c r="I341" t="str">
        <f>IF('Vesiverkoston lähtötiedot'!$A340&gt;1000, 'Vesiverkoston lähtötiedot'!$A340+MALLI_saneeraus_VJ1!I$2,"")</f>
        <v/>
      </c>
      <c r="J341" s="8" t="str">
        <f>IF(I341&lt;&gt;"",'Vesiverkoston lähtötiedot'!$B340*MALLI_saneeraus_VJ1!J$2,"")</f>
        <v/>
      </c>
    </row>
    <row r="342" spans="1:10" x14ac:dyDescent="0.35">
      <c r="A342" t="str">
        <f>IF('Vesiverkoston lähtötiedot'!$A341&gt;1000, 'Vesiverkoston lähtötiedot'!$A341+MALLI_saneeraus_VJ1!A$2,"")</f>
        <v/>
      </c>
      <c r="B342" s="8" t="str">
        <f>IF(A342&lt;&gt;"",'Vesiverkoston lähtötiedot'!$B341*MALLI_saneeraus_VJ1!B$2,"")</f>
        <v/>
      </c>
      <c r="C342" t="str">
        <f>IF('Vesiverkoston lähtötiedot'!$A341&gt;1000, 'Vesiverkoston lähtötiedot'!$A341+MALLI_saneeraus_VJ1!C$2,"")</f>
        <v/>
      </c>
      <c r="D342" s="8" t="str">
        <f>IF(C342&lt;&gt;"",'Vesiverkoston lähtötiedot'!$B341*MALLI_saneeraus_VJ1!D$2,"")</f>
        <v/>
      </c>
      <c r="E342" t="str">
        <f>IF('Vesiverkoston lähtötiedot'!$A341&gt;1000, 'Vesiverkoston lähtötiedot'!$A341+MALLI_saneeraus_VJ1!E$2,"")</f>
        <v/>
      </c>
      <c r="F342" s="8" t="str">
        <f>IF(E342&lt;&gt;"",'Vesiverkoston lähtötiedot'!$B341*MALLI_saneeraus_VJ1!F$2,"")</f>
        <v/>
      </c>
      <c r="G342" t="str">
        <f>IF('Vesiverkoston lähtötiedot'!$A341&gt;1000, 'Vesiverkoston lähtötiedot'!$A341+MALLI_saneeraus_VJ1!G$2,"")</f>
        <v/>
      </c>
      <c r="H342" s="8" t="str">
        <f>IF(G342&lt;&gt;"",'Vesiverkoston lähtötiedot'!$B341*MALLI_saneeraus_VJ1!H$2,"")</f>
        <v/>
      </c>
      <c r="I342" t="str">
        <f>IF('Vesiverkoston lähtötiedot'!$A341&gt;1000, 'Vesiverkoston lähtötiedot'!$A341+MALLI_saneeraus_VJ1!I$2,"")</f>
        <v/>
      </c>
      <c r="J342" s="8" t="str">
        <f>IF(I342&lt;&gt;"",'Vesiverkoston lähtötiedot'!$B341*MALLI_saneeraus_VJ1!J$2,"")</f>
        <v/>
      </c>
    </row>
    <row r="343" spans="1:10" x14ac:dyDescent="0.35">
      <c r="A343" t="str">
        <f>IF('Vesiverkoston lähtötiedot'!$A342&gt;1000, 'Vesiverkoston lähtötiedot'!$A342+MALLI_saneeraus_VJ1!A$2,"")</f>
        <v/>
      </c>
      <c r="B343" s="8" t="str">
        <f>IF(A343&lt;&gt;"",'Vesiverkoston lähtötiedot'!$B342*MALLI_saneeraus_VJ1!B$2,"")</f>
        <v/>
      </c>
      <c r="C343" t="str">
        <f>IF('Vesiverkoston lähtötiedot'!$A342&gt;1000, 'Vesiverkoston lähtötiedot'!$A342+MALLI_saneeraus_VJ1!C$2,"")</f>
        <v/>
      </c>
      <c r="D343" s="8" t="str">
        <f>IF(C343&lt;&gt;"",'Vesiverkoston lähtötiedot'!$B342*MALLI_saneeraus_VJ1!D$2,"")</f>
        <v/>
      </c>
      <c r="E343" t="str">
        <f>IF('Vesiverkoston lähtötiedot'!$A342&gt;1000, 'Vesiverkoston lähtötiedot'!$A342+MALLI_saneeraus_VJ1!E$2,"")</f>
        <v/>
      </c>
      <c r="F343" s="8" t="str">
        <f>IF(E343&lt;&gt;"",'Vesiverkoston lähtötiedot'!$B342*MALLI_saneeraus_VJ1!F$2,"")</f>
        <v/>
      </c>
      <c r="G343" t="str">
        <f>IF('Vesiverkoston lähtötiedot'!$A342&gt;1000, 'Vesiverkoston lähtötiedot'!$A342+MALLI_saneeraus_VJ1!G$2,"")</f>
        <v/>
      </c>
      <c r="H343" s="8" t="str">
        <f>IF(G343&lt;&gt;"",'Vesiverkoston lähtötiedot'!$B342*MALLI_saneeraus_VJ1!H$2,"")</f>
        <v/>
      </c>
      <c r="I343" t="str">
        <f>IF('Vesiverkoston lähtötiedot'!$A342&gt;1000, 'Vesiverkoston lähtötiedot'!$A342+MALLI_saneeraus_VJ1!I$2,"")</f>
        <v/>
      </c>
      <c r="J343" s="8" t="str">
        <f>IF(I343&lt;&gt;"",'Vesiverkoston lähtötiedot'!$B342*MALLI_saneeraus_VJ1!J$2,"")</f>
        <v/>
      </c>
    </row>
    <row r="344" spans="1:10" x14ac:dyDescent="0.35">
      <c r="A344" t="str">
        <f>IF('Vesiverkoston lähtötiedot'!$A343&gt;1000, 'Vesiverkoston lähtötiedot'!$A343+MALLI_saneeraus_VJ1!A$2,"")</f>
        <v/>
      </c>
      <c r="B344" s="8" t="str">
        <f>IF(A344&lt;&gt;"",'Vesiverkoston lähtötiedot'!$B343*MALLI_saneeraus_VJ1!B$2,"")</f>
        <v/>
      </c>
      <c r="C344" t="str">
        <f>IF('Vesiverkoston lähtötiedot'!$A343&gt;1000, 'Vesiverkoston lähtötiedot'!$A343+MALLI_saneeraus_VJ1!C$2,"")</f>
        <v/>
      </c>
      <c r="D344" s="8" t="str">
        <f>IF(C344&lt;&gt;"",'Vesiverkoston lähtötiedot'!$B343*MALLI_saneeraus_VJ1!D$2,"")</f>
        <v/>
      </c>
      <c r="E344" t="str">
        <f>IF('Vesiverkoston lähtötiedot'!$A343&gt;1000, 'Vesiverkoston lähtötiedot'!$A343+MALLI_saneeraus_VJ1!E$2,"")</f>
        <v/>
      </c>
      <c r="F344" s="8" t="str">
        <f>IF(E344&lt;&gt;"",'Vesiverkoston lähtötiedot'!$B343*MALLI_saneeraus_VJ1!F$2,"")</f>
        <v/>
      </c>
      <c r="G344" t="str">
        <f>IF('Vesiverkoston lähtötiedot'!$A343&gt;1000, 'Vesiverkoston lähtötiedot'!$A343+MALLI_saneeraus_VJ1!G$2,"")</f>
        <v/>
      </c>
      <c r="H344" s="8" t="str">
        <f>IF(G344&lt;&gt;"",'Vesiverkoston lähtötiedot'!$B343*MALLI_saneeraus_VJ1!H$2,"")</f>
        <v/>
      </c>
      <c r="I344" t="str">
        <f>IF('Vesiverkoston lähtötiedot'!$A343&gt;1000, 'Vesiverkoston lähtötiedot'!$A343+MALLI_saneeraus_VJ1!I$2,"")</f>
        <v/>
      </c>
      <c r="J344" s="8" t="str">
        <f>IF(I344&lt;&gt;"",'Vesiverkoston lähtötiedot'!$B343*MALLI_saneeraus_VJ1!J$2,"")</f>
        <v/>
      </c>
    </row>
    <row r="345" spans="1:10" x14ac:dyDescent="0.35">
      <c r="A345" t="str">
        <f>IF('Vesiverkoston lähtötiedot'!$A344&gt;1000, 'Vesiverkoston lähtötiedot'!$A344+MALLI_saneeraus_VJ1!A$2,"")</f>
        <v/>
      </c>
      <c r="B345" s="8" t="str">
        <f>IF(A345&lt;&gt;"",'Vesiverkoston lähtötiedot'!$B344*MALLI_saneeraus_VJ1!B$2,"")</f>
        <v/>
      </c>
      <c r="C345" t="str">
        <f>IF('Vesiverkoston lähtötiedot'!$A344&gt;1000, 'Vesiverkoston lähtötiedot'!$A344+MALLI_saneeraus_VJ1!C$2,"")</f>
        <v/>
      </c>
      <c r="D345" s="8" t="str">
        <f>IF(C345&lt;&gt;"",'Vesiverkoston lähtötiedot'!$B344*MALLI_saneeraus_VJ1!D$2,"")</f>
        <v/>
      </c>
      <c r="E345" t="str">
        <f>IF('Vesiverkoston lähtötiedot'!$A344&gt;1000, 'Vesiverkoston lähtötiedot'!$A344+MALLI_saneeraus_VJ1!E$2,"")</f>
        <v/>
      </c>
      <c r="F345" s="8" t="str">
        <f>IF(E345&lt;&gt;"",'Vesiverkoston lähtötiedot'!$B344*MALLI_saneeraus_VJ1!F$2,"")</f>
        <v/>
      </c>
      <c r="G345" t="str">
        <f>IF('Vesiverkoston lähtötiedot'!$A344&gt;1000, 'Vesiverkoston lähtötiedot'!$A344+MALLI_saneeraus_VJ1!G$2,"")</f>
        <v/>
      </c>
      <c r="H345" s="8" t="str">
        <f>IF(G345&lt;&gt;"",'Vesiverkoston lähtötiedot'!$B344*MALLI_saneeraus_VJ1!H$2,"")</f>
        <v/>
      </c>
      <c r="I345" t="str">
        <f>IF('Vesiverkoston lähtötiedot'!$A344&gt;1000, 'Vesiverkoston lähtötiedot'!$A344+MALLI_saneeraus_VJ1!I$2,"")</f>
        <v/>
      </c>
      <c r="J345" s="8" t="str">
        <f>IF(I345&lt;&gt;"",'Vesiverkoston lähtötiedot'!$B344*MALLI_saneeraus_VJ1!J$2,"")</f>
        <v/>
      </c>
    </row>
    <row r="346" spans="1:10" x14ac:dyDescent="0.35">
      <c r="A346" t="str">
        <f>IF('Vesiverkoston lähtötiedot'!$A345&gt;1000, 'Vesiverkoston lähtötiedot'!$A345+MALLI_saneeraus_VJ1!A$2,"")</f>
        <v/>
      </c>
      <c r="B346" s="8" t="str">
        <f>IF(A346&lt;&gt;"",'Vesiverkoston lähtötiedot'!$B345*MALLI_saneeraus_VJ1!B$2,"")</f>
        <v/>
      </c>
      <c r="C346" t="str">
        <f>IF('Vesiverkoston lähtötiedot'!$A345&gt;1000, 'Vesiverkoston lähtötiedot'!$A345+MALLI_saneeraus_VJ1!C$2,"")</f>
        <v/>
      </c>
      <c r="D346" s="8" t="str">
        <f>IF(C346&lt;&gt;"",'Vesiverkoston lähtötiedot'!$B345*MALLI_saneeraus_VJ1!D$2,"")</f>
        <v/>
      </c>
      <c r="E346" t="str">
        <f>IF('Vesiverkoston lähtötiedot'!$A345&gt;1000, 'Vesiverkoston lähtötiedot'!$A345+MALLI_saneeraus_VJ1!E$2,"")</f>
        <v/>
      </c>
      <c r="F346" s="8" t="str">
        <f>IF(E346&lt;&gt;"",'Vesiverkoston lähtötiedot'!$B345*MALLI_saneeraus_VJ1!F$2,"")</f>
        <v/>
      </c>
      <c r="G346" t="str">
        <f>IF('Vesiverkoston lähtötiedot'!$A345&gt;1000, 'Vesiverkoston lähtötiedot'!$A345+MALLI_saneeraus_VJ1!G$2,"")</f>
        <v/>
      </c>
      <c r="H346" s="8" t="str">
        <f>IF(G346&lt;&gt;"",'Vesiverkoston lähtötiedot'!$B345*MALLI_saneeraus_VJ1!H$2,"")</f>
        <v/>
      </c>
      <c r="I346" t="str">
        <f>IF('Vesiverkoston lähtötiedot'!$A345&gt;1000, 'Vesiverkoston lähtötiedot'!$A345+MALLI_saneeraus_VJ1!I$2,"")</f>
        <v/>
      </c>
      <c r="J346" s="8" t="str">
        <f>IF(I346&lt;&gt;"",'Vesiverkoston lähtötiedot'!$B345*MALLI_saneeraus_VJ1!J$2,"")</f>
        <v/>
      </c>
    </row>
    <row r="347" spans="1:10" x14ac:dyDescent="0.35">
      <c r="A347" t="str">
        <f>IF('Vesiverkoston lähtötiedot'!$A346&gt;1000, 'Vesiverkoston lähtötiedot'!$A346+MALLI_saneeraus_VJ1!A$2,"")</f>
        <v/>
      </c>
      <c r="B347" s="8" t="str">
        <f>IF(A347&lt;&gt;"",'Vesiverkoston lähtötiedot'!$B346*MALLI_saneeraus_VJ1!B$2,"")</f>
        <v/>
      </c>
      <c r="C347" t="str">
        <f>IF('Vesiverkoston lähtötiedot'!$A346&gt;1000, 'Vesiverkoston lähtötiedot'!$A346+MALLI_saneeraus_VJ1!C$2,"")</f>
        <v/>
      </c>
      <c r="D347" s="8" t="str">
        <f>IF(C347&lt;&gt;"",'Vesiverkoston lähtötiedot'!$B346*MALLI_saneeraus_VJ1!D$2,"")</f>
        <v/>
      </c>
      <c r="E347" t="str">
        <f>IF('Vesiverkoston lähtötiedot'!$A346&gt;1000, 'Vesiverkoston lähtötiedot'!$A346+MALLI_saneeraus_VJ1!E$2,"")</f>
        <v/>
      </c>
      <c r="F347" s="8" t="str">
        <f>IF(E347&lt;&gt;"",'Vesiverkoston lähtötiedot'!$B346*MALLI_saneeraus_VJ1!F$2,"")</f>
        <v/>
      </c>
      <c r="G347" t="str">
        <f>IF('Vesiverkoston lähtötiedot'!$A346&gt;1000, 'Vesiverkoston lähtötiedot'!$A346+MALLI_saneeraus_VJ1!G$2,"")</f>
        <v/>
      </c>
      <c r="H347" s="8" t="str">
        <f>IF(G347&lt;&gt;"",'Vesiverkoston lähtötiedot'!$B346*MALLI_saneeraus_VJ1!H$2,"")</f>
        <v/>
      </c>
      <c r="I347" t="str">
        <f>IF('Vesiverkoston lähtötiedot'!$A346&gt;1000, 'Vesiverkoston lähtötiedot'!$A346+MALLI_saneeraus_VJ1!I$2,"")</f>
        <v/>
      </c>
      <c r="J347" s="8" t="str">
        <f>IF(I347&lt;&gt;"",'Vesiverkoston lähtötiedot'!$B346*MALLI_saneeraus_VJ1!J$2,"")</f>
        <v/>
      </c>
    </row>
    <row r="348" spans="1:10" x14ac:dyDescent="0.35">
      <c r="A348" t="str">
        <f>IF('Vesiverkoston lähtötiedot'!$A347&gt;1000, 'Vesiverkoston lähtötiedot'!$A347+MALLI_saneeraus_VJ1!A$2,"")</f>
        <v/>
      </c>
      <c r="B348" s="8" t="str">
        <f>IF(A348&lt;&gt;"",'Vesiverkoston lähtötiedot'!$B347*MALLI_saneeraus_VJ1!B$2,"")</f>
        <v/>
      </c>
      <c r="C348" t="str">
        <f>IF('Vesiverkoston lähtötiedot'!$A347&gt;1000, 'Vesiverkoston lähtötiedot'!$A347+MALLI_saneeraus_VJ1!C$2,"")</f>
        <v/>
      </c>
      <c r="D348" s="8" t="str">
        <f>IF(C348&lt;&gt;"",'Vesiverkoston lähtötiedot'!$B347*MALLI_saneeraus_VJ1!D$2,"")</f>
        <v/>
      </c>
      <c r="E348" t="str">
        <f>IF('Vesiverkoston lähtötiedot'!$A347&gt;1000, 'Vesiverkoston lähtötiedot'!$A347+MALLI_saneeraus_VJ1!E$2,"")</f>
        <v/>
      </c>
      <c r="F348" s="8" t="str">
        <f>IF(E348&lt;&gt;"",'Vesiverkoston lähtötiedot'!$B347*MALLI_saneeraus_VJ1!F$2,"")</f>
        <v/>
      </c>
      <c r="G348" t="str">
        <f>IF('Vesiverkoston lähtötiedot'!$A347&gt;1000, 'Vesiverkoston lähtötiedot'!$A347+MALLI_saneeraus_VJ1!G$2,"")</f>
        <v/>
      </c>
      <c r="H348" s="8" t="str">
        <f>IF(G348&lt;&gt;"",'Vesiverkoston lähtötiedot'!$B347*MALLI_saneeraus_VJ1!H$2,"")</f>
        <v/>
      </c>
      <c r="I348" t="str">
        <f>IF('Vesiverkoston lähtötiedot'!$A347&gt;1000, 'Vesiverkoston lähtötiedot'!$A347+MALLI_saneeraus_VJ1!I$2,"")</f>
        <v/>
      </c>
      <c r="J348" s="8" t="str">
        <f>IF(I348&lt;&gt;"",'Vesiverkoston lähtötiedot'!$B347*MALLI_saneeraus_VJ1!J$2,"")</f>
        <v/>
      </c>
    </row>
    <row r="349" spans="1:10" x14ac:dyDescent="0.35">
      <c r="A349" t="str">
        <f>IF('Vesiverkoston lähtötiedot'!$A348&gt;1000, 'Vesiverkoston lähtötiedot'!$A348+MALLI_saneeraus_VJ1!A$2,"")</f>
        <v/>
      </c>
      <c r="B349" s="8" t="str">
        <f>IF(A349&lt;&gt;"",'Vesiverkoston lähtötiedot'!$B348*MALLI_saneeraus_VJ1!B$2,"")</f>
        <v/>
      </c>
      <c r="C349" t="str">
        <f>IF('Vesiverkoston lähtötiedot'!$A348&gt;1000, 'Vesiverkoston lähtötiedot'!$A348+MALLI_saneeraus_VJ1!C$2,"")</f>
        <v/>
      </c>
      <c r="D349" s="8" t="str">
        <f>IF(C349&lt;&gt;"",'Vesiverkoston lähtötiedot'!$B348*MALLI_saneeraus_VJ1!D$2,"")</f>
        <v/>
      </c>
      <c r="E349" t="str">
        <f>IF('Vesiverkoston lähtötiedot'!$A348&gt;1000, 'Vesiverkoston lähtötiedot'!$A348+MALLI_saneeraus_VJ1!E$2,"")</f>
        <v/>
      </c>
      <c r="F349" s="8" t="str">
        <f>IF(E349&lt;&gt;"",'Vesiverkoston lähtötiedot'!$B348*MALLI_saneeraus_VJ1!F$2,"")</f>
        <v/>
      </c>
      <c r="G349" t="str">
        <f>IF('Vesiverkoston lähtötiedot'!$A348&gt;1000, 'Vesiverkoston lähtötiedot'!$A348+MALLI_saneeraus_VJ1!G$2,"")</f>
        <v/>
      </c>
      <c r="H349" s="8" t="str">
        <f>IF(G349&lt;&gt;"",'Vesiverkoston lähtötiedot'!$B348*MALLI_saneeraus_VJ1!H$2,"")</f>
        <v/>
      </c>
      <c r="I349" t="str">
        <f>IF('Vesiverkoston lähtötiedot'!$A348&gt;1000, 'Vesiverkoston lähtötiedot'!$A348+MALLI_saneeraus_VJ1!I$2,"")</f>
        <v/>
      </c>
      <c r="J349" s="8" t="str">
        <f>IF(I349&lt;&gt;"",'Vesiverkoston lähtötiedot'!$B348*MALLI_saneeraus_VJ1!J$2,"")</f>
        <v/>
      </c>
    </row>
    <row r="350" spans="1:10" x14ac:dyDescent="0.35">
      <c r="A350" t="str">
        <f>IF('Vesiverkoston lähtötiedot'!$A349&gt;1000, 'Vesiverkoston lähtötiedot'!$A349+MALLI_saneeraus_VJ1!A$2,"")</f>
        <v/>
      </c>
      <c r="B350" s="8" t="str">
        <f>IF(A350&lt;&gt;"",'Vesiverkoston lähtötiedot'!$B349*MALLI_saneeraus_VJ1!B$2,"")</f>
        <v/>
      </c>
      <c r="C350" t="str">
        <f>IF('Vesiverkoston lähtötiedot'!$A349&gt;1000, 'Vesiverkoston lähtötiedot'!$A349+MALLI_saneeraus_VJ1!C$2,"")</f>
        <v/>
      </c>
      <c r="D350" s="8" t="str">
        <f>IF(C350&lt;&gt;"",'Vesiverkoston lähtötiedot'!$B349*MALLI_saneeraus_VJ1!D$2,"")</f>
        <v/>
      </c>
      <c r="E350" t="str">
        <f>IF('Vesiverkoston lähtötiedot'!$A349&gt;1000, 'Vesiverkoston lähtötiedot'!$A349+MALLI_saneeraus_VJ1!E$2,"")</f>
        <v/>
      </c>
      <c r="F350" s="8" t="str">
        <f>IF(E350&lt;&gt;"",'Vesiverkoston lähtötiedot'!$B349*MALLI_saneeraus_VJ1!F$2,"")</f>
        <v/>
      </c>
      <c r="G350" t="str">
        <f>IF('Vesiverkoston lähtötiedot'!$A349&gt;1000, 'Vesiverkoston lähtötiedot'!$A349+MALLI_saneeraus_VJ1!G$2,"")</f>
        <v/>
      </c>
      <c r="H350" s="8" t="str">
        <f>IF(G350&lt;&gt;"",'Vesiverkoston lähtötiedot'!$B349*MALLI_saneeraus_VJ1!H$2,"")</f>
        <v/>
      </c>
      <c r="I350" t="str">
        <f>IF('Vesiverkoston lähtötiedot'!$A349&gt;1000, 'Vesiverkoston lähtötiedot'!$A349+MALLI_saneeraus_VJ1!I$2,"")</f>
        <v/>
      </c>
      <c r="J350" s="8" t="str">
        <f>IF(I350&lt;&gt;"",'Vesiverkoston lähtötiedot'!$B349*MALLI_saneeraus_VJ1!J$2,"")</f>
        <v/>
      </c>
    </row>
    <row r="351" spans="1:10" x14ac:dyDescent="0.35">
      <c r="A351" t="str">
        <f>IF('Vesiverkoston lähtötiedot'!$A350&gt;1000, 'Vesiverkoston lähtötiedot'!$A350+MALLI_saneeraus_VJ1!A$2,"")</f>
        <v/>
      </c>
      <c r="B351" s="8" t="str">
        <f>IF(A351&lt;&gt;"",'Vesiverkoston lähtötiedot'!$B350*MALLI_saneeraus_VJ1!B$2,"")</f>
        <v/>
      </c>
      <c r="C351" t="str">
        <f>IF('Vesiverkoston lähtötiedot'!$A350&gt;1000, 'Vesiverkoston lähtötiedot'!$A350+MALLI_saneeraus_VJ1!C$2,"")</f>
        <v/>
      </c>
      <c r="D351" s="8" t="str">
        <f>IF(C351&lt;&gt;"",'Vesiverkoston lähtötiedot'!$B350*MALLI_saneeraus_VJ1!D$2,"")</f>
        <v/>
      </c>
      <c r="E351" t="str">
        <f>IF('Vesiverkoston lähtötiedot'!$A350&gt;1000, 'Vesiverkoston lähtötiedot'!$A350+MALLI_saneeraus_VJ1!E$2,"")</f>
        <v/>
      </c>
      <c r="F351" s="8" t="str">
        <f>IF(E351&lt;&gt;"",'Vesiverkoston lähtötiedot'!$B350*MALLI_saneeraus_VJ1!F$2,"")</f>
        <v/>
      </c>
      <c r="G351" t="str">
        <f>IF('Vesiverkoston lähtötiedot'!$A350&gt;1000, 'Vesiverkoston lähtötiedot'!$A350+MALLI_saneeraus_VJ1!G$2,"")</f>
        <v/>
      </c>
      <c r="H351" s="8" t="str">
        <f>IF(G351&lt;&gt;"",'Vesiverkoston lähtötiedot'!$B350*MALLI_saneeraus_VJ1!H$2,"")</f>
        <v/>
      </c>
      <c r="I351" t="str">
        <f>IF('Vesiverkoston lähtötiedot'!$A350&gt;1000, 'Vesiverkoston lähtötiedot'!$A350+MALLI_saneeraus_VJ1!I$2,"")</f>
        <v/>
      </c>
      <c r="J351" s="8" t="str">
        <f>IF(I351&lt;&gt;"",'Vesiverkoston lähtötiedot'!$B350*MALLI_saneeraus_VJ1!J$2,"")</f>
        <v/>
      </c>
    </row>
    <row r="352" spans="1:10" x14ac:dyDescent="0.35">
      <c r="A352" t="str">
        <f>IF('Vesiverkoston lähtötiedot'!$A351&gt;1000, 'Vesiverkoston lähtötiedot'!$A351+MALLI_saneeraus_VJ1!A$2,"")</f>
        <v/>
      </c>
      <c r="B352" s="8" t="str">
        <f>IF(A352&lt;&gt;"",'Vesiverkoston lähtötiedot'!$B351*MALLI_saneeraus_VJ1!B$2,"")</f>
        <v/>
      </c>
      <c r="C352" t="str">
        <f>IF('Vesiverkoston lähtötiedot'!$A351&gt;1000, 'Vesiverkoston lähtötiedot'!$A351+MALLI_saneeraus_VJ1!C$2,"")</f>
        <v/>
      </c>
      <c r="D352" s="8" t="str">
        <f>IF(C352&lt;&gt;"",'Vesiverkoston lähtötiedot'!$B351*MALLI_saneeraus_VJ1!D$2,"")</f>
        <v/>
      </c>
      <c r="E352" t="str">
        <f>IF('Vesiverkoston lähtötiedot'!$A351&gt;1000, 'Vesiverkoston lähtötiedot'!$A351+MALLI_saneeraus_VJ1!E$2,"")</f>
        <v/>
      </c>
      <c r="F352" s="8" t="str">
        <f>IF(E352&lt;&gt;"",'Vesiverkoston lähtötiedot'!$B351*MALLI_saneeraus_VJ1!F$2,"")</f>
        <v/>
      </c>
      <c r="G352" t="str">
        <f>IF('Vesiverkoston lähtötiedot'!$A351&gt;1000, 'Vesiverkoston lähtötiedot'!$A351+MALLI_saneeraus_VJ1!G$2,"")</f>
        <v/>
      </c>
      <c r="H352" s="8" t="str">
        <f>IF(G352&lt;&gt;"",'Vesiverkoston lähtötiedot'!$B351*MALLI_saneeraus_VJ1!H$2,"")</f>
        <v/>
      </c>
      <c r="I352" t="str">
        <f>IF('Vesiverkoston lähtötiedot'!$A351&gt;1000, 'Vesiverkoston lähtötiedot'!$A351+MALLI_saneeraus_VJ1!I$2,"")</f>
        <v/>
      </c>
      <c r="J352" s="8" t="str">
        <f>IF(I352&lt;&gt;"",'Vesiverkoston lähtötiedot'!$B351*MALLI_saneeraus_VJ1!J$2,"")</f>
        <v/>
      </c>
    </row>
    <row r="353" spans="1:10" x14ac:dyDescent="0.35">
      <c r="A353" t="str">
        <f>IF('Vesiverkoston lähtötiedot'!$A352&gt;1000, 'Vesiverkoston lähtötiedot'!$A352+MALLI_saneeraus_VJ1!A$2,"")</f>
        <v/>
      </c>
      <c r="B353" s="8" t="str">
        <f>IF(A353&lt;&gt;"",'Vesiverkoston lähtötiedot'!$B352*MALLI_saneeraus_VJ1!B$2,"")</f>
        <v/>
      </c>
      <c r="C353" t="str">
        <f>IF('Vesiverkoston lähtötiedot'!$A352&gt;1000, 'Vesiverkoston lähtötiedot'!$A352+MALLI_saneeraus_VJ1!C$2,"")</f>
        <v/>
      </c>
      <c r="D353" s="8" t="str">
        <f>IF(C353&lt;&gt;"",'Vesiverkoston lähtötiedot'!$B352*MALLI_saneeraus_VJ1!D$2,"")</f>
        <v/>
      </c>
      <c r="E353" t="str">
        <f>IF('Vesiverkoston lähtötiedot'!$A352&gt;1000, 'Vesiverkoston lähtötiedot'!$A352+MALLI_saneeraus_VJ1!E$2,"")</f>
        <v/>
      </c>
      <c r="F353" s="8" t="str">
        <f>IF(E353&lt;&gt;"",'Vesiverkoston lähtötiedot'!$B352*MALLI_saneeraus_VJ1!F$2,"")</f>
        <v/>
      </c>
      <c r="G353" t="str">
        <f>IF('Vesiverkoston lähtötiedot'!$A352&gt;1000, 'Vesiverkoston lähtötiedot'!$A352+MALLI_saneeraus_VJ1!G$2,"")</f>
        <v/>
      </c>
      <c r="H353" s="8" t="str">
        <f>IF(G353&lt;&gt;"",'Vesiverkoston lähtötiedot'!$B352*MALLI_saneeraus_VJ1!H$2,"")</f>
        <v/>
      </c>
      <c r="I353" t="str">
        <f>IF('Vesiverkoston lähtötiedot'!$A352&gt;1000, 'Vesiverkoston lähtötiedot'!$A352+MALLI_saneeraus_VJ1!I$2,"")</f>
        <v/>
      </c>
      <c r="J353" s="8" t="str">
        <f>IF(I353&lt;&gt;"",'Vesiverkoston lähtötiedot'!$B352*MALLI_saneeraus_VJ1!J$2,"")</f>
        <v/>
      </c>
    </row>
    <row r="354" spans="1:10" x14ac:dyDescent="0.35">
      <c r="A354" t="str">
        <f>IF('Vesiverkoston lähtötiedot'!$A353&gt;1000, 'Vesiverkoston lähtötiedot'!$A353+MALLI_saneeraus_VJ1!A$2,"")</f>
        <v/>
      </c>
      <c r="B354" s="8" t="str">
        <f>IF(A354&lt;&gt;"",'Vesiverkoston lähtötiedot'!$B353*MALLI_saneeraus_VJ1!B$2,"")</f>
        <v/>
      </c>
      <c r="C354" t="str">
        <f>IF('Vesiverkoston lähtötiedot'!$A353&gt;1000, 'Vesiverkoston lähtötiedot'!$A353+MALLI_saneeraus_VJ1!C$2,"")</f>
        <v/>
      </c>
      <c r="D354" s="8" t="str">
        <f>IF(C354&lt;&gt;"",'Vesiverkoston lähtötiedot'!$B353*MALLI_saneeraus_VJ1!D$2,"")</f>
        <v/>
      </c>
      <c r="E354" t="str">
        <f>IF('Vesiverkoston lähtötiedot'!$A353&gt;1000, 'Vesiverkoston lähtötiedot'!$A353+MALLI_saneeraus_VJ1!E$2,"")</f>
        <v/>
      </c>
      <c r="F354" s="8" t="str">
        <f>IF(E354&lt;&gt;"",'Vesiverkoston lähtötiedot'!$B353*MALLI_saneeraus_VJ1!F$2,"")</f>
        <v/>
      </c>
      <c r="G354" t="str">
        <f>IF('Vesiverkoston lähtötiedot'!$A353&gt;1000, 'Vesiverkoston lähtötiedot'!$A353+MALLI_saneeraus_VJ1!G$2,"")</f>
        <v/>
      </c>
      <c r="H354" s="8" t="str">
        <f>IF(G354&lt;&gt;"",'Vesiverkoston lähtötiedot'!$B353*MALLI_saneeraus_VJ1!H$2,"")</f>
        <v/>
      </c>
      <c r="I354" t="str">
        <f>IF('Vesiverkoston lähtötiedot'!$A353&gt;1000, 'Vesiverkoston lähtötiedot'!$A353+MALLI_saneeraus_VJ1!I$2,"")</f>
        <v/>
      </c>
      <c r="J354" s="8" t="str">
        <f>IF(I354&lt;&gt;"",'Vesiverkoston lähtötiedot'!$B353*MALLI_saneeraus_VJ1!J$2,"")</f>
        <v/>
      </c>
    </row>
    <row r="355" spans="1:10" x14ac:dyDescent="0.35">
      <c r="A355" t="str">
        <f>IF('Vesiverkoston lähtötiedot'!$A354&gt;1000, 'Vesiverkoston lähtötiedot'!$A354+MALLI_saneeraus_VJ1!A$2,"")</f>
        <v/>
      </c>
      <c r="B355" s="8" t="str">
        <f>IF(A355&lt;&gt;"",'Vesiverkoston lähtötiedot'!$B354*MALLI_saneeraus_VJ1!B$2,"")</f>
        <v/>
      </c>
      <c r="C355" t="str">
        <f>IF('Vesiverkoston lähtötiedot'!$A354&gt;1000, 'Vesiverkoston lähtötiedot'!$A354+MALLI_saneeraus_VJ1!C$2,"")</f>
        <v/>
      </c>
      <c r="D355" s="8" t="str">
        <f>IF(C355&lt;&gt;"",'Vesiverkoston lähtötiedot'!$B354*MALLI_saneeraus_VJ1!D$2,"")</f>
        <v/>
      </c>
      <c r="E355" t="str">
        <f>IF('Vesiverkoston lähtötiedot'!$A354&gt;1000, 'Vesiverkoston lähtötiedot'!$A354+MALLI_saneeraus_VJ1!E$2,"")</f>
        <v/>
      </c>
      <c r="F355" s="8" t="str">
        <f>IF(E355&lt;&gt;"",'Vesiverkoston lähtötiedot'!$B354*MALLI_saneeraus_VJ1!F$2,"")</f>
        <v/>
      </c>
      <c r="G355" t="str">
        <f>IF('Vesiverkoston lähtötiedot'!$A354&gt;1000, 'Vesiverkoston lähtötiedot'!$A354+MALLI_saneeraus_VJ1!G$2,"")</f>
        <v/>
      </c>
      <c r="H355" s="8" t="str">
        <f>IF(G355&lt;&gt;"",'Vesiverkoston lähtötiedot'!$B354*MALLI_saneeraus_VJ1!H$2,"")</f>
        <v/>
      </c>
      <c r="I355" t="str">
        <f>IF('Vesiverkoston lähtötiedot'!$A354&gt;1000, 'Vesiverkoston lähtötiedot'!$A354+MALLI_saneeraus_VJ1!I$2,"")</f>
        <v/>
      </c>
      <c r="J355" s="8" t="str">
        <f>IF(I355&lt;&gt;"",'Vesiverkoston lähtötiedot'!$B354*MALLI_saneeraus_VJ1!J$2,"")</f>
        <v/>
      </c>
    </row>
    <row r="356" spans="1:10" x14ac:dyDescent="0.35">
      <c r="A356" t="str">
        <f>IF('Vesiverkoston lähtötiedot'!$A355&gt;1000, 'Vesiverkoston lähtötiedot'!$A355+MALLI_saneeraus_VJ1!A$2,"")</f>
        <v/>
      </c>
      <c r="B356" s="8" t="str">
        <f>IF(A356&lt;&gt;"",'Vesiverkoston lähtötiedot'!$B355*MALLI_saneeraus_VJ1!B$2,"")</f>
        <v/>
      </c>
      <c r="C356" t="str">
        <f>IF('Vesiverkoston lähtötiedot'!$A355&gt;1000, 'Vesiverkoston lähtötiedot'!$A355+MALLI_saneeraus_VJ1!C$2,"")</f>
        <v/>
      </c>
      <c r="D356" s="8" t="str">
        <f>IF(C356&lt;&gt;"",'Vesiverkoston lähtötiedot'!$B355*MALLI_saneeraus_VJ1!D$2,"")</f>
        <v/>
      </c>
      <c r="E356" t="str">
        <f>IF('Vesiverkoston lähtötiedot'!$A355&gt;1000, 'Vesiverkoston lähtötiedot'!$A355+MALLI_saneeraus_VJ1!E$2,"")</f>
        <v/>
      </c>
      <c r="F356" s="8" t="str">
        <f>IF(E356&lt;&gt;"",'Vesiverkoston lähtötiedot'!$B355*MALLI_saneeraus_VJ1!F$2,"")</f>
        <v/>
      </c>
      <c r="G356" t="str">
        <f>IF('Vesiverkoston lähtötiedot'!$A355&gt;1000, 'Vesiverkoston lähtötiedot'!$A355+MALLI_saneeraus_VJ1!G$2,"")</f>
        <v/>
      </c>
      <c r="H356" s="8" t="str">
        <f>IF(G356&lt;&gt;"",'Vesiverkoston lähtötiedot'!$B355*MALLI_saneeraus_VJ1!H$2,"")</f>
        <v/>
      </c>
      <c r="I356" t="str">
        <f>IF('Vesiverkoston lähtötiedot'!$A355&gt;1000, 'Vesiverkoston lähtötiedot'!$A355+MALLI_saneeraus_VJ1!I$2,"")</f>
        <v/>
      </c>
      <c r="J356" s="8" t="str">
        <f>IF(I356&lt;&gt;"",'Vesiverkoston lähtötiedot'!$B355*MALLI_saneeraus_VJ1!J$2,"")</f>
        <v/>
      </c>
    </row>
    <row r="357" spans="1:10" x14ac:dyDescent="0.35">
      <c r="A357" t="str">
        <f>IF('Vesiverkoston lähtötiedot'!$A356&gt;1000, 'Vesiverkoston lähtötiedot'!$A356+MALLI_saneeraus_VJ1!A$2,"")</f>
        <v/>
      </c>
      <c r="B357" s="8" t="str">
        <f>IF(A357&lt;&gt;"",'Vesiverkoston lähtötiedot'!$B356*MALLI_saneeraus_VJ1!B$2,"")</f>
        <v/>
      </c>
      <c r="C357" t="str">
        <f>IF('Vesiverkoston lähtötiedot'!$A356&gt;1000, 'Vesiverkoston lähtötiedot'!$A356+MALLI_saneeraus_VJ1!C$2,"")</f>
        <v/>
      </c>
      <c r="D357" s="8" t="str">
        <f>IF(C357&lt;&gt;"",'Vesiverkoston lähtötiedot'!$B356*MALLI_saneeraus_VJ1!D$2,"")</f>
        <v/>
      </c>
      <c r="E357" t="str">
        <f>IF('Vesiverkoston lähtötiedot'!$A356&gt;1000, 'Vesiverkoston lähtötiedot'!$A356+MALLI_saneeraus_VJ1!E$2,"")</f>
        <v/>
      </c>
      <c r="F357" s="8" t="str">
        <f>IF(E357&lt;&gt;"",'Vesiverkoston lähtötiedot'!$B356*MALLI_saneeraus_VJ1!F$2,"")</f>
        <v/>
      </c>
      <c r="G357" t="str">
        <f>IF('Vesiverkoston lähtötiedot'!$A356&gt;1000, 'Vesiverkoston lähtötiedot'!$A356+MALLI_saneeraus_VJ1!G$2,"")</f>
        <v/>
      </c>
      <c r="H357" s="8" t="str">
        <f>IF(G357&lt;&gt;"",'Vesiverkoston lähtötiedot'!$B356*MALLI_saneeraus_VJ1!H$2,"")</f>
        <v/>
      </c>
      <c r="I357" t="str">
        <f>IF('Vesiverkoston lähtötiedot'!$A356&gt;1000, 'Vesiverkoston lähtötiedot'!$A356+MALLI_saneeraus_VJ1!I$2,"")</f>
        <v/>
      </c>
      <c r="J357" s="8" t="str">
        <f>IF(I357&lt;&gt;"",'Vesiverkoston lähtötiedot'!$B356*MALLI_saneeraus_VJ1!J$2,"")</f>
        <v/>
      </c>
    </row>
    <row r="358" spans="1:10" x14ac:dyDescent="0.35">
      <c r="A358" t="str">
        <f>IF('Vesiverkoston lähtötiedot'!$A357&gt;1000, 'Vesiverkoston lähtötiedot'!$A357+MALLI_saneeraus_VJ1!A$2,"")</f>
        <v/>
      </c>
      <c r="B358" s="8" t="str">
        <f>IF(A358&lt;&gt;"",'Vesiverkoston lähtötiedot'!$B357*MALLI_saneeraus_VJ1!B$2,"")</f>
        <v/>
      </c>
      <c r="C358" t="str">
        <f>IF('Vesiverkoston lähtötiedot'!$A357&gt;1000, 'Vesiverkoston lähtötiedot'!$A357+MALLI_saneeraus_VJ1!C$2,"")</f>
        <v/>
      </c>
      <c r="D358" s="8" t="str">
        <f>IF(C358&lt;&gt;"",'Vesiverkoston lähtötiedot'!$B357*MALLI_saneeraus_VJ1!D$2,"")</f>
        <v/>
      </c>
      <c r="E358" t="str">
        <f>IF('Vesiverkoston lähtötiedot'!$A357&gt;1000, 'Vesiverkoston lähtötiedot'!$A357+MALLI_saneeraus_VJ1!E$2,"")</f>
        <v/>
      </c>
      <c r="F358" s="8" t="str">
        <f>IF(E358&lt;&gt;"",'Vesiverkoston lähtötiedot'!$B357*MALLI_saneeraus_VJ1!F$2,"")</f>
        <v/>
      </c>
      <c r="G358" t="str">
        <f>IF('Vesiverkoston lähtötiedot'!$A357&gt;1000, 'Vesiverkoston lähtötiedot'!$A357+MALLI_saneeraus_VJ1!G$2,"")</f>
        <v/>
      </c>
      <c r="H358" s="8" t="str">
        <f>IF(G358&lt;&gt;"",'Vesiverkoston lähtötiedot'!$B357*MALLI_saneeraus_VJ1!H$2,"")</f>
        <v/>
      </c>
      <c r="I358" t="str">
        <f>IF('Vesiverkoston lähtötiedot'!$A357&gt;1000, 'Vesiverkoston lähtötiedot'!$A357+MALLI_saneeraus_VJ1!I$2,"")</f>
        <v/>
      </c>
      <c r="J358" s="8" t="str">
        <f>IF(I358&lt;&gt;"",'Vesiverkoston lähtötiedot'!$B357*MALLI_saneeraus_VJ1!J$2,"")</f>
        <v/>
      </c>
    </row>
    <row r="359" spans="1:10" x14ac:dyDescent="0.35">
      <c r="A359" t="str">
        <f>IF('Vesiverkoston lähtötiedot'!$A358&gt;1000, 'Vesiverkoston lähtötiedot'!$A358+MALLI_saneeraus_VJ1!A$2,"")</f>
        <v/>
      </c>
      <c r="B359" s="8" t="str">
        <f>IF(A359&lt;&gt;"",'Vesiverkoston lähtötiedot'!$B358*MALLI_saneeraus_VJ1!B$2,"")</f>
        <v/>
      </c>
      <c r="C359" t="str">
        <f>IF('Vesiverkoston lähtötiedot'!$A358&gt;1000, 'Vesiverkoston lähtötiedot'!$A358+MALLI_saneeraus_VJ1!C$2,"")</f>
        <v/>
      </c>
      <c r="D359" s="8" t="str">
        <f>IF(C359&lt;&gt;"",'Vesiverkoston lähtötiedot'!$B358*MALLI_saneeraus_VJ1!D$2,"")</f>
        <v/>
      </c>
      <c r="E359" t="str">
        <f>IF('Vesiverkoston lähtötiedot'!$A358&gt;1000, 'Vesiverkoston lähtötiedot'!$A358+MALLI_saneeraus_VJ1!E$2,"")</f>
        <v/>
      </c>
      <c r="F359" s="8" t="str">
        <f>IF(E359&lt;&gt;"",'Vesiverkoston lähtötiedot'!$B358*MALLI_saneeraus_VJ1!F$2,"")</f>
        <v/>
      </c>
      <c r="G359" t="str">
        <f>IF('Vesiverkoston lähtötiedot'!$A358&gt;1000, 'Vesiverkoston lähtötiedot'!$A358+MALLI_saneeraus_VJ1!G$2,"")</f>
        <v/>
      </c>
      <c r="H359" s="8" t="str">
        <f>IF(G359&lt;&gt;"",'Vesiverkoston lähtötiedot'!$B358*MALLI_saneeraus_VJ1!H$2,"")</f>
        <v/>
      </c>
      <c r="I359" t="str">
        <f>IF('Vesiverkoston lähtötiedot'!$A358&gt;1000, 'Vesiverkoston lähtötiedot'!$A358+MALLI_saneeraus_VJ1!I$2,"")</f>
        <v/>
      </c>
      <c r="J359" s="8" t="str">
        <f>IF(I359&lt;&gt;"",'Vesiverkoston lähtötiedot'!$B358*MALLI_saneeraus_VJ1!J$2,"")</f>
        <v/>
      </c>
    </row>
    <row r="360" spans="1:10" x14ac:dyDescent="0.35">
      <c r="A360" t="str">
        <f>IF('Vesiverkoston lähtötiedot'!$A359&gt;1000, 'Vesiverkoston lähtötiedot'!$A359+MALLI_saneeraus_VJ1!A$2,"")</f>
        <v/>
      </c>
      <c r="B360" s="8" t="str">
        <f>IF(A360&lt;&gt;"",'Vesiverkoston lähtötiedot'!$B359*MALLI_saneeraus_VJ1!B$2,"")</f>
        <v/>
      </c>
      <c r="C360" t="str">
        <f>IF('Vesiverkoston lähtötiedot'!$A359&gt;1000, 'Vesiverkoston lähtötiedot'!$A359+MALLI_saneeraus_VJ1!C$2,"")</f>
        <v/>
      </c>
      <c r="D360" s="8" t="str">
        <f>IF(C360&lt;&gt;"",'Vesiverkoston lähtötiedot'!$B359*MALLI_saneeraus_VJ1!D$2,"")</f>
        <v/>
      </c>
      <c r="E360" t="str">
        <f>IF('Vesiverkoston lähtötiedot'!$A359&gt;1000, 'Vesiverkoston lähtötiedot'!$A359+MALLI_saneeraus_VJ1!E$2,"")</f>
        <v/>
      </c>
      <c r="F360" s="8" t="str">
        <f>IF(E360&lt;&gt;"",'Vesiverkoston lähtötiedot'!$B359*MALLI_saneeraus_VJ1!F$2,"")</f>
        <v/>
      </c>
      <c r="G360" t="str">
        <f>IF('Vesiverkoston lähtötiedot'!$A359&gt;1000, 'Vesiverkoston lähtötiedot'!$A359+MALLI_saneeraus_VJ1!G$2,"")</f>
        <v/>
      </c>
      <c r="H360" s="8" t="str">
        <f>IF(G360&lt;&gt;"",'Vesiverkoston lähtötiedot'!$B359*MALLI_saneeraus_VJ1!H$2,"")</f>
        <v/>
      </c>
      <c r="I360" t="str">
        <f>IF('Vesiverkoston lähtötiedot'!$A359&gt;1000, 'Vesiverkoston lähtötiedot'!$A359+MALLI_saneeraus_VJ1!I$2,"")</f>
        <v/>
      </c>
      <c r="J360" s="8" t="str">
        <f>IF(I360&lt;&gt;"",'Vesiverkoston lähtötiedot'!$B359*MALLI_saneeraus_VJ1!J$2,"")</f>
        <v/>
      </c>
    </row>
    <row r="361" spans="1:10" x14ac:dyDescent="0.35">
      <c r="A361" t="str">
        <f>IF('Vesiverkoston lähtötiedot'!$A360&gt;1000, 'Vesiverkoston lähtötiedot'!$A360+MALLI_saneeraus_VJ1!A$2,"")</f>
        <v/>
      </c>
      <c r="B361" s="8" t="str">
        <f>IF(A361&lt;&gt;"",'Vesiverkoston lähtötiedot'!$B360*MALLI_saneeraus_VJ1!B$2,"")</f>
        <v/>
      </c>
      <c r="C361" t="str">
        <f>IF('Vesiverkoston lähtötiedot'!$A360&gt;1000, 'Vesiverkoston lähtötiedot'!$A360+MALLI_saneeraus_VJ1!C$2,"")</f>
        <v/>
      </c>
      <c r="D361" s="8" t="str">
        <f>IF(C361&lt;&gt;"",'Vesiverkoston lähtötiedot'!$B360*MALLI_saneeraus_VJ1!D$2,"")</f>
        <v/>
      </c>
      <c r="E361" t="str">
        <f>IF('Vesiverkoston lähtötiedot'!$A360&gt;1000, 'Vesiverkoston lähtötiedot'!$A360+MALLI_saneeraus_VJ1!E$2,"")</f>
        <v/>
      </c>
      <c r="F361" s="8" t="str">
        <f>IF(E361&lt;&gt;"",'Vesiverkoston lähtötiedot'!$B360*MALLI_saneeraus_VJ1!F$2,"")</f>
        <v/>
      </c>
      <c r="G361" t="str">
        <f>IF('Vesiverkoston lähtötiedot'!$A360&gt;1000, 'Vesiverkoston lähtötiedot'!$A360+MALLI_saneeraus_VJ1!G$2,"")</f>
        <v/>
      </c>
      <c r="H361" s="8" t="str">
        <f>IF(G361&lt;&gt;"",'Vesiverkoston lähtötiedot'!$B360*MALLI_saneeraus_VJ1!H$2,"")</f>
        <v/>
      </c>
      <c r="I361" t="str">
        <f>IF('Vesiverkoston lähtötiedot'!$A360&gt;1000, 'Vesiverkoston lähtötiedot'!$A360+MALLI_saneeraus_VJ1!I$2,"")</f>
        <v/>
      </c>
      <c r="J361" s="8" t="str">
        <f>IF(I361&lt;&gt;"",'Vesiverkoston lähtötiedot'!$B360*MALLI_saneeraus_VJ1!J$2,"")</f>
        <v/>
      </c>
    </row>
    <row r="362" spans="1:10" x14ac:dyDescent="0.35">
      <c r="A362" t="str">
        <f>IF('Vesiverkoston lähtötiedot'!$A361&gt;1000, 'Vesiverkoston lähtötiedot'!$A361+MALLI_saneeraus_VJ1!A$2,"")</f>
        <v/>
      </c>
      <c r="B362" s="8" t="str">
        <f>IF(A362&lt;&gt;"",'Vesiverkoston lähtötiedot'!$B361*MALLI_saneeraus_VJ1!B$2,"")</f>
        <v/>
      </c>
      <c r="C362" t="str">
        <f>IF('Vesiverkoston lähtötiedot'!$A361&gt;1000, 'Vesiverkoston lähtötiedot'!$A361+MALLI_saneeraus_VJ1!C$2,"")</f>
        <v/>
      </c>
      <c r="D362" s="8" t="str">
        <f>IF(C362&lt;&gt;"",'Vesiverkoston lähtötiedot'!$B361*MALLI_saneeraus_VJ1!D$2,"")</f>
        <v/>
      </c>
      <c r="E362" t="str">
        <f>IF('Vesiverkoston lähtötiedot'!$A361&gt;1000, 'Vesiverkoston lähtötiedot'!$A361+MALLI_saneeraus_VJ1!E$2,"")</f>
        <v/>
      </c>
      <c r="F362" s="8" t="str">
        <f>IF(E362&lt;&gt;"",'Vesiverkoston lähtötiedot'!$B361*MALLI_saneeraus_VJ1!F$2,"")</f>
        <v/>
      </c>
      <c r="G362" t="str">
        <f>IF('Vesiverkoston lähtötiedot'!$A361&gt;1000, 'Vesiverkoston lähtötiedot'!$A361+MALLI_saneeraus_VJ1!G$2,"")</f>
        <v/>
      </c>
      <c r="H362" s="8" t="str">
        <f>IF(G362&lt;&gt;"",'Vesiverkoston lähtötiedot'!$B361*MALLI_saneeraus_VJ1!H$2,"")</f>
        <v/>
      </c>
      <c r="I362" t="str">
        <f>IF('Vesiverkoston lähtötiedot'!$A361&gt;1000, 'Vesiverkoston lähtötiedot'!$A361+MALLI_saneeraus_VJ1!I$2,"")</f>
        <v/>
      </c>
      <c r="J362" s="8" t="str">
        <f>IF(I362&lt;&gt;"",'Vesiverkoston lähtötiedot'!$B361*MALLI_saneeraus_VJ1!J$2,"")</f>
        <v/>
      </c>
    </row>
    <row r="363" spans="1:10" x14ac:dyDescent="0.35">
      <c r="A363" t="str">
        <f>IF('Vesiverkoston lähtötiedot'!$A362&gt;1000, 'Vesiverkoston lähtötiedot'!$A362+MALLI_saneeraus_VJ1!A$2,"")</f>
        <v/>
      </c>
      <c r="B363" s="8" t="str">
        <f>IF(A363&lt;&gt;"",'Vesiverkoston lähtötiedot'!$B362*MALLI_saneeraus_VJ1!B$2,"")</f>
        <v/>
      </c>
      <c r="C363" t="str">
        <f>IF('Vesiverkoston lähtötiedot'!$A362&gt;1000, 'Vesiverkoston lähtötiedot'!$A362+MALLI_saneeraus_VJ1!C$2,"")</f>
        <v/>
      </c>
      <c r="D363" s="8" t="str">
        <f>IF(C363&lt;&gt;"",'Vesiverkoston lähtötiedot'!$B362*MALLI_saneeraus_VJ1!D$2,"")</f>
        <v/>
      </c>
      <c r="E363" t="str">
        <f>IF('Vesiverkoston lähtötiedot'!$A362&gt;1000, 'Vesiverkoston lähtötiedot'!$A362+MALLI_saneeraus_VJ1!E$2,"")</f>
        <v/>
      </c>
      <c r="F363" s="8" t="str">
        <f>IF(E363&lt;&gt;"",'Vesiverkoston lähtötiedot'!$B362*MALLI_saneeraus_VJ1!F$2,"")</f>
        <v/>
      </c>
      <c r="G363" t="str">
        <f>IF('Vesiverkoston lähtötiedot'!$A362&gt;1000, 'Vesiverkoston lähtötiedot'!$A362+MALLI_saneeraus_VJ1!G$2,"")</f>
        <v/>
      </c>
      <c r="H363" s="8" t="str">
        <f>IF(G363&lt;&gt;"",'Vesiverkoston lähtötiedot'!$B362*MALLI_saneeraus_VJ1!H$2,"")</f>
        <v/>
      </c>
      <c r="I363" t="str">
        <f>IF('Vesiverkoston lähtötiedot'!$A362&gt;1000, 'Vesiverkoston lähtötiedot'!$A362+MALLI_saneeraus_VJ1!I$2,"")</f>
        <v/>
      </c>
      <c r="J363" s="8" t="str">
        <f>IF(I363&lt;&gt;"",'Vesiverkoston lähtötiedot'!$B362*MALLI_saneeraus_VJ1!J$2,"")</f>
        <v/>
      </c>
    </row>
    <row r="364" spans="1:10" x14ac:dyDescent="0.35">
      <c r="A364" t="str">
        <f>IF('Vesiverkoston lähtötiedot'!$A363&gt;1000, 'Vesiverkoston lähtötiedot'!$A363+MALLI_saneeraus_VJ1!A$2,"")</f>
        <v/>
      </c>
      <c r="B364" s="8" t="str">
        <f>IF(A364&lt;&gt;"",'Vesiverkoston lähtötiedot'!$B363*MALLI_saneeraus_VJ1!B$2,"")</f>
        <v/>
      </c>
      <c r="C364" t="str">
        <f>IF('Vesiverkoston lähtötiedot'!$A363&gt;1000, 'Vesiverkoston lähtötiedot'!$A363+MALLI_saneeraus_VJ1!C$2,"")</f>
        <v/>
      </c>
      <c r="D364" s="8" t="str">
        <f>IF(C364&lt;&gt;"",'Vesiverkoston lähtötiedot'!$B363*MALLI_saneeraus_VJ1!D$2,"")</f>
        <v/>
      </c>
      <c r="E364" t="str">
        <f>IF('Vesiverkoston lähtötiedot'!$A363&gt;1000, 'Vesiverkoston lähtötiedot'!$A363+MALLI_saneeraus_VJ1!E$2,"")</f>
        <v/>
      </c>
      <c r="F364" s="8" t="str">
        <f>IF(E364&lt;&gt;"",'Vesiverkoston lähtötiedot'!$B363*MALLI_saneeraus_VJ1!F$2,"")</f>
        <v/>
      </c>
      <c r="G364" t="str">
        <f>IF('Vesiverkoston lähtötiedot'!$A363&gt;1000, 'Vesiverkoston lähtötiedot'!$A363+MALLI_saneeraus_VJ1!G$2,"")</f>
        <v/>
      </c>
      <c r="H364" s="8" t="str">
        <f>IF(G364&lt;&gt;"",'Vesiverkoston lähtötiedot'!$B363*MALLI_saneeraus_VJ1!H$2,"")</f>
        <v/>
      </c>
      <c r="I364" t="str">
        <f>IF('Vesiverkoston lähtötiedot'!$A363&gt;1000, 'Vesiverkoston lähtötiedot'!$A363+MALLI_saneeraus_VJ1!I$2,"")</f>
        <v/>
      </c>
      <c r="J364" s="8" t="str">
        <f>IF(I364&lt;&gt;"",'Vesiverkoston lähtötiedot'!$B363*MALLI_saneeraus_VJ1!J$2,"")</f>
        <v/>
      </c>
    </row>
    <row r="365" spans="1:10" x14ac:dyDescent="0.35">
      <c r="A365" t="str">
        <f>IF('Vesiverkoston lähtötiedot'!$A364&gt;1000, 'Vesiverkoston lähtötiedot'!$A364+MALLI_saneeraus_VJ1!A$2,"")</f>
        <v/>
      </c>
      <c r="B365" s="8" t="str">
        <f>IF(A365&lt;&gt;"",'Vesiverkoston lähtötiedot'!$B364*MALLI_saneeraus_VJ1!B$2,"")</f>
        <v/>
      </c>
      <c r="C365" t="str">
        <f>IF('Vesiverkoston lähtötiedot'!$A364&gt;1000, 'Vesiverkoston lähtötiedot'!$A364+MALLI_saneeraus_VJ1!C$2,"")</f>
        <v/>
      </c>
      <c r="D365" s="8" t="str">
        <f>IF(C365&lt;&gt;"",'Vesiverkoston lähtötiedot'!$B364*MALLI_saneeraus_VJ1!D$2,"")</f>
        <v/>
      </c>
      <c r="E365" t="str">
        <f>IF('Vesiverkoston lähtötiedot'!$A364&gt;1000, 'Vesiverkoston lähtötiedot'!$A364+MALLI_saneeraus_VJ1!E$2,"")</f>
        <v/>
      </c>
      <c r="F365" s="8" t="str">
        <f>IF(E365&lt;&gt;"",'Vesiverkoston lähtötiedot'!$B364*MALLI_saneeraus_VJ1!F$2,"")</f>
        <v/>
      </c>
      <c r="G365" t="str">
        <f>IF('Vesiverkoston lähtötiedot'!$A364&gt;1000, 'Vesiverkoston lähtötiedot'!$A364+MALLI_saneeraus_VJ1!G$2,"")</f>
        <v/>
      </c>
      <c r="H365" s="8" t="str">
        <f>IF(G365&lt;&gt;"",'Vesiverkoston lähtötiedot'!$B364*MALLI_saneeraus_VJ1!H$2,"")</f>
        <v/>
      </c>
      <c r="I365" t="str">
        <f>IF('Vesiverkoston lähtötiedot'!$A364&gt;1000, 'Vesiverkoston lähtötiedot'!$A364+MALLI_saneeraus_VJ1!I$2,"")</f>
        <v/>
      </c>
      <c r="J365" s="8" t="str">
        <f>IF(I365&lt;&gt;"",'Vesiverkoston lähtötiedot'!$B364*MALLI_saneeraus_VJ1!J$2,"")</f>
        <v/>
      </c>
    </row>
    <row r="366" spans="1:10" x14ac:dyDescent="0.35">
      <c r="A366" t="str">
        <f>IF('Vesiverkoston lähtötiedot'!$A365&gt;1000, 'Vesiverkoston lähtötiedot'!$A365+MALLI_saneeraus_VJ1!A$2,"")</f>
        <v/>
      </c>
      <c r="B366" s="8" t="str">
        <f>IF(A366&lt;&gt;"",'Vesiverkoston lähtötiedot'!$B365*MALLI_saneeraus_VJ1!B$2,"")</f>
        <v/>
      </c>
      <c r="C366" t="str">
        <f>IF('Vesiverkoston lähtötiedot'!$A365&gt;1000, 'Vesiverkoston lähtötiedot'!$A365+MALLI_saneeraus_VJ1!C$2,"")</f>
        <v/>
      </c>
      <c r="D366" s="8" t="str">
        <f>IF(C366&lt;&gt;"",'Vesiverkoston lähtötiedot'!$B365*MALLI_saneeraus_VJ1!D$2,"")</f>
        <v/>
      </c>
      <c r="E366" t="str">
        <f>IF('Vesiverkoston lähtötiedot'!$A365&gt;1000, 'Vesiverkoston lähtötiedot'!$A365+MALLI_saneeraus_VJ1!E$2,"")</f>
        <v/>
      </c>
      <c r="F366" s="8" t="str">
        <f>IF(E366&lt;&gt;"",'Vesiverkoston lähtötiedot'!$B365*MALLI_saneeraus_VJ1!F$2,"")</f>
        <v/>
      </c>
      <c r="G366" t="str">
        <f>IF('Vesiverkoston lähtötiedot'!$A365&gt;1000, 'Vesiverkoston lähtötiedot'!$A365+MALLI_saneeraus_VJ1!G$2,"")</f>
        <v/>
      </c>
      <c r="H366" s="8" t="str">
        <f>IF(G366&lt;&gt;"",'Vesiverkoston lähtötiedot'!$B365*MALLI_saneeraus_VJ1!H$2,"")</f>
        <v/>
      </c>
      <c r="I366" t="str">
        <f>IF('Vesiverkoston lähtötiedot'!$A365&gt;1000, 'Vesiverkoston lähtötiedot'!$A365+MALLI_saneeraus_VJ1!I$2,"")</f>
        <v/>
      </c>
      <c r="J366" s="8" t="str">
        <f>IF(I366&lt;&gt;"",'Vesiverkoston lähtötiedot'!$B365*MALLI_saneeraus_VJ1!J$2,"")</f>
        <v/>
      </c>
    </row>
    <row r="367" spans="1:10" x14ac:dyDescent="0.35">
      <c r="A367" t="str">
        <f>IF('Vesiverkoston lähtötiedot'!$A366&gt;1000, 'Vesiverkoston lähtötiedot'!$A366+MALLI_saneeraus_VJ1!A$2,"")</f>
        <v/>
      </c>
      <c r="B367" s="8" t="str">
        <f>IF(A367&lt;&gt;"",'Vesiverkoston lähtötiedot'!$B366*MALLI_saneeraus_VJ1!B$2,"")</f>
        <v/>
      </c>
      <c r="C367" t="str">
        <f>IF('Vesiverkoston lähtötiedot'!$A366&gt;1000, 'Vesiverkoston lähtötiedot'!$A366+MALLI_saneeraus_VJ1!C$2,"")</f>
        <v/>
      </c>
      <c r="D367" s="8" t="str">
        <f>IF(C367&lt;&gt;"",'Vesiverkoston lähtötiedot'!$B366*MALLI_saneeraus_VJ1!D$2,"")</f>
        <v/>
      </c>
      <c r="E367" t="str">
        <f>IF('Vesiverkoston lähtötiedot'!$A366&gt;1000, 'Vesiverkoston lähtötiedot'!$A366+MALLI_saneeraus_VJ1!E$2,"")</f>
        <v/>
      </c>
      <c r="F367" s="8" t="str">
        <f>IF(E367&lt;&gt;"",'Vesiverkoston lähtötiedot'!$B366*MALLI_saneeraus_VJ1!F$2,"")</f>
        <v/>
      </c>
      <c r="G367" t="str">
        <f>IF('Vesiverkoston lähtötiedot'!$A366&gt;1000, 'Vesiverkoston lähtötiedot'!$A366+MALLI_saneeraus_VJ1!G$2,"")</f>
        <v/>
      </c>
      <c r="H367" s="8" t="str">
        <f>IF(G367&lt;&gt;"",'Vesiverkoston lähtötiedot'!$B366*MALLI_saneeraus_VJ1!H$2,"")</f>
        <v/>
      </c>
      <c r="I367" t="str">
        <f>IF('Vesiverkoston lähtötiedot'!$A366&gt;1000, 'Vesiverkoston lähtötiedot'!$A366+MALLI_saneeraus_VJ1!I$2,"")</f>
        <v/>
      </c>
      <c r="J367" s="8" t="str">
        <f>IF(I367&lt;&gt;"",'Vesiverkoston lähtötiedot'!$B366*MALLI_saneeraus_VJ1!J$2,"")</f>
        <v/>
      </c>
    </row>
    <row r="368" spans="1:10" x14ac:dyDescent="0.35">
      <c r="A368" t="str">
        <f>IF('Vesiverkoston lähtötiedot'!$A367&gt;1000, 'Vesiverkoston lähtötiedot'!$A367+MALLI_saneeraus_VJ1!A$2,"")</f>
        <v/>
      </c>
      <c r="B368" s="8" t="str">
        <f>IF(A368&lt;&gt;"",'Vesiverkoston lähtötiedot'!$B367*MALLI_saneeraus_VJ1!B$2,"")</f>
        <v/>
      </c>
      <c r="C368" t="str">
        <f>IF('Vesiverkoston lähtötiedot'!$A367&gt;1000, 'Vesiverkoston lähtötiedot'!$A367+MALLI_saneeraus_VJ1!C$2,"")</f>
        <v/>
      </c>
      <c r="D368" s="8" t="str">
        <f>IF(C368&lt;&gt;"",'Vesiverkoston lähtötiedot'!$B367*MALLI_saneeraus_VJ1!D$2,"")</f>
        <v/>
      </c>
      <c r="E368" t="str">
        <f>IF('Vesiverkoston lähtötiedot'!$A367&gt;1000, 'Vesiverkoston lähtötiedot'!$A367+MALLI_saneeraus_VJ1!E$2,"")</f>
        <v/>
      </c>
      <c r="F368" s="8" t="str">
        <f>IF(E368&lt;&gt;"",'Vesiverkoston lähtötiedot'!$B367*MALLI_saneeraus_VJ1!F$2,"")</f>
        <v/>
      </c>
      <c r="G368" t="str">
        <f>IF('Vesiverkoston lähtötiedot'!$A367&gt;1000, 'Vesiverkoston lähtötiedot'!$A367+MALLI_saneeraus_VJ1!G$2,"")</f>
        <v/>
      </c>
      <c r="H368" s="8" t="str">
        <f>IF(G368&lt;&gt;"",'Vesiverkoston lähtötiedot'!$B367*MALLI_saneeraus_VJ1!H$2,"")</f>
        <v/>
      </c>
      <c r="I368" t="str">
        <f>IF('Vesiverkoston lähtötiedot'!$A367&gt;1000, 'Vesiverkoston lähtötiedot'!$A367+MALLI_saneeraus_VJ1!I$2,"")</f>
        <v/>
      </c>
      <c r="J368" s="8" t="str">
        <f>IF(I368&lt;&gt;"",'Vesiverkoston lähtötiedot'!$B367*MALLI_saneeraus_VJ1!J$2,"")</f>
        <v/>
      </c>
    </row>
    <row r="369" spans="1:10" x14ac:dyDescent="0.35">
      <c r="A369" t="str">
        <f>IF('Vesiverkoston lähtötiedot'!$A368&gt;1000, 'Vesiverkoston lähtötiedot'!$A368+MALLI_saneeraus_VJ1!A$2,"")</f>
        <v/>
      </c>
      <c r="B369" s="8" t="str">
        <f>IF(A369&lt;&gt;"",'Vesiverkoston lähtötiedot'!$B368*MALLI_saneeraus_VJ1!B$2,"")</f>
        <v/>
      </c>
      <c r="C369" t="str">
        <f>IF('Vesiverkoston lähtötiedot'!$A368&gt;1000, 'Vesiverkoston lähtötiedot'!$A368+MALLI_saneeraus_VJ1!C$2,"")</f>
        <v/>
      </c>
      <c r="D369" s="8" t="str">
        <f>IF(C369&lt;&gt;"",'Vesiverkoston lähtötiedot'!$B368*MALLI_saneeraus_VJ1!D$2,"")</f>
        <v/>
      </c>
      <c r="E369" t="str">
        <f>IF('Vesiverkoston lähtötiedot'!$A368&gt;1000, 'Vesiverkoston lähtötiedot'!$A368+MALLI_saneeraus_VJ1!E$2,"")</f>
        <v/>
      </c>
      <c r="F369" s="8" t="str">
        <f>IF(E369&lt;&gt;"",'Vesiverkoston lähtötiedot'!$B368*MALLI_saneeraus_VJ1!F$2,"")</f>
        <v/>
      </c>
      <c r="G369" t="str">
        <f>IF('Vesiverkoston lähtötiedot'!$A368&gt;1000, 'Vesiverkoston lähtötiedot'!$A368+MALLI_saneeraus_VJ1!G$2,"")</f>
        <v/>
      </c>
      <c r="H369" s="8" t="str">
        <f>IF(G369&lt;&gt;"",'Vesiverkoston lähtötiedot'!$B368*MALLI_saneeraus_VJ1!H$2,"")</f>
        <v/>
      </c>
      <c r="I369" t="str">
        <f>IF('Vesiverkoston lähtötiedot'!$A368&gt;1000, 'Vesiverkoston lähtötiedot'!$A368+MALLI_saneeraus_VJ1!I$2,"")</f>
        <v/>
      </c>
      <c r="J369" s="8" t="str">
        <f>IF(I369&lt;&gt;"",'Vesiverkoston lähtötiedot'!$B368*MALLI_saneeraus_VJ1!J$2,"")</f>
        <v/>
      </c>
    </row>
    <row r="370" spans="1:10" x14ac:dyDescent="0.35">
      <c r="A370" t="str">
        <f>IF('Vesiverkoston lähtötiedot'!$A369&gt;1000, 'Vesiverkoston lähtötiedot'!$A369+MALLI_saneeraus_VJ1!A$2,"")</f>
        <v/>
      </c>
      <c r="B370" s="8" t="str">
        <f>IF(A370&lt;&gt;"",'Vesiverkoston lähtötiedot'!$B369*MALLI_saneeraus_VJ1!B$2,"")</f>
        <v/>
      </c>
      <c r="C370" t="str">
        <f>IF('Vesiverkoston lähtötiedot'!$A369&gt;1000, 'Vesiverkoston lähtötiedot'!$A369+MALLI_saneeraus_VJ1!C$2,"")</f>
        <v/>
      </c>
      <c r="D370" s="8" t="str">
        <f>IF(C370&lt;&gt;"",'Vesiverkoston lähtötiedot'!$B369*MALLI_saneeraus_VJ1!D$2,"")</f>
        <v/>
      </c>
      <c r="E370" t="str">
        <f>IF('Vesiverkoston lähtötiedot'!$A369&gt;1000, 'Vesiverkoston lähtötiedot'!$A369+MALLI_saneeraus_VJ1!E$2,"")</f>
        <v/>
      </c>
      <c r="F370" s="8" t="str">
        <f>IF(E370&lt;&gt;"",'Vesiverkoston lähtötiedot'!$B369*MALLI_saneeraus_VJ1!F$2,"")</f>
        <v/>
      </c>
      <c r="G370" t="str">
        <f>IF('Vesiverkoston lähtötiedot'!$A369&gt;1000, 'Vesiverkoston lähtötiedot'!$A369+MALLI_saneeraus_VJ1!G$2,"")</f>
        <v/>
      </c>
      <c r="H370" s="8" t="str">
        <f>IF(G370&lt;&gt;"",'Vesiverkoston lähtötiedot'!$B369*MALLI_saneeraus_VJ1!H$2,"")</f>
        <v/>
      </c>
      <c r="I370" t="str">
        <f>IF('Vesiverkoston lähtötiedot'!$A369&gt;1000, 'Vesiverkoston lähtötiedot'!$A369+MALLI_saneeraus_VJ1!I$2,"")</f>
        <v/>
      </c>
      <c r="J370" s="8" t="str">
        <f>IF(I370&lt;&gt;"",'Vesiverkoston lähtötiedot'!$B369*MALLI_saneeraus_VJ1!J$2,"")</f>
        <v/>
      </c>
    </row>
    <row r="371" spans="1:10" x14ac:dyDescent="0.35">
      <c r="A371" t="str">
        <f>IF('Vesiverkoston lähtötiedot'!$A370&gt;1000, 'Vesiverkoston lähtötiedot'!$A370+MALLI_saneeraus_VJ1!A$2,"")</f>
        <v/>
      </c>
      <c r="B371" s="8" t="str">
        <f>IF(A371&lt;&gt;"",'Vesiverkoston lähtötiedot'!$B370*MALLI_saneeraus_VJ1!B$2,"")</f>
        <v/>
      </c>
      <c r="C371" t="str">
        <f>IF('Vesiverkoston lähtötiedot'!$A370&gt;1000, 'Vesiverkoston lähtötiedot'!$A370+MALLI_saneeraus_VJ1!C$2,"")</f>
        <v/>
      </c>
      <c r="D371" s="8" t="str">
        <f>IF(C371&lt;&gt;"",'Vesiverkoston lähtötiedot'!$B370*MALLI_saneeraus_VJ1!D$2,"")</f>
        <v/>
      </c>
      <c r="E371" t="str">
        <f>IF('Vesiverkoston lähtötiedot'!$A370&gt;1000, 'Vesiverkoston lähtötiedot'!$A370+MALLI_saneeraus_VJ1!E$2,"")</f>
        <v/>
      </c>
      <c r="F371" s="8" t="str">
        <f>IF(E371&lt;&gt;"",'Vesiverkoston lähtötiedot'!$B370*MALLI_saneeraus_VJ1!F$2,"")</f>
        <v/>
      </c>
      <c r="G371" t="str">
        <f>IF('Vesiverkoston lähtötiedot'!$A370&gt;1000, 'Vesiverkoston lähtötiedot'!$A370+MALLI_saneeraus_VJ1!G$2,"")</f>
        <v/>
      </c>
      <c r="H371" s="8" t="str">
        <f>IF(G371&lt;&gt;"",'Vesiverkoston lähtötiedot'!$B370*MALLI_saneeraus_VJ1!H$2,"")</f>
        <v/>
      </c>
      <c r="I371" t="str">
        <f>IF('Vesiverkoston lähtötiedot'!$A370&gt;1000, 'Vesiverkoston lähtötiedot'!$A370+MALLI_saneeraus_VJ1!I$2,"")</f>
        <v/>
      </c>
      <c r="J371" s="8" t="str">
        <f>IF(I371&lt;&gt;"",'Vesiverkoston lähtötiedot'!$B370*MALLI_saneeraus_VJ1!J$2,"")</f>
        <v/>
      </c>
    </row>
    <row r="372" spans="1:10" x14ac:dyDescent="0.35">
      <c r="A372" t="str">
        <f>IF('Vesiverkoston lähtötiedot'!$A371&gt;1000, 'Vesiverkoston lähtötiedot'!$A371+MALLI_saneeraus_VJ1!A$2,"")</f>
        <v/>
      </c>
      <c r="B372" s="8" t="str">
        <f>IF(A372&lt;&gt;"",'Vesiverkoston lähtötiedot'!$B371*MALLI_saneeraus_VJ1!B$2,"")</f>
        <v/>
      </c>
      <c r="C372" t="str">
        <f>IF('Vesiverkoston lähtötiedot'!$A371&gt;1000, 'Vesiverkoston lähtötiedot'!$A371+MALLI_saneeraus_VJ1!C$2,"")</f>
        <v/>
      </c>
      <c r="D372" s="8" t="str">
        <f>IF(C372&lt;&gt;"",'Vesiverkoston lähtötiedot'!$B371*MALLI_saneeraus_VJ1!D$2,"")</f>
        <v/>
      </c>
      <c r="E372" t="str">
        <f>IF('Vesiverkoston lähtötiedot'!$A371&gt;1000, 'Vesiverkoston lähtötiedot'!$A371+MALLI_saneeraus_VJ1!E$2,"")</f>
        <v/>
      </c>
      <c r="F372" s="8" t="str">
        <f>IF(E372&lt;&gt;"",'Vesiverkoston lähtötiedot'!$B371*MALLI_saneeraus_VJ1!F$2,"")</f>
        <v/>
      </c>
      <c r="G372" t="str">
        <f>IF('Vesiverkoston lähtötiedot'!$A371&gt;1000, 'Vesiverkoston lähtötiedot'!$A371+MALLI_saneeraus_VJ1!G$2,"")</f>
        <v/>
      </c>
      <c r="H372" s="8" t="str">
        <f>IF(G372&lt;&gt;"",'Vesiverkoston lähtötiedot'!$B371*MALLI_saneeraus_VJ1!H$2,"")</f>
        <v/>
      </c>
      <c r="I372" t="str">
        <f>IF('Vesiverkoston lähtötiedot'!$A371&gt;1000, 'Vesiverkoston lähtötiedot'!$A371+MALLI_saneeraus_VJ1!I$2,"")</f>
        <v/>
      </c>
      <c r="J372" s="8" t="str">
        <f>IF(I372&lt;&gt;"",'Vesiverkoston lähtötiedot'!$B371*MALLI_saneeraus_VJ1!J$2,"")</f>
        <v/>
      </c>
    </row>
    <row r="373" spans="1:10" x14ac:dyDescent="0.35">
      <c r="A373" t="str">
        <f>IF('Vesiverkoston lähtötiedot'!$A372&gt;1000, 'Vesiverkoston lähtötiedot'!$A372+MALLI_saneeraus_VJ1!A$2,"")</f>
        <v/>
      </c>
      <c r="B373" s="8" t="str">
        <f>IF(A373&lt;&gt;"",'Vesiverkoston lähtötiedot'!$B372*MALLI_saneeraus_VJ1!B$2,"")</f>
        <v/>
      </c>
      <c r="C373" t="str">
        <f>IF('Vesiverkoston lähtötiedot'!$A372&gt;1000, 'Vesiverkoston lähtötiedot'!$A372+MALLI_saneeraus_VJ1!C$2,"")</f>
        <v/>
      </c>
      <c r="D373" s="8" t="str">
        <f>IF(C373&lt;&gt;"",'Vesiverkoston lähtötiedot'!$B372*MALLI_saneeraus_VJ1!D$2,"")</f>
        <v/>
      </c>
      <c r="E373" t="str">
        <f>IF('Vesiverkoston lähtötiedot'!$A372&gt;1000, 'Vesiverkoston lähtötiedot'!$A372+MALLI_saneeraus_VJ1!E$2,"")</f>
        <v/>
      </c>
      <c r="F373" s="8" t="str">
        <f>IF(E373&lt;&gt;"",'Vesiverkoston lähtötiedot'!$B372*MALLI_saneeraus_VJ1!F$2,"")</f>
        <v/>
      </c>
      <c r="G373" t="str">
        <f>IF('Vesiverkoston lähtötiedot'!$A372&gt;1000, 'Vesiverkoston lähtötiedot'!$A372+MALLI_saneeraus_VJ1!G$2,"")</f>
        <v/>
      </c>
      <c r="H373" s="8" t="str">
        <f>IF(G373&lt;&gt;"",'Vesiverkoston lähtötiedot'!$B372*MALLI_saneeraus_VJ1!H$2,"")</f>
        <v/>
      </c>
      <c r="I373" t="str">
        <f>IF('Vesiverkoston lähtötiedot'!$A372&gt;1000, 'Vesiverkoston lähtötiedot'!$A372+MALLI_saneeraus_VJ1!I$2,"")</f>
        <v/>
      </c>
      <c r="J373" s="8" t="str">
        <f>IF(I373&lt;&gt;"",'Vesiverkoston lähtötiedot'!$B372*MALLI_saneeraus_VJ1!J$2,"")</f>
        <v/>
      </c>
    </row>
    <row r="374" spans="1:10" x14ac:dyDescent="0.35">
      <c r="A374" t="str">
        <f>IF('Vesiverkoston lähtötiedot'!$A373&gt;1000, 'Vesiverkoston lähtötiedot'!$A373+MALLI_saneeraus_VJ1!A$2,"")</f>
        <v/>
      </c>
      <c r="B374" s="8" t="str">
        <f>IF(A374&lt;&gt;"",'Vesiverkoston lähtötiedot'!$B373*MALLI_saneeraus_VJ1!B$2,"")</f>
        <v/>
      </c>
      <c r="C374" t="str">
        <f>IF('Vesiverkoston lähtötiedot'!$A373&gt;1000, 'Vesiverkoston lähtötiedot'!$A373+MALLI_saneeraus_VJ1!C$2,"")</f>
        <v/>
      </c>
      <c r="D374" s="8" t="str">
        <f>IF(C374&lt;&gt;"",'Vesiverkoston lähtötiedot'!$B373*MALLI_saneeraus_VJ1!D$2,"")</f>
        <v/>
      </c>
      <c r="E374" t="str">
        <f>IF('Vesiverkoston lähtötiedot'!$A373&gt;1000, 'Vesiverkoston lähtötiedot'!$A373+MALLI_saneeraus_VJ1!E$2,"")</f>
        <v/>
      </c>
      <c r="F374" s="8" t="str">
        <f>IF(E374&lt;&gt;"",'Vesiverkoston lähtötiedot'!$B373*MALLI_saneeraus_VJ1!F$2,"")</f>
        <v/>
      </c>
      <c r="G374" t="str">
        <f>IF('Vesiverkoston lähtötiedot'!$A373&gt;1000, 'Vesiverkoston lähtötiedot'!$A373+MALLI_saneeraus_VJ1!G$2,"")</f>
        <v/>
      </c>
      <c r="H374" s="8" t="str">
        <f>IF(G374&lt;&gt;"",'Vesiverkoston lähtötiedot'!$B373*MALLI_saneeraus_VJ1!H$2,"")</f>
        <v/>
      </c>
      <c r="I374" t="str">
        <f>IF('Vesiverkoston lähtötiedot'!$A373&gt;1000, 'Vesiverkoston lähtötiedot'!$A373+MALLI_saneeraus_VJ1!I$2,"")</f>
        <v/>
      </c>
      <c r="J374" s="8" t="str">
        <f>IF(I374&lt;&gt;"",'Vesiverkoston lähtötiedot'!$B373*MALLI_saneeraus_VJ1!J$2,"")</f>
        <v/>
      </c>
    </row>
    <row r="375" spans="1:10" x14ac:dyDescent="0.35">
      <c r="A375" t="str">
        <f>IF('Vesiverkoston lähtötiedot'!$A374&gt;1000, 'Vesiverkoston lähtötiedot'!$A374+MALLI_saneeraus_VJ1!A$2,"")</f>
        <v/>
      </c>
      <c r="B375" s="8" t="str">
        <f>IF(A375&lt;&gt;"",'Vesiverkoston lähtötiedot'!$B374*MALLI_saneeraus_VJ1!B$2,"")</f>
        <v/>
      </c>
      <c r="C375" t="str">
        <f>IF('Vesiverkoston lähtötiedot'!$A374&gt;1000, 'Vesiverkoston lähtötiedot'!$A374+MALLI_saneeraus_VJ1!C$2,"")</f>
        <v/>
      </c>
      <c r="D375" s="8" t="str">
        <f>IF(C375&lt;&gt;"",'Vesiverkoston lähtötiedot'!$B374*MALLI_saneeraus_VJ1!D$2,"")</f>
        <v/>
      </c>
      <c r="E375" t="str">
        <f>IF('Vesiverkoston lähtötiedot'!$A374&gt;1000, 'Vesiverkoston lähtötiedot'!$A374+MALLI_saneeraus_VJ1!E$2,"")</f>
        <v/>
      </c>
      <c r="F375" s="8" t="str">
        <f>IF(E375&lt;&gt;"",'Vesiverkoston lähtötiedot'!$B374*MALLI_saneeraus_VJ1!F$2,"")</f>
        <v/>
      </c>
      <c r="G375" t="str">
        <f>IF('Vesiverkoston lähtötiedot'!$A374&gt;1000, 'Vesiverkoston lähtötiedot'!$A374+MALLI_saneeraus_VJ1!G$2,"")</f>
        <v/>
      </c>
      <c r="H375" s="8" t="str">
        <f>IF(G375&lt;&gt;"",'Vesiverkoston lähtötiedot'!$B374*MALLI_saneeraus_VJ1!H$2,"")</f>
        <v/>
      </c>
      <c r="I375" t="str">
        <f>IF('Vesiverkoston lähtötiedot'!$A374&gt;1000, 'Vesiverkoston lähtötiedot'!$A374+MALLI_saneeraus_VJ1!I$2,"")</f>
        <v/>
      </c>
      <c r="J375" s="8" t="str">
        <f>IF(I375&lt;&gt;"",'Vesiverkoston lähtötiedot'!$B374*MALLI_saneeraus_VJ1!J$2,"")</f>
        <v/>
      </c>
    </row>
    <row r="376" spans="1:10" x14ac:dyDescent="0.35">
      <c r="A376" t="str">
        <f>IF('Vesiverkoston lähtötiedot'!$A375&gt;1000, 'Vesiverkoston lähtötiedot'!$A375+MALLI_saneeraus_VJ1!A$2,"")</f>
        <v/>
      </c>
      <c r="B376" s="8" t="str">
        <f>IF(A376&lt;&gt;"",'Vesiverkoston lähtötiedot'!$B375*MALLI_saneeraus_VJ1!B$2,"")</f>
        <v/>
      </c>
      <c r="C376" t="str">
        <f>IF('Vesiverkoston lähtötiedot'!$A375&gt;1000, 'Vesiverkoston lähtötiedot'!$A375+MALLI_saneeraus_VJ1!C$2,"")</f>
        <v/>
      </c>
      <c r="D376" s="8" t="str">
        <f>IF(C376&lt;&gt;"",'Vesiverkoston lähtötiedot'!$B375*MALLI_saneeraus_VJ1!D$2,"")</f>
        <v/>
      </c>
      <c r="E376" t="str">
        <f>IF('Vesiverkoston lähtötiedot'!$A375&gt;1000, 'Vesiverkoston lähtötiedot'!$A375+MALLI_saneeraus_VJ1!E$2,"")</f>
        <v/>
      </c>
      <c r="F376" s="8" t="str">
        <f>IF(E376&lt;&gt;"",'Vesiverkoston lähtötiedot'!$B375*MALLI_saneeraus_VJ1!F$2,"")</f>
        <v/>
      </c>
      <c r="G376" t="str">
        <f>IF('Vesiverkoston lähtötiedot'!$A375&gt;1000, 'Vesiverkoston lähtötiedot'!$A375+MALLI_saneeraus_VJ1!G$2,"")</f>
        <v/>
      </c>
      <c r="H376" s="8" t="str">
        <f>IF(G376&lt;&gt;"",'Vesiverkoston lähtötiedot'!$B375*MALLI_saneeraus_VJ1!H$2,"")</f>
        <v/>
      </c>
      <c r="I376" t="str">
        <f>IF('Vesiverkoston lähtötiedot'!$A375&gt;1000, 'Vesiverkoston lähtötiedot'!$A375+MALLI_saneeraus_VJ1!I$2,"")</f>
        <v/>
      </c>
      <c r="J376" s="8" t="str">
        <f>IF(I376&lt;&gt;"",'Vesiverkoston lähtötiedot'!$B375*MALLI_saneeraus_VJ1!J$2,"")</f>
        <v/>
      </c>
    </row>
    <row r="377" spans="1:10" x14ac:dyDescent="0.35">
      <c r="A377" t="str">
        <f>IF('Vesiverkoston lähtötiedot'!$A376&gt;1000, 'Vesiverkoston lähtötiedot'!$A376+MALLI_saneeraus_VJ1!A$2,"")</f>
        <v/>
      </c>
      <c r="B377" s="8" t="str">
        <f>IF(A377&lt;&gt;"",'Vesiverkoston lähtötiedot'!$B376*MALLI_saneeraus_VJ1!B$2,"")</f>
        <v/>
      </c>
      <c r="C377" t="str">
        <f>IF('Vesiverkoston lähtötiedot'!$A376&gt;1000, 'Vesiverkoston lähtötiedot'!$A376+MALLI_saneeraus_VJ1!C$2,"")</f>
        <v/>
      </c>
      <c r="D377" s="8" t="str">
        <f>IF(C377&lt;&gt;"",'Vesiverkoston lähtötiedot'!$B376*MALLI_saneeraus_VJ1!D$2,"")</f>
        <v/>
      </c>
      <c r="E377" t="str">
        <f>IF('Vesiverkoston lähtötiedot'!$A376&gt;1000, 'Vesiverkoston lähtötiedot'!$A376+MALLI_saneeraus_VJ1!E$2,"")</f>
        <v/>
      </c>
      <c r="F377" s="8" t="str">
        <f>IF(E377&lt;&gt;"",'Vesiverkoston lähtötiedot'!$B376*MALLI_saneeraus_VJ1!F$2,"")</f>
        <v/>
      </c>
      <c r="G377" t="str">
        <f>IF('Vesiverkoston lähtötiedot'!$A376&gt;1000, 'Vesiverkoston lähtötiedot'!$A376+MALLI_saneeraus_VJ1!G$2,"")</f>
        <v/>
      </c>
      <c r="H377" s="8" t="str">
        <f>IF(G377&lt;&gt;"",'Vesiverkoston lähtötiedot'!$B376*MALLI_saneeraus_VJ1!H$2,"")</f>
        <v/>
      </c>
      <c r="I377" t="str">
        <f>IF('Vesiverkoston lähtötiedot'!$A376&gt;1000, 'Vesiverkoston lähtötiedot'!$A376+MALLI_saneeraus_VJ1!I$2,"")</f>
        <v/>
      </c>
      <c r="J377" s="8" t="str">
        <f>IF(I377&lt;&gt;"",'Vesiverkoston lähtötiedot'!$B376*MALLI_saneeraus_VJ1!J$2,"")</f>
        <v/>
      </c>
    </row>
    <row r="378" spans="1:10" x14ac:dyDescent="0.35">
      <c r="A378" t="str">
        <f>IF('Vesiverkoston lähtötiedot'!$A377&gt;1000, 'Vesiverkoston lähtötiedot'!$A377+MALLI_saneeraus_VJ1!A$2,"")</f>
        <v/>
      </c>
      <c r="B378" s="8" t="str">
        <f>IF(A378&lt;&gt;"",'Vesiverkoston lähtötiedot'!$B377*MALLI_saneeraus_VJ1!B$2,"")</f>
        <v/>
      </c>
      <c r="C378" t="str">
        <f>IF('Vesiverkoston lähtötiedot'!$A377&gt;1000, 'Vesiverkoston lähtötiedot'!$A377+MALLI_saneeraus_VJ1!C$2,"")</f>
        <v/>
      </c>
      <c r="D378" s="8" t="str">
        <f>IF(C378&lt;&gt;"",'Vesiverkoston lähtötiedot'!$B377*MALLI_saneeraus_VJ1!D$2,"")</f>
        <v/>
      </c>
      <c r="E378" t="str">
        <f>IF('Vesiverkoston lähtötiedot'!$A377&gt;1000, 'Vesiverkoston lähtötiedot'!$A377+MALLI_saneeraus_VJ1!E$2,"")</f>
        <v/>
      </c>
      <c r="F378" s="8" t="str">
        <f>IF(E378&lt;&gt;"",'Vesiverkoston lähtötiedot'!$B377*MALLI_saneeraus_VJ1!F$2,"")</f>
        <v/>
      </c>
      <c r="G378" t="str">
        <f>IF('Vesiverkoston lähtötiedot'!$A377&gt;1000, 'Vesiverkoston lähtötiedot'!$A377+MALLI_saneeraus_VJ1!G$2,"")</f>
        <v/>
      </c>
      <c r="H378" s="8" t="str">
        <f>IF(G378&lt;&gt;"",'Vesiverkoston lähtötiedot'!$B377*MALLI_saneeraus_VJ1!H$2,"")</f>
        <v/>
      </c>
      <c r="I378" t="str">
        <f>IF('Vesiverkoston lähtötiedot'!$A377&gt;1000, 'Vesiverkoston lähtötiedot'!$A377+MALLI_saneeraus_VJ1!I$2,"")</f>
        <v/>
      </c>
      <c r="J378" s="8" t="str">
        <f>IF(I378&lt;&gt;"",'Vesiverkoston lähtötiedot'!$B377*MALLI_saneeraus_VJ1!J$2,"")</f>
        <v/>
      </c>
    </row>
    <row r="379" spans="1:10" x14ac:dyDescent="0.35">
      <c r="A379" t="str">
        <f>IF('Vesiverkoston lähtötiedot'!$A378&gt;1000, 'Vesiverkoston lähtötiedot'!$A378+MALLI_saneeraus_VJ1!A$2,"")</f>
        <v/>
      </c>
      <c r="B379" s="8" t="str">
        <f>IF(A379&lt;&gt;"",'Vesiverkoston lähtötiedot'!$B378*MALLI_saneeraus_VJ1!B$2,"")</f>
        <v/>
      </c>
      <c r="C379" t="str">
        <f>IF('Vesiverkoston lähtötiedot'!$A378&gt;1000, 'Vesiverkoston lähtötiedot'!$A378+MALLI_saneeraus_VJ1!C$2,"")</f>
        <v/>
      </c>
      <c r="D379" s="8" t="str">
        <f>IF(C379&lt;&gt;"",'Vesiverkoston lähtötiedot'!$B378*MALLI_saneeraus_VJ1!D$2,"")</f>
        <v/>
      </c>
      <c r="E379" t="str">
        <f>IF('Vesiverkoston lähtötiedot'!$A378&gt;1000, 'Vesiverkoston lähtötiedot'!$A378+MALLI_saneeraus_VJ1!E$2,"")</f>
        <v/>
      </c>
      <c r="F379" s="8" t="str">
        <f>IF(E379&lt;&gt;"",'Vesiverkoston lähtötiedot'!$B378*MALLI_saneeraus_VJ1!F$2,"")</f>
        <v/>
      </c>
      <c r="G379" t="str">
        <f>IF('Vesiverkoston lähtötiedot'!$A378&gt;1000, 'Vesiverkoston lähtötiedot'!$A378+MALLI_saneeraus_VJ1!G$2,"")</f>
        <v/>
      </c>
      <c r="H379" s="8" t="str">
        <f>IF(G379&lt;&gt;"",'Vesiverkoston lähtötiedot'!$B378*MALLI_saneeraus_VJ1!H$2,"")</f>
        <v/>
      </c>
      <c r="I379" t="str">
        <f>IF('Vesiverkoston lähtötiedot'!$A378&gt;1000, 'Vesiverkoston lähtötiedot'!$A378+MALLI_saneeraus_VJ1!I$2,"")</f>
        <v/>
      </c>
      <c r="J379" s="8" t="str">
        <f>IF(I379&lt;&gt;"",'Vesiverkoston lähtötiedot'!$B378*MALLI_saneeraus_VJ1!J$2,"")</f>
        <v/>
      </c>
    </row>
    <row r="380" spans="1:10" x14ac:dyDescent="0.35">
      <c r="A380" t="str">
        <f>IF('Vesiverkoston lähtötiedot'!$A379&gt;1000, 'Vesiverkoston lähtötiedot'!$A379+MALLI_saneeraus_VJ1!A$2,"")</f>
        <v/>
      </c>
      <c r="B380" s="8" t="str">
        <f>IF(A380&lt;&gt;"",'Vesiverkoston lähtötiedot'!$B379*MALLI_saneeraus_VJ1!B$2,"")</f>
        <v/>
      </c>
      <c r="C380" t="str">
        <f>IF('Vesiverkoston lähtötiedot'!$A379&gt;1000, 'Vesiverkoston lähtötiedot'!$A379+MALLI_saneeraus_VJ1!C$2,"")</f>
        <v/>
      </c>
      <c r="D380" s="8" t="str">
        <f>IF(C380&lt;&gt;"",'Vesiverkoston lähtötiedot'!$B379*MALLI_saneeraus_VJ1!D$2,"")</f>
        <v/>
      </c>
      <c r="E380" t="str">
        <f>IF('Vesiverkoston lähtötiedot'!$A379&gt;1000, 'Vesiverkoston lähtötiedot'!$A379+MALLI_saneeraus_VJ1!E$2,"")</f>
        <v/>
      </c>
      <c r="F380" s="8" t="str">
        <f>IF(E380&lt;&gt;"",'Vesiverkoston lähtötiedot'!$B379*MALLI_saneeraus_VJ1!F$2,"")</f>
        <v/>
      </c>
      <c r="G380" t="str">
        <f>IF('Vesiverkoston lähtötiedot'!$A379&gt;1000, 'Vesiverkoston lähtötiedot'!$A379+MALLI_saneeraus_VJ1!G$2,"")</f>
        <v/>
      </c>
      <c r="H380" s="8" t="str">
        <f>IF(G380&lt;&gt;"",'Vesiverkoston lähtötiedot'!$B379*MALLI_saneeraus_VJ1!H$2,"")</f>
        <v/>
      </c>
      <c r="I380" t="str">
        <f>IF('Vesiverkoston lähtötiedot'!$A379&gt;1000, 'Vesiverkoston lähtötiedot'!$A379+MALLI_saneeraus_VJ1!I$2,"")</f>
        <v/>
      </c>
      <c r="J380" s="8" t="str">
        <f>IF(I380&lt;&gt;"",'Vesiverkoston lähtötiedot'!$B379*MALLI_saneeraus_VJ1!J$2,"")</f>
        <v/>
      </c>
    </row>
    <row r="381" spans="1:10" x14ac:dyDescent="0.35">
      <c r="A381" t="str">
        <f>IF('Vesiverkoston lähtötiedot'!$A380&gt;1000, 'Vesiverkoston lähtötiedot'!$A380+MALLI_saneeraus_VJ1!A$2,"")</f>
        <v/>
      </c>
      <c r="B381" s="8" t="str">
        <f>IF(A381&lt;&gt;"",'Vesiverkoston lähtötiedot'!$B380*MALLI_saneeraus_VJ1!B$2,"")</f>
        <v/>
      </c>
      <c r="C381" t="str">
        <f>IF('Vesiverkoston lähtötiedot'!$A380&gt;1000, 'Vesiverkoston lähtötiedot'!$A380+MALLI_saneeraus_VJ1!C$2,"")</f>
        <v/>
      </c>
      <c r="D381" s="8" t="str">
        <f>IF(C381&lt;&gt;"",'Vesiverkoston lähtötiedot'!$B380*MALLI_saneeraus_VJ1!D$2,"")</f>
        <v/>
      </c>
      <c r="E381" t="str">
        <f>IF('Vesiverkoston lähtötiedot'!$A380&gt;1000, 'Vesiverkoston lähtötiedot'!$A380+MALLI_saneeraus_VJ1!E$2,"")</f>
        <v/>
      </c>
      <c r="F381" s="8" t="str">
        <f>IF(E381&lt;&gt;"",'Vesiverkoston lähtötiedot'!$B380*MALLI_saneeraus_VJ1!F$2,"")</f>
        <v/>
      </c>
      <c r="G381" t="str">
        <f>IF('Vesiverkoston lähtötiedot'!$A380&gt;1000, 'Vesiverkoston lähtötiedot'!$A380+MALLI_saneeraus_VJ1!G$2,"")</f>
        <v/>
      </c>
      <c r="H381" s="8" t="str">
        <f>IF(G381&lt;&gt;"",'Vesiverkoston lähtötiedot'!$B380*MALLI_saneeraus_VJ1!H$2,"")</f>
        <v/>
      </c>
      <c r="I381" t="str">
        <f>IF('Vesiverkoston lähtötiedot'!$A380&gt;1000, 'Vesiverkoston lähtötiedot'!$A380+MALLI_saneeraus_VJ1!I$2,"")</f>
        <v/>
      </c>
      <c r="J381" s="8" t="str">
        <f>IF(I381&lt;&gt;"",'Vesiverkoston lähtötiedot'!$B380*MALLI_saneeraus_VJ1!J$2,"")</f>
        <v/>
      </c>
    </row>
    <row r="382" spans="1:10" x14ac:dyDescent="0.35">
      <c r="A382" t="str">
        <f>IF('Vesiverkoston lähtötiedot'!$A381&gt;1000, 'Vesiverkoston lähtötiedot'!$A381+MALLI_saneeraus_VJ1!A$2,"")</f>
        <v/>
      </c>
      <c r="B382" s="8" t="str">
        <f>IF(A382&lt;&gt;"",'Vesiverkoston lähtötiedot'!$B381*MALLI_saneeraus_VJ1!B$2,"")</f>
        <v/>
      </c>
      <c r="C382" t="str">
        <f>IF('Vesiverkoston lähtötiedot'!$A381&gt;1000, 'Vesiverkoston lähtötiedot'!$A381+MALLI_saneeraus_VJ1!C$2,"")</f>
        <v/>
      </c>
      <c r="D382" s="8" t="str">
        <f>IF(C382&lt;&gt;"",'Vesiverkoston lähtötiedot'!$B381*MALLI_saneeraus_VJ1!D$2,"")</f>
        <v/>
      </c>
      <c r="E382" t="str">
        <f>IF('Vesiverkoston lähtötiedot'!$A381&gt;1000, 'Vesiverkoston lähtötiedot'!$A381+MALLI_saneeraus_VJ1!E$2,"")</f>
        <v/>
      </c>
      <c r="F382" s="8" t="str">
        <f>IF(E382&lt;&gt;"",'Vesiverkoston lähtötiedot'!$B381*MALLI_saneeraus_VJ1!F$2,"")</f>
        <v/>
      </c>
      <c r="G382" t="str">
        <f>IF('Vesiverkoston lähtötiedot'!$A381&gt;1000, 'Vesiverkoston lähtötiedot'!$A381+MALLI_saneeraus_VJ1!G$2,"")</f>
        <v/>
      </c>
      <c r="H382" s="8" t="str">
        <f>IF(G382&lt;&gt;"",'Vesiverkoston lähtötiedot'!$B381*MALLI_saneeraus_VJ1!H$2,"")</f>
        <v/>
      </c>
      <c r="I382" t="str">
        <f>IF('Vesiverkoston lähtötiedot'!$A381&gt;1000, 'Vesiverkoston lähtötiedot'!$A381+MALLI_saneeraus_VJ1!I$2,"")</f>
        <v/>
      </c>
      <c r="J382" s="8" t="str">
        <f>IF(I382&lt;&gt;"",'Vesiverkoston lähtötiedot'!$B381*MALLI_saneeraus_VJ1!J$2,"")</f>
        <v/>
      </c>
    </row>
    <row r="383" spans="1:10" x14ac:dyDescent="0.35">
      <c r="A383" t="str">
        <f>IF('Vesiverkoston lähtötiedot'!$A382&gt;1000, 'Vesiverkoston lähtötiedot'!$A382+MALLI_saneeraus_VJ1!A$2,"")</f>
        <v/>
      </c>
      <c r="B383" s="8" t="str">
        <f>IF(A383&lt;&gt;"",'Vesiverkoston lähtötiedot'!$B382*MALLI_saneeraus_VJ1!B$2,"")</f>
        <v/>
      </c>
      <c r="C383" t="str">
        <f>IF('Vesiverkoston lähtötiedot'!$A382&gt;1000, 'Vesiverkoston lähtötiedot'!$A382+MALLI_saneeraus_VJ1!C$2,"")</f>
        <v/>
      </c>
      <c r="D383" s="8" t="str">
        <f>IF(C383&lt;&gt;"",'Vesiverkoston lähtötiedot'!$B382*MALLI_saneeraus_VJ1!D$2,"")</f>
        <v/>
      </c>
      <c r="E383" t="str">
        <f>IF('Vesiverkoston lähtötiedot'!$A382&gt;1000, 'Vesiverkoston lähtötiedot'!$A382+MALLI_saneeraus_VJ1!E$2,"")</f>
        <v/>
      </c>
      <c r="F383" s="8" t="str">
        <f>IF(E383&lt;&gt;"",'Vesiverkoston lähtötiedot'!$B382*MALLI_saneeraus_VJ1!F$2,"")</f>
        <v/>
      </c>
      <c r="G383" t="str">
        <f>IF('Vesiverkoston lähtötiedot'!$A382&gt;1000, 'Vesiverkoston lähtötiedot'!$A382+MALLI_saneeraus_VJ1!G$2,"")</f>
        <v/>
      </c>
      <c r="H383" s="8" t="str">
        <f>IF(G383&lt;&gt;"",'Vesiverkoston lähtötiedot'!$B382*MALLI_saneeraus_VJ1!H$2,"")</f>
        <v/>
      </c>
      <c r="I383" t="str">
        <f>IF('Vesiverkoston lähtötiedot'!$A382&gt;1000, 'Vesiverkoston lähtötiedot'!$A382+MALLI_saneeraus_VJ1!I$2,"")</f>
        <v/>
      </c>
      <c r="J383" s="8" t="str">
        <f>IF(I383&lt;&gt;"",'Vesiverkoston lähtötiedot'!$B382*MALLI_saneeraus_VJ1!J$2,"")</f>
        <v/>
      </c>
    </row>
    <row r="384" spans="1:10" x14ac:dyDescent="0.35">
      <c r="A384" t="str">
        <f>IF('Vesiverkoston lähtötiedot'!$A383&gt;1000, 'Vesiverkoston lähtötiedot'!$A383+MALLI_saneeraus_VJ1!A$2,"")</f>
        <v/>
      </c>
      <c r="B384" s="8" t="str">
        <f>IF(A384&lt;&gt;"",'Vesiverkoston lähtötiedot'!$B383*MALLI_saneeraus_VJ1!B$2,"")</f>
        <v/>
      </c>
      <c r="C384" t="str">
        <f>IF('Vesiverkoston lähtötiedot'!$A383&gt;1000, 'Vesiverkoston lähtötiedot'!$A383+MALLI_saneeraus_VJ1!C$2,"")</f>
        <v/>
      </c>
      <c r="D384" s="8" t="str">
        <f>IF(C384&lt;&gt;"",'Vesiverkoston lähtötiedot'!$B383*MALLI_saneeraus_VJ1!D$2,"")</f>
        <v/>
      </c>
      <c r="E384" t="str">
        <f>IF('Vesiverkoston lähtötiedot'!$A383&gt;1000, 'Vesiverkoston lähtötiedot'!$A383+MALLI_saneeraus_VJ1!E$2,"")</f>
        <v/>
      </c>
      <c r="F384" s="8" t="str">
        <f>IF(E384&lt;&gt;"",'Vesiverkoston lähtötiedot'!$B383*MALLI_saneeraus_VJ1!F$2,"")</f>
        <v/>
      </c>
      <c r="G384" t="str">
        <f>IF('Vesiverkoston lähtötiedot'!$A383&gt;1000, 'Vesiverkoston lähtötiedot'!$A383+MALLI_saneeraus_VJ1!G$2,"")</f>
        <v/>
      </c>
      <c r="H384" s="8" t="str">
        <f>IF(G384&lt;&gt;"",'Vesiverkoston lähtötiedot'!$B383*MALLI_saneeraus_VJ1!H$2,"")</f>
        <v/>
      </c>
      <c r="I384" t="str">
        <f>IF('Vesiverkoston lähtötiedot'!$A383&gt;1000, 'Vesiverkoston lähtötiedot'!$A383+MALLI_saneeraus_VJ1!I$2,"")</f>
        <v/>
      </c>
      <c r="J384" s="8" t="str">
        <f>IF(I384&lt;&gt;"",'Vesiverkoston lähtötiedot'!$B383*MALLI_saneeraus_VJ1!J$2,"")</f>
        <v/>
      </c>
    </row>
    <row r="385" spans="1:10" x14ac:dyDescent="0.35">
      <c r="A385" t="str">
        <f>IF('Vesiverkoston lähtötiedot'!$A384&gt;1000, 'Vesiverkoston lähtötiedot'!$A384+MALLI_saneeraus_VJ1!A$2,"")</f>
        <v/>
      </c>
      <c r="B385" s="8" t="str">
        <f>IF(A385&lt;&gt;"",'Vesiverkoston lähtötiedot'!$B384*MALLI_saneeraus_VJ1!B$2,"")</f>
        <v/>
      </c>
      <c r="C385" t="str">
        <f>IF('Vesiverkoston lähtötiedot'!$A384&gt;1000, 'Vesiverkoston lähtötiedot'!$A384+MALLI_saneeraus_VJ1!C$2,"")</f>
        <v/>
      </c>
      <c r="D385" s="8" t="str">
        <f>IF(C385&lt;&gt;"",'Vesiverkoston lähtötiedot'!$B384*MALLI_saneeraus_VJ1!D$2,"")</f>
        <v/>
      </c>
      <c r="E385" t="str">
        <f>IF('Vesiverkoston lähtötiedot'!$A384&gt;1000, 'Vesiverkoston lähtötiedot'!$A384+MALLI_saneeraus_VJ1!E$2,"")</f>
        <v/>
      </c>
      <c r="F385" s="8" t="str">
        <f>IF(E385&lt;&gt;"",'Vesiverkoston lähtötiedot'!$B384*MALLI_saneeraus_VJ1!F$2,"")</f>
        <v/>
      </c>
      <c r="G385" t="str">
        <f>IF('Vesiverkoston lähtötiedot'!$A384&gt;1000, 'Vesiverkoston lähtötiedot'!$A384+MALLI_saneeraus_VJ1!G$2,"")</f>
        <v/>
      </c>
      <c r="H385" s="8" t="str">
        <f>IF(G385&lt;&gt;"",'Vesiverkoston lähtötiedot'!$B384*MALLI_saneeraus_VJ1!H$2,"")</f>
        <v/>
      </c>
      <c r="I385" t="str">
        <f>IF('Vesiverkoston lähtötiedot'!$A384&gt;1000, 'Vesiverkoston lähtötiedot'!$A384+MALLI_saneeraus_VJ1!I$2,"")</f>
        <v/>
      </c>
      <c r="J385" s="8" t="str">
        <f>IF(I385&lt;&gt;"",'Vesiverkoston lähtötiedot'!$B384*MALLI_saneeraus_VJ1!J$2,"")</f>
        <v/>
      </c>
    </row>
    <row r="386" spans="1:10" x14ac:dyDescent="0.35">
      <c r="A386" t="str">
        <f>IF('Vesiverkoston lähtötiedot'!$A385&gt;1000, 'Vesiverkoston lähtötiedot'!$A385+MALLI_saneeraus_VJ1!A$2,"")</f>
        <v/>
      </c>
      <c r="B386" s="8" t="str">
        <f>IF(A386&lt;&gt;"",'Vesiverkoston lähtötiedot'!$B385*MALLI_saneeraus_VJ1!B$2,"")</f>
        <v/>
      </c>
      <c r="C386" t="str">
        <f>IF('Vesiverkoston lähtötiedot'!$A385&gt;1000, 'Vesiverkoston lähtötiedot'!$A385+MALLI_saneeraus_VJ1!C$2,"")</f>
        <v/>
      </c>
      <c r="D386" s="8" t="str">
        <f>IF(C386&lt;&gt;"",'Vesiverkoston lähtötiedot'!$B385*MALLI_saneeraus_VJ1!D$2,"")</f>
        <v/>
      </c>
      <c r="E386" t="str">
        <f>IF('Vesiverkoston lähtötiedot'!$A385&gt;1000, 'Vesiverkoston lähtötiedot'!$A385+MALLI_saneeraus_VJ1!E$2,"")</f>
        <v/>
      </c>
      <c r="F386" s="8" t="str">
        <f>IF(E386&lt;&gt;"",'Vesiverkoston lähtötiedot'!$B385*MALLI_saneeraus_VJ1!F$2,"")</f>
        <v/>
      </c>
      <c r="G386" t="str">
        <f>IF('Vesiverkoston lähtötiedot'!$A385&gt;1000, 'Vesiverkoston lähtötiedot'!$A385+MALLI_saneeraus_VJ1!G$2,"")</f>
        <v/>
      </c>
      <c r="H386" s="8" t="str">
        <f>IF(G386&lt;&gt;"",'Vesiverkoston lähtötiedot'!$B385*MALLI_saneeraus_VJ1!H$2,"")</f>
        <v/>
      </c>
      <c r="I386" t="str">
        <f>IF('Vesiverkoston lähtötiedot'!$A385&gt;1000, 'Vesiverkoston lähtötiedot'!$A385+MALLI_saneeraus_VJ1!I$2,"")</f>
        <v/>
      </c>
      <c r="J386" s="8" t="str">
        <f>IF(I386&lt;&gt;"",'Vesiverkoston lähtötiedot'!$B385*MALLI_saneeraus_VJ1!J$2,"")</f>
        <v/>
      </c>
    </row>
    <row r="387" spans="1:10" x14ac:dyDescent="0.35">
      <c r="A387" t="str">
        <f>IF('Vesiverkoston lähtötiedot'!$A386&gt;1000, 'Vesiverkoston lähtötiedot'!$A386+MALLI_saneeraus_VJ1!A$2,"")</f>
        <v/>
      </c>
      <c r="B387" s="8" t="str">
        <f>IF(A387&lt;&gt;"",'Vesiverkoston lähtötiedot'!$B386*MALLI_saneeraus_VJ1!B$2,"")</f>
        <v/>
      </c>
      <c r="C387" t="str">
        <f>IF('Vesiverkoston lähtötiedot'!$A386&gt;1000, 'Vesiverkoston lähtötiedot'!$A386+MALLI_saneeraus_VJ1!C$2,"")</f>
        <v/>
      </c>
      <c r="D387" s="8" t="str">
        <f>IF(C387&lt;&gt;"",'Vesiverkoston lähtötiedot'!$B386*MALLI_saneeraus_VJ1!D$2,"")</f>
        <v/>
      </c>
      <c r="E387" t="str">
        <f>IF('Vesiverkoston lähtötiedot'!$A386&gt;1000, 'Vesiverkoston lähtötiedot'!$A386+MALLI_saneeraus_VJ1!E$2,"")</f>
        <v/>
      </c>
      <c r="F387" s="8" t="str">
        <f>IF(E387&lt;&gt;"",'Vesiverkoston lähtötiedot'!$B386*MALLI_saneeraus_VJ1!F$2,"")</f>
        <v/>
      </c>
      <c r="G387" t="str">
        <f>IF('Vesiverkoston lähtötiedot'!$A386&gt;1000, 'Vesiverkoston lähtötiedot'!$A386+MALLI_saneeraus_VJ1!G$2,"")</f>
        <v/>
      </c>
      <c r="H387" s="8" t="str">
        <f>IF(G387&lt;&gt;"",'Vesiverkoston lähtötiedot'!$B386*MALLI_saneeraus_VJ1!H$2,"")</f>
        <v/>
      </c>
      <c r="I387" t="str">
        <f>IF('Vesiverkoston lähtötiedot'!$A386&gt;1000, 'Vesiverkoston lähtötiedot'!$A386+MALLI_saneeraus_VJ1!I$2,"")</f>
        <v/>
      </c>
      <c r="J387" s="8" t="str">
        <f>IF(I387&lt;&gt;"",'Vesiverkoston lähtötiedot'!$B386*MALLI_saneeraus_VJ1!J$2,"")</f>
        <v/>
      </c>
    </row>
    <row r="388" spans="1:10" x14ac:dyDescent="0.35">
      <c r="A388" t="str">
        <f>IF('Vesiverkoston lähtötiedot'!$A387&gt;1000, 'Vesiverkoston lähtötiedot'!$A387+MALLI_saneeraus_VJ1!A$2,"")</f>
        <v/>
      </c>
      <c r="B388" s="8" t="str">
        <f>IF(A388&lt;&gt;"",'Vesiverkoston lähtötiedot'!$B387*MALLI_saneeraus_VJ1!B$2,"")</f>
        <v/>
      </c>
      <c r="C388" t="str">
        <f>IF('Vesiverkoston lähtötiedot'!$A387&gt;1000, 'Vesiverkoston lähtötiedot'!$A387+MALLI_saneeraus_VJ1!C$2,"")</f>
        <v/>
      </c>
      <c r="D388" s="8" t="str">
        <f>IF(C388&lt;&gt;"",'Vesiverkoston lähtötiedot'!$B387*MALLI_saneeraus_VJ1!D$2,"")</f>
        <v/>
      </c>
      <c r="E388" t="str">
        <f>IF('Vesiverkoston lähtötiedot'!$A387&gt;1000, 'Vesiverkoston lähtötiedot'!$A387+MALLI_saneeraus_VJ1!E$2,"")</f>
        <v/>
      </c>
      <c r="F388" s="8" t="str">
        <f>IF(E388&lt;&gt;"",'Vesiverkoston lähtötiedot'!$B387*MALLI_saneeraus_VJ1!F$2,"")</f>
        <v/>
      </c>
      <c r="G388" t="str">
        <f>IF('Vesiverkoston lähtötiedot'!$A387&gt;1000, 'Vesiverkoston lähtötiedot'!$A387+MALLI_saneeraus_VJ1!G$2,"")</f>
        <v/>
      </c>
      <c r="H388" s="8" t="str">
        <f>IF(G388&lt;&gt;"",'Vesiverkoston lähtötiedot'!$B387*MALLI_saneeraus_VJ1!H$2,"")</f>
        <v/>
      </c>
      <c r="I388" t="str">
        <f>IF('Vesiverkoston lähtötiedot'!$A387&gt;1000, 'Vesiverkoston lähtötiedot'!$A387+MALLI_saneeraus_VJ1!I$2,"")</f>
        <v/>
      </c>
      <c r="J388" s="8" t="str">
        <f>IF(I388&lt;&gt;"",'Vesiverkoston lähtötiedot'!$B387*MALLI_saneeraus_VJ1!J$2,"")</f>
        <v/>
      </c>
    </row>
    <row r="389" spans="1:10" x14ac:dyDescent="0.35">
      <c r="A389" t="str">
        <f>IF('Vesiverkoston lähtötiedot'!$A388&gt;1000, 'Vesiverkoston lähtötiedot'!$A388+MALLI_saneeraus_VJ1!A$2,"")</f>
        <v/>
      </c>
      <c r="B389" s="8" t="str">
        <f>IF(A389&lt;&gt;"",'Vesiverkoston lähtötiedot'!$B388*MALLI_saneeraus_VJ1!B$2,"")</f>
        <v/>
      </c>
      <c r="C389" t="str">
        <f>IF('Vesiverkoston lähtötiedot'!$A388&gt;1000, 'Vesiverkoston lähtötiedot'!$A388+MALLI_saneeraus_VJ1!C$2,"")</f>
        <v/>
      </c>
      <c r="D389" s="8" t="str">
        <f>IF(C389&lt;&gt;"",'Vesiverkoston lähtötiedot'!$B388*MALLI_saneeraus_VJ1!D$2,"")</f>
        <v/>
      </c>
      <c r="E389" t="str">
        <f>IF('Vesiverkoston lähtötiedot'!$A388&gt;1000, 'Vesiverkoston lähtötiedot'!$A388+MALLI_saneeraus_VJ1!E$2,"")</f>
        <v/>
      </c>
      <c r="F389" s="8" t="str">
        <f>IF(E389&lt;&gt;"",'Vesiverkoston lähtötiedot'!$B388*MALLI_saneeraus_VJ1!F$2,"")</f>
        <v/>
      </c>
      <c r="G389" t="str">
        <f>IF('Vesiverkoston lähtötiedot'!$A388&gt;1000, 'Vesiverkoston lähtötiedot'!$A388+MALLI_saneeraus_VJ1!G$2,"")</f>
        <v/>
      </c>
      <c r="H389" s="8" t="str">
        <f>IF(G389&lt;&gt;"",'Vesiverkoston lähtötiedot'!$B388*MALLI_saneeraus_VJ1!H$2,"")</f>
        <v/>
      </c>
      <c r="I389" t="str">
        <f>IF('Vesiverkoston lähtötiedot'!$A388&gt;1000, 'Vesiverkoston lähtötiedot'!$A388+MALLI_saneeraus_VJ1!I$2,"")</f>
        <v/>
      </c>
      <c r="J389" s="8" t="str">
        <f>IF(I389&lt;&gt;"",'Vesiverkoston lähtötiedot'!$B388*MALLI_saneeraus_VJ1!J$2,"")</f>
        <v/>
      </c>
    </row>
    <row r="390" spans="1:10" x14ac:dyDescent="0.35">
      <c r="A390" t="str">
        <f>IF('Vesiverkoston lähtötiedot'!$A389&gt;1000, 'Vesiverkoston lähtötiedot'!$A389+MALLI_saneeraus_VJ1!A$2,"")</f>
        <v/>
      </c>
      <c r="B390" s="8" t="str">
        <f>IF(A390&lt;&gt;"",'Vesiverkoston lähtötiedot'!$B389*MALLI_saneeraus_VJ1!B$2,"")</f>
        <v/>
      </c>
      <c r="C390" t="str">
        <f>IF('Vesiverkoston lähtötiedot'!$A389&gt;1000, 'Vesiverkoston lähtötiedot'!$A389+MALLI_saneeraus_VJ1!C$2,"")</f>
        <v/>
      </c>
      <c r="D390" s="8" t="str">
        <f>IF(C390&lt;&gt;"",'Vesiverkoston lähtötiedot'!$B389*MALLI_saneeraus_VJ1!D$2,"")</f>
        <v/>
      </c>
      <c r="E390" t="str">
        <f>IF('Vesiverkoston lähtötiedot'!$A389&gt;1000, 'Vesiverkoston lähtötiedot'!$A389+MALLI_saneeraus_VJ1!E$2,"")</f>
        <v/>
      </c>
      <c r="F390" s="8" t="str">
        <f>IF(E390&lt;&gt;"",'Vesiverkoston lähtötiedot'!$B389*MALLI_saneeraus_VJ1!F$2,"")</f>
        <v/>
      </c>
      <c r="G390" t="str">
        <f>IF('Vesiverkoston lähtötiedot'!$A389&gt;1000, 'Vesiverkoston lähtötiedot'!$A389+MALLI_saneeraus_VJ1!G$2,"")</f>
        <v/>
      </c>
      <c r="H390" s="8" t="str">
        <f>IF(G390&lt;&gt;"",'Vesiverkoston lähtötiedot'!$B389*MALLI_saneeraus_VJ1!H$2,"")</f>
        <v/>
      </c>
      <c r="I390" t="str">
        <f>IF('Vesiverkoston lähtötiedot'!$A389&gt;1000, 'Vesiverkoston lähtötiedot'!$A389+MALLI_saneeraus_VJ1!I$2,"")</f>
        <v/>
      </c>
      <c r="J390" s="8" t="str">
        <f>IF(I390&lt;&gt;"",'Vesiverkoston lähtötiedot'!$B389*MALLI_saneeraus_VJ1!J$2,"")</f>
        <v/>
      </c>
    </row>
    <row r="391" spans="1:10" x14ac:dyDescent="0.35">
      <c r="A391" t="str">
        <f>IF('Vesiverkoston lähtötiedot'!$A390&gt;1000, 'Vesiverkoston lähtötiedot'!$A390+MALLI_saneeraus_VJ1!A$2,"")</f>
        <v/>
      </c>
      <c r="B391" s="8" t="str">
        <f>IF(A391&lt;&gt;"",'Vesiverkoston lähtötiedot'!$B390*MALLI_saneeraus_VJ1!B$2,"")</f>
        <v/>
      </c>
      <c r="C391" t="str">
        <f>IF('Vesiverkoston lähtötiedot'!$A390&gt;1000, 'Vesiverkoston lähtötiedot'!$A390+MALLI_saneeraus_VJ1!C$2,"")</f>
        <v/>
      </c>
      <c r="D391" s="8" t="str">
        <f>IF(C391&lt;&gt;"",'Vesiverkoston lähtötiedot'!$B390*MALLI_saneeraus_VJ1!D$2,"")</f>
        <v/>
      </c>
      <c r="E391" t="str">
        <f>IF('Vesiverkoston lähtötiedot'!$A390&gt;1000, 'Vesiverkoston lähtötiedot'!$A390+MALLI_saneeraus_VJ1!E$2,"")</f>
        <v/>
      </c>
      <c r="F391" s="8" t="str">
        <f>IF(E391&lt;&gt;"",'Vesiverkoston lähtötiedot'!$B390*MALLI_saneeraus_VJ1!F$2,"")</f>
        <v/>
      </c>
      <c r="G391" t="str">
        <f>IF('Vesiverkoston lähtötiedot'!$A390&gt;1000, 'Vesiverkoston lähtötiedot'!$A390+MALLI_saneeraus_VJ1!G$2,"")</f>
        <v/>
      </c>
      <c r="H391" s="8" t="str">
        <f>IF(G391&lt;&gt;"",'Vesiverkoston lähtötiedot'!$B390*MALLI_saneeraus_VJ1!H$2,"")</f>
        <v/>
      </c>
      <c r="I391" t="str">
        <f>IF('Vesiverkoston lähtötiedot'!$A390&gt;1000, 'Vesiverkoston lähtötiedot'!$A390+MALLI_saneeraus_VJ1!I$2,"")</f>
        <v/>
      </c>
      <c r="J391" s="8" t="str">
        <f>IF(I391&lt;&gt;"",'Vesiverkoston lähtötiedot'!$B390*MALLI_saneeraus_VJ1!J$2,"")</f>
        <v/>
      </c>
    </row>
    <row r="392" spans="1:10" x14ac:dyDescent="0.35">
      <c r="A392" t="str">
        <f>IF('Vesiverkoston lähtötiedot'!$A391&gt;1000, 'Vesiverkoston lähtötiedot'!$A391+MALLI_saneeraus_VJ1!A$2,"")</f>
        <v/>
      </c>
      <c r="B392" s="8" t="str">
        <f>IF(A392&lt;&gt;"",'Vesiverkoston lähtötiedot'!$B391*MALLI_saneeraus_VJ1!B$2,"")</f>
        <v/>
      </c>
      <c r="C392" t="str">
        <f>IF('Vesiverkoston lähtötiedot'!$A391&gt;1000, 'Vesiverkoston lähtötiedot'!$A391+MALLI_saneeraus_VJ1!C$2,"")</f>
        <v/>
      </c>
      <c r="D392" s="8" t="str">
        <f>IF(C392&lt;&gt;"",'Vesiverkoston lähtötiedot'!$B391*MALLI_saneeraus_VJ1!D$2,"")</f>
        <v/>
      </c>
      <c r="E392" t="str">
        <f>IF('Vesiverkoston lähtötiedot'!$A391&gt;1000, 'Vesiverkoston lähtötiedot'!$A391+MALLI_saneeraus_VJ1!E$2,"")</f>
        <v/>
      </c>
      <c r="F392" s="8" t="str">
        <f>IF(E392&lt;&gt;"",'Vesiverkoston lähtötiedot'!$B391*MALLI_saneeraus_VJ1!F$2,"")</f>
        <v/>
      </c>
      <c r="G392" t="str">
        <f>IF('Vesiverkoston lähtötiedot'!$A391&gt;1000, 'Vesiverkoston lähtötiedot'!$A391+MALLI_saneeraus_VJ1!G$2,"")</f>
        <v/>
      </c>
      <c r="H392" s="8" t="str">
        <f>IF(G392&lt;&gt;"",'Vesiverkoston lähtötiedot'!$B391*MALLI_saneeraus_VJ1!H$2,"")</f>
        <v/>
      </c>
      <c r="I392" t="str">
        <f>IF('Vesiverkoston lähtötiedot'!$A391&gt;1000, 'Vesiverkoston lähtötiedot'!$A391+MALLI_saneeraus_VJ1!I$2,"")</f>
        <v/>
      </c>
      <c r="J392" s="8" t="str">
        <f>IF(I392&lt;&gt;"",'Vesiverkoston lähtötiedot'!$B391*MALLI_saneeraus_VJ1!J$2,"")</f>
        <v/>
      </c>
    </row>
    <row r="393" spans="1:10" x14ac:dyDescent="0.35">
      <c r="A393" t="str">
        <f>IF('Vesiverkoston lähtötiedot'!$A392&gt;1000, 'Vesiverkoston lähtötiedot'!$A392+MALLI_saneeraus_VJ1!A$2,"")</f>
        <v/>
      </c>
      <c r="B393" s="8" t="str">
        <f>IF(A393&lt;&gt;"",'Vesiverkoston lähtötiedot'!$B392*MALLI_saneeraus_VJ1!B$2,"")</f>
        <v/>
      </c>
      <c r="C393" t="str">
        <f>IF('Vesiverkoston lähtötiedot'!$A392&gt;1000, 'Vesiverkoston lähtötiedot'!$A392+MALLI_saneeraus_VJ1!C$2,"")</f>
        <v/>
      </c>
      <c r="D393" s="8" t="str">
        <f>IF(C393&lt;&gt;"",'Vesiverkoston lähtötiedot'!$B392*MALLI_saneeraus_VJ1!D$2,"")</f>
        <v/>
      </c>
      <c r="E393" t="str">
        <f>IF('Vesiverkoston lähtötiedot'!$A392&gt;1000, 'Vesiverkoston lähtötiedot'!$A392+MALLI_saneeraus_VJ1!E$2,"")</f>
        <v/>
      </c>
      <c r="F393" s="8" t="str">
        <f>IF(E393&lt;&gt;"",'Vesiverkoston lähtötiedot'!$B392*MALLI_saneeraus_VJ1!F$2,"")</f>
        <v/>
      </c>
      <c r="G393" t="str">
        <f>IF('Vesiverkoston lähtötiedot'!$A392&gt;1000, 'Vesiverkoston lähtötiedot'!$A392+MALLI_saneeraus_VJ1!G$2,"")</f>
        <v/>
      </c>
      <c r="H393" s="8" t="str">
        <f>IF(G393&lt;&gt;"",'Vesiverkoston lähtötiedot'!$B392*MALLI_saneeraus_VJ1!H$2,"")</f>
        <v/>
      </c>
      <c r="I393" t="str">
        <f>IF('Vesiverkoston lähtötiedot'!$A392&gt;1000, 'Vesiverkoston lähtötiedot'!$A392+MALLI_saneeraus_VJ1!I$2,"")</f>
        <v/>
      </c>
      <c r="J393" s="8" t="str">
        <f>IF(I393&lt;&gt;"",'Vesiverkoston lähtötiedot'!$B392*MALLI_saneeraus_VJ1!J$2,"")</f>
        <v/>
      </c>
    </row>
    <row r="394" spans="1:10" x14ac:dyDescent="0.35">
      <c r="A394" t="str">
        <f>IF('Vesiverkoston lähtötiedot'!$A393&gt;1000, 'Vesiverkoston lähtötiedot'!$A393+MALLI_saneeraus_VJ1!A$2,"")</f>
        <v/>
      </c>
      <c r="B394" s="8" t="str">
        <f>IF(A394&lt;&gt;"",'Vesiverkoston lähtötiedot'!$B393*MALLI_saneeraus_VJ1!B$2,"")</f>
        <v/>
      </c>
      <c r="C394" t="str">
        <f>IF('Vesiverkoston lähtötiedot'!$A393&gt;1000, 'Vesiverkoston lähtötiedot'!$A393+MALLI_saneeraus_VJ1!C$2,"")</f>
        <v/>
      </c>
      <c r="D394" s="8" t="str">
        <f>IF(C394&lt;&gt;"",'Vesiverkoston lähtötiedot'!$B393*MALLI_saneeraus_VJ1!D$2,"")</f>
        <v/>
      </c>
      <c r="E394" t="str">
        <f>IF('Vesiverkoston lähtötiedot'!$A393&gt;1000, 'Vesiverkoston lähtötiedot'!$A393+MALLI_saneeraus_VJ1!E$2,"")</f>
        <v/>
      </c>
      <c r="F394" s="8" t="str">
        <f>IF(E394&lt;&gt;"",'Vesiverkoston lähtötiedot'!$B393*MALLI_saneeraus_VJ1!F$2,"")</f>
        <v/>
      </c>
      <c r="G394" t="str">
        <f>IF('Vesiverkoston lähtötiedot'!$A393&gt;1000, 'Vesiverkoston lähtötiedot'!$A393+MALLI_saneeraus_VJ1!G$2,"")</f>
        <v/>
      </c>
      <c r="H394" s="8" t="str">
        <f>IF(G394&lt;&gt;"",'Vesiverkoston lähtötiedot'!$B393*MALLI_saneeraus_VJ1!H$2,"")</f>
        <v/>
      </c>
      <c r="I394" t="str">
        <f>IF('Vesiverkoston lähtötiedot'!$A393&gt;1000, 'Vesiverkoston lähtötiedot'!$A393+MALLI_saneeraus_VJ1!I$2,"")</f>
        <v/>
      </c>
      <c r="J394" s="8" t="str">
        <f>IF(I394&lt;&gt;"",'Vesiverkoston lähtötiedot'!$B393*MALLI_saneeraus_VJ1!J$2,"")</f>
        <v/>
      </c>
    </row>
    <row r="395" spans="1:10" x14ac:dyDescent="0.35">
      <c r="A395" t="str">
        <f>IF('Vesiverkoston lähtötiedot'!$A394&gt;1000, 'Vesiverkoston lähtötiedot'!$A394+MALLI_saneeraus_VJ1!A$2,"")</f>
        <v/>
      </c>
      <c r="B395" s="8" t="str">
        <f>IF(A395&lt;&gt;"",'Vesiverkoston lähtötiedot'!$B394*MALLI_saneeraus_VJ1!B$2,"")</f>
        <v/>
      </c>
      <c r="C395" t="str">
        <f>IF('Vesiverkoston lähtötiedot'!$A394&gt;1000, 'Vesiverkoston lähtötiedot'!$A394+MALLI_saneeraus_VJ1!C$2,"")</f>
        <v/>
      </c>
      <c r="D395" s="8" t="str">
        <f>IF(C395&lt;&gt;"",'Vesiverkoston lähtötiedot'!$B394*MALLI_saneeraus_VJ1!D$2,"")</f>
        <v/>
      </c>
      <c r="E395" t="str">
        <f>IF('Vesiverkoston lähtötiedot'!$A394&gt;1000, 'Vesiverkoston lähtötiedot'!$A394+MALLI_saneeraus_VJ1!E$2,"")</f>
        <v/>
      </c>
      <c r="F395" s="8" t="str">
        <f>IF(E395&lt;&gt;"",'Vesiverkoston lähtötiedot'!$B394*MALLI_saneeraus_VJ1!F$2,"")</f>
        <v/>
      </c>
      <c r="G395" t="str">
        <f>IF('Vesiverkoston lähtötiedot'!$A394&gt;1000, 'Vesiverkoston lähtötiedot'!$A394+MALLI_saneeraus_VJ1!G$2,"")</f>
        <v/>
      </c>
      <c r="H395" s="8" t="str">
        <f>IF(G395&lt;&gt;"",'Vesiverkoston lähtötiedot'!$B394*MALLI_saneeraus_VJ1!H$2,"")</f>
        <v/>
      </c>
      <c r="I395" t="str">
        <f>IF('Vesiverkoston lähtötiedot'!$A394&gt;1000, 'Vesiverkoston lähtötiedot'!$A394+MALLI_saneeraus_VJ1!I$2,"")</f>
        <v/>
      </c>
      <c r="J395" s="8" t="str">
        <f>IF(I395&lt;&gt;"",'Vesiverkoston lähtötiedot'!$B394*MALLI_saneeraus_VJ1!J$2,"")</f>
        <v/>
      </c>
    </row>
    <row r="396" spans="1:10" x14ac:dyDescent="0.35">
      <c r="A396" t="str">
        <f>IF('Vesiverkoston lähtötiedot'!$A395&gt;1000, 'Vesiverkoston lähtötiedot'!$A395+MALLI_saneeraus_VJ1!A$2,"")</f>
        <v/>
      </c>
      <c r="B396" s="8" t="str">
        <f>IF(A396&lt;&gt;"",'Vesiverkoston lähtötiedot'!$B395*MALLI_saneeraus_VJ1!B$2,"")</f>
        <v/>
      </c>
      <c r="C396" t="str">
        <f>IF('Vesiverkoston lähtötiedot'!$A395&gt;1000, 'Vesiverkoston lähtötiedot'!$A395+MALLI_saneeraus_VJ1!C$2,"")</f>
        <v/>
      </c>
      <c r="D396" s="8" t="str">
        <f>IF(C396&lt;&gt;"",'Vesiverkoston lähtötiedot'!$B395*MALLI_saneeraus_VJ1!D$2,"")</f>
        <v/>
      </c>
      <c r="E396" t="str">
        <f>IF('Vesiverkoston lähtötiedot'!$A395&gt;1000, 'Vesiverkoston lähtötiedot'!$A395+MALLI_saneeraus_VJ1!E$2,"")</f>
        <v/>
      </c>
      <c r="F396" s="8" t="str">
        <f>IF(E396&lt;&gt;"",'Vesiverkoston lähtötiedot'!$B395*MALLI_saneeraus_VJ1!F$2,"")</f>
        <v/>
      </c>
      <c r="G396" t="str">
        <f>IF('Vesiverkoston lähtötiedot'!$A395&gt;1000, 'Vesiverkoston lähtötiedot'!$A395+MALLI_saneeraus_VJ1!G$2,"")</f>
        <v/>
      </c>
      <c r="H396" s="8" t="str">
        <f>IF(G396&lt;&gt;"",'Vesiverkoston lähtötiedot'!$B395*MALLI_saneeraus_VJ1!H$2,"")</f>
        <v/>
      </c>
      <c r="I396" t="str">
        <f>IF('Vesiverkoston lähtötiedot'!$A395&gt;1000, 'Vesiverkoston lähtötiedot'!$A395+MALLI_saneeraus_VJ1!I$2,"")</f>
        <v/>
      </c>
      <c r="J396" s="8" t="str">
        <f>IF(I396&lt;&gt;"",'Vesiverkoston lähtötiedot'!$B395*MALLI_saneeraus_VJ1!J$2,"")</f>
        <v/>
      </c>
    </row>
    <row r="397" spans="1:10" x14ac:dyDescent="0.35">
      <c r="A397" t="str">
        <f>IF('Vesiverkoston lähtötiedot'!$A396&gt;1000, 'Vesiverkoston lähtötiedot'!$A396+MALLI_saneeraus_VJ1!A$2,"")</f>
        <v/>
      </c>
      <c r="B397" s="8" t="str">
        <f>IF(A397&lt;&gt;"",'Vesiverkoston lähtötiedot'!$B396*MALLI_saneeraus_VJ1!B$2,"")</f>
        <v/>
      </c>
      <c r="C397" t="str">
        <f>IF('Vesiverkoston lähtötiedot'!$A396&gt;1000, 'Vesiverkoston lähtötiedot'!$A396+MALLI_saneeraus_VJ1!C$2,"")</f>
        <v/>
      </c>
      <c r="D397" s="8" t="str">
        <f>IF(C397&lt;&gt;"",'Vesiverkoston lähtötiedot'!$B396*MALLI_saneeraus_VJ1!D$2,"")</f>
        <v/>
      </c>
      <c r="E397" t="str">
        <f>IF('Vesiverkoston lähtötiedot'!$A396&gt;1000, 'Vesiverkoston lähtötiedot'!$A396+MALLI_saneeraus_VJ1!E$2,"")</f>
        <v/>
      </c>
      <c r="F397" s="8" t="str">
        <f>IF(E397&lt;&gt;"",'Vesiverkoston lähtötiedot'!$B396*MALLI_saneeraus_VJ1!F$2,"")</f>
        <v/>
      </c>
      <c r="G397" t="str">
        <f>IF('Vesiverkoston lähtötiedot'!$A396&gt;1000, 'Vesiverkoston lähtötiedot'!$A396+MALLI_saneeraus_VJ1!G$2,"")</f>
        <v/>
      </c>
      <c r="H397" s="8" t="str">
        <f>IF(G397&lt;&gt;"",'Vesiverkoston lähtötiedot'!$B396*MALLI_saneeraus_VJ1!H$2,"")</f>
        <v/>
      </c>
      <c r="I397" t="str">
        <f>IF('Vesiverkoston lähtötiedot'!$A396&gt;1000, 'Vesiverkoston lähtötiedot'!$A396+MALLI_saneeraus_VJ1!I$2,"")</f>
        <v/>
      </c>
      <c r="J397" s="8" t="str">
        <f>IF(I397&lt;&gt;"",'Vesiverkoston lähtötiedot'!$B396*MALLI_saneeraus_VJ1!J$2,"")</f>
        <v/>
      </c>
    </row>
    <row r="398" spans="1:10" x14ac:dyDescent="0.35">
      <c r="A398" t="str">
        <f>IF('Vesiverkoston lähtötiedot'!$A397&gt;1000, 'Vesiverkoston lähtötiedot'!$A397+MALLI_saneeraus_VJ1!A$2,"")</f>
        <v/>
      </c>
      <c r="B398" s="8" t="str">
        <f>IF(A398&lt;&gt;"",'Vesiverkoston lähtötiedot'!$B397*MALLI_saneeraus_VJ1!B$2,"")</f>
        <v/>
      </c>
      <c r="C398" t="str">
        <f>IF('Vesiverkoston lähtötiedot'!$A397&gt;1000, 'Vesiverkoston lähtötiedot'!$A397+MALLI_saneeraus_VJ1!C$2,"")</f>
        <v/>
      </c>
      <c r="D398" s="8" t="str">
        <f>IF(C398&lt;&gt;"",'Vesiverkoston lähtötiedot'!$B397*MALLI_saneeraus_VJ1!D$2,"")</f>
        <v/>
      </c>
      <c r="E398" t="str">
        <f>IF('Vesiverkoston lähtötiedot'!$A397&gt;1000, 'Vesiverkoston lähtötiedot'!$A397+MALLI_saneeraus_VJ1!E$2,"")</f>
        <v/>
      </c>
      <c r="F398" s="8" t="str">
        <f>IF(E398&lt;&gt;"",'Vesiverkoston lähtötiedot'!$B397*MALLI_saneeraus_VJ1!F$2,"")</f>
        <v/>
      </c>
      <c r="G398" t="str">
        <f>IF('Vesiverkoston lähtötiedot'!$A397&gt;1000, 'Vesiverkoston lähtötiedot'!$A397+MALLI_saneeraus_VJ1!G$2,"")</f>
        <v/>
      </c>
      <c r="H398" s="8" t="str">
        <f>IF(G398&lt;&gt;"",'Vesiverkoston lähtötiedot'!$B397*MALLI_saneeraus_VJ1!H$2,"")</f>
        <v/>
      </c>
      <c r="I398" t="str">
        <f>IF('Vesiverkoston lähtötiedot'!$A397&gt;1000, 'Vesiverkoston lähtötiedot'!$A397+MALLI_saneeraus_VJ1!I$2,"")</f>
        <v/>
      </c>
      <c r="J398" s="8" t="str">
        <f>IF(I398&lt;&gt;"",'Vesiverkoston lähtötiedot'!$B397*MALLI_saneeraus_VJ1!J$2,"")</f>
        <v/>
      </c>
    </row>
    <row r="399" spans="1:10" x14ac:dyDescent="0.35">
      <c r="A399" t="str">
        <f>IF('Vesiverkoston lähtötiedot'!$A398&gt;1000, 'Vesiverkoston lähtötiedot'!$A398+MALLI_saneeraus_VJ1!A$2,"")</f>
        <v/>
      </c>
      <c r="B399" s="8" t="str">
        <f>IF(A399&lt;&gt;"",'Vesiverkoston lähtötiedot'!$B398*MALLI_saneeraus_VJ1!B$2,"")</f>
        <v/>
      </c>
      <c r="C399" t="str">
        <f>IF('Vesiverkoston lähtötiedot'!$A398&gt;1000, 'Vesiverkoston lähtötiedot'!$A398+MALLI_saneeraus_VJ1!C$2,"")</f>
        <v/>
      </c>
      <c r="D399" s="8" t="str">
        <f>IF(C399&lt;&gt;"",'Vesiverkoston lähtötiedot'!$B398*MALLI_saneeraus_VJ1!D$2,"")</f>
        <v/>
      </c>
      <c r="E399" t="str">
        <f>IF('Vesiverkoston lähtötiedot'!$A398&gt;1000, 'Vesiverkoston lähtötiedot'!$A398+MALLI_saneeraus_VJ1!E$2,"")</f>
        <v/>
      </c>
      <c r="F399" s="8" t="str">
        <f>IF(E399&lt;&gt;"",'Vesiverkoston lähtötiedot'!$B398*MALLI_saneeraus_VJ1!F$2,"")</f>
        <v/>
      </c>
      <c r="G399" t="str">
        <f>IF('Vesiverkoston lähtötiedot'!$A398&gt;1000, 'Vesiverkoston lähtötiedot'!$A398+MALLI_saneeraus_VJ1!G$2,"")</f>
        <v/>
      </c>
      <c r="H399" s="8" t="str">
        <f>IF(G399&lt;&gt;"",'Vesiverkoston lähtötiedot'!$B398*MALLI_saneeraus_VJ1!H$2,"")</f>
        <v/>
      </c>
      <c r="I399" t="str">
        <f>IF('Vesiverkoston lähtötiedot'!$A398&gt;1000, 'Vesiverkoston lähtötiedot'!$A398+MALLI_saneeraus_VJ1!I$2,"")</f>
        <v/>
      </c>
      <c r="J399" s="8" t="str">
        <f>IF(I399&lt;&gt;"",'Vesiverkoston lähtötiedot'!$B398*MALLI_saneeraus_VJ1!J$2,"")</f>
        <v/>
      </c>
    </row>
    <row r="400" spans="1:10" x14ac:dyDescent="0.35">
      <c r="A400" t="str">
        <f>IF('Vesiverkoston lähtötiedot'!$A399&gt;1000, 'Vesiverkoston lähtötiedot'!$A399+MALLI_saneeraus_VJ1!A$2,"")</f>
        <v/>
      </c>
      <c r="B400" s="8" t="str">
        <f>IF(A400&lt;&gt;"",'Vesiverkoston lähtötiedot'!$B399*MALLI_saneeraus_VJ1!B$2,"")</f>
        <v/>
      </c>
      <c r="C400" t="str">
        <f>IF('Vesiverkoston lähtötiedot'!$A399&gt;1000, 'Vesiverkoston lähtötiedot'!$A399+MALLI_saneeraus_VJ1!C$2,"")</f>
        <v/>
      </c>
      <c r="D400" s="8" t="str">
        <f>IF(C400&lt;&gt;"",'Vesiverkoston lähtötiedot'!$B399*MALLI_saneeraus_VJ1!D$2,"")</f>
        <v/>
      </c>
      <c r="E400" t="str">
        <f>IF('Vesiverkoston lähtötiedot'!$A399&gt;1000, 'Vesiverkoston lähtötiedot'!$A399+MALLI_saneeraus_VJ1!E$2,"")</f>
        <v/>
      </c>
      <c r="F400" s="8" t="str">
        <f>IF(E400&lt;&gt;"",'Vesiverkoston lähtötiedot'!$B399*MALLI_saneeraus_VJ1!F$2,"")</f>
        <v/>
      </c>
      <c r="G400" t="str">
        <f>IF('Vesiverkoston lähtötiedot'!$A399&gt;1000, 'Vesiverkoston lähtötiedot'!$A399+MALLI_saneeraus_VJ1!G$2,"")</f>
        <v/>
      </c>
      <c r="H400" s="8" t="str">
        <f>IF(G400&lt;&gt;"",'Vesiverkoston lähtötiedot'!$B399*MALLI_saneeraus_VJ1!H$2,"")</f>
        <v/>
      </c>
      <c r="I400" t="str">
        <f>IF('Vesiverkoston lähtötiedot'!$A399&gt;1000, 'Vesiverkoston lähtötiedot'!$A399+MALLI_saneeraus_VJ1!I$2,"")</f>
        <v/>
      </c>
      <c r="J400" s="8" t="str">
        <f>IF(I400&lt;&gt;"",'Vesiverkoston lähtötiedot'!$B399*MALLI_saneeraus_VJ1!J$2,"")</f>
        <v/>
      </c>
    </row>
    <row r="401" spans="1:10" x14ac:dyDescent="0.35">
      <c r="A401" t="str">
        <f>IF('Vesiverkoston lähtötiedot'!$A400&gt;1000, 'Vesiverkoston lähtötiedot'!$A400+MALLI_saneeraus_VJ1!A$2,"")</f>
        <v/>
      </c>
      <c r="B401" s="8" t="str">
        <f>IF(A401&lt;&gt;"",'Vesiverkoston lähtötiedot'!$B400*MALLI_saneeraus_VJ1!B$2,"")</f>
        <v/>
      </c>
      <c r="C401" t="str">
        <f>IF('Vesiverkoston lähtötiedot'!$A400&gt;1000, 'Vesiverkoston lähtötiedot'!$A400+MALLI_saneeraus_VJ1!C$2,"")</f>
        <v/>
      </c>
      <c r="D401" s="8" t="str">
        <f>IF(C401&lt;&gt;"",'Vesiverkoston lähtötiedot'!$B400*MALLI_saneeraus_VJ1!D$2,"")</f>
        <v/>
      </c>
      <c r="E401" t="str">
        <f>IF('Vesiverkoston lähtötiedot'!$A400&gt;1000, 'Vesiverkoston lähtötiedot'!$A400+MALLI_saneeraus_VJ1!E$2,"")</f>
        <v/>
      </c>
      <c r="F401" s="8" t="str">
        <f>IF(E401&lt;&gt;"",'Vesiverkoston lähtötiedot'!$B400*MALLI_saneeraus_VJ1!F$2,"")</f>
        <v/>
      </c>
      <c r="G401" t="str">
        <f>IF('Vesiverkoston lähtötiedot'!$A400&gt;1000, 'Vesiverkoston lähtötiedot'!$A400+MALLI_saneeraus_VJ1!G$2,"")</f>
        <v/>
      </c>
      <c r="H401" s="8" t="str">
        <f>IF(G401&lt;&gt;"",'Vesiverkoston lähtötiedot'!$B400*MALLI_saneeraus_VJ1!H$2,"")</f>
        <v/>
      </c>
      <c r="I401" t="str">
        <f>IF('Vesiverkoston lähtötiedot'!$A400&gt;1000, 'Vesiverkoston lähtötiedot'!$A400+MALLI_saneeraus_VJ1!I$2,"")</f>
        <v/>
      </c>
      <c r="J401" s="8" t="str">
        <f>IF(I401&lt;&gt;"",'Vesiverkoston lähtötiedot'!$B400*MALLI_saneeraus_VJ1!J$2,"")</f>
        <v/>
      </c>
    </row>
    <row r="402" spans="1:10" x14ac:dyDescent="0.35">
      <c r="A402" t="str">
        <f>IF('Vesiverkoston lähtötiedot'!$A401&gt;1000, 'Vesiverkoston lähtötiedot'!$A401+MALLI_saneeraus_VJ1!A$2,"")</f>
        <v/>
      </c>
      <c r="B402" s="8" t="str">
        <f>IF(A402&lt;&gt;"",'Vesiverkoston lähtötiedot'!$B401*MALLI_saneeraus_VJ1!B$2,"")</f>
        <v/>
      </c>
      <c r="C402" t="str">
        <f>IF('Vesiverkoston lähtötiedot'!$A401&gt;1000, 'Vesiverkoston lähtötiedot'!$A401+MALLI_saneeraus_VJ1!C$2,"")</f>
        <v/>
      </c>
      <c r="D402" s="8" t="str">
        <f>IF(C402&lt;&gt;"",'Vesiverkoston lähtötiedot'!$B401*MALLI_saneeraus_VJ1!D$2,"")</f>
        <v/>
      </c>
      <c r="E402" t="str">
        <f>IF('Vesiverkoston lähtötiedot'!$A401&gt;1000, 'Vesiverkoston lähtötiedot'!$A401+MALLI_saneeraus_VJ1!E$2,"")</f>
        <v/>
      </c>
      <c r="F402" s="8" t="str">
        <f>IF(E402&lt;&gt;"",'Vesiverkoston lähtötiedot'!$B401*MALLI_saneeraus_VJ1!F$2,"")</f>
        <v/>
      </c>
      <c r="G402" t="str">
        <f>IF('Vesiverkoston lähtötiedot'!$A401&gt;1000, 'Vesiverkoston lähtötiedot'!$A401+MALLI_saneeraus_VJ1!G$2,"")</f>
        <v/>
      </c>
      <c r="H402" s="8" t="str">
        <f>IF(G402&lt;&gt;"",'Vesiverkoston lähtötiedot'!$B401*MALLI_saneeraus_VJ1!H$2,"")</f>
        <v/>
      </c>
      <c r="I402" t="str">
        <f>IF('Vesiverkoston lähtötiedot'!$A401&gt;1000, 'Vesiverkoston lähtötiedot'!$A401+MALLI_saneeraus_VJ1!I$2,"")</f>
        <v/>
      </c>
      <c r="J402" s="8" t="str">
        <f>IF(I402&lt;&gt;"",'Vesiverkoston lähtötiedot'!$B401*MALLI_saneeraus_VJ1!J$2,"")</f>
        <v/>
      </c>
    </row>
    <row r="403" spans="1:10" x14ac:dyDescent="0.35">
      <c r="A403" t="str">
        <f>IF('Vesiverkoston lähtötiedot'!$A402&gt;1000, 'Vesiverkoston lähtötiedot'!$A402+MALLI_saneeraus_VJ1!A$2,"")</f>
        <v/>
      </c>
      <c r="B403" s="8" t="str">
        <f>IF(A403&lt;&gt;"",'Vesiverkoston lähtötiedot'!$B402*MALLI_saneeraus_VJ1!B$2,"")</f>
        <v/>
      </c>
      <c r="C403" t="str">
        <f>IF('Vesiverkoston lähtötiedot'!$A402&gt;1000, 'Vesiverkoston lähtötiedot'!$A402+MALLI_saneeraus_VJ1!C$2,"")</f>
        <v/>
      </c>
      <c r="D403" s="8" t="str">
        <f>IF(C403&lt;&gt;"",'Vesiverkoston lähtötiedot'!$B402*MALLI_saneeraus_VJ1!D$2,"")</f>
        <v/>
      </c>
      <c r="E403" t="str">
        <f>IF('Vesiverkoston lähtötiedot'!$A402&gt;1000, 'Vesiverkoston lähtötiedot'!$A402+MALLI_saneeraus_VJ1!E$2,"")</f>
        <v/>
      </c>
      <c r="F403" s="8" t="str">
        <f>IF(E403&lt;&gt;"",'Vesiverkoston lähtötiedot'!$B402*MALLI_saneeraus_VJ1!F$2,"")</f>
        <v/>
      </c>
      <c r="G403" t="str">
        <f>IF('Vesiverkoston lähtötiedot'!$A402&gt;1000, 'Vesiverkoston lähtötiedot'!$A402+MALLI_saneeraus_VJ1!G$2,"")</f>
        <v/>
      </c>
      <c r="H403" s="8" t="str">
        <f>IF(G403&lt;&gt;"",'Vesiverkoston lähtötiedot'!$B402*MALLI_saneeraus_VJ1!H$2,"")</f>
        <v/>
      </c>
      <c r="I403" t="str">
        <f>IF('Vesiverkoston lähtötiedot'!$A402&gt;1000, 'Vesiverkoston lähtötiedot'!$A402+MALLI_saneeraus_VJ1!I$2,"")</f>
        <v/>
      </c>
      <c r="J403" s="8" t="str">
        <f>IF(I403&lt;&gt;"",'Vesiverkoston lähtötiedot'!$B402*MALLI_saneeraus_VJ1!J$2,"")</f>
        <v/>
      </c>
    </row>
    <row r="404" spans="1:10" x14ac:dyDescent="0.35">
      <c r="A404" t="str">
        <f>IF('Vesiverkoston lähtötiedot'!$A403&gt;1000, 'Vesiverkoston lähtötiedot'!$A403+MALLI_saneeraus_VJ1!A$2,"")</f>
        <v/>
      </c>
      <c r="B404" s="8" t="str">
        <f>IF(A404&lt;&gt;"",'Vesiverkoston lähtötiedot'!$B403*MALLI_saneeraus_VJ1!B$2,"")</f>
        <v/>
      </c>
      <c r="C404" t="str">
        <f>IF('Vesiverkoston lähtötiedot'!$A403&gt;1000, 'Vesiverkoston lähtötiedot'!$A403+MALLI_saneeraus_VJ1!C$2,"")</f>
        <v/>
      </c>
      <c r="D404" s="8" t="str">
        <f>IF(C404&lt;&gt;"",'Vesiverkoston lähtötiedot'!$B403*MALLI_saneeraus_VJ1!D$2,"")</f>
        <v/>
      </c>
      <c r="E404" t="str">
        <f>IF('Vesiverkoston lähtötiedot'!$A403&gt;1000, 'Vesiverkoston lähtötiedot'!$A403+MALLI_saneeraus_VJ1!E$2,"")</f>
        <v/>
      </c>
      <c r="F404" s="8" t="str">
        <f>IF(E404&lt;&gt;"",'Vesiverkoston lähtötiedot'!$B403*MALLI_saneeraus_VJ1!F$2,"")</f>
        <v/>
      </c>
      <c r="G404" t="str">
        <f>IF('Vesiverkoston lähtötiedot'!$A403&gt;1000, 'Vesiverkoston lähtötiedot'!$A403+MALLI_saneeraus_VJ1!G$2,"")</f>
        <v/>
      </c>
      <c r="H404" s="8" t="str">
        <f>IF(G404&lt;&gt;"",'Vesiverkoston lähtötiedot'!$B403*MALLI_saneeraus_VJ1!H$2,"")</f>
        <v/>
      </c>
      <c r="I404" t="str">
        <f>IF('Vesiverkoston lähtötiedot'!$A403&gt;1000, 'Vesiverkoston lähtötiedot'!$A403+MALLI_saneeraus_VJ1!I$2,"")</f>
        <v/>
      </c>
      <c r="J404" s="8" t="str">
        <f>IF(I404&lt;&gt;"",'Vesiverkoston lähtötiedot'!$B403*MALLI_saneeraus_VJ1!J$2,"")</f>
        <v/>
      </c>
    </row>
    <row r="405" spans="1:10" x14ac:dyDescent="0.35">
      <c r="A405" t="str">
        <f>IF('Vesiverkoston lähtötiedot'!$A404&gt;1000, 'Vesiverkoston lähtötiedot'!$A404+MALLI_saneeraus_VJ1!A$2,"")</f>
        <v/>
      </c>
      <c r="B405" s="8" t="str">
        <f>IF(A405&lt;&gt;"",'Vesiverkoston lähtötiedot'!$B404*MALLI_saneeraus_VJ1!B$2,"")</f>
        <v/>
      </c>
      <c r="C405" t="str">
        <f>IF('Vesiverkoston lähtötiedot'!$A404&gt;1000, 'Vesiverkoston lähtötiedot'!$A404+MALLI_saneeraus_VJ1!C$2,"")</f>
        <v/>
      </c>
      <c r="D405" s="8" t="str">
        <f>IF(C405&lt;&gt;"",'Vesiverkoston lähtötiedot'!$B404*MALLI_saneeraus_VJ1!D$2,"")</f>
        <v/>
      </c>
      <c r="E405" t="str">
        <f>IF('Vesiverkoston lähtötiedot'!$A404&gt;1000, 'Vesiverkoston lähtötiedot'!$A404+MALLI_saneeraus_VJ1!E$2,"")</f>
        <v/>
      </c>
      <c r="F405" s="8" t="str">
        <f>IF(E405&lt;&gt;"",'Vesiverkoston lähtötiedot'!$B404*MALLI_saneeraus_VJ1!F$2,"")</f>
        <v/>
      </c>
      <c r="G405" t="str">
        <f>IF('Vesiverkoston lähtötiedot'!$A404&gt;1000, 'Vesiverkoston lähtötiedot'!$A404+MALLI_saneeraus_VJ1!G$2,"")</f>
        <v/>
      </c>
      <c r="H405" s="8" t="str">
        <f>IF(G405&lt;&gt;"",'Vesiverkoston lähtötiedot'!$B404*MALLI_saneeraus_VJ1!H$2,"")</f>
        <v/>
      </c>
      <c r="I405" t="str">
        <f>IF('Vesiverkoston lähtötiedot'!$A404&gt;1000, 'Vesiverkoston lähtötiedot'!$A404+MALLI_saneeraus_VJ1!I$2,"")</f>
        <v/>
      </c>
      <c r="J405" s="8" t="str">
        <f>IF(I405&lt;&gt;"",'Vesiverkoston lähtötiedot'!$B404*MALLI_saneeraus_VJ1!J$2,"")</f>
        <v/>
      </c>
    </row>
    <row r="406" spans="1:10" x14ac:dyDescent="0.35">
      <c r="A406" t="str">
        <f>IF('Vesiverkoston lähtötiedot'!$A405&gt;1000, 'Vesiverkoston lähtötiedot'!$A405+MALLI_saneeraus_VJ1!A$2,"")</f>
        <v/>
      </c>
      <c r="B406" s="8" t="str">
        <f>IF(A406&lt;&gt;"",'Vesiverkoston lähtötiedot'!$B405*MALLI_saneeraus_VJ1!B$2,"")</f>
        <v/>
      </c>
      <c r="C406" t="str">
        <f>IF('Vesiverkoston lähtötiedot'!$A405&gt;1000, 'Vesiverkoston lähtötiedot'!$A405+MALLI_saneeraus_VJ1!C$2,"")</f>
        <v/>
      </c>
      <c r="D406" s="8" t="str">
        <f>IF(C406&lt;&gt;"",'Vesiverkoston lähtötiedot'!$B405*MALLI_saneeraus_VJ1!D$2,"")</f>
        <v/>
      </c>
      <c r="E406" t="str">
        <f>IF('Vesiverkoston lähtötiedot'!$A405&gt;1000, 'Vesiverkoston lähtötiedot'!$A405+MALLI_saneeraus_VJ1!E$2,"")</f>
        <v/>
      </c>
      <c r="F406" s="8" t="str">
        <f>IF(E406&lt;&gt;"",'Vesiverkoston lähtötiedot'!$B405*MALLI_saneeraus_VJ1!F$2,"")</f>
        <v/>
      </c>
      <c r="G406" t="str">
        <f>IF('Vesiverkoston lähtötiedot'!$A405&gt;1000, 'Vesiverkoston lähtötiedot'!$A405+MALLI_saneeraus_VJ1!G$2,"")</f>
        <v/>
      </c>
      <c r="H406" s="8" t="str">
        <f>IF(G406&lt;&gt;"",'Vesiverkoston lähtötiedot'!$B405*MALLI_saneeraus_VJ1!H$2,"")</f>
        <v/>
      </c>
      <c r="I406" t="str">
        <f>IF('Vesiverkoston lähtötiedot'!$A405&gt;1000, 'Vesiverkoston lähtötiedot'!$A405+MALLI_saneeraus_VJ1!I$2,"")</f>
        <v/>
      </c>
      <c r="J406" s="8" t="str">
        <f>IF(I406&lt;&gt;"",'Vesiverkoston lähtötiedot'!$B405*MALLI_saneeraus_VJ1!J$2,"")</f>
        <v/>
      </c>
    </row>
    <row r="407" spans="1:10" x14ac:dyDescent="0.35">
      <c r="A407" t="str">
        <f>IF('Vesiverkoston lähtötiedot'!$A406&gt;1000, 'Vesiverkoston lähtötiedot'!$A406+MALLI_saneeraus_VJ1!A$2,"")</f>
        <v/>
      </c>
      <c r="B407" s="8" t="str">
        <f>IF(A407&lt;&gt;"",'Vesiverkoston lähtötiedot'!$B406*MALLI_saneeraus_VJ1!B$2,"")</f>
        <v/>
      </c>
      <c r="C407" t="str">
        <f>IF('Vesiverkoston lähtötiedot'!$A406&gt;1000, 'Vesiverkoston lähtötiedot'!$A406+MALLI_saneeraus_VJ1!C$2,"")</f>
        <v/>
      </c>
      <c r="D407" s="8" t="str">
        <f>IF(C407&lt;&gt;"",'Vesiverkoston lähtötiedot'!$B406*MALLI_saneeraus_VJ1!D$2,"")</f>
        <v/>
      </c>
      <c r="E407" t="str">
        <f>IF('Vesiverkoston lähtötiedot'!$A406&gt;1000, 'Vesiverkoston lähtötiedot'!$A406+MALLI_saneeraus_VJ1!E$2,"")</f>
        <v/>
      </c>
      <c r="F407" s="8" t="str">
        <f>IF(E407&lt;&gt;"",'Vesiverkoston lähtötiedot'!$B406*MALLI_saneeraus_VJ1!F$2,"")</f>
        <v/>
      </c>
      <c r="G407" t="str">
        <f>IF('Vesiverkoston lähtötiedot'!$A406&gt;1000, 'Vesiverkoston lähtötiedot'!$A406+MALLI_saneeraus_VJ1!G$2,"")</f>
        <v/>
      </c>
      <c r="H407" s="8" t="str">
        <f>IF(G407&lt;&gt;"",'Vesiverkoston lähtötiedot'!$B406*MALLI_saneeraus_VJ1!H$2,"")</f>
        <v/>
      </c>
      <c r="I407" t="str">
        <f>IF('Vesiverkoston lähtötiedot'!$A406&gt;1000, 'Vesiverkoston lähtötiedot'!$A406+MALLI_saneeraus_VJ1!I$2,"")</f>
        <v/>
      </c>
      <c r="J407" s="8" t="str">
        <f>IF(I407&lt;&gt;"",'Vesiverkoston lähtötiedot'!$B406*MALLI_saneeraus_VJ1!J$2,"")</f>
        <v/>
      </c>
    </row>
    <row r="408" spans="1:10" x14ac:dyDescent="0.35">
      <c r="A408" t="str">
        <f>IF('Vesiverkoston lähtötiedot'!$A407&gt;1000, 'Vesiverkoston lähtötiedot'!$A407+MALLI_saneeraus_VJ1!A$2,"")</f>
        <v/>
      </c>
      <c r="B408" s="8" t="str">
        <f>IF(A408&lt;&gt;"",'Vesiverkoston lähtötiedot'!$B407*MALLI_saneeraus_VJ1!B$2,"")</f>
        <v/>
      </c>
      <c r="C408" t="str">
        <f>IF('Vesiverkoston lähtötiedot'!$A407&gt;1000, 'Vesiverkoston lähtötiedot'!$A407+MALLI_saneeraus_VJ1!C$2,"")</f>
        <v/>
      </c>
      <c r="D408" s="8" t="str">
        <f>IF(C408&lt;&gt;"",'Vesiverkoston lähtötiedot'!$B407*MALLI_saneeraus_VJ1!D$2,"")</f>
        <v/>
      </c>
      <c r="E408" t="str">
        <f>IF('Vesiverkoston lähtötiedot'!$A407&gt;1000, 'Vesiverkoston lähtötiedot'!$A407+MALLI_saneeraus_VJ1!E$2,"")</f>
        <v/>
      </c>
      <c r="F408" s="8" t="str">
        <f>IF(E408&lt;&gt;"",'Vesiverkoston lähtötiedot'!$B407*MALLI_saneeraus_VJ1!F$2,"")</f>
        <v/>
      </c>
      <c r="G408" t="str">
        <f>IF('Vesiverkoston lähtötiedot'!$A407&gt;1000, 'Vesiverkoston lähtötiedot'!$A407+MALLI_saneeraus_VJ1!G$2,"")</f>
        <v/>
      </c>
      <c r="H408" s="8" t="str">
        <f>IF(G408&lt;&gt;"",'Vesiverkoston lähtötiedot'!$B407*MALLI_saneeraus_VJ1!H$2,"")</f>
        <v/>
      </c>
      <c r="I408" t="str">
        <f>IF('Vesiverkoston lähtötiedot'!$A407&gt;1000, 'Vesiverkoston lähtötiedot'!$A407+MALLI_saneeraus_VJ1!I$2,"")</f>
        <v/>
      </c>
      <c r="J408" s="8" t="str">
        <f>IF(I408&lt;&gt;"",'Vesiverkoston lähtötiedot'!$B407*MALLI_saneeraus_VJ1!J$2,"")</f>
        <v/>
      </c>
    </row>
    <row r="409" spans="1:10" x14ac:dyDescent="0.35">
      <c r="A409" t="str">
        <f>IF('Vesiverkoston lähtötiedot'!$A408&gt;1000, 'Vesiverkoston lähtötiedot'!$A408+MALLI_saneeraus_VJ1!A$2,"")</f>
        <v/>
      </c>
      <c r="B409" s="8" t="str">
        <f>IF(A409&lt;&gt;"",'Vesiverkoston lähtötiedot'!$B408*MALLI_saneeraus_VJ1!B$2,"")</f>
        <v/>
      </c>
      <c r="C409" t="str">
        <f>IF('Vesiverkoston lähtötiedot'!$A408&gt;1000, 'Vesiverkoston lähtötiedot'!$A408+MALLI_saneeraus_VJ1!C$2,"")</f>
        <v/>
      </c>
      <c r="D409" s="8" t="str">
        <f>IF(C409&lt;&gt;"",'Vesiverkoston lähtötiedot'!$B408*MALLI_saneeraus_VJ1!D$2,"")</f>
        <v/>
      </c>
      <c r="E409" t="str">
        <f>IF('Vesiverkoston lähtötiedot'!$A408&gt;1000, 'Vesiverkoston lähtötiedot'!$A408+MALLI_saneeraus_VJ1!E$2,"")</f>
        <v/>
      </c>
      <c r="F409" s="8" t="str">
        <f>IF(E409&lt;&gt;"",'Vesiverkoston lähtötiedot'!$B408*MALLI_saneeraus_VJ1!F$2,"")</f>
        <v/>
      </c>
      <c r="G409" t="str">
        <f>IF('Vesiverkoston lähtötiedot'!$A408&gt;1000, 'Vesiverkoston lähtötiedot'!$A408+MALLI_saneeraus_VJ1!G$2,"")</f>
        <v/>
      </c>
      <c r="H409" s="8" t="str">
        <f>IF(G409&lt;&gt;"",'Vesiverkoston lähtötiedot'!$B408*MALLI_saneeraus_VJ1!H$2,"")</f>
        <v/>
      </c>
      <c r="I409" t="str">
        <f>IF('Vesiverkoston lähtötiedot'!$A408&gt;1000, 'Vesiverkoston lähtötiedot'!$A408+MALLI_saneeraus_VJ1!I$2,"")</f>
        <v/>
      </c>
      <c r="J409" s="8" t="str">
        <f>IF(I409&lt;&gt;"",'Vesiverkoston lähtötiedot'!$B408*MALLI_saneeraus_VJ1!J$2,"")</f>
        <v/>
      </c>
    </row>
    <row r="410" spans="1:10" x14ac:dyDescent="0.35">
      <c r="A410" t="str">
        <f>IF('Vesiverkoston lähtötiedot'!$A409&gt;1000, 'Vesiverkoston lähtötiedot'!$A409+MALLI_saneeraus_VJ1!A$2,"")</f>
        <v/>
      </c>
      <c r="B410" s="8" t="str">
        <f>IF(A410&lt;&gt;"",'Vesiverkoston lähtötiedot'!$B409*MALLI_saneeraus_VJ1!B$2,"")</f>
        <v/>
      </c>
      <c r="C410" t="str">
        <f>IF('Vesiverkoston lähtötiedot'!$A409&gt;1000, 'Vesiverkoston lähtötiedot'!$A409+MALLI_saneeraus_VJ1!C$2,"")</f>
        <v/>
      </c>
      <c r="D410" s="8" t="str">
        <f>IF(C410&lt;&gt;"",'Vesiverkoston lähtötiedot'!$B409*MALLI_saneeraus_VJ1!D$2,"")</f>
        <v/>
      </c>
      <c r="E410" t="str">
        <f>IF('Vesiverkoston lähtötiedot'!$A409&gt;1000, 'Vesiverkoston lähtötiedot'!$A409+MALLI_saneeraus_VJ1!E$2,"")</f>
        <v/>
      </c>
      <c r="F410" s="8" t="str">
        <f>IF(E410&lt;&gt;"",'Vesiverkoston lähtötiedot'!$B409*MALLI_saneeraus_VJ1!F$2,"")</f>
        <v/>
      </c>
      <c r="G410" t="str">
        <f>IF('Vesiverkoston lähtötiedot'!$A409&gt;1000, 'Vesiverkoston lähtötiedot'!$A409+MALLI_saneeraus_VJ1!G$2,"")</f>
        <v/>
      </c>
      <c r="H410" s="8" t="str">
        <f>IF(G410&lt;&gt;"",'Vesiverkoston lähtötiedot'!$B409*MALLI_saneeraus_VJ1!H$2,"")</f>
        <v/>
      </c>
      <c r="I410" t="str">
        <f>IF('Vesiverkoston lähtötiedot'!$A409&gt;1000, 'Vesiverkoston lähtötiedot'!$A409+MALLI_saneeraus_VJ1!I$2,"")</f>
        <v/>
      </c>
      <c r="J410" s="8" t="str">
        <f>IF(I410&lt;&gt;"",'Vesiverkoston lähtötiedot'!$B409*MALLI_saneeraus_VJ1!J$2,"")</f>
        <v/>
      </c>
    </row>
    <row r="411" spans="1:10" x14ac:dyDescent="0.35">
      <c r="A411" t="str">
        <f>IF('Vesiverkoston lähtötiedot'!$A410&gt;1000, 'Vesiverkoston lähtötiedot'!$A410+MALLI_saneeraus_VJ1!A$2,"")</f>
        <v/>
      </c>
      <c r="B411" s="8" t="str">
        <f>IF(A411&lt;&gt;"",'Vesiverkoston lähtötiedot'!$B410*MALLI_saneeraus_VJ1!B$2,"")</f>
        <v/>
      </c>
      <c r="C411" t="str">
        <f>IF('Vesiverkoston lähtötiedot'!$A410&gt;1000, 'Vesiverkoston lähtötiedot'!$A410+MALLI_saneeraus_VJ1!C$2,"")</f>
        <v/>
      </c>
      <c r="D411" s="8" t="str">
        <f>IF(C411&lt;&gt;"",'Vesiverkoston lähtötiedot'!$B410*MALLI_saneeraus_VJ1!D$2,"")</f>
        <v/>
      </c>
      <c r="E411" t="str">
        <f>IF('Vesiverkoston lähtötiedot'!$A410&gt;1000, 'Vesiverkoston lähtötiedot'!$A410+MALLI_saneeraus_VJ1!E$2,"")</f>
        <v/>
      </c>
      <c r="F411" s="8" t="str">
        <f>IF(E411&lt;&gt;"",'Vesiverkoston lähtötiedot'!$B410*MALLI_saneeraus_VJ1!F$2,"")</f>
        <v/>
      </c>
      <c r="G411" t="str">
        <f>IF('Vesiverkoston lähtötiedot'!$A410&gt;1000, 'Vesiverkoston lähtötiedot'!$A410+MALLI_saneeraus_VJ1!G$2,"")</f>
        <v/>
      </c>
      <c r="H411" s="8" t="str">
        <f>IF(G411&lt;&gt;"",'Vesiverkoston lähtötiedot'!$B410*MALLI_saneeraus_VJ1!H$2,"")</f>
        <v/>
      </c>
      <c r="I411" t="str">
        <f>IF('Vesiverkoston lähtötiedot'!$A410&gt;1000, 'Vesiverkoston lähtötiedot'!$A410+MALLI_saneeraus_VJ1!I$2,"")</f>
        <v/>
      </c>
      <c r="J411" s="8" t="str">
        <f>IF(I411&lt;&gt;"",'Vesiverkoston lähtötiedot'!$B410*MALLI_saneeraus_VJ1!J$2,"")</f>
        <v/>
      </c>
    </row>
    <row r="412" spans="1:10" x14ac:dyDescent="0.35">
      <c r="A412" t="str">
        <f>IF('Vesiverkoston lähtötiedot'!$A411&gt;1000, 'Vesiverkoston lähtötiedot'!$A411+MALLI_saneeraus_VJ1!A$2,"")</f>
        <v/>
      </c>
      <c r="B412" s="8" t="str">
        <f>IF(A412&lt;&gt;"",'Vesiverkoston lähtötiedot'!$B411*MALLI_saneeraus_VJ1!B$2,"")</f>
        <v/>
      </c>
      <c r="C412" t="str">
        <f>IF('Vesiverkoston lähtötiedot'!$A411&gt;1000, 'Vesiverkoston lähtötiedot'!$A411+MALLI_saneeraus_VJ1!C$2,"")</f>
        <v/>
      </c>
      <c r="D412" s="8" t="str">
        <f>IF(C412&lt;&gt;"",'Vesiverkoston lähtötiedot'!$B411*MALLI_saneeraus_VJ1!D$2,"")</f>
        <v/>
      </c>
      <c r="E412" t="str">
        <f>IF('Vesiverkoston lähtötiedot'!$A411&gt;1000, 'Vesiverkoston lähtötiedot'!$A411+MALLI_saneeraus_VJ1!E$2,"")</f>
        <v/>
      </c>
      <c r="F412" s="8" t="str">
        <f>IF(E412&lt;&gt;"",'Vesiverkoston lähtötiedot'!$B411*MALLI_saneeraus_VJ1!F$2,"")</f>
        <v/>
      </c>
      <c r="G412" t="str">
        <f>IF('Vesiverkoston lähtötiedot'!$A411&gt;1000, 'Vesiverkoston lähtötiedot'!$A411+MALLI_saneeraus_VJ1!G$2,"")</f>
        <v/>
      </c>
      <c r="H412" s="8" t="str">
        <f>IF(G412&lt;&gt;"",'Vesiverkoston lähtötiedot'!$B411*MALLI_saneeraus_VJ1!H$2,"")</f>
        <v/>
      </c>
      <c r="I412" t="str">
        <f>IF('Vesiverkoston lähtötiedot'!$A411&gt;1000, 'Vesiverkoston lähtötiedot'!$A411+MALLI_saneeraus_VJ1!I$2,"")</f>
        <v/>
      </c>
      <c r="J412" s="8" t="str">
        <f>IF(I412&lt;&gt;"",'Vesiverkoston lähtötiedot'!$B411*MALLI_saneeraus_VJ1!J$2,"")</f>
        <v/>
      </c>
    </row>
    <row r="413" spans="1:10" x14ac:dyDescent="0.35">
      <c r="A413" t="str">
        <f>IF('Vesiverkoston lähtötiedot'!$A412&gt;1000, 'Vesiverkoston lähtötiedot'!$A412+MALLI_saneeraus_VJ1!A$2,"")</f>
        <v/>
      </c>
      <c r="B413" s="8" t="str">
        <f>IF(A413&lt;&gt;"",'Vesiverkoston lähtötiedot'!$B412*MALLI_saneeraus_VJ1!B$2,"")</f>
        <v/>
      </c>
      <c r="C413" t="str">
        <f>IF('Vesiverkoston lähtötiedot'!$A412&gt;1000, 'Vesiverkoston lähtötiedot'!$A412+MALLI_saneeraus_VJ1!C$2,"")</f>
        <v/>
      </c>
      <c r="D413" s="8" t="str">
        <f>IF(C413&lt;&gt;"",'Vesiverkoston lähtötiedot'!$B412*MALLI_saneeraus_VJ1!D$2,"")</f>
        <v/>
      </c>
      <c r="E413" t="str">
        <f>IF('Vesiverkoston lähtötiedot'!$A412&gt;1000, 'Vesiverkoston lähtötiedot'!$A412+MALLI_saneeraus_VJ1!E$2,"")</f>
        <v/>
      </c>
      <c r="F413" s="8" t="str">
        <f>IF(E413&lt;&gt;"",'Vesiverkoston lähtötiedot'!$B412*MALLI_saneeraus_VJ1!F$2,"")</f>
        <v/>
      </c>
      <c r="G413" t="str">
        <f>IF('Vesiverkoston lähtötiedot'!$A412&gt;1000, 'Vesiverkoston lähtötiedot'!$A412+MALLI_saneeraus_VJ1!G$2,"")</f>
        <v/>
      </c>
      <c r="H413" s="8" t="str">
        <f>IF(G413&lt;&gt;"",'Vesiverkoston lähtötiedot'!$B412*MALLI_saneeraus_VJ1!H$2,"")</f>
        <v/>
      </c>
      <c r="I413" t="str">
        <f>IF('Vesiverkoston lähtötiedot'!$A412&gt;1000, 'Vesiverkoston lähtötiedot'!$A412+MALLI_saneeraus_VJ1!I$2,"")</f>
        <v/>
      </c>
      <c r="J413" s="8" t="str">
        <f>IF(I413&lt;&gt;"",'Vesiverkoston lähtötiedot'!$B412*MALLI_saneeraus_VJ1!J$2,"")</f>
        <v/>
      </c>
    </row>
    <row r="414" spans="1:10" x14ac:dyDescent="0.35">
      <c r="A414" t="str">
        <f>IF('Vesiverkoston lähtötiedot'!$A413&gt;1000, 'Vesiverkoston lähtötiedot'!$A413+MALLI_saneeraus_VJ1!A$2,"")</f>
        <v/>
      </c>
      <c r="B414" s="8" t="str">
        <f>IF(A414&lt;&gt;"",'Vesiverkoston lähtötiedot'!$B413*MALLI_saneeraus_VJ1!B$2,"")</f>
        <v/>
      </c>
      <c r="C414" t="str">
        <f>IF('Vesiverkoston lähtötiedot'!$A413&gt;1000, 'Vesiverkoston lähtötiedot'!$A413+MALLI_saneeraus_VJ1!C$2,"")</f>
        <v/>
      </c>
      <c r="D414" s="8" t="str">
        <f>IF(C414&lt;&gt;"",'Vesiverkoston lähtötiedot'!$B413*MALLI_saneeraus_VJ1!D$2,"")</f>
        <v/>
      </c>
      <c r="E414" t="str">
        <f>IF('Vesiverkoston lähtötiedot'!$A413&gt;1000, 'Vesiverkoston lähtötiedot'!$A413+MALLI_saneeraus_VJ1!E$2,"")</f>
        <v/>
      </c>
      <c r="F414" s="8" t="str">
        <f>IF(E414&lt;&gt;"",'Vesiverkoston lähtötiedot'!$B413*MALLI_saneeraus_VJ1!F$2,"")</f>
        <v/>
      </c>
      <c r="G414" t="str">
        <f>IF('Vesiverkoston lähtötiedot'!$A413&gt;1000, 'Vesiverkoston lähtötiedot'!$A413+MALLI_saneeraus_VJ1!G$2,"")</f>
        <v/>
      </c>
      <c r="H414" s="8" t="str">
        <f>IF(G414&lt;&gt;"",'Vesiverkoston lähtötiedot'!$B413*MALLI_saneeraus_VJ1!H$2,"")</f>
        <v/>
      </c>
      <c r="I414" t="str">
        <f>IF('Vesiverkoston lähtötiedot'!$A413&gt;1000, 'Vesiverkoston lähtötiedot'!$A413+MALLI_saneeraus_VJ1!I$2,"")</f>
        <v/>
      </c>
      <c r="J414" s="8" t="str">
        <f>IF(I414&lt;&gt;"",'Vesiverkoston lähtötiedot'!$B413*MALLI_saneeraus_VJ1!J$2,"")</f>
        <v/>
      </c>
    </row>
    <row r="415" spans="1:10" x14ac:dyDescent="0.35">
      <c r="A415" t="str">
        <f>IF('Vesiverkoston lähtötiedot'!$A414&gt;1000, 'Vesiverkoston lähtötiedot'!$A414+MALLI_saneeraus_VJ1!A$2,"")</f>
        <v/>
      </c>
      <c r="B415" s="8" t="str">
        <f>IF(A415&lt;&gt;"",'Vesiverkoston lähtötiedot'!$B414*MALLI_saneeraus_VJ1!B$2,"")</f>
        <v/>
      </c>
      <c r="C415" t="str">
        <f>IF('Vesiverkoston lähtötiedot'!$A414&gt;1000, 'Vesiverkoston lähtötiedot'!$A414+MALLI_saneeraus_VJ1!C$2,"")</f>
        <v/>
      </c>
      <c r="D415" s="8" t="str">
        <f>IF(C415&lt;&gt;"",'Vesiverkoston lähtötiedot'!$B414*MALLI_saneeraus_VJ1!D$2,"")</f>
        <v/>
      </c>
      <c r="E415" t="str">
        <f>IF('Vesiverkoston lähtötiedot'!$A414&gt;1000, 'Vesiverkoston lähtötiedot'!$A414+MALLI_saneeraus_VJ1!E$2,"")</f>
        <v/>
      </c>
      <c r="F415" s="8" t="str">
        <f>IF(E415&lt;&gt;"",'Vesiverkoston lähtötiedot'!$B414*MALLI_saneeraus_VJ1!F$2,"")</f>
        <v/>
      </c>
      <c r="G415" t="str">
        <f>IF('Vesiverkoston lähtötiedot'!$A414&gt;1000, 'Vesiverkoston lähtötiedot'!$A414+MALLI_saneeraus_VJ1!G$2,"")</f>
        <v/>
      </c>
      <c r="H415" s="8" t="str">
        <f>IF(G415&lt;&gt;"",'Vesiverkoston lähtötiedot'!$B414*MALLI_saneeraus_VJ1!H$2,"")</f>
        <v/>
      </c>
      <c r="I415" t="str">
        <f>IF('Vesiverkoston lähtötiedot'!$A414&gt;1000, 'Vesiverkoston lähtötiedot'!$A414+MALLI_saneeraus_VJ1!I$2,"")</f>
        <v/>
      </c>
      <c r="J415" s="8" t="str">
        <f>IF(I415&lt;&gt;"",'Vesiverkoston lähtötiedot'!$B414*MALLI_saneeraus_VJ1!J$2,"")</f>
        <v/>
      </c>
    </row>
    <row r="416" spans="1:10" x14ac:dyDescent="0.35">
      <c r="A416" t="str">
        <f>IF('Vesiverkoston lähtötiedot'!$A415&gt;1000, 'Vesiverkoston lähtötiedot'!$A415+MALLI_saneeraus_VJ1!A$2,"")</f>
        <v/>
      </c>
      <c r="B416" s="8" t="str">
        <f>IF(A416&lt;&gt;"",'Vesiverkoston lähtötiedot'!$B415*MALLI_saneeraus_VJ1!B$2,"")</f>
        <v/>
      </c>
      <c r="C416" t="str">
        <f>IF('Vesiverkoston lähtötiedot'!$A415&gt;1000, 'Vesiverkoston lähtötiedot'!$A415+MALLI_saneeraus_VJ1!C$2,"")</f>
        <v/>
      </c>
      <c r="D416" s="8" t="str">
        <f>IF(C416&lt;&gt;"",'Vesiverkoston lähtötiedot'!$B415*MALLI_saneeraus_VJ1!D$2,"")</f>
        <v/>
      </c>
      <c r="E416" t="str">
        <f>IF('Vesiverkoston lähtötiedot'!$A415&gt;1000, 'Vesiverkoston lähtötiedot'!$A415+MALLI_saneeraus_VJ1!E$2,"")</f>
        <v/>
      </c>
      <c r="F416" s="8" t="str">
        <f>IF(E416&lt;&gt;"",'Vesiverkoston lähtötiedot'!$B415*MALLI_saneeraus_VJ1!F$2,"")</f>
        <v/>
      </c>
      <c r="G416" t="str">
        <f>IF('Vesiverkoston lähtötiedot'!$A415&gt;1000, 'Vesiverkoston lähtötiedot'!$A415+MALLI_saneeraus_VJ1!G$2,"")</f>
        <v/>
      </c>
      <c r="H416" s="8" t="str">
        <f>IF(G416&lt;&gt;"",'Vesiverkoston lähtötiedot'!$B415*MALLI_saneeraus_VJ1!H$2,"")</f>
        <v/>
      </c>
      <c r="I416" t="str">
        <f>IF('Vesiverkoston lähtötiedot'!$A415&gt;1000, 'Vesiverkoston lähtötiedot'!$A415+MALLI_saneeraus_VJ1!I$2,"")</f>
        <v/>
      </c>
      <c r="J416" s="8" t="str">
        <f>IF(I416&lt;&gt;"",'Vesiverkoston lähtötiedot'!$B415*MALLI_saneeraus_VJ1!J$2,"")</f>
        <v/>
      </c>
    </row>
    <row r="417" spans="1:10" x14ac:dyDescent="0.35">
      <c r="A417" t="str">
        <f>IF('Vesiverkoston lähtötiedot'!$A416&gt;1000, 'Vesiverkoston lähtötiedot'!$A416+MALLI_saneeraus_VJ1!A$2,"")</f>
        <v/>
      </c>
      <c r="B417" s="8" t="str">
        <f>IF(A417&lt;&gt;"",'Vesiverkoston lähtötiedot'!$B416*MALLI_saneeraus_VJ1!B$2,"")</f>
        <v/>
      </c>
      <c r="C417" t="str">
        <f>IF('Vesiverkoston lähtötiedot'!$A416&gt;1000, 'Vesiverkoston lähtötiedot'!$A416+MALLI_saneeraus_VJ1!C$2,"")</f>
        <v/>
      </c>
      <c r="D417" s="8" t="str">
        <f>IF(C417&lt;&gt;"",'Vesiverkoston lähtötiedot'!$B416*MALLI_saneeraus_VJ1!D$2,"")</f>
        <v/>
      </c>
      <c r="E417" t="str">
        <f>IF('Vesiverkoston lähtötiedot'!$A416&gt;1000, 'Vesiverkoston lähtötiedot'!$A416+MALLI_saneeraus_VJ1!E$2,"")</f>
        <v/>
      </c>
      <c r="F417" s="8" t="str">
        <f>IF(E417&lt;&gt;"",'Vesiverkoston lähtötiedot'!$B416*MALLI_saneeraus_VJ1!F$2,"")</f>
        <v/>
      </c>
      <c r="G417" t="str">
        <f>IF('Vesiverkoston lähtötiedot'!$A416&gt;1000, 'Vesiverkoston lähtötiedot'!$A416+MALLI_saneeraus_VJ1!G$2,"")</f>
        <v/>
      </c>
      <c r="H417" s="8" t="str">
        <f>IF(G417&lt;&gt;"",'Vesiverkoston lähtötiedot'!$B416*MALLI_saneeraus_VJ1!H$2,"")</f>
        <v/>
      </c>
      <c r="I417" t="str">
        <f>IF('Vesiverkoston lähtötiedot'!$A416&gt;1000, 'Vesiverkoston lähtötiedot'!$A416+MALLI_saneeraus_VJ1!I$2,"")</f>
        <v/>
      </c>
      <c r="J417" s="8" t="str">
        <f>IF(I417&lt;&gt;"",'Vesiverkoston lähtötiedot'!$B416*MALLI_saneeraus_VJ1!J$2,"")</f>
        <v/>
      </c>
    </row>
    <row r="418" spans="1:10" x14ac:dyDescent="0.35">
      <c r="A418" t="str">
        <f>IF('Vesiverkoston lähtötiedot'!$A417&gt;1000, 'Vesiverkoston lähtötiedot'!$A417+MALLI_saneeraus_VJ1!A$2,"")</f>
        <v/>
      </c>
      <c r="B418" s="8" t="str">
        <f>IF(A418&lt;&gt;"",'Vesiverkoston lähtötiedot'!$B417*MALLI_saneeraus_VJ1!B$2,"")</f>
        <v/>
      </c>
      <c r="C418" t="str">
        <f>IF('Vesiverkoston lähtötiedot'!$A417&gt;1000, 'Vesiverkoston lähtötiedot'!$A417+MALLI_saneeraus_VJ1!C$2,"")</f>
        <v/>
      </c>
      <c r="D418" s="8" t="str">
        <f>IF(C418&lt;&gt;"",'Vesiverkoston lähtötiedot'!$B417*MALLI_saneeraus_VJ1!D$2,"")</f>
        <v/>
      </c>
      <c r="E418" t="str">
        <f>IF('Vesiverkoston lähtötiedot'!$A417&gt;1000, 'Vesiverkoston lähtötiedot'!$A417+MALLI_saneeraus_VJ1!E$2,"")</f>
        <v/>
      </c>
      <c r="F418" s="8" t="str">
        <f>IF(E418&lt;&gt;"",'Vesiverkoston lähtötiedot'!$B417*MALLI_saneeraus_VJ1!F$2,"")</f>
        <v/>
      </c>
      <c r="G418" t="str">
        <f>IF('Vesiverkoston lähtötiedot'!$A417&gt;1000, 'Vesiverkoston lähtötiedot'!$A417+MALLI_saneeraus_VJ1!G$2,"")</f>
        <v/>
      </c>
      <c r="H418" s="8" t="str">
        <f>IF(G418&lt;&gt;"",'Vesiverkoston lähtötiedot'!$B417*MALLI_saneeraus_VJ1!H$2,"")</f>
        <v/>
      </c>
      <c r="I418" t="str">
        <f>IF('Vesiverkoston lähtötiedot'!$A417&gt;1000, 'Vesiverkoston lähtötiedot'!$A417+MALLI_saneeraus_VJ1!I$2,"")</f>
        <v/>
      </c>
      <c r="J418" s="8" t="str">
        <f>IF(I418&lt;&gt;"",'Vesiverkoston lähtötiedot'!$B417*MALLI_saneeraus_VJ1!J$2,"")</f>
        <v/>
      </c>
    </row>
    <row r="419" spans="1:10" x14ac:dyDescent="0.35">
      <c r="A419" t="str">
        <f>IF('Vesiverkoston lähtötiedot'!$A418&gt;1000, 'Vesiverkoston lähtötiedot'!$A418+MALLI_saneeraus_VJ1!A$2,"")</f>
        <v/>
      </c>
      <c r="B419" s="8" t="str">
        <f>IF(A419&lt;&gt;"",'Vesiverkoston lähtötiedot'!$B418*MALLI_saneeraus_VJ1!B$2,"")</f>
        <v/>
      </c>
      <c r="C419" t="str">
        <f>IF('Vesiverkoston lähtötiedot'!$A418&gt;1000, 'Vesiverkoston lähtötiedot'!$A418+MALLI_saneeraus_VJ1!C$2,"")</f>
        <v/>
      </c>
      <c r="D419" s="8" t="str">
        <f>IF(C419&lt;&gt;"",'Vesiverkoston lähtötiedot'!$B418*MALLI_saneeraus_VJ1!D$2,"")</f>
        <v/>
      </c>
      <c r="E419" t="str">
        <f>IF('Vesiverkoston lähtötiedot'!$A418&gt;1000, 'Vesiverkoston lähtötiedot'!$A418+MALLI_saneeraus_VJ1!E$2,"")</f>
        <v/>
      </c>
      <c r="F419" s="8" t="str">
        <f>IF(E419&lt;&gt;"",'Vesiverkoston lähtötiedot'!$B418*MALLI_saneeraus_VJ1!F$2,"")</f>
        <v/>
      </c>
      <c r="G419" t="str">
        <f>IF('Vesiverkoston lähtötiedot'!$A418&gt;1000, 'Vesiverkoston lähtötiedot'!$A418+MALLI_saneeraus_VJ1!G$2,"")</f>
        <v/>
      </c>
      <c r="H419" s="8" t="str">
        <f>IF(G419&lt;&gt;"",'Vesiverkoston lähtötiedot'!$B418*MALLI_saneeraus_VJ1!H$2,"")</f>
        <v/>
      </c>
      <c r="I419" t="str">
        <f>IF('Vesiverkoston lähtötiedot'!$A418&gt;1000, 'Vesiverkoston lähtötiedot'!$A418+MALLI_saneeraus_VJ1!I$2,"")</f>
        <v/>
      </c>
      <c r="J419" s="8" t="str">
        <f>IF(I419&lt;&gt;"",'Vesiverkoston lähtötiedot'!$B418*MALLI_saneeraus_VJ1!J$2,"")</f>
        <v/>
      </c>
    </row>
    <row r="420" spans="1:10" x14ac:dyDescent="0.35">
      <c r="A420" t="str">
        <f>IF('Vesiverkoston lähtötiedot'!$A419&gt;1000, 'Vesiverkoston lähtötiedot'!$A419+MALLI_saneeraus_VJ1!A$2,"")</f>
        <v/>
      </c>
      <c r="B420" s="8" t="str">
        <f>IF(A420&lt;&gt;"",'Vesiverkoston lähtötiedot'!$B419*MALLI_saneeraus_VJ1!B$2,"")</f>
        <v/>
      </c>
      <c r="C420" t="str">
        <f>IF('Vesiverkoston lähtötiedot'!$A419&gt;1000, 'Vesiverkoston lähtötiedot'!$A419+MALLI_saneeraus_VJ1!C$2,"")</f>
        <v/>
      </c>
      <c r="D420" s="8" t="str">
        <f>IF(C420&lt;&gt;"",'Vesiverkoston lähtötiedot'!$B419*MALLI_saneeraus_VJ1!D$2,"")</f>
        <v/>
      </c>
      <c r="E420" t="str">
        <f>IF('Vesiverkoston lähtötiedot'!$A419&gt;1000, 'Vesiverkoston lähtötiedot'!$A419+MALLI_saneeraus_VJ1!E$2,"")</f>
        <v/>
      </c>
      <c r="F420" s="8" t="str">
        <f>IF(E420&lt;&gt;"",'Vesiverkoston lähtötiedot'!$B419*MALLI_saneeraus_VJ1!F$2,"")</f>
        <v/>
      </c>
      <c r="G420" t="str">
        <f>IF('Vesiverkoston lähtötiedot'!$A419&gt;1000, 'Vesiverkoston lähtötiedot'!$A419+MALLI_saneeraus_VJ1!G$2,"")</f>
        <v/>
      </c>
      <c r="H420" s="8" t="str">
        <f>IF(G420&lt;&gt;"",'Vesiverkoston lähtötiedot'!$B419*MALLI_saneeraus_VJ1!H$2,"")</f>
        <v/>
      </c>
      <c r="I420" t="str">
        <f>IF('Vesiverkoston lähtötiedot'!$A419&gt;1000, 'Vesiverkoston lähtötiedot'!$A419+MALLI_saneeraus_VJ1!I$2,"")</f>
        <v/>
      </c>
      <c r="J420" s="8" t="str">
        <f>IF(I420&lt;&gt;"",'Vesiverkoston lähtötiedot'!$B419*MALLI_saneeraus_VJ1!J$2,"")</f>
        <v/>
      </c>
    </row>
    <row r="421" spans="1:10" x14ac:dyDescent="0.35">
      <c r="A421" t="str">
        <f>IF('Vesiverkoston lähtötiedot'!$A420&gt;1000, 'Vesiverkoston lähtötiedot'!$A420+MALLI_saneeraus_VJ1!A$2,"")</f>
        <v/>
      </c>
      <c r="B421" s="8" t="str">
        <f>IF(A421&lt;&gt;"",'Vesiverkoston lähtötiedot'!$B420*MALLI_saneeraus_VJ1!B$2,"")</f>
        <v/>
      </c>
      <c r="C421" t="str">
        <f>IF('Vesiverkoston lähtötiedot'!$A420&gt;1000, 'Vesiverkoston lähtötiedot'!$A420+MALLI_saneeraus_VJ1!C$2,"")</f>
        <v/>
      </c>
      <c r="D421" s="8" t="str">
        <f>IF(C421&lt;&gt;"",'Vesiverkoston lähtötiedot'!$B420*MALLI_saneeraus_VJ1!D$2,"")</f>
        <v/>
      </c>
      <c r="E421" t="str">
        <f>IF('Vesiverkoston lähtötiedot'!$A420&gt;1000, 'Vesiverkoston lähtötiedot'!$A420+MALLI_saneeraus_VJ1!E$2,"")</f>
        <v/>
      </c>
      <c r="F421" s="8" t="str">
        <f>IF(E421&lt;&gt;"",'Vesiverkoston lähtötiedot'!$B420*MALLI_saneeraus_VJ1!F$2,"")</f>
        <v/>
      </c>
      <c r="G421" t="str">
        <f>IF('Vesiverkoston lähtötiedot'!$A420&gt;1000, 'Vesiverkoston lähtötiedot'!$A420+MALLI_saneeraus_VJ1!G$2,"")</f>
        <v/>
      </c>
      <c r="H421" s="8" t="str">
        <f>IF(G421&lt;&gt;"",'Vesiverkoston lähtötiedot'!$B420*MALLI_saneeraus_VJ1!H$2,"")</f>
        <v/>
      </c>
      <c r="I421" t="str">
        <f>IF('Vesiverkoston lähtötiedot'!$A420&gt;1000, 'Vesiverkoston lähtötiedot'!$A420+MALLI_saneeraus_VJ1!I$2,"")</f>
        <v/>
      </c>
      <c r="J421" s="8" t="str">
        <f>IF(I421&lt;&gt;"",'Vesiverkoston lähtötiedot'!$B420*MALLI_saneeraus_VJ1!J$2,"")</f>
        <v/>
      </c>
    </row>
    <row r="422" spans="1:10" x14ac:dyDescent="0.35">
      <c r="A422" t="str">
        <f>IF('Vesiverkoston lähtötiedot'!$A421&gt;1000, 'Vesiverkoston lähtötiedot'!$A421+MALLI_saneeraus_VJ1!A$2,"")</f>
        <v/>
      </c>
      <c r="B422" s="8" t="str">
        <f>IF(A422&lt;&gt;"",'Vesiverkoston lähtötiedot'!$B421*MALLI_saneeraus_VJ1!B$2,"")</f>
        <v/>
      </c>
      <c r="C422" t="str">
        <f>IF('Vesiverkoston lähtötiedot'!$A421&gt;1000, 'Vesiverkoston lähtötiedot'!$A421+MALLI_saneeraus_VJ1!C$2,"")</f>
        <v/>
      </c>
      <c r="D422" s="8" t="str">
        <f>IF(C422&lt;&gt;"",'Vesiverkoston lähtötiedot'!$B421*MALLI_saneeraus_VJ1!D$2,"")</f>
        <v/>
      </c>
      <c r="E422" t="str">
        <f>IF('Vesiverkoston lähtötiedot'!$A421&gt;1000, 'Vesiverkoston lähtötiedot'!$A421+MALLI_saneeraus_VJ1!E$2,"")</f>
        <v/>
      </c>
      <c r="F422" s="8" t="str">
        <f>IF(E422&lt;&gt;"",'Vesiverkoston lähtötiedot'!$B421*MALLI_saneeraus_VJ1!F$2,"")</f>
        <v/>
      </c>
      <c r="G422" t="str">
        <f>IF('Vesiverkoston lähtötiedot'!$A421&gt;1000, 'Vesiverkoston lähtötiedot'!$A421+MALLI_saneeraus_VJ1!G$2,"")</f>
        <v/>
      </c>
      <c r="H422" s="8" t="str">
        <f>IF(G422&lt;&gt;"",'Vesiverkoston lähtötiedot'!$B421*MALLI_saneeraus_VJ1!H$2,"")</f>
        <v/>
      </c>
      <c r="I422" t="str">
        <f>IF('Vesiverkoston lähtötiedot'!$A421&gt;1000, 'Vesiverkoston lähtötiedot'!$A421+MALLI_saneeraus_VJ1!I$2,"")</f>
        <v/>
      </c>
      <c r="J422" s="8" t="str">
        <f>IF(I422&lt;&gt;"",'Vesiverkoston lähtötiedot'!$B421*MALLI_saneeraus_VJ1!J$2,"")</f>
        <v/>
      </c>
    </row>
    <row r="423" spans="1:10" x14ac:dyDescent="0.35">
      <c r="A423" t="str">
        <f>IF('Vesiverkoston lähtötiedot'!$A422&gt;1000, 'Vesiverkoston lähtötiedot'!$A422+MALLI_saneeraus_VJ1!A$2,"")</f>
        <v/>
      </c>
      <c r="B423" s="8" t="str">
        <f>IF(A423&lt;&gt;"",'Vesiverkoston lähtötiedot'!$B422*MALLI_saneeraus_VJ1!B$2,"")</f>
        <v/>
      </c>
      <c r="C423" t="str">
        <f>IF('Vesiverkoston lähtötiedot'!$A422&gt;1000, 'Vesiverkoston lähtötiedot'!$A422+MALLI_saneeraus_VJ1!C$2,"")</f>
        <v/>
      </c>
      <c r="D423" s="8" t="str">
        <f>IF(C423&lt;&gt;"",'Vesiverkoston lähtötiedot'!$B422*MALLI_saneeraus_VJ1!D$2,"")</f>
        <v/>
      </c>
      <c r="E423" t="str">
        <f>IF('Vesiverkoston lähtötiedot'!$A422&gt;1000, 'Vesiverkoston lähtötiedot'!$A422+MALLI_saneeraus_VJ1!E$2,"")</f>
        <v/>
      </c>
      <c r="F423" s="8" t="str">
        <f>IF(E423&lt;&gt;"",'Vesiverkoston lähtötiedot'!$B422*MALLI_saneeraus_VJ1!F$2,"")</f>
        <v/>
      </c>
      <c r="G423" t="str">
        <f>IF('Vesiverkoston lähtötiedot'!$A422&gt;1000, 'Vesiverkoston lähtötiedot'!$A422+MALLI_saneeraus_VJ1!G$2,"")</f>
        <v/>
      </c>
      <c r="H423" s="8" t="str">
        <f>IF(G423&lt;&gt;"",'Vesiverkoston lähtötiedot'!$B422*MALLI_saneeraus_VJ1!H$2,"")</f>
        <v/>
      </c>
      <c r="I423" t="str">
        <f>IF('Vesiverkoston lähtötiedot'!$A422&gt;1000, 'Vesiverkoston lähtötiedot'!$A422+MALLI_saneeraus_VJ1!I$2,"")</f>
        <v/>
      </c>
      <c r="J423" s="8" t="str">
        <f>IF(I423&lt;&gt;"",'Vesiverkoston lähtötiedot'!$B422*MALLI_saneeraus_VJ1!J$2,"")</f>
        <v/>
      </c>
    </row>
    <row r="424" spans="1:10" x14ac:dyDescent="0.35">
      <c r="A424" t="str">
        <f>IF('Vesiverkoston lähtötiedot'!$A423&gt;1000, 'Vesiverkoston lähtötiedot'!$A423+MALLI_saneeraus_VJ1!A$2,"")</f>
        <v/>
      </c>
      <c r="B424" s="8" t="str">
        <f>IF(A424&lt;&gt;"",'Vesiverkoston lähtötiedot'!$B423*MALLI_saneeraus_VJ1!B$2,"")</f>
        <v/>
      </c>
      <c r="C424" t="str">
        <f>IF('Vesiverkoston lähtötiedot'!$A423&gt;1000, 'Vesiverkoston lähtötiedot'!$A423+MALLI_saneeraus_VJ1!C$2,"")</f>
        <v/>
      </c>
      <c r="D424" s="8" t="str">
        <f>IF(C424&lt;&gt;"",'Vesiverkoston lähtötiedot'!$B423*MALLI_saneeraus_VJ1!D$2,"")</f>
        <v/>
      </c>
      <c r="E424" t="str">
        <f>IF('Vesiverkoston lähtötiedot'!$A423&gt;1000, 'Vesiverkoston lähtötiedot'!$A423+MALLI_saneeraus_VJ1!E$2,"")</f>
        <v/>
      </c>
      <c r="F424" s="8" t="str">
        <f>IF(E424&lt;&gt;"",'Vesiverkoston lähtötiedot'!$B423*MALLI_saneeraus_VJ1!F$2,"")</f>
        <v/>
      </c>
      <c r="G424" t="str">
        <f>IF('Vesiverkoston lähtötiedot'!$A423&gt;1000, 'Vesiverkoston lähtötiedot'!$A423+MALLI_saneeraus_VJ1!G$2,"")</f>
        <v/>
      </c>
      <c r="H424" s="8" t="str">
        <f>IF(G424&lt;&gt;"",'Vesiverkoston lähtötiedot'!$B423*MALLI_saneeraus_VJ1!H$2,"")</f>
        <v/>
      </c>
      <c r="I424" t="str">
        <f>IF('Vesiverkoston lähtötiedot'!$A423&gt;1000, 'Vesiverkoston lähtötiedot'!$A423+MALLI_saneeraus_VJ1!I$2,"")</f>
        <v/>
      </c>
      <c r="J424" s="8" t="str">
        <f>IF(I424&lt;&gt;"",'Vesiverkoston lähtötiedot'!$B423*MALLI_saneeraus_VJ1!J$2,"")</f>
        <v/>
      </c>
    </row>
    <row r="425" spans="1:10" x14ac:dyDescent="0.35">
      <c r="A425" t="str">
        <f>IF('Vesiverkoston lähtötiedot'!$A424&gt;1000, 'Vesiverkoston lähtötiedot'!$A424+MALLI_saneeraus_VJ1!A$2,"")</f>
        <v/>
      </c>
      <c r="B425" s="8" t="str">
        <f>IF(A425&lt;&gt;"",'Vesiverkoston lähtötiedot'!$B424*MALLI_saneeraus_VJ1!B$2,"")</f>
        <v/>
      </c>
      <c r="C425" t="str">
        <f>IF('Vesiverkoston lähtötiedot'!$A424&gt;1000, 'Vesiverkoston lähtötiedot'!$A424+MALLI_saneeraus_VJ1!C$2,"")</f>
        <v/>
      </c>
      <c r="D425" s="8" t="str">
        <f>IF(C425&lt;&gt;"",'Vesiverkoston lähtötiedot'!$B424*MALLI_saneeraus_VJ1!D$2,"")</f>
        <v/>
      </c>
      <c r="E425" t="str">
        <f>IF('Vesiverkoston lähtötiedot'!$A424&gt;1000, 'Vesiverkoston lähtötiedot'!$A424+MALLI_saneeraus_VJ1!E$2,"")</f>
        <v/>
      </c>
      <c r="F425" s="8" t="str">
        <f>IF(E425&lt;&gt;"",'Vesiverkoston lähtötiedot'!$B424*MALLI_saneeraus_VJ1!F$2,"")</f>
        <v/>
      </c>
      <c r="G425" t="str">
        <f>IF('Vesiverkoston lähtötiedot'!$A424&gt;1000, 'Vesiverkoston lähtötiedot'!$A424+MALLI_saneeraus_VJ1!G$2,"")</f>
        <v/>
      </c>
      <c r="H425" s="8" t="str">
        <f>IF(G425&lt;&gt;"",'Vesiverkoston lähtötiedot'!$B424*MALLI_saneeraus_VJ1!H$2,"")</f>
        <v/>
      </c>
      <c r="I425" t="str">
        <f>IF('Vesiverkoston lähtötiedot'!$A424&gt;1000, 'Vesiverkoston lähtötiedot'!$A424+MALLI_saneeraus_VJ1!I$2,"")</f>
        <v/>
      </c>
      <c r="J425" s="8" t="str">
        <f>IF(I425&lt;&gt;"",'Vesiverkoston lähtötiedot'!$B424*MALLI_saneeraus_VJ1!J$2,"")</f>
        <v/>
      </c>
    </row>
    <row r="426" spans="1:10" x14ac:dyDescent="0.35">
      <c r="A426" t="str">
        <f>IF('Vesiverkoston lähtötiedot'!$A425&gt;1000, 'Vesiverkoston lähtötiedot'!$A425+MALLI_saneeraus_VJ1!A$2,"")</f>
        <v/>
      </c>
      <c r="B426" s="8" t="str">
        <f>IF(A426&lt;&gt;"",'Vesiverkoston lähtötiedot'!$B425*MALLI_saneeraus_VJ1!B$2,"")</f>
        <v/>
      </c>
      <c r="C426" t="str">
        <f>IF('Vesiverkoston lähtötiedot'!$A425&gt;1000, 'Vesiverkoston lähtötiedot'!$A425+MALLI_saneeraus_VJ1!C$2,"")</f>
        <v/>
      </c>
      <c r="D426" s="8" t="str">
        <f>IF(C426&lt;&gt;"",'Vesiverkoston lähtötiedot'!$B425*MALLI_saneeraus_VJ1!D$2,"")</f>
        <v/>
      </c>
      <c r="E426" t="str">
        <f>IF('Vesiverkoston lähtötiedot'!$A425&gt;1000, 'Vesiverkoston lähtötiedot'!$A425+MALLI_saneeraus_VJ1!E$2,"")</f>
        <v/>
      </c>
      <c r="F426" s="8" t="str">
        <f>IF(E426&lt;&gt;"",'Vesiverkoston lähtötiedot'!$B425*MALLI_saneeraus_VJ1!F$2,"")</f>
        <v/>
      </c>
      <c r="G426" t="str">
        <f>IF('Vesiverkoston lähtötiedot'!$A425&gt;1000, 'Vesiverkoston lähtötiedot'!$A425+MALLI_saneeraus_VJ1!G$2,"")</f>
        <v/>
      </c>
      <c r="H426" s="8" t="str">
        <f>IF(G426&lt;&gt;"",'Vesiverkoston lähtötiedot'!$B425*MALLI_saneeraus_VJ1!H$2,"")</f>
        <v/>
      </c>
      <c r="I426" t="str">
        <f>IF('Vesiverkoston lähtötiedot'!$A425&gt;1000, 'Vesiverkoston lähtötiedot'!$A425+MALLI_saneeraus_VJ1!I$2,"")</f>
        <v/>
      </c>
      <c r="J426" s="8" t="str">
        <f>IF(I426&lt;&gt;"",'Vesiverkoston lähtötiedot'!$B425*MALLI_saneeraus_VJ1!J$2,"")</f>
        <v/>
      </c>
    </row>
    <row r="427" spans="1:10" x14ac:dyDescent="0.35">
      <c r="A427" t="str">
        <f>IF('Vesiverkoston lähtötiedot'!$A426&gt;1000, 'Vesiverkoston lähtötiedot'!$A426+MALLI_saneeraus_VJ1!A$2,"")</f>
        <v/>
      </c>
      <c r="B427" s="8" t="str">
        <f>IF(A427&lt;&gt;"",'Vesiverkoston lähtötiedot'!$B426*MALLI_saneeraus_VJ1!B$2,"")</f>
        <v/>
      </c>
      <c r="C427" t="str">
        <f>IF('Vesiverkoston lähtötiedot'!$A426&gt;1000, 'Vesiverkoston lähtötiedot'!$A426+MALLI_saneeraus_VJ1!C$2,"")</f>
        <v/>
      </c>
      <c r="D427" s="8" t="str">
        <f>IF(C427&lt;&gt;"",'Vesiverkoston lähtötiedot'!$B426*MALLI_saneeraus_VJ1!D$2,"")</f>
        <v/>
      </c>
      <c r="E427" t="str">
        <f>IF('Vesiverkoston lähtötiedot'!$A426&gt;1000, 'Vesiverkoston lähtötiedot'!$A426+MALLI_saneeraus_VJ1!E$2,"")</f>
        <v/>
      </c>
      <c r="F427" s="8" t="str">
        <f>IF(E427&lt;&gt;"",'Vesiverkoston lähtötiedot'!$B426*MALLI_saneeraus_VJ1!F$2,"")</f>
        <v/>
      </c>
      <c r="G427" t="str">
        <f>IF('Vesiverkoston lähtötiedot'!$A426&gt;1000, 'Vesiverkoston lähtötiedot'!$A426+MALLI_saneeraus_VJ1!G$2,"")</f>
        <v/>
      </c>
      <c r="H427" s="8" t="str">
        <f>IF(G427&lt;&gt;"",'Vesiverkoston lähtötiedot'!$B426*MALLI_saneeraus_VJ1!H$2,"")</f>
        <v/>
      </c>
      <c r="I427" t="str">
        <f>IF('Vesiverkoston lähtötiedot'!$A426&gt;1000, 'Vesiverkoston lähtötiedot'!$A426+MALLI_saneeraus_VJ1!I$2,"")</f>
        <v/>
      </c>
      <c r="J427" s="8" t="str">
        <f>IF(I427&lt;&gt;"",'Vesiverkoston lähtötiedot'!$B426*MALLI_saneeraus_VJ1!J$2,"")</f>
        <v/>
      </c>
    </row>
    <row r="428" spans="1:10" x14ac:dyDescent="0.35">
      <c r="A428" t="str">
        <f>IF('Vesiverkoston lähtötiedot'!$A427&gt;1000, 'Vesiverkoston lähtötiedot'!$A427+MALLI_saneeraus_VJ1!A$2,"")</f>
        <v/>
      </c>
      <c r="B428" s="8" t="str">
        <f>IF(A428&lt;&gt;"",'Vesiverkoston lähtötiedot'!$B427*MALLI_saneeraus_VJ1!B$2,"")</f>
        <v/>
      </c>
      <c r="C428" t="str">
        <f>IF('Vesiverkoston lähtötiedot'!$A427&gt;1000, 'Vesiverkoston lähtötiedot'!$A427+MALLI_saneeraus_VJ1!C$2,"")</f>
        <v/>
      </c>
      <c r="D428" s="8" t="str">
        <f>IF(C428&lt;&gt;"",'Vesiverkoston lähtötiedot'!$B427*MALLI_saneeraus_VJ1!D$2,"")</f>
        <v/>
      </c>
      <c r="E428" t="str">
        <f>IF('Vesiverkoston lähtötiedot'!$A427&gt;1000, 'Vesiverkoston lähtötiedot'!$A427+MALLI_saneeraus_VJ1!E$2,"")</f>
        <v/>
      </c>
      <c r="F428" s="8" t="str">
        <f>IF(E428&lt;&gt;"",'Vesiverkoston lähtötiedot'!$B427*MALLI_saneeraus_VJ1!F$2,"")</f>
        <v/>
      </c>
      <c r="G428" t="str">
        <f>IF('Vesiverkoston lähtötiedot'!$A427&gt;1000, 'Vesiverkoston lähtötiedot'!$A427+MALLI_saneeraus_VJ1!G$2,"")</f>
        <v/>
      </c>
      <c r="H428" s="8" t="str">
        <f>IF(G428&lt;&gt;"",'Vesiverkoston lähtötiedot'!$B427*MALLI_saneeraus_VJ1!H$2,"")</f>
        <v/>
      </c>
      <c r="I428" t="str">
        <f>IF('Vesiverkoston lähtötiedot'!$A427&gt;1000, 'Vesiverkoston lähtötiedot'!$A427+MALLI_saneeraus_VJ1!I$2,"")</f>
        <v/>
      </c>
      <c r="J428" s="8" t="str">
        <f>IF(I428&lt;&gt;"",'Vesiverkoston lähtötiedot'!$B427*MALLI_saneeraus_VJ1!J$2,"")</f>
        <v/>
      </c>
    </row>
    <row r="429" spans="1:10" x14ac:dyDescent="0.35">
      <c r="A429" t="str">
        <f>IF('Vesiverkoston lähtötiedot'!$A428&gt;1000, 'Vesiverkoston lähtötiedot'!$A428+MALLI_saneeraus_VJ1!A$2,"")</f>
        <v/>
      </c>
      <c r="B429" s="8" t="str">
        <f>IF(A429&lt;&gt;"",'Vesiverkoston lähtötiedot'!$B428*MALLI_saneeraus_VJ1!B$2,"")</f>
        <v/>
      </c>
      <c r="C429" t="str">
        <f>IF('Vesiverkoston lähtötiedot'!$A428&gt;1000, 'Vesiverkoston lähtötiedot'!$A428+MALLI_saneeraus_VJ1!C$2,"")</f>
        <v/>
      </c>
      <c r="D429" s="8" t="str">
        <f>IF(C429&lt;&gt;"",'Vesiverkoston lähtötiedot'!$B428*MALLI_saneeraus_VJ1!D$2,"")</f>
        <v/>
      </c>
      <c r="E429" t="str">
        <f>IF('Vesiverkoston lähtötiedot'!$A428&gt;1000, 'Vesiverkoston lähtötiedot'!$A428+MALLI_saneeraus_VJ1!E$2,"")</f>
        <v/>
      </c>
      <c r="F429" s="8" t="str">
        <f>IF(E429&lt;&gt;"",'Vesiverkoston lähtötiedot'!$B428*MALLI_saneeraus_VJ1!F$2,"")</f>
        <v/>
      </c>
      <c r="G429" t="str">
        <f>IF('Vesiverkoston lähtötiedot'!$A428&gt;1000, 'Vesiverkoston lähtötiedot'!$A428+MALLI_saneeraus_VJ1!G$2,"")</f>
        <v/>
      </c>
      <c r="H429" s="8" t="str">
        <f>IF(G429&lt;&gt;"",'Vesiverkoston lähtötiedot'!$B428*MALLI_saneeraus_VJ1!H$2,"")</f>
        <v/>
      </c>
      <c r="I429" t="str">
        <f>IF('Vesiverkoston lähtötiedot'!$A428&gt;1000, 'Vesiverkoston lähtötiedot'!$A428+MALLI_saneeraus_VJ1!I$2,"")</f>
        <v/>
      </c>
      <c r="J429" s="8" t="str">
        <f>IF(I429&lt;&gt;"",'Vesiverkoston lähtötiedot'!$B428*MALLI_saneeraus_VJ1!J$2,"")</f>
        <v/>
      </c>
    </row>
    <row r="430" spans="1:10" x14ac:dyDescent="0.35">
      <c r="A430" t="str">
        <f>IF('Vesiverkoston lähtötiedot'!$A429&gt;1000, 'Vesiverkoston lähtötiedot'!$A429+MALLI_saneeraus_VJ1!A$2,"")</f>
        <v/>
      </c>
      <c r="B430" s="8" t="str">
        <f>IF(A430&lt;&gt;"",'Vesiverkoston lähtötiedot'!$B429*MALLI_saneeraus_VJ1!B$2,"")</f>
        <v/>
      </c>
      <c r="C430" t="str">
        <f>IF('Vesiverkoston lähtötiedot'!$A429&gt;1000, 'Vesiverkoston lähtötiedot'!$A429+MALLI_saneeraus_VJ1!C$2,"")</f>
        <v/>
      </c>
      <c r="D430" s="8" t="str">
        <f>IF(C430&lt;&gt;"",'Vesiverkoston lähtötiedot'!$B429*MALLI_saneeraus_VJ1!D$2,"")</f>
        <v/>
      </c>
      <c r="E430" t="str">
        <f>IF('Vesiverkoston lähtötiedot'!$A429&gt;1000, 'Vesiverkoston lähtötiedot'!$A429+MALLI_saneeraus_VJ1!E$2,"")</f>
        <v/>
      </c>
      <c r="F430" s="8" t="str">
        <f>IF(E430&lt;&gt;"",'Vesiverkoston lähtötiedot'!$B429*MALLI_saneeraus_VJ1!F$2,"")</f>
        <v/>
      </c>
      <c r="G430" t="str">
        <f>IF('Vesiverkoston lähtötiedot'!$A429&gt;1000, 'Vesiverkoston lähtötiedot'!$A429+MALLI_saneeraus_VJ1!G$2,"")</f>
        <v/>
      </c>
      <c r="H430" s="8" t="str">
        <f>IF(G430&lt;&gt;"",'Vesiverkoston lähtötiedot'!$B429*MALLI_saneeraus_VJ1!H$2,"")</f>
        <v/>
      </c>
      <c r="I430" t="str">
        <f>IF('Vesiverkoston lähtötiedot'!$A429&gt;1000, 'Vesiverkoston lähtötiedot'!$A429+MALLI_saneeraus_VJ1!I$2,"")</f>
        <v/>
      </c>
      <c r="J430" s="8" t="str">
        <f>IF(I430&lt;&gt;"",'Vesiverkoston lähtötiedot'!$B429*MALLI_saneeraus_VJ1!J$2,"")</f>
        <v/>
      </c>
    </row>
    <row r="431" spans="1:10" x14ac:dyDescent="0.35">
      <c r="A431" t="str">
        <f>IF('Vesiverkoston lähtötiedot'!$A430&gt;1000, 'Vesiverkoston lähtötiedot'!$A430+MALLI_saneeraus_VJ1!A$2,"")</f>
        <v/>
      </c>
      <c r="B431" s="8" t="str">
        <f>IF(A431&lt;&gt;"",'Vesiverkoston lähtötiedot'!$B430*MALLI_saneeraus_VJ1!B$2,"")</f>
        <v/>
      </c>
      <c r="C431" t="str">
        <f>IF('Vesiverkoston lähtötiedot'!$A430&gt;1000, 'Vesiverkoston lähtötiedot'!$A430+MALLI_saneeraus_VJ1!C$2,"")</f>
        <v/>
      </c>
      <c r="D431" s="8" t="str">
        <f>IF(C431&lt;&gt;"",'Vesiverkoston lähtötiedot'!$B430*MALLI_saneeraus_VJ1!D$2,"")</f>
        <v/>
      </c>
      <c r="E431" t="str">
        <f>IF('Vesiverkoston lähtötiedot'!$A430&gt;1000, 'Vesiverkoston lähtötiedot'!$A430+MALLI_saneeraus_VJ1!E$2,"")</f>
        <v/>
      </c>
      <c r="F431" s="8" t="str">
        <f>IF(E431&lt;&gt;"",'Vesiverkoston lähtötiedot'!$B430*MALLI_saneeraus_VJ1!F$2,"")</f>
        <v/>
      </c>
      <c r="G431" t="str">
        <f>IF('Vesiverkoston lähtötiedot'!$A430&gt;1000, 'Vesiverkoston lähtötiedot'!$A430+MALLI_saneeraus_VJ1!G$2,"")</f>
        <v/>
      </c>
      <c r="H431" s="8" t="str">
        <f>IF(G431&lt;&gt;"",'Vesiverkoston lähtötiedot'!$B430*MALLI_saneeraus_VJ1!H$2,"")</f>
        <v/>
      </c>
      <c r="I431" t="str">
        <f>IF('Vesiverkoston lähtötiedot'!$A430&gt;1000, 'Vesiverkoston lähtötiedot'!$A430+MALLI_saneeraus_VJ1!I$2,"")</f>
        <v/>
      </c>
      <c r="J431" s="8" t="str">
        <f>IF(I431&lt;&gt;"",'Vesiverkoston lähtötiedot'!$B430*MALLI_saneeraus_VJ1!J$2,"")</f>
        <v/>
      </c>
    </row>
    <row r="432" spans="1:10" x14ac:dyDescent="0.35">
      <c r="A432" t="str">
        <f>IF('Vesiverkoston lähtötiedot'!$A431&gt;1000, 'Vesiverkoston lähtötiedot'!$A431+MALLI_saneeraus_VJ1!A$2,"")</f>
        <v/>
      </c>
      <c r="B432" s="8" t="str">
        <f>IF(A432&lt;&gt;"",'Vesiverkoston lähtötiedot'!$B431*MALLI_saneeraus_VJ1!B$2,"")</f>
        <v/>
      </c>
      <c r="C432" t="str">
        <f>IF('Vesiverkoston lähtötiedot'!$A431&gt;1000, 'Vesiverkoston lähtötiedot'!$A431+MALLI_saneeraus_VJ1!C$2,"")</f>
        <v/>
      </c>
      <c r="D432" s="8" t="str">
        <f>IF(C432&lt;&gt;"",'Vesiverkoston lähtötiedot'!$B431*MALLI_saneeraus_VJ1!D$2,"")</f>
        <v/>
      </c>
      <c r="E432" t="str">
        <f>IF('Vesiverkoston lähtötiedot'!$A431&gt;1000, 'Vesiverkoston lähtötiedot'!$A431+MALLI_saneeraus_VJ1!E$2,"")</f>
        <v/>
      </c>
      <c r="F432" s="8" t="str">
        <f>IF(E432&lt;&gt;"",'Vesiverkoston lähtötiedot'!$B431*MALLI_saneeraus_VJ1!F$2,"")</f>
        <v/>
      </c>
      <c r="G432" t="str">
        <f>IF('Vesiverkoston lähtötiedot'!$A431&gt;1000, 'Vesiverkoston lähtötiedot'!$A431+MALLI_saneeraus_VJ1!G$2,"")</f>
        <v/>
      </c>
      <c r="H432" s="8" t="str">
        <f>IF(G432&lt;&gt;"",'Vesiverkoston lähtötiedot'!$B431*MALLI_saneeraus_VJ1!H$2,"")</f>
        <v/>
      </c>
      <c r="I432" t="str">
        <f>IF('Vesiverkoston lähtötiedot'!$A431&gt;1000, 'Vesiverkoston lähtötiedot'!$A431+MALLI_saneeraus_VJ1!I$2,"")</f>
        <v/>
      </c>
      <c r="J432" s="8" t="str">
        <f>IF(I432&lt;&gt;"",'Vesiverkoston lähtötiedot'!$B431*MALLI_saneeraus_VJ1!J$2,"")</f>
        <v/>
      </c>
    </row>
    <row r="433" spans="1:10" x14ac:dyDescent="0.35">
      <c r="A433" t="str">
        <f>IF('Vesiverkoston lähtötiedot'!$A432&gt;1000, 'Vesiverkoston lähtötiedot'!$A432+MALLI_saneeraus_VJ1!A$2,"")</f>
        <v/>
      </c>
      <c r="B433" s="8" t="str">
        <f>IF(A433&lt;&gt;"",'Vesiverkoston lähtötiedot'!$B432*MALLI_saneeraus_VJ1!B$2,"")</f>
        <v/>
      </c>
      <c r="C433" t="str">
        <f>IF('Vesiverkoston lähtötiedot'!$A432&gt;1000, 'Vesiverkoston lähtötiedot'!$A432+MALLI_saneeraus_VJ1!C$2,"")</f>
        <v/>
      </c>
      <c r="D433" s="8" t="str">
        <f>IF(C433&lt;&gt;"",'Vesiverkoston lähtötiedot'!$B432*MALLI_saneeraus_VJ1!D$2,"")</f>
        <v/>
      </c>
      <c r="E433" t="str">
        <f>IF('Vesiverkoston lähtötiedot'!$A432&gt;1000, 'Vesiverkoston lähtötiedot'!$A432+MALLI_saneeraus_VJ1!E$2,"")</f>
        <v/>
      </c>
      <c r="F433" s="8" t="str">
        <f>IF(E433&lt;&gt;"",'Vesiverkoston lähtötiedot'!$B432*MALLI_saneeraus_VJ1!F$2,"")</f>
        <v/>
      </c>
      <c r="G433" t="str">
        <f>IF('Vesiverkoston lähtötiedot'!$A432&gt;1000, 'Vesiverkoston lähtötiedot'!$A432+MALLI_saneeraus_VJ1!G$2,"")</f>
        <v/>
      </c>
      <c r="H433" s="8" t="str">
        <f>IF(G433&lt;&gt;"",'Vesiverkoston lähtötiedot'!$B432*MALLI_saneeraus_VJ1!H$2,"")</f>
        <v/>
      </c>
      <c r="I433" t="str">
        <f>IF('Vesiverkoston lähtötiedot'!$A432&gt;1000, 'Vesiverkoston lähtötiedot'!$A432+MALLI_saneeraus_VJ1!I$2,"")</f>
        <v/>
      </c>
      <c r="J433" s="8" t="str">
        <f>IF(I433&lt;&gt;"",'Vesiverkoston lähtötiedot'!$B432*MALLI_saneeraus_VJ1!J$2,"")</f>
        <v/>
      </c>
    </row>
    <row r="434" spans="1:10" x14ac:dyDescent="0.35">
      <c r="A434" t="str">
        <f>IF('Vesiverkoston lähtötiedot'!$A433&gt;1000, 'Vesiverkoston lähtötiedot'!$A433+MALLI_saneeraus_VJ1!A$2,"")</f>
        <v/>
      </c>
      <c r="B434" s="8" t="str">
        <f>IF(A434&lt;&gt;"",'Vesiverkoston lähtötiedot'!$B433*MALLI_saneeraus_VJ1!B$2,"")</f>
        <v/>
      </c>
      <c r="C434" t="str">
        <f>IF('Vesiverkoston lähtötiedot'!$A433&gt;1000, 'Vesiverkoston lähtötiedot'!$A433+MALLI_saneeraus_VJ1!C$2,"")</f>
        <v/>
      </c>
      <c r="D434" s="8" t="str">
        <f>IF(C434&lt;&gt;"",'Vesiverkoston lähtötiedot'!$B433*MALLI_saneeraus_VJ1!D$2,"")</f>
        <v/>
      </c>
      <c r="E434" t="str">
        <f>IF('Vesiverkoston lähtötiedot'!$A433&gt;1000, 'Vesiverkoston lähtötiedot'!$A433+MALLI_saneeraus_VJ1!E$2,"")</f>
        <v/>
      </c>
      <c r="F434" s="8" t="str">
        <f>IF(E434&lt;&gt;"",'Vesiverkoston lähtötiedot'!$B433*MALLI_saneeraus_VJ1!F$2,"")</f>
        <v/>
      </c>
      <c r="G434" t="str">
        <f>IF('Vesiverkoston lähtötiedot'!$A433&gt;1000, 'Vesiverkoston lähtötiedot'!$A433+MALLI_saneeraus_VJ1!G$2,"")</f>
        <v/>
      </c>
      <c r="H434" s="8" t="str">
        <f>IF(G434&lt;&gt;"",'Vesiverkoston lähtötiedot'!$B433*MALLI_saneeraus_VJ1!H$2,"")</f>
        <v/>
      </c>
      <c r="I434" t="str">
        <f>IF('Vesiverkoston lähtötiedot'!$A433&gt;1000, 'Vesiverkoston lähtötiedot'!$A433+MALLI_saneeraus_VJ1!I$2,"")</f>
        <v/>
      </c>
      <c r="J434" s="8" t="str">
        <f>IF(I434&lt;&gt;"",'Vesiverkoston lähtötiedot'!$B433*MALLI_saneeraus_VJ1!J$2,"")</f>
        <v/>
      </c>
    </row>
    <row r="435" spans="1:10" x14ac:dyDescent="0.35">
      <c r="A435" t="str">
        <f>IF('Vesiverkoston lähtötiedot'!$A434&gt;1000, 'Vesiverkoston lähtötiedot'!$A434+MALLI_saneeraus_VJ1!A$2,"")</f>
        <v/>
      </c>
      <c r="B435" s="8" t="str">
        <f>IF(A435&lt;&gt;"",'Vesiverkoston lähtötiedot'!$B434*MALLI_saneeraus_VJ1!B$2,"")</f>
        <v/>
      </c>
      <c r="C435" t="str">
        <f>IF('Vesiverkoston lähtötiedot'!$A434&gt;1000, 'Vesiverkoston lähtötiedot'!$A434+MALLI_saneeraus_VJ1!C$2,"")</f>
        <v/>
      </c>
      <c r="D435" s="8" t="str">
        <f>IF(C435&lt;&gt;"",'Vesiverkoston lähtötiedot'!$B434*MALLI_saneeraus_VJ1!D$2,"")</f>
        <v/>
      </c>
      <c r="E435" t="str">
        <f>IF('Vesiverkoston lähtötiedot'!$A434&gt;1000, 'Vesiverkoston lähtötiedot'!$A434+MALLI_saneeraus_VJ1!E$2,"")</f>
        <v/>
      </c>
      <c r="F435" s="8" t="str">
        <f>IF(E435&lt;&gt;"",'Vesiverkoston lähtötiedot'!$B434*MALLI_saneeraus_VJ1!F$2,"")</f>
        <v/>
      </c>
      <c r="G435" t="str">
        <f>IF('Vesiverkoston lähtötiedot'!$A434&gt;1000, 'Vesiverkoston lähtötiedot'!$A434+MALLI_saneeraus_VJ1!G$2,"")</f>
        <v/>
      </c>
      <c r="H435" s="8" t="str">
        <f>IF(G435&lt;&gt;"",'Vesiverkoston lähtötiedot'!$B434*MALLI_saneeraus_VJ1!H$2,"")</f>
        <v/>
      </c>
      <c r="I435" t="str">
        <f>IF('Vesiverkoston lähtötiedot'!$A434&gt;1000, 'Vesiverkoston lähtötiedot'!$A434+MALLI_saneeraus_VJ1!I$2,"")</f>
        <v/>
      </c>
      <c r="J435" s="8" t="str">
        <f>IF(I435&lt;&gt;"",'Vesiverkoston lähtötiedot'!$B434*MALLI_saneeraus_VJ1!J$2,"")</f>
        <v/>
      </c>
    </row>
    <row r="436" spans="1:10" x14ac:dyDescent="0.35">
      <c r="A436" t="str">
        <f>IF('Vesiverkoston lähtötiedot'!$A435&gt;1000, 'Vesiverkoston lähtötiedot'!$A435+MALLI_saneeraus_VJ1!A$2,"")</f>
        <v/>
      </c>
      <c r="B436" s="8" t="str">
        <f>IF(A436&lt;&gt;"",'Vesiverkoston lähtötiedot'!$B435*MALLI_saneeraus_VJ1!B$2,"")</f>
        <v/>
      </c>
      <c r="C436" t="str">
        <f>IF('Vesiverkoston lähtötiedot'!$A435&gt;1000, 'Vesiverkoston lähtötiedot'!$A435+MALLI_saneeraus_VJ1!C$2,"")</f>
        <v/>
      </c>
      <c r="D436" s="8" t="str">
        <f>IF(C436&lt;&gt;"",'Vesiverkoston lähtötiedot'!$B435*MALLI_saneeraus_VJ1!D$2,"")</f>
        <v/>
      </c>
      <c r="E436" t="str">
        <f>IF('Vesiverkoston lähtötiedot'!$A435&gt;1000, 'Vesiverkoston lähtötiedot'!$A435+MALLI_saneeraus_VJ1!E$2,"")</f>
        <v/>
      </c>
      <c r="F436" s="8" t="str">
        <f>IF(E436&lt;&gt;"",'Vesiverkoston lähtötiedot'!$B435*MALLI_saneeraus_VJ1!F$2,"")</f>
        <v/>
      </c>
      <c r="G436" t="str">
        <f>IF('Vesiverkoston lähtötiedot'!$A435&gt;1000, 'Vesiverkoston lähtötiedot'!$A435+MALLI_saneeraus_VJ1!G$2,"")</f>
        <v/>
      </c>
      <c r="H436" s="8" t="str">
        <f>IF(G436&lt;&gt;"",'Vesiverkoston lähtötiedot'!$B435*MALLI_saneeraus_VJ1!H$2,"")</f>
        <v/>
      </c>
      <c r="I436" t="str">
        <f>IF('Vesiverkoston lähtötiedot'!$A435&gt;1000, 'Vesiverkoston lähtötiedot'!$A435+MALLI_saneeraus_VJ1!I$2,"")</f>
        <v/>
      </c>
      <c r="J436" s="8" t="str">
        <f>IF(I436&lt;&gt;"",'Vesiverkoston lähtötiedot'!$B435*MALLI_saneeraus_VJ1!J$2,"")</f>
        <v/>
      </c>
    </row>
    <row r="437" spans="1:10" x14ac:dyDescent="0.35">
      <c r="A437" t="str">
        <f>IF('Vesiverkoston lähtötiedot'!$A436&gt;1000, 'Vesiverkoston lähtötiedot'!$A436+MALLI_saneeraus_VJ1!A$2,"")</f>
        <v/>
      </c>
      <c r="B437" s="8" t="str">
        <f>IF(A437&lt;&gt;"",'Vesiverkoston lähtötiedot'!$B436*MALLI_saneeraus_VJ1!B$2,"")</f>
        <v/>
      </c>
      <c r="C437" t="str">
        <f>IF('Vesiverkoston lähtötiedot'!$A436&gt;1000, 'Vesiverkoston lähtötiedot'!$A436+MALLI_saneeraus_VJ1!C$2,"")</f>
        <v/>
      </c>
      <c r="D437" s="8" t="str">
        <f>IF(C437&lt;&gt;"",'Vesiverkoston lähtötiedot'!$B436*MALLI_saneeraus_VJ1!D$2,"")</f>
        <v/>
      </c>
      <c r="E437" t="str">
        <f>IF('Vesiverkoston lähtötiedot'!$A436&gt;1000, 'Vesiverkoston lähtötiedot'!$A436+MALLI_saneeraus_VJ1!E$2,"")</f>
        <v/>
      </c>
      <c r="F437" s="8" t="str">
        <f>IF(E437&lt;&gt;"",'Vesiverkoston lähtötiedot'!$B436*MALLI_saneeraus_VJ1!F$2,"")</f>
        <v/>
      </c>
      <c r="G437" t="str">
        <f>IF('Vesiverkoston lähtötiedot'!$A436&gt;1000, 'Vesiverkoston lähtötiedot'!$A436+MALLI_saneeraus_VJ1!G$2,"")</f>
        <v/>
      </c>
      <c r="H437" s="8" t="str">
        <f>IF(G437&lt;&gt;"",'Vesiverkoston lähtötiedot'!$B436*MALLI_saneeraus_VJ1!H$2,"")</f>
        <v/>
      </c>
      <c r="I437" t="str">
        <f>IF('Vesiverkoston lähtötiedot'!$A436&gt;1000, 'Vesiverkoston lähtötiedot'!$A436+MALLI_saneeraus_VJ1!I$2,"")</f>
        <v/>
      </c>
      <c r="J437" s="8" t="str">
        <f>IF(I437&lt;&gt;"",'Vesiverkoston lähtötiedot'!$B436*MALLI_saneeraus_VJ1!J$2,"")</f>
        <v/>
      </c>
    </row>
    <row r="438" spans="1:10" x14ac:dyDescent="0.35">
      <c r="A438" t="str">
        <f>IF('Vesiverkoston lähtötiedot'!$A437&gt;1000, 'Vesiverkoston lähtötiedot'!$A437+MALLI_saneeraus_VJ1!A$2,"")</f>
        <v/>
      </c>
      <c r="B438" s="8" t="str">
        <f>IF(A438&lt;&gt;"",'Vesiverkoston lähtötiedot'!$B437*MALLI_saneeraus_VJ1!B$2,"")</f>
        <v/>
      </c>
      <c r="C438" t="str">
        <f>IF('Vesiverkoston lähtötiedot'!$A437&gt;1000, 'Vesiverkoston lähtötiedot'!$A437+MALLI_saneeraus_VJ1!C$2,"")</f>
        <v/>
      </c>
      <c r="D438" s="8" t="str">
        <f>IF(C438&lt;&gt;"",'Vesiverkoston lähtötiedot'!$B437*MALLI_saneeraus_VJ1!D$2,"")</f>
        <v/>
      </c>
      <c r="E438" t="str">
        <f>IF('Vesiverkoston lähtötiedot'!$A437&gt;1000, 'Vesiverkoston lähtötiedot'!$A437+MALLI_saneeraus_VJ1!E$2,"")</f>
        <v/>
      </c>
      <c r="F438" s="8" t="str">
        <f>IF(E438&lt;&gt;"",'Vesiverkoston lähtötiedot'!$B437*MALLI_saneeraus_VJ1!F$2,"")</f>
        <v/>
      </c>
      <c r="G438" t="str">
        <f>IF('Vesiverkoston lähtötiedot'!$A437&gt;1000, 'Vesiverkoston lähtötiedot'!$A437+MALLI_saneeraus_VJ1!G$2,"")</f>
        <v/>
      </c>
      <c r="H438" s="8" t="str">
        <f>IF(G438&lt;&gt;"",'Vesiverkoston lähtötiedot'!$B437*MALLI_saneeraus_VJ1!H$2,"")</f>
        <v/>
      </c>
      <c r="I438" t="str">
        <f>IF('Vesiverkoston lähtötiedot'!$A437&gt;1000, 'Vesiverkoston lähtötiedot'!$A437+MALLI_saneeraus_VJ1!I$2,"")</f>
        <v/>
      </c>
      <c r="J438" s="8" t="str">
        <f>IF(I438&lt;&gt;"",'Vesiverkoston lähtötiedot'!$B437*MALLI_saneeraus_VJ1!J$2,"")</f>
        <v/>
      </c>
    </row>
    <row r="439" spans="1:10" x14ac:dyDescent="0.35">
      <c r="A439" t="str">
        <f>IF('Vesiverkoston lähtötiedot'!$A438&gt;1000, 'Vesiverkoston lähtötiedot'!$A438+MALLI_saneeraus_VJ1!A$2,"")</f>
        <v/>
      </c>
      <c r="B439" s="8" t="str">
        <f>IF(A439&lt;&gt;"",'Vesiverkoston lähtötiedot'!$B438*MALLI_saneeraus_VJ1!B$2,"")</f>
        <v/>
      </c>
      <c r="C439" t="str">
        <f>IF('Vesiverkoston lähtötiedot'!$A438&gt;1000, 'Vesiverkoston lähtötiedot'!$A438+MALLI_saneeraus_VJ1!C$2,"")</f>
        <v/>
      </c>
      <c r="D439" s="8" t="str">
        <f>IF(C439&lt;&gt;"",'Vesiverkoston lähtötiedot'!$B438*MALLI_saneeraus_VJ1!D$2,"")</f>
        <v/>
      </c>
      <c r="E439" t="str">
        <f>IF('Vesiverkoston lähtötiedot'!$A438&gt;1000, 'Vesiverkoston lähtötiedot'!$A438+MALLI_saneeraus_VJ1!E$2,"")</f>
        <v/>
      </c>
      <c r="F439" s="8" t="str">
        <f>IF(E439&lt;&gt;"",'Vesiverkoston lähtötiedot'!$B438*MALLI_saneeraus_VJ1!F$2,"")</f>
        <v/>
      </c>
      <c r="G439" t="str">
        <f>IF('Vesiverkoston lähtötiedot'!$A438&gt;1000, 'Vesiverkoston lähtötiedot'!$A438+MALLI_saneeraus_VJ1!G$2,"")</f>
        <v/>
      </c>
      <c r="H439" s="8" t="str">
        <f>IF(G439&lt;&gt;"",'Vesiverkoston lähtötiedot'!$B438*MALLI_saneeraus_VJ1!H$2,"")</f>
        <v/>
      </c>
      <c r="I439" t="str">
        <f>IF('Vesiverkoston lähtötiedot'!$A438&gt;1000, 'Vesiverkoston lähtötiedot'!$A438+MALLI_saneeraus_VJ1!I$2,"")</f>
        <v/>
      </c>
      <c r="J439" s="8" t="str">
        <f>IF(I439&lt;&gt;"",'Vesiverkoston lähtötiedot'!$B438*MALLI_saneeraus_VJ1!J$2,"")</f>
        <v/>
      </c>
    </row>
    <row r="440" spans="1:10" x14ac:dyDescent="0.35">
      <c r="A440" t="str">
        <f>IF('Vesiverkoston lähtötiedot'!$A439&gt;1000, 'Vesiverkoston lähtötiedot'!$A439+MALLI_saneeraus_VJ1!A$2,"")</f>
        <v/>
      </c>
      <c r="B440" s="8" t="str">
        <f>IF(A440&lt;&gt;"",'Vesiverkoston lähtötiedot'!$B439*MALLI_saneeraus_VJ1!B$2,"")</f>
        <v/>
      </c>
      <c r="C440" t="str">
        <f>IF('Vesiverkoston lähtötiedot'!$A439&gt;1000, 'Vesiverkoston lähtötiedot'!$A439+MALLI_saneeraus_VJ1!C$2,"")</f>
        <v/>
      </c>
      <c r="D440" s="8" t="str">
        <f>IF(C440&lt;&gt;"",'Vesiverkoston lähtötiedot'!$B439*MALLI_saneeraus_VJ1!D$2,"")</f>
        <v/>
      </c>
      <c r="E440" t="str">
        <f>IF('Vesiverkoston lähtötiedot'!$A439&gt;1000, 'Vesiverkoston lähtötiedot'!$A439+MALLI_saneeraus_VJ1!E$2,"")</f>
        <v/>
      </c>
      <c r="F440" s="8" t="str">
        <f>IF(E440&lt;&gt;"",'Vesiverkoston lähtötiedot'!$B439*MALLI_saneeraus_VJ1!F$2,"")</f>
        <v/>
      </c>
      <c r="G440" t="str">
        <f>IF('Vesiverkoston lähtötiedot'!$A439&gt;1000, 'Vesiverkoston lähtötiedot'!$A439+MALLI_saneeraus_VJ1!G$2,"")</f>
        <v/>
      </c>
      <c r="H440" s="8" t="str">
        <f>IF(G440&lt;&gt;"",'Vesiverkoston lähtötiedot'!$B439*MALLI_saneeraus_VJ1!H$2,"")</f>
        <v/>
      </c>
      <c r="I440" t="str">
        <f>IF('Vesiverkoston lähtötiedot'!$A439&gt;1000, 'Vesiverkoston lähtötiedot'!$A439+MALLI_saneeraus_VJ1!I$2,"")</f>
        <v/>
      </c>
      <c r="J440" s="8" t="str">
        <f>IF(I440&lt;&gt;"",'Vesiverkoston lähtötiedot'!$B439*MALLI_saneeraus_VJ1!J$2,"")</f>
        <v/>
      </c>
    </row>
    <row r="441" spans="1:10" x14ac:dyDescent="0.35">
      <c r="A441" t="str">
        <f>IF('Vesiverkoston lähtötiedot'!$A440&gt;1000, 'Vesiverkoston lähtötiedot'!$A440+MALLI_saneeraus_VJ1!A$2,"")</f>
        <v/>
      </c>
      <c r="B441" s="8" t="str">
        <f>IF(A441&lt;&gt;"",'Vesiverkoston lähtötiedot'!$B440*MALLI_saneeraus_VJ1!B$2,"")</f>
        <v/>
      </c>
      <c r="C441" t="str">
        <f>IF('Vesiverkoston lähtötiedot'!$A440&gt;1000, 'Vesiverkoston lähtötiedot'!$A440+MALLI_saneeraus_VJ1!C$2,"")</f>
        <v/>
      </c>
      <c r="D441" s="8" t="str">
        <f>IF(C441&lt;&gt;"",'Vesiverkoston lähtötiedot'!$B440*MALLI_saneeraus_VJ1!D$2,"")</f>
        <v/>
      </c>
      <c r="E441" t="str">
        <f>IF('Vesiverkoston lähtötiedot'!$A440&gt;1000, 'Vesiverkoston lähtötiedot'!$A440+MALLI_saneeraus_VJ1!E$2,"")</f>
        <v/>
      </c>
      <c r="F441" s="8" t="str">
        <f>IF(E441&lt;&gt;"",'Vesiverkoston lähtötiedot'!$B440*MALLI_saneeraus_VJ1!F$2,"")</f>
        <v/>
      </c>
      <c r="G441" t="str">
        <f>IF('Vesiverkoston lähtötiedot'!$A440&gt;1000, 'Vesiverkoston lähtötiedot'!$A440+MALLI_saneeraus_VJ1!G$2,"")</f>
        <v/>
      </c>
      <c r="H441" s="8" t="str">
        <f>IF(G441&lt;&gt;"",'Vesiverkoston lähtötiedot'!$B440*MALLI_saneeraus_VJ1!H$2,"")</f>
        <v/>
      </c>
      <c r="I441" t="str">
        <f>IF('Vesiverkoston lähtötiedot'!$A440&gt;1000, 'Vesiverkoston lähtötiedot'!$A440+MALLI_saneeraus_VJ1!I$2,"")</f>
        <v/>
      </c>
      <c r="J441" s="8" t="str">
        <f>IF(I441&lt;&gt;"",'Vesiverkoston lähtötiedot'!$B440*MALLI_saneeraus_VJ1!J$2,"")</f>
        <v/>
      </c>
    </row>
    <row r="442" spans="1:10" x14ac:dyDescent="0.35">
      <c r="A442" t="str">
        <f>IF('Vesiverkoston lähtötiedot'!$A441&gt;1000, 'Vesiverkoston lähtötiedot'!$A441+MALLI_saneeraus_VJ1!A$2,"")</f>
        <v/>
      </c>
      <c r="B442" s="8" t="str">
        <f>IF(A442&lt;&gt;"",'Vesiverkoston lähtötiedot'!$B441*MALLI_saneeraus_VJ1!B$2,"")</f>
        <v/>
      </c>
      <c r="C442" t="str">
        <f>IF('Vesiverkoston lähtötiedot'!$A441&gt;1000, 'Vesiverkoston lähtötiedot'!$A441+MALLI_saneeraus_VJ1!C$2,"")</f>
        <v/>
      </c>
      <c r="D442" s="8" t="str">
        <f>IF(C442&lt;&gt;"",'Vesiverkoston lähtötiedot'!$B441*MALLI_saneeraus_VJ1!D$2,"")</f>
        <v/>
      </c>
      <c r="E442" t="str">
        <f>IF('Vesiverkoston lähtötiedot'!$A441&gt;1000, 'Vesiverkoston lähtötiedot'!$A441+MALLI_saneeraus_VJ1!E$2,"")</f>
        <v/>
      </c>
      <c r="F442" s="8" t="str">
        <f>IF(E442&lt;&gt;"",'Vesiverkoston lähtötiedot'!$B441*MALLI_saneeraus_VJ1!F$2,"")</f>
        <v/>
      </c>
      <c r="G442" t="str">
        <f>IF('Vesiverkoston lähtötiedot'!$A441&gt;1000, 'Vesiverkoston lähtötiedot'!$A441+MALLI_saneeraus_VJ1!G$2,"")</f>
        <v/>
      </c>
      <c r="H442" s="8" t="str">
        <f>IF(G442&lt;&gt;"",'Vesiverkoston lähtötiedot'!$B441*MALLI_saneeraus_VJ1!H$2,"")</f>
        <v/>
      </c>
      <c r="I442" t="str">
        <f>IF('Vesiverkoston lähtötiedot'!$A441&gt;1000, 'Vesiverkoston lähtötiedot'!$A441+MALLI_saneeraus_VJ1!I$2,"")</f>
        <v/>
      </c>
      <c r="J442" s="8" t="str">
        <f>IF(I442&lt;&gt;"",'Vesiverkoston lähtötiedot'!$B441*MALLI_saneeraus_VJ1!J$2,"")</f>
        <v/>
      </c>
    </row>
    <row r="443" spans="1:10" x14ac:dyDescent="0.35">
      <c r="A443" t="str">
        <f>IF('Vesiverkoston lähtötiedot'!$A442&gt;1000, 'Vesiverkoston lähtötiedot'!$A442+MALLI_saneeraus_VJ1!A$2,"")</f>
        <v/>
      </c>
      <c r="B443" s="8" t="str">
        <f>IF(A443&lt;&gt;"",'Vesiverkoston lähtötiedot'!$B442*MALLI_saneeraus_VJ1!B$2,"")</f>
        <v/>
      </c>
      <c r="C443" t="str">
        <f>IF('Vesiverkoston lähtötiedot'!$A442&gt;1000, 'Vesiverkoston lähtötiedot'!$A442+MALLI_saneeraus_VJ1!C$2,"")</f>
        <v/>
      </c>
      <c r="D443" s="8" t="str">
        <f>IF(C443&lt;&gt;"",'Vesiverkoston lähtötiedot'!$B442*MALLI_saneeraus_VJ1!D$2,"")</f>
        <v/>
      </c>
      <c r="E443" t="str">
        <f>IF('Vesiverkoston lähtötiedot'!$A442&gt;1000, 'Vesiverkoston lähtötiedot'!$A442+MALLI_saneeraus_VJ1!E$2,"")</f>
        <v/>
      </c>
      <c r="F443" s="8" t="str">
        <f>IF(E443&lt;&gt;"",'Vesiverkoston lähtötiedot'!$B442*MALLI_saneeraus_VJ1!F$2,"")</f>
        <v/>
      </c>
      <c r="G443" t="str">
        <f>IF('Vesiverkoston lähtötiedot'!$A442&gt;1000, 'Vesiverkoston lähtötiedot'!$A442+MALLI_saneeraus_VJ1!G$2,"")</f>
        <v/>
      </c>
      <c r="H443" s="8" t="str">
        <f>IF(G443&lt;&gt;"",'Vesiverkoston lähtötiedot'!$B442*MALLI_saneeraus_VJ1!H$2,"")</f>
        <v/>
      </c>
      <c r="I443" t="str">
        <f>IF('Vesiverkoston lähtötiedot'!$A442&gt;1000, 'Vesiverkoston lähtötiedot'!$A442+MALLI_saneeraus_VJ1!I$2,"")</f>
        <v/>
      </c>
      <c r="J443" s="8" t="str">
        <f>IF(I443&lt;&gt;"",'Vesiverkoston lähtötiedot'!$B442*MALLI_saneeraus_VJ1!J$2,"")</f>
        <v/>
      </c>
    </row>
    <row r="444" spans="1:10" x14ac:dyDescent="0.35">
      <c r="A444" t="str">
        <f>IF('Vesiverkoston lähtötiedot'!$A443&gt;1000, 'Vesiverkoston lähtötiedot'!$A443+MALLI_saneeraus_VJ1!A$2,"")</f>
        <v/>
      </c>
      <c r="B444" s="8" t="str">
        <f>IF(A444&lt;&gt;"",'Vesiverkoston lähtötiedot'!$B443*MALLI_saneeraus_VJ1!B$2,"")</f>
        <v/>
      </c>
      <c r="C444" t="str">
        <f>IF('Vesiverkoston lähtötiedot'!$A443&gt;1000, 'Vesiverkoston lähtötiedot'!$A443+MALLI_saneeraus_VJ1!C$2,"")</f>
        <v/>
      </c>
      <c r="D444" s="8" t="str">
        <f>IF(C444&lt;&gt;"",'Vesiverkoston lähtötiedot'!$B443*MALLI_saneeraus_VJ1!D$2,"")</f>
        <v/>
      </c>
      <c r="E444" t="str">
        <f>IF('Vesiverkoston lähtötiedot'!$A443&gt;1000, 'Vesiverkoston lähtötiedot'!$A443+MALLI_saneeraus_VJ1!E$2,"")</f>
        <v/>
      </c>
      <c r="F444" s="8" t="str">
        <f>IF(E444&lt;&gt;"",'Vesiverkoston lähtötiedot'!$B443*MALLI_saneeraus_VJ1!F$2,"")</f>
        <v/>
      </c>
      <c r="G444" t="str">
        <f>IF('Vesiverkoston lähtötiedot'!$A443&gt;1000, 'Vesiverkoston lähtötiedot'!$A443+MALLI_saneeraus_VJ1!G$2,"")</f>
        <v/>
      </c>
      <c r="H444" s="8" t="str">
        <f>IF(G444&lt;&gt;"",'Vesiverkoston lähtötiedot'!$B443*MALLI_saneeraus_VJ1!H$2,"")</f>
        <v/>
      </c>
      <c r="I444" t="str">
        <f>IF('Vesiverkoston lähtötiedot'!$A443&gt;1000, 'Vesiverkoston lähtötiedot'!$A443+MALLI_saneeraus_VJ1!I$2,"")</f>
        <v/>
      </c>
      <c r="J444" s="8" t="str">
        <f>IF(I444&lt;&gt;"",'Vesiverkoston lähtötiedot'!$B443*MALLI_saneeraus_VJ1!J$2,"")</f>
        <v/>
      </c>
    </row>
    <row r="445" spans="1:10" x14ac:dyDescent="0.35">
      <c r="A445" t="str">
        <f>IF('Vesiverkoston lähtötiedot'!$A444&gt;1000, 'Vesiverkoston lähtötiedot'!$A444+MALLI_saneeraus_VJ1!A$2,"")</f>
        <v/>
      </c>
      <c r="B445" s="8" t="str">
        <f>IF(A445&lt;&gt;"",'Vesiverkoston lähtötiedot'!$B444*MALLI_saneeraus_VJ1!B$2,"")</f>
        <v/>
      </c>
      <c r="C445" t="str">
        <f>IF('Vesiverkoston lähtötiedot'!$A444&gt;1000, 'Vesiverkoston lähtötiedot'!$A444+MALLI_saneeraus_VJ1!C$2,"")</f>
        <v/>
      </c>
      <c r="D445" s="8" t="str">
        <f>IF(C445&lt;&gt;"",'Vesiverkoston lähtötiedot'!$B444*MALLI_saneeraus_VJ1!D$2,"")</f>
        <v/>
      </c>
      <c r="E445" t="str">
        <f>IF('Vesiverkoston lähtötiedot'!$A444&gt;1000, 'Vesiverkoston lähtötiedot'!$A444+MALLI_saneeraus_VJ1!E$2,"")</f>
        <v/>
      </c>
      <c r="F445" s="8" t="str">
        <f>IF(E445&lt;&gt;"",'Vesiverkoston lähtötiedot'!$B444*MALLI_saneeraus_VJ1!F$2,"")</f>
        <v/>
      </c>
      <c r="G445" t="str">
        <f>IF('Vesiverkoston lähtötiedot'!$A444&gt;1000, 'Vesiverkoston lähtötiedot'!$A444+MALLI_saneeraus_VJ1!G$2,"")</f>
        <v/>
      </c>
      <c r="H445" s="8" t="str">
        <f>IF(G445&lt;&gt;"",'Vesiverkoston lähtötiedot'!$B444*MALLI_saneeraus_VJ1!H$2,"")</f>
        <v/>
      </c>
      <c r="I445" t="str">
        <f>IF('Vesiverkoston lähtötiedot'!$A444&gt;1000, 'Vesiverkoston lähtötiedot'!$A444+MALLI_saneeraus_VJ1!I$2,"")</f>
        <v/>
      </c>
      <c r="J445" s="8" t="str">
        <f>IF(I445&lt;&gt;"",'Vesiverkoston lähtötiedot'!$B444*MALLI_saneeraus_VJ1!J$2,"")</f>
        <v/>
      </c>
    </row>
    <row r="446" spans="1:10" x14ac:dyDescent="0.35">
      <c r="A446" t="str">
        <f>IF('Vesiverkoston lähtötiedot'!$A445&gt;1000, 'Vesiverkoston lähtötiedot'!$A445+MALLI_saneeraus_VJ1!A$2,"")</f>
        <v/>
      </c>
      <c r="B446" s="8" t="str">
        <f>IF(A446&lt;&gt;"",'Vesiverkoston lähtötiedot'!$B445*MALLI_saneeraus_VJ1!B$2,"")</f>
        <v/>
      </c>
      <c r="C446" t="str">
        <f>IF('Vesiverkoston lähtötiedot'!$A445&gt;1000, 'Vesiverkoston lähtötiedot'!$A445+MALLI_saneeraus_VJ1!C$2,"")</f>
        <v/>
      </c>
      <c r="D446" s="8" t="str">
        <f>IF(C446&lt;&gt;"",'Vesiverkoston lähtötiedot'!$B445*MALLI_saneeraus_VJ1!D$2,"")</f>
        <v/>
      </c>
      <c r="E446" t="str">
        <f>IF('Vesiverkoston lähtötiedot'!$A445&gt;1000, 'Vesiverkoston lähtötiedot'!$A445+MALLI_saneeraus_VJ1!E$2,"")</f>
        <v/>
      </c>
      <c r="F446" s="8" t="str">
        <f>IF(E446&lt;&gt;"",'Vesiverkoston lähtötiedot'!$B445*MALLI_saneeraus_VJ1!F$2,"")</f>
        <v/>
      </c>
      <c r="G446" t="str">
        <f>IF('Vesiverkoston lähtötiedot'!$A445&gt;1000, 'Vesiverkoston lähtötiedot'!$A445+MALLI_saneeraus_VJ1!G$2,"")</f>
        <v/>
      </c>
      <c r="H446" s="8" t="str">
        <f>IF(G446&lt;&gt;"",'Vesiverkoston lähtötiedot'!$B445*MALLI_saneeraus_VJ1!H$2,"")</f>
        <v/>
      </c>
      <c r="I446" t="str">
        <f>IF('Vesiverkoston lähtötiedot'!$A445&gt;1000, 'Vesiverkoston lähtötiedot'!$A445+MALLI_saneeraus_VJ1!I$2,"")</f>
        <v/>
      </c>
      <c r="J446" s="8" t="str">
        <f>IF(I446&lt;&gt;"",'Vesiverkoston lähtötiedot'!$B445*MALLI_saneeraus_VJ1!J$2,"")</f>
        <v/>
      </c>
    </row>
    <row r="447" spans="1:10" x14ac:dyDescent="0.35">
      <c r="A447" t="str">
        <f>IF('Vesiverkoston lähtötiedot'!$A446&gt;1000, 'Vesiverkoston lähtötiedot'!$A446+MALLI_saneeraus_VJ1!A$2,"")</f>
        <v/>
      </c>
      <c r="B447" s="8" t="str">
        <f>IF(A447&lt;&gt;"",'Vesiverkoston lähtötiedot'!$B446*MALLI_saneeraus_VJ1!B$2,"")</f>
        <v/>
      </c>
      <c r="C447" t="str">
        <f>IF('Vesiverkoston lähtötiedot'!$A446&gt;1000, 'Vesiverkoston lähtötiedot'!$A446+MALLI_saneeraus_VJ1!C$2,"")</f>
        <v/>
      </c>
      <c r="D447" s="8" t="str">
        <f>IF(C447&lt;&gt;"",'Vesiverkoston lähtötiedot'!$B446*MALLI_saneeraus_VJ1!D$2,"")</f>
        <v/>
      </c>
      <c r="E447" t="str">
        <f>IF('Vesiverkoston lähtötiedot'!$A446&gt;1000, 'Vesiverkoston lähtötiedot'!$A446+MALLI_saneeraus_VJ1!E$2,"")</f>
        <v/>
      </c>
      <c r="F447" s="8" t="str">
        <f>IF(E447&lt;&gt;"",'Vesiverkoston lähtötiedot'!$B446*MALLI_saneeraus_VJ1!F$2,"")</f>
        <v/>
      </c>
      <c r="G447" t="str">
        <f>IF('Vesiverkoston lähtötiedot'!$A446&gt;1000, 'Vesiverkoston lähtötiedot'!$A446+MALLI_saneeraus_VJ1!G$2,"")</f>
        <v/>
      </c>
      <c r="H447" s="8" t="str">
        <f>IF(G447&lt;&gt;"",'Vesiverkoston lähtötiedot'!$B446*MALLI_saneeraus_VJ1!H$2,"")</f>
        <v/>
      </c>
      <c r="I447" t="str">
        <f>IF('Vesiverkoston lähtötiedot'!$A446&gt;1000, 'Vesiverkoston lähtötiedot'!$A446+MALLI_saneeraus_VJ1!I$2,"")</f>
        <v/>
      </c>
      <c r="J447" s="8" t="str">
        <f>IF(I447&lt;&gt;"",'Vesiverkoston lähtötiedot'!$B446*MALLI_saneeraus_VJ1!J$2,"")</f>
        <v/>
      </c>
    </row>
    <row r="448" spans="1:10" x14ac:dyDescent="0.35">
      <c r="A448" t="str">
        <f>IF('Vesiverkoston lähtötiedot'!$A447&gt;1000, 'Vesiverkoston lähtötiedot'!$A447+MALLI_saneeraus_VJ1!A$2,"")</f>
        <v/>
      </c>
      <c r="B448" s="8" t="str">
        <f>IF(A448&lt;&gt;"",'Vesiverkoston lähtötiedot'!$B447*MALLI_saneeraus_VJ1!B$2,"")</f>
        <v/>
      </c>
      <c r="C448" t="str">
        <f>IF('Vesiverkoston lähtötiedot'!$A447&gt;1000, 'Vesiverkoston lähtötiedot'!$A447+MALLI_saneeraus_VJ1!C$2,"")</f>
        <v/>
      </c>
      <c r="D448" s="8" t="str">
        <f>IF(C448&lt;&gt;"",'Vesiverkoston lähtötiedot'!$B447*MALLI_saneeraus_VJ1!D$2,"")</f>
        <v/>
      </c>
      <c r="E448" t="str">
        <f>IF('Vesiverkoston lähtötiedot'!$A447&gt;1000, 'Vesiverkoston lähtötiedot'!$A447+MALLI_saneeraus_VJ1!E$2,"")</f>
        <v/>
      </c>
      <c r="F448" s="8" t="str">
        <f>IF(E448&lt;&gt;"",'Vesiverkoston lähtötiedot'!$B447*MALLI_saneeraus_VJ1!F$2,"")</f>
        <v/>
      </c>
      <c r="G448" t="str">
        <f>IF('Vesiverkoston lähtötiedot'!$A447&gt;1000, 'Vesiverkoston lähtötiedot'!$A447+MALLI_saneeraus_VJ1!G$2,"")</f>
        <v/>
      </c>
      <c r="H448" s="8" t="str">
        <f>IF(G448&lt;&gt;"",'Vesiverkoston lähtötiedot'!$B447*MALLI_saneeraus_VJ1!H$2,"")</f>
        <v/>
      </c>
      <c r="I448" t="str">
        <f>IF('Vesiverkoston lähtötiedot'!$A447&gt;1000, 'Vesiverkoston lähtötiedot'!$A447+MALLI_saneeraus_VJ1!I$2,"")</f>
        <v/>
      </c>
      <c r="J448" s="8" t="str">
        <f>IF(I448&lt;&gt;"",'Vesiverkoston lähtötiedot'!$B447*MALLI_saneeraus_VJ1!J$2,"")</f>
        <v/>
      </c>
    </row>
    <row r="449" spans="1:10" x14ac:dyDescent="0.35">
      <c r="A449" t="str">
        <f>IF('Vesiverkoston lähtötiedot'!$A448&gt;1000, 'Vesiverkoston lähtötiedot'!$A448+MALLI_saneeraus_VJ1!A$2,"")</f>
        <v/>
      </c>
      <c r="B449" s="8" t="str">
        <f>IF(A449&lt;&gt;"",'Vesiverkoston lähtötiedot'!$B448*MALLI_saneeraus_VJ1!B$2,"")</f>
        <v/>
      </c>
      <c r="C449" t="str">
        <f>IF('Vesiverkoston lähtötiedot'!$A448&gt;1000, 'Vesiverkoston lähtötiedot'!$A448+MALLI_saneeraus_VJ1!C$2,"")</f>
        <v/>
      </c>
      <c r="D449" s="8" t="str">
        <f>IF(C449&lt;&gt;"",'Vesiverkoston lähtötiedot'!$B448*MALLI_saneeraus_VJ1!D$2,"")</f>
        <v/>
      </c>
      <c r="E449" t="str">
        <f>IF('Vesiverkoston lähtötiedot'!$A448&gt;1000, 'Vesiverkoston lähtötiedot'!$A448+MALLI_saneeraus_VJ1!E$2,"")</f>
        <v/>
      </c>
      <c r="F449" s="8" t="str">
        <f>IF(E449&lt;&gt;"",'Vesiverkoston lähtötiedot'!$B448*MALLI_saneeraus_VJ1!F$2,"")</f>
        <v/>
      </c>
      <c r="G449" t="str">
        <f>IF('Vesiverkoston lähtötiedot'!$A448&gt;1000, 'Vesiverkoston lähtötiedot'!$A448+MALLI_saneeraus_VJ1!G$2,"")</f>
        <v/>
      </c>
      <c r="H449" s="8" t="str">
        <f>IF(G449&lt;&gt;"",'Vesiverkoston lähtötiedot'!$B448*MALLI_saneeraus_VJ1!H$2,"")</f>
        <v/>
      </c>
      <c r="I449" t="str">
        <f>IF('Vesiverkoston lähtötiedot'!$A448&gt;1000, 'Vesiverkoston lähtötiedot'!$A448+MALLI_saneeraus_VJ1!I$2,"")</f>
        <v/>
      </c>
      <c r="J449" s="8" t="str">
        <f>IF(I449&lt;&gt;"",'Vesiverkoston lähtötiedot'!$B448*MALLI_saneeraus_VJ1!J$2,"")</f>
        <v/>
      </c>
    </row>
    <row r="450" spans="1:10" x14ac:dyDescent="0.35">
      <c r="A450" t="str">
        <f>IF('Vesiverkoston lähtötiedot'!$A449&gt;1000, 'Vesiverkoston lähtötiedot'!$A449+MALLI_saneeraus_VJ1!A$2,"")</f>
        <v/>
      </c>
      <c r="B450" s="8" t="str">
        <f>IF(A450&lt;&gt;"",'Vesiverkoston lähtötiedot'!$B449*MALLI_saneeraus_VJ1!B$2,"")</f>
        <v/>
      </c>
      <c r="C450" t="str">
        <f>IF('Vesiverkoston lähtötiedot'!$A449&gt;1000, 'Vesiverkoston lähtötiedot'!$A449+MALLI_saneeraus_VJ1!C$2,"")</f>
        <v/>
      </c>
      <c r="D450" s="8" t="str">
        <f>IF(C450&lt;&gt;"",'Vesiverkoston lähtötiedot'!$B449*MALLI_saneeraus_VJ1!D$2,"")</f>
        <v/>
      </c>
      <c r="E450" t="str">
        <f>IF('Vesiverkoston lähtötiedot'!$A449&gt;1000, 'Vesiverkoston lähtötiedot'!$A449+MALLI_saneeraus_VJ1!E$2,"")</f>
        <v/>
      </c>
      <c r="F450" s="8" t="str">
        <f>IF(E450&lt;&gt;"",'Vesiverkoston lähtötiedot'!$B449*MALLI_saneeraus_VJ1!F$2,"")</f>
        <v/>
      </c>
      <c r="G450" t="str">
        <f>IF('Vesiverkoston lähtötiedot'!$A449&gt;1000, 'Vesiverkoston lähtötiedot'!$A449+MALLI_saneeraus_VJ1!G$2,"")</f>
        <v/>
      </c>
      <c r="H450" s="8" t="str">
        <f>IF(G450&lt;&gt;"",'Vesiverkoston lähtötiedot'!$B449*MALLI_saneeraus_VJ1!H$2,"")</f>
        <v/>
      </c>
      <c r="I450" t="str">
        <f>IF('Vesiverkoston lähtötiedot'!$A449&gt;1000, 'Vesiverkoston lähtötiedot'!$A449+MALLI_saneeraus_VJ1!I$2,"")</f>
        <v/>
      </c>
      <c r="J450" s="8" t="str">
        <f>IF(I450&lt;&gt;"",'Vesiverkoston lähtötiedot'!$B449*MALLI_saneeraus_VJ1!J$2,"")</f>
        <v/>
      </c>
    </row>
    <row r="451" spans="1:10" x14ac:dyDescent="0.35">
      <c r="A451" t="str">
        <f>IF('Vesiverkoston lähtötiedot'!$A450&gt;1000, 'Vesiverkoston lähtötiedot'!$A450+MALLI_saneeraus_VJ1!A$2,"")</f>
        <v/>
      </c>
      <c r="B451" s="8" t="str">
        <f>IF(A451&lt;&gt;"",'Vesiverkoston lähtötiedot'!$B450*MALLI_saneeraus_VJ1!B$2,"")</f>
        <v/>
      </c>
      <c r="C451" t="str">
        <f>IF('Vesiverkoston lähtötiedot'!$A450&gt;1000, 'Vesiverkoston lähtötiedot'!$A450+MALLI_saneeraus_VJ1!C$2,"")</f>
        <v/>
      </c>
      <c r="D451" s="8" t="str">
        <f>IF(C451&lt;&gt;"",'Vesiverkoston lähtötiedot'!$B450*MALLI_saneeraus_VJ1!D$2,"")</f>
        <v/>
      </c>
      <c r="E451" t="str">
        <f>IF('Vesiverkoston lähtötiedot'!$A450&gt;1000, 'Vesiverkoston lähtötiedot'!$A450+MALLI_saneeraus_VJ1!E$2,"")</f>
        <v/>
      </c>
      <c r="F451" s="8" t="str">
        <f>IF(E451&lt;&gt;"",'Vesiverkoston lähtötiedot'!$B450*MALLI_saneeraus_VJ1!F$2,"")</f>
        <v/>
      </c>
      <c r="G451" t="str">
        <f>IF('Vesiverkoston lähtötiedot'!$A450&gt;1000, 'Vesiverkoston lähtötiedot'!$A450+MALLI_saneeraus_VJ1!G$2,"")</f>
        <v/>
      </c>
      <c r="H451" s="8" t="str">
        <f>IF(G451&lt;&gt;"",'Vesiverkoston lähtötiedot'!$B450*MALLI_saneeraus_VJ1!H$2,"")</f>
        <v/>
      </c>
      <c r="I451" t="str">
        <f>IF('Vesiverkoston lähtötiedot'!$A450&gt;1000, 'Vesiverkoston lähtötiedot'!$A450+MALLI_saneeraus_VJ1!I$2,"")</f>
        <v/>
      </c>
      <c r="J451" s="8" t="str">
        <f>IF(I451&lt;&gt;"",'Vesiverkoston lähtötiedot'!$B450*MALLI_saneeraus_VJ1!J$2,"")</f>
        <v/>
      </c>
    </row>
    <row r="452" spans="1:10" x14ac:dyDescent="0.35">
      <c r="A452" t="str">
        <f>IF('Vesiverkoston lähtötiedot'!$A451&gt;1000, 'Vesiverkoston lähtötiedot'!$A451+MALLI_saneeraus_VJ1!A$2,"")</f>
        <v/>
      </c>
      <c r="B452" s="8" t="str">
        <f>IF(A452&lt;&gt;"",'Vesiverkoston lähtötiedot'!$B451*MALLI_saneeraus_VJ1!B$2,"")</f>
        <v/>
      </c>
      <c r="C452" t="str">
        <f>IF('Vesiverkoston lähtötiedot'!$A451&gt;1000, 'Vesiverkoston lähtötiedot'!$A451+MALLI_saneeraus_VJ1!C$2,"")</f>
        <v/>
      </c>
      <c r="D452" s="8" t="str">
        <f>IF(C452&lt;&gt;"",'Vesiverkoston lähtötiedot'!$B451*MALLI_saneeraus_VJ1!D$2,"")</f>
        <v/>
      </c>
      <c r="E452" t="str">
        <f>IF('Vesiverkoston lähtötiedot'!$A451&gt;1000, 'Vesiverkoston lähtötiedot'!$A451+MALLI_saneeraus_VJ1!E$2,"")</f>
        <v/>
      </c>
      <c r="F452" s="8" t="str">
        <f>IF(E452&lt;&gt;"",'Vesiverkoston lähtötiedot'!$B451*MALLI_saneeraus_VJ1!F$2,"")</f>
        <v/>
      </c>
      <c r="G452" t="str">
        <f>IF('Vesiverkoston lähtötiedot'!$A451&gt;1000, 'Vesiverkoston lähtötiedot'!$A451+MALLI_saneeraus_VJ1!G$2,"")</f>
        <v/>
      </c>
      <c r="H452" s="8" t="str">
        <f>IF(G452&lt;&gt;"",'Vesiverkoston lähtötiedot'!$B451*MALLI_saneeraus_VJ1!H$2,"")</f>
        <v/>
      </c>
      <c r="I452" t="str">
        <f>IF('Vesiverkoston lähtötiedot'!$A451&gt;1000, 'Vesiverkoston lähtötiedot'!$A451+MALLI_saneeraus_VJ1!I$2,"")</f>
        <v/>
      </c>
      <c r="J452" s="8" t="str">
        <f>IF(I452&lt;&gt;"",'Vesiverkoston lähtötiedot'!$B451*MALLI_saneeraus_VJ1!J$2,"")</f>
        <v/>
      </c>
    </row>
    <row r="453" spans="1:10" x14ac:dyDescent="0.35">
      <c r="A453" t="str">
        <f>IF('Vesiverkoston lähtötiedot'!$A452&gt;1000, 'Vesiverkoston lähtötiedot'!$A452+MALLI_saneeraus_VJ1!A$2,"")</f>
        <v/>
      </c>
      <c r="B453" s="8" t="str">
        <f>IF(A453&lt;&gt;"",'Vesiverkoston lähtötiedot'!$B452*MALLI_saneeraus_VJ1!B$2,"")</f>
        <v/>
      </c>
      <c r="C453" t="str">
        <f>IF('Vesiverkoston lähtötiedot'!$A452&gt;1000, 'Vesiverkoston lähtötiedot'!$A452+MALLI_saneeraus_VJ1!C$2,"")</f>
        <v/>
      </c>
      <c r="D453" s="8" t="str">
        <f>IF(C453&lt;&gt;"",'Vesiverkoston lähtötiedot'!$B452*MALLI_saneeraus_VJ1!D$2,"")</f>
        <v/>
      </c>
      <c r="E453" t="str">
        <f>IF('Vesiverkoston lähtötiedot'!$A452&gt;1000, 'Vesiverkoston lähtötiedot'!$A452+MALLI_saneeraus_VJ1!E$2,"")</f>
        <v/>
      </c>
      <c r="F453" s="8" t="str">
        <f>IF(E453&lt;&gt;"",'Vesiverkoston lähtötiedot'!$B452*MALLI_saneeraus_VJ1!F$2,"")</f>
        <v/>
      </c>
      <c r="G453" t="str">
        <f>IF('Vesiverkoston lähtötiedot'!$A452&gt;1000, 'Vesiverkoston lähtötiedot'!$A452+MALLI_saneeraus_VJ1!G$2,"")</f>
        <v/>
      </c>
      <c r="H453" s="8" t="str">
        <f>IF(G453&lt;&gt;"",'Vesiverkoston lähtötiedot'!$B452*MALLI_saneeraus_VJ1!H$2,"")</f>
        <v/>
      </c>
      <c r="I453" t="str">
        <f>IF('Vesiverkoston lähtötiedot'!$A452&gt;1000, 'Vesiverkoston lähtötiedot'!$A452+MALLI_saneeraus_VJ1!I$2,"")</f>
        <v/>
      </c>
      <c r="J453" s="8" t="str">
        <f>IF(I453&lt;&gt;"",'Vesiverkoston lähtötiedot'!$B452*MALLI_saneeraus_VJ1!J$2,"")</f>
        <v/>
      </c>
    </row>
    <row r="454" spans="1:10" x14ac:dyDescent="0.35">
      <c r="A454" t="str">
        <f>IF('Vesiverkoston lähtötiedot'!$A453&gt;1000, 'Vesiverkoston lähtötiedot'!$A453+MALLI_saneeraus_VJ1!A$2,"")</f>
        <v/>
      </c>
      <c r="B454" s="8" t="str">
        <f>IF(A454&lt;&gt;"",'Vesiverkoston lähtötiedot'!$B453*MALLI_saneeraus_VJ1!B$2,"")</f>
        <v/>
      </c>
      <c r="C454" t="str">
        <f>IF('Vesiverkoston lähtötiedot'!$A453&gt;1000, 'Vesiverkoston lähtötiedot'!$A453+MALLI_saneeraus_VJ1!C$2,"")</f>
        <v/>
      </c>
      <c r="D454" s="8" t="str">
        <f>IF(C454&lt;&gt;"",'Vesiverkoston lähtötiedot'!$B453*MALLI_saneeraus_VJ1!D$2,"")</f>
        <v/>
      </c>
      <c r="E454" t="str">
        <f>IF('Vesiverkoston lähtötiedot'!$A453&gt;1000, 'Vesiverkoston lähtötiedot'!$A453+MALLI_saneeraus_VJ1!E$2,"")</f>
        <v/>
      </c>
      <c r="F454" s="8" t="str">
        <f>IF(E454&lt;&gt;"",'Vesiverkoston lähtötiedot'!$B453*MALLI_saneeraus_VJ1!F$2,"")</f>
        <v/>
      </c>
      <c r="G454" t="str">
        <f>IF('Vesiverkoston lähtötiedot'!$A453&gt;1000, 'Vesiverkoston lähtötiedot'!$A453+MALLI_saneeraus_VJ1!G$2,"")</f>
        <v/>
      </c>
      <c r="H454" s="8" t="str">
        <f>IF(G454&lt;&gt;"",'Vesiverkoston lähtötiedot'!$B453*MALLI_saneeraus_VJ1!H$2,"")</f>
        <v/>
      </c>
      <c r="I454" t="str">
        <f>IF('Vesiverkoston lähtötiedot'!$A453&gt;1000, 'Vesiverkoston lähtötiedot'!$A453+MALLI_saneeraus_VJ1!I$2,"")</f>
        <v/>
      </c>
      <c r="J454" s="8" t="str">
        <f>IF(I454&lt;&gt;"",'Vesiverkoston lähtötiedot'!$B453*MALLI_saneeraus_VJ1!J$2,"")</f>
        <v/>
      </c>
    </row>
    <row r="455" spans="1:10" x14ac:dyDescent="0.35">
      <c r="A455" t="str">
        <f>IF('Vesiverkoston lähtötiedot'!$A454&gt;1000, 'Vesiverkoston lähtötiedot'!$A454+MALLI_saneeraus_VJ1!A$2,"")</f>
        <v/>
      </c>
      <c r="B455" s="8" t="str">
        <f>IF(A455&lt;&gt;"",'Vesiverkoston lähtötiedot'!$B454*MALLI_saneeraus_VJ1!B$2,"")</f>
        <v/>
      </c>
      <c r="C455" t="str">
        <f>IF('Vesiverkoston lähtötiedot'!$A454&gt;1000, 'Vesiverkoston lähtötiedot'!$A454+MALLI_saneeraus_VJ1!C$2,"")</f>
        <v/>
      </c>
      <c r="D455" s="8" t="str">
        <f>IF(C455&lt;&gt;"",'Vesiverkoston lähtötiedot'!$B454*MALLI_saneeraus_VJ1!D$2,"")</f>
        <v/>
      </c>
      <c r="E455" t="str">
        <f>IF('Vesiverkoston lähtötiedot'!$A454&gt;1000, 'Vesiverkoston lähtötiedot'!$A454+MALLI_saneeraus_VJ1!E$2,"")</f>
        <v/>
      </c>
      <c r="F455" s="8" t="str">
        <f>IF(E455&lt;&gt;"",'Vesiverkoston lähtötiedot'!$B454*MALLI_saneeraus_VJ1!F$2,"")</f>
        <v/>
      </c>
      <c r="G455" t="str">
        <f>IF('Vesiverkoston lähtötiedot'!$A454&gt;1000, 'Vesiverkoston lähtötiedot'!$A454+MALLI_saneeraus_VJ1!G$2,"")</f>
        <v/>
      </c>
      <c r="H455" s="8" t="str">
        <f>IF(G455&lt;&gt;"",'Vesiverkoston lähtötiedot'!$B454*MALLI_saneeraus_VJ1!H$2,"")</f>
        <v/>
      </c>
      <c r="I455" t="str">
        <f>IF('Vesiverkoston lähtötiedot'!$A454&gt;1000, 'Vesiverkoston lähtötiedot'!$A454+MALLI_saneeraus_VJ1!I$2,"")</f>
        <v/>
      </c>
      <c r="J455" s="8" t="str">
        <f>IF(I455&lt;&gt;"",'Vesiverkoston lähtötiedot'!$B454*MALLI_saneeraus_VJ1!J$2,"")</f>
        <v/>
      </c>
    </row>
    <row r="456" spans="1:10" x14ac:dyDescent="0.35">
      <c r="A456" t="str">
        <f>IF('Vesiverkoston lähtötiedot'!$A455&gt;1000, 'Vesiverkoston lähtötiedot'!$A455+MALLI_saneeraus_VJ1!A$2,"")</f>
        <v/>
      </c>
      <c r="B456" s="8" t="str">
        <f>IF(A456&lt;&gt;"",'Vesiverkoston lähtötiedot'!$B455*MALLI_saneeraus_VJ1!B$2,"")</f>
        <v/>
      </c>
      <c r="C456" t="str">
        <f>IF('Vesiverkoston lähtötiedot'!$A455&gt;1000, 'Vesiverkoston lähtötiedot'!$A455+MALLI_saneeraus_VJ1!C$2,"")</f>
        <v/>
      </c>
      <c r="D456" s="8" t="str">
        <f>IF(C456&lt;&gt;"",'Vesiverkoston lähtötiedot'!$B455*MALLI_saneeraus_VJ1!D$2,"")</f>
        <v/>
      </c>
      <c r="E456" t="str">
        <f>IF('Vesiverkoston lähtötiedot'!$A455&gt;1000, 'Vesiverkoston lähtötiedot'!$A455+MALLI_saneeraus_VJ1!E$2,"")</f>
        <v/>
      </c>
      <c r="F456" s="8" t="str">
        <f>IF(E456&lt;&gt;"",'Vesiverkoston lähtötiedot'!$B455*MALLI_saneeraus_VJ1!F$2,"")</f>
        <v/>
      </c>
      <c r="G456" t="str">
        <f>IF('Vesiverkoston lähtötiedot'!$A455&gt;1000, 'Vesiverkoston lähtötiedot'!$A455+MALLI_saneeraus_VJ1!G$2,"")</f>
        <v/>
      </c>
      <c r="H456" s="8" t="str">
        <f>IF(G456&lt;&gt;"",'Vesiverkoston lähtötiedot'!$B455*MALLI_saneeraus_VJ1!H$2,"")</f>
        <v/>
      </c>
      <c r="I456" t="str">
        <f>IF('Vesiverkoston lähtötiedot'!$A455&gt;1000, 'Vesiverkoston lähtötiedot'!$A455+MALLI_saneeraus_VJ1!I$2,"")</f>
        <v/>
      </c>
      <c r="J456" s="8" t="str">
        <f>IF(I456&lt;&gt;"",'Vesiverkoston lähtötiedot'!$B455*MALLI_saneeraus_VJ1!J$2,"")</f>
        <v/>
      </c>
    </row>
    <row r="457" spans="1:10" x14ac:dyDescent="0.35">
      <c r="A457" t="str">
        <f>IF('Vesiverkoston lähtötiedot'!$A456&gt;1000, 'Vesiverkoston lähtötiedot'!$A456+MALLI_saneeraus_VJ1!A$2,"")</f>
        <v/>
      </c>
      <c r="B457" s="8" t="str">
        <f>IF(A457&lt;&gt;"",'Vesiverkoston lähtötiedot'!$B456*MALLI_saneeraus_VJ1!B$2,"")</f>
        <v/>
      </c>
      <c r="C457" t="str">
        <f>IF('Vesiverkoston lähtötiedot'!$A456&gt;1000, 'Vesiverkoston lähtötiedot'!$A456+MALLI_saneeraus_VJ1!C$2,"")</f>
        <v/>
      </c>
      <c r="D457" s="8" t="str">
        <f>IF(C457&lt;&gt;"",'Vesiverkoston lähtötiedot'!$B456*MALLI_saneeraus_VJ1!D$2,"")</f>
        <v/>
      </c>
      <c r="E457" t="str">
        <f>IF('Vesiverkoston lähtötiedot'!$A456&gt;1000, 'Vesiverkoston lähtötiedot'!$A456+MALLI_saneeraus_VJ1!E$2,"")</f>
        <v/>
      </c>
      <c r="F457" s="8" t="str">
        <f>IF(E457&lt;&gt;"",'Vesiverkoston lähtötiedot'!$B456*MALLI_saneeraus_VJ1!F$2,"")</f>
        <v/>
      </c>
      <c r="G457" t="str">
        <f>IF('Vesiverkoston lähtötiedot'!$A456&gt;1000, 'Vesiverkoston lähtötiedot'!$A456+MALLI_saneeraus_VJ1!G$2,"")</f>
        <v/>
      </c>
      <c r="H457" s="8" t="str">
        <f>IF(G457&lt;&gt;"",'Vesiverkoston lähtötiedot'!$B456*MALLI_saneeraus_VJ1!H$2,"")</f>
        <v/>
      </c>
      <c r="I457" t="str">
        <f>IF('Vesiverkoston lähtötiedot'!$A456&gt;1000, 'Vesiverkoston lähtötiedot'!$A456+MALLI_saneeraus_VJ1!I$2,"")</f>
        <v/>
      </c>
      <c r="J457" s="8" t="str">
        <f>IF(I457&lt;&gt;"",'Vesiverkoston lähtötiedot'!$B456*MALLI_saneeraus_VJ1!J$2,"")</f>
        <v/>
      </c>
    </row>
    <row r="458" spans="1:10" x14ac:dyDescent="0.35">
      <c r="A458" t="str">
        <f>IF('Vesiverkoston lähtötiedot'!$A457&gt;1000, 'Vesiverkoston lähtötiedot'!$A457+MALLI_saneeraus_VJ1!A$2,"")</f>
        <v/>
      </c>
      <c r="B458" s="8" t="str">
        <f>IF(A458&lt;&gt;"",'Vesiverkoston lähtötiedot'!$B457*MALLI_saneeraus_VJ1!B$2,"")</f>
        <v/>
      </c>
      <c r="C458" t="str">
        <f>IF('Vesiverkoston lähtötiedot'!$A457&gt;1000, 'Vesiverkoston lähtötiedot'!$A457+MALLI_saneeraus_VJ1!C$2,"")</f>
        <v/>
      </c>
      <c r="D458" s="8" t="str">
        <f>IF(C458&lt;&gt;"",'Vesiverkoston lähtötiedot'!$B457*MALLI_saneeraus_VJ1!D$2,"")</f>
        <v/>
      </c>
      <c r="E458" t="str">
        <f>IF('Vesiverkoston lähtötiedot'!$A457&gt;1000, 'Vesiverkoston lähtötiedot'!$A457+MALLI_saneeraus_VJ1!E$2,"")</f>
        <v/>
      </c>
      <c r="F458" s="8" t="str">
        <f>IF(E458&lt;&gt;"",'Vesiverkoston lähtötiedot'!$B457*MALLI_saneeraus_VJ1!F$2,"")</f>
        <v/>
      </c>
      <c r="G458" t="str">
        <f>IF('Vesiverkoston lähtötiedot'!$A457&gt;1000, 'Vesiverkoston lähtötiedot'!$A457+MALLI_saneeraus_VJ1!G$2,"")</f>
        <v/>
      </c>
      <c r="H458" s="8" t="str">
        <f>IF(G458&lt;&gt;"",'Vesiverkoston lähtötiedot'!$B457*MALLI_saneeraus_VJ1!H$2,"")</f>
        <v/>
      </c>
      <c r="I458" t="str">
        <f>IF('Vesiverkoston lähtötiedot'!$A457&gt;1000, 'Vesiverkoston lähtötiedot'!$A457+MALLI_saneeraus_VJ1!I$2,"")</f>
        <v/>
      </c>
      <c r="J458" s="8" t="str">
        <f>IF(I458&lt;&gt;"",'Vesiverkoston lähtötiedot'!$B457*MALLI_saneeraus_VJ1!J$2,"")</f>
        <v/>
      </c>
    </row>
    <row r="459" spans="1:10" x14ac:dyDescent="0.35">
      <c r="A459" t="str">
        <f>IF('Vesiverkoston lähtötiedot'!$A458&gt;1000, 'Vesiverkoston lähtötiedot'!$A458+MALLI_saneeraus_VJ1!A$2,"")</f>
        <v/>
      </c>
      <c r="B459" s="8" t="str">
        <f>IF(A459&lt;&gt;"",'Vesiverkoston lähtötiedot'!$B458*MALLI_saneeraus_VJ1!B$2,"")</f>
        <v/>
      </c>
      <c r="C459" t="str">
        <f>IF('Vesiverkoston lähtötiedot'!$A458&gt;1000, 'Vesiverkoston lähtötiedot'!$A458+MALLI_saneeraus_VJ1!C$2,"")</f>
        <v/>
      </c>
      <c r="D459" s="8" t="str">
        <f>IF(C459&lt;&gt;"",'Vesiverkoston lähtötiedot'!$B458*MALLI_saneeraus_VJ1!D$2,"")</f>
        <v/>
      </c>
      <c r="E459" t="str">
        <f>IF('Vesiverkoston lähtötiedot'!$A458&gt;1000, 'Vesiverkoston lähtötiedot'!$A458+MALLI_saneeraus_VJ1!E$2,"")</f>
        <v/>
      </c>
      <c r="F459" s="8" t="str">
        <f>IF(E459&lt;&gt;"",'Vesiverkoston lähtötiedot'!$B458*MALLI_saneeraus_VJ1!F$2,"")</f>
        <v/>
      </c>
      <c r="G459" t="str">
        <f>IF('Vesiverkoston lähtötiedot'!$A458&gt;1000, 'Vesiverkoston lähtötiedot'!$A458+MALLI_saneeraus_VJ1!G$2,"")</f>
        <v/>
      </c>
      <c r="H459" s="8" t="str">
        <f>IF(G459&lt;&gt;"",'Vesiverkoston lähtötiedot'!$B458*MALLI_saneeraus_VJ1!H$2,"")</f>
        <v/>
      </c>
      <c r="I459" t="str">
        <f>IF('Vesiverkoston lähtötiedot'!$A458&gt;1000, 'Vesiverkoston lähtötiedot'!$A458+MALLI_saneeraus_VJ1!I$2,"")</f>
        <v/>
      </c>
      <c r="J459" s="8" t="str">
        <f>IF(I459&lt;&gt;"",'Vesiverkoston lähtötiedot'!$B458*MALLI_saneeraus_VJ1!J$2,"")</f>
        <v/>
      </c>
    </row>
    <row r="460" spans="1:10" x14ac:dyDescent="0.35">
      <c r="A460" t="str">
        <f>IF('Vesiverkoston lähtötiedot'!$A459&gt;1000, 'Vesiverkoston lähtötiedot'!$A459+MALLI_saneeraus_VJ1!A$2,"")</f>
        <v/>
      </c>
      <c r="B460" s="8" t="str">
        <f>IF(A460&lt;&gt;"",'Vesiverkoston lähtötiedot'!$B459*MALLI_saneeraus_VJ1!B$2,"")</f>
        <v/>
      </c>
      <c r="C460" t="str">
        <f>IF('Vesiverkoston lähtötiedot'!$A459&gt;1000, 'Vesiverkoston lähtötiedot'!$A459+MALLI_saneeraus_VJ1!C$2,"")</f>
        <v/>
      </c>
      <c r="D460" s="8" t="str">
        <f>IF(C460&lt;&gt;"",'Vesiverkoston lähtötiedot'!$B459*MALLI_saneeraus_VJ1!D$2,"")</f>
        <v/>
      </c>
      <c r="E460" t="str">
        <f>IF('Vesiverkoston lähtötiedot'!$A459&gt;1000, 'Vesiverkoston lähtötiedot'!$A459+MALLI_saneeraus_VJ1!E$2,"")</f>
        <v/>
      </c>
      <c r="F460" s="8" t="str">
        <f>IF(E460&lt;&gt;"",'Vesiverkoston lähtötiedot'!$B459*MALLI_saneeraus_VJ1!F$2,"")</f>
        <v/>
      </c>
      <c r="G460" t="str">
        <f>IF('Vesiverkoston lähtötiedot'!$A459&gt;1000, 'Vesiverkoston lähtötiedot'!$A459+MALLI_saneeraus_VJ1!G$2,"")</f>
        <v/>
      </c>
      <c r="H460" s="8" t="str">
        <f>IF(G460&lt;&gt;"",'Vesiverkoston lähtötiedot'!$B459*MALLI_saneeraus_VJ1!H$2,"")</f>
        <v/>
      </c>
      <c r="I460" t="str">
        <f>IF('Vesiverkoston lähtötiedot'!$A459&gt;1000, 'Vesiverkoston lähtötiedot'!$A459+MALLI_saneeraus_VJ1!I$2,"")</f>
        <v/>
      </c>
      <c r="J460" s="8" t="str">
        <f>IF(I460&lt;&gt;"",'Vesiverkoston lähtötiedot'!$B459*MALLI_saneeraus_VJ1!J$2,"")</f>
        <v/>
      </c>
    </row>
    <row r="461" spans="1:10" x14ac:dyDescent="0.35">
      <c r="A461" t="str">
        <f>IF('Vesiverkoston lähtötiedot'!$A460&gt;1000, 'Vesiverkoston lähtötiedot'!$A460+MALLI_saneeraus_VJ1!A$2,"")</f>
        <v/>
      </c>
      <c r="B461" s="8" t="str">
        <f>IF(A461&lt;&gt;"",'Vesiverkoston lähtötiedot'!$B460*MALLI_saneeraus_VJ1!B$2,"")</f>
        <v/>
      </c>
      <c r="C461" t="str">
        <f>IF('Vesiverkoston lähtötiedot'!$A460&gt;1000, 'Vesiverkoston lähtötiedot'!$A460+MALLI_saneeraus_VJ1!C$2,"")</f>
        <v/>
      </c>
      <c r="D461" s="8" t="str">
        <f>IF(C461&lt;&gt;"",'Vesiverkoston lähtötiedot'!$B460*MALLI_saneeraus_VJ1!D$2,"")</f>
        <v/>
      </c>
      <c r="E461" t="str">
        <f>IF('Vesiverkoston lähtötiedot'!$A460&gt;1000, 'Vesiverkoston lähtötiedot'!$A460+MALLI_saneeraus_VJ1!E$2,"")</f>
        <v/>
      </c>
      <c r="F461" s="8" t="str">
        <f>IF(E461&lt;&gt;"",'Vesiverkoston lähtötiedot'!$B460*MALLI_saneeraus_VJ1!F$2,"")</f>
        <v/>
      </c>
      <c r="G461" t="str">
        <f>IF('Vesiverkoston lähtötiedot'!$A460&gt;1000, 'Vesiverkoston lähtötiedot'!$A460+MALLI_saneeraus_VJ1!G$2,"")</f>
        <v/>
      </c>
      <c r="H461" s="8" t="str">
        <f>IF(G461&lt;&gt;"",'Vesiverkoston lähtötiedot'!$B460*MALLI_saneeraus_VJ1!H$2,"")</f>
        <v/>
      </c>
      <c r="I461" t="str">
        <f>IF('Vesiverkoston lähtötiedot'!$A460&gt;1000, 'Vesiverkoston lähtötiedot'!$A460+MALLI_saneeraus_VJ1!I$2,"")</f>
        <v/>
      </c>
      <c r="J461" s="8" t="str">
        <f>IF(I461&lt;&gt;"",'Vesiverkoston lähtötiedot'!$B460*MALLI_saneeraus_VJ1!J$2,"")</f>
        <v/>
      </c>
    </row>
    <row r="462" spans="1:10" x14ac:dyDescent="0.35">
      <c r="A462" t="str">
        <f>IF('Vesiverkoston lähtötiedot'!$A461&gt;1000, 'Vesiverkoston lähtötiedot'!$A461+MALLI_saneeraus_VJ1!A$2,"")</f>
        <v/>
      </c>
      <c r="B462" s="8" t="str">
        <f>IF(A462&lt;&gt;"",'Vesiverkoston lähtötiedot'!$B461*MALLI_saneeraus_VJ1!B$2,"")</f>
        <v/>
      </c>
      <c r="C462" t="str">
        <f>IF('Vesiverkoston lähtötiedot'!$A461&gt;1000, 'Vesiverkoston lähtötiedot'!$A461+MALLI_saneeraus_VJ1!C$2,"")</f>
        <v/>
      </c>
      <c r="D462" s="8" t="str">
        <f>IF(C462&lt;&gt;"",'Vesiverkoston lähtötiedot'!$B461*MALLI_saneeraus_VJ1!D$2,"")</f>
        <v/>
      </c>
      <c r="E462" t="str">
        <f>IF('Vesiverkoston lähtötiedot'!$A461&gt;1000, 'Vesiverkoston lähtötiedot'!$A461+MALLI_saneeraus_VJ1!E$2,"")</f>
        <v/>
      </c>
      <c r="F462" s="8" t="str">
        <f>IF(E462&lt;&gt;"",'Vesiverkoston lähtötiedot'!$B461*MALLI_saneeraus_VJ1!F$2,"")</f>
        <v/>
      </c>
      <c r="G462" t="str">
        <f>IF('Vesiverkoston lähtötiedot'!$A461&gt;1000, 'Vesiverkoston lähtötiedot'!$A461+MALLI_saneeraus_VJ1!G$2,"")</f>
        <v/>
      </c>
      <c r="H462" s="8" t="str">
        <f>IF(G462&lt;&gt;"",'Vesiverkoston lähtötiedot'!$B461*MALLI_saneeraus_VJ1!H$2,"")</f>
        <v/>
      </c>
      <c r="I462" t="str">
        <f>IF('Vesiverkoston lähtötiedot'!$A461&gt;1000, 'Vesiverkoston lähtötiedot'!$A461+MALLI_saneeraus_VJ1!I$2,"")</f>
        <v/>
      </c>
      <c r="J462" s="8" t="str">
        <f>IF(I462&lt;&gt;"",'Vesiverkoston lähtötiedot'!$B461*MALLI_saneeraus_VJ1!J$2,"")</f>
        <v/>
      </c>
    </row>
    <row r="463" spans="1:10" x14ac:dyDescent="0.35">
      <c r="A463" t="str">
        <f>IF('Vesiverkoston lähtötiedot'!$A462&gt;1000, 'Vesiverkoston lähtötiedot'!$A462+MALLI_saneeraus_VJ1!A$2,"")</f>
        <v/>
      </c>
      <c r="B463" s="8" t="str">
        <f>IF(A463&lt;&gt;"",'Vesiverkoston lähtötiedot'!$B462*MALLI_saneeraus_VJ1!B$2,"")</f>
        <v/>
      </c>
      <c r="C463" t="str">
        <f>IF('Vesiverkoston lähtötiedot'!$A462&gt;1000, 'Vesiverkoston lähtötiedot'!$A462+MALLI_saneeraus_VJ1!C$2,"")</f>
        <v/>
      </c>
      <c r="D463" s="8" t="str">
        <f>IF(C463&lt;&gt;"",'Vesiverkoston lähtötiedot'!$B462*MALLI_saneeraus_VJ1!D$2,"")</f>
        <v/>
      </c>
      <c r="E463" t="str">
        <f>IF('Vesiverkoston lähtötiedot'!$A462&gt;1000, 'Vesiverkoston lähtötiedot'!$A462+MALLI_saneeraus_VJ1!E$2,"")</f>
        <v/>
      </c>
      <c r="F463" s="8" t="str">
        <f>IF(E463&lt;&gt;"",'Vesiverkoston lähtötiedot'!$B462*MALLI_saneeraus_VJ1!F$2,"")</f>
        <v/>
      </c>
      <c r="G463" t="str">
        <f>IF('Vesiverkoston lähtötiedot'!$A462&gt;1000, 'Vesiverkoston lähtötiedot'!$A462+MALLI_saneeraus_VJ1!G$2,"")</f>
        <v/>
      </c>
      <c r="H463" s="8" t="str">
        <f>IF(G463&lt;&gt;"",'Vesiverkoston lähtötiedot'!$B462*MALLI_saneeraus_VJ1!H$2,"")</f>
        <v/>
      </c>
      <c r="I463" t="str">
        <f>IF('Vesiverkoston lähtötiedot'!$A462&gt;1000, 'Vesiverkoston lähtötiedot'!$A462+MALLI_saneeraus_VJ1!I$2,"")</f>
        <v/>
      </c>
      <c r="J463" s="8" t="str">
        <f>IF(I463&lt;&gt;"",'Vesiverkoston lähtötiedot'!$B462*MALLI_saneeraus_VJ1!J$2,"")</f>
        <v/>
      </c>
    </row>
    <row r="464" spans="1:10" x14ac:dyDescent="0.35">
      <c r="A464" t="str">
        <f>IF('Vesiverkoston lähtötiedot'!$A463&gt;1000, 'Vesiverkoston lähtötiedot'!$A463+MALLI_saneeraus_VJ1!A$2,"")</f>
        <v/>
      </c>
      <c r="B464" s="8" t="str">
        <f>IF(A464&lt;&gt;"",'Vesiverkoston lähtötiedot'!$B463*MALLI_saneeraus_VJ1!B$2,"")</f>
        <v/>
      </c>
      <c r="C464" t="str">
        <f>IF('Vesiverkoston lähtötiedot'!$A463&gt;1000, 'Vesiverkoston lähtötiedot'!$A463+MALLI_saneeraus_VJ1!C$2,"")</f>
        <v/>
      </c>
      <c r="D464" s="8" t="str">
        <f>IF(C464&lt;&gt;"",'Vesiverkoston lähtötiedot'!$B463*MALLI_saneeraus_VJ1!D$2,"")</f>
        <v/>
      </c>
      <c r="E464" t="str">
        <f>IF('Vesiverkoston lähtötiedot'!$A463&gt;1000, 'Vesiverkoston lähtötiedot'!$A463+MALLI_saneeraus_VJ1!E$2,"")</f>
        <v/>
      </c>
      <c r="F464" s="8" t="str">
        <f>IF(E464&lt;&gt;"",'Vesiverkoston lähtötiedot'!$B463*MALLI_saneeraus_VJ1!F$2,"")</f>
        <v/>
      </c>
      <c r="G464" t="str">
        <f>IF('Vesiverkoston lähtötiedot'!$A463&gt;1000, 'Vesiverkoston lähtötiedot'!$A463+MALLI_saneeraus_VJ1!G$2,"")</f>
        <v/>
      </c>
      <c r="H464" s="8" t="str">
        <f>IF(G464&lt;&gt;"",'Vesiverkoston lähtötiedot'!$B463*MALLI_saneeraus_VJ1!H$2,"")</f>
        <v/>
      </c>
      <c r="I464" t="str">
        <f>IF('Vesiverkoston lähtötiedot'!$A463&gt;1000, 'Vesiverkoston lähtötiedot'!$A463+MALLI_saneeraus_VJ1!I$2,"")</f>
        <v/>
      </c>
      <c r="J464" s="8" t="str">
        <f>IF(I464&lt;&gt;"",'Vesiverkoston lähtötiedot'!$B463*MALLI_saneeraus_VJ1!J$2,"")</f>
        <v/>
      </c>
    </row>
    <row r="465" spans="1:10" x14ac:dyDescent="0.35">
      <c r="A465" t="str">
        <f>IF('Vesiverkoston lähtötiedot'!$A464&gt;1000, 'Vesiverkoston lähtötiedot'!$A464+MALLI_saneeraus_VJ1!A$2,"")</f>
        <v/>
      </c>
      <c r="B465" s="8" t="str">
        <f>IF(A465&lt;&gt;"",'Vesiverkoston lähtötiedot'!$B464*MALLI_saneeraus_VJ1!B$2,"")</f>
        <v/>
      </c>
      <c r="C465" t="str">
        <f>IF('Vesiverkoston lähtötiedot'!$A464&gt;1000, 'Vesiverkoston lähtötiedot'!$A464+MALLI_saneeraus_VJ1!C$2,"")</f>
        <v/>
      </c>
      <c r="D465" s="8" t="str">
        <f>IF(C465&lt;&gt;"",'Vesiverkoston lähtötiedot'!$B464*MALLI_saneeraus_VJ1!D$2,"")</f>
        <v/>
      </c>
      <c r="E465" t="str">
        <f>IF('Vesiverkoston lähtötiedot'!$A464&gt;1000, 'Vesiverkoston lähtötiedot'!$A464+MALLI_saneeraus_VJ1!E$2,"")</f>
        <v/>
      </c>
      <c r="F465" s="8" t="str">
        <f>IF(E465&lt;&gt;"",'Vesiverkoston lähtötiedot'!$B464*MALLI_saneeraus_VJ1!F$2,"")</f>
        <v/>
      </c>
      <c r="G465" t="str">
        <f>IF('Vesiverkoston lähtötiedot'!$A464&gt;1000, 'Vesiverkoston lähtötiedot'!$A464+MALLI_saneeraus_VJ1!G$2,"")</f>
        <v/>
      </c>
      <c r="H465" s="8" t="str">
        <f>IF(G465&lt;&gt;"",'Vesiverkoston lähtötiedot'!$B464*MALLI_saneeraus_VJ1!H$2,"")</f>
        <v/>
      </c>
      <c r="I465" t="str">
        <f>IF('Vesiverkoston lähtötiedot'!$A464&gt;1000, 'Vesiverkoston lähtötiedot'!$A464+MALLI_saneeraus_VJ1!I$2,"")</f>
        <v/>
      </c>
      <c r="J465" s="8" t="str">
        <f>IF(I465&lt;&gt;"",'Vesiverkoston lähtötiedot'!$B464*MALLI_saneeraus_VJ1!J$2,"")</f>
        <v/>
      </c>
    </row>
    <row r="466" spans="1:10" x14ac:dyDescent="0.35">
      <c r="A466" t="str">
        <f>IF('Vesiverkoston lähtötiedot'!$A465&gt;1000, 'Vesiverkoston lähtötiedot'!$A465+MALLI_saneeraus_VJ1!A$2,"")</f>
        <v/>
      </c>
      <c r="B466" s="8" t="str">
        <f>IF(A466&lt;&gt;"",'Vesiverkoston lähtötiedot'!$B465*MALLI_saneeraus_VJ1!B$2,"")</f>
        <v/>
      </c>
      <c r="C466" t="str">
        <f>IF('Vesiverkoston lähtötiedot'!$A465&gt;1000, 'Vesiverkoston lähtötiedot'!$A465+MALLI_saneeraus_VJ1!C$2,"")</f>
        <v/>
      </c>
      <c r="D466" s="8" t="str">
        <f>IF(C466&lt;&gt;"",'Vesiverkoston lähtötiedot'!$B465*MALLI_saneeraus_VJ1!D$2,"")</f>
        <v/>
      </c>
      <c r="E466" t="str">
        <f>IF('Vesiverkoston lähtötiedot'!$A465&gt;1000, 'Vesiverkoston lähtötiedot'!$A465+MALLI_saneeraus_VJ1!E$2,"")</f>
        <v/>
      </c>
      <c r="F466" s="8" t="str">
        <f>IF(E466&lt;&gt;"",'Vesiverkoston lähtötiedot'!$B465*MALLI_saneeraus_VJ1!F$2,"")</f>
        <v/>
      </c>
      <c r="G466" t="str">
        <f>IF('Vesiverkoston lähtötiedot'!$A465&gt;1000, 'Vesiverkoston lähtötiedot'!$A465+MALLI_saneeraus_VJ1!G$2,"")</f>
        <v/>
      </c>
      <c r="H466" s="8" t="str">
        <f>IF(G466&lt;&gt;"",'Vesiverkoston lähtötiedot'!$B465*MALLI_saneeraus_VJ1!H$2,"")</f>
        <v/>
      </c>
      <c r="I466" t="str">
        <f>IF('Vesiverkoston lähtötiedot'!$A465&gt;1000, 'Vesiverkoston lähtötiedot'!$A465+MALLI_saneeraus_VJ1!I$2,"")</f>
        <v/>
      </c>
      <c r="J466" s="8" t="str">
        <f>IF(I466&lt;&gt;"",'Vesiverkoston lähtötiedot'!$B465*MALLI_saneeraus_VJ1!J$2,"")</f>
        <v/>
      </c>
    </row>
    <row r="467" spans="1:10" x14ac:dyDescent="0.35">
      <c r="A467" t="str">
        <f>IF('Vesiverkoston lähtötiedot'!$A466&gt;1000, 'Vesiverkoston lähtötiedot'!$A466+MALLI_saneeraus_VJ1!A$2,"")</f>
        <v/>
      </c>
      <c r="B467" s="8" t="str">
        <f>IF(A467&lt;&gt;"",'Vesiverkoston lähtötiedot'!$B466*MALLI_saneeraus_VJ1!B$2,"")</f>
        <v/>
      </c>
      <c r="C467" t="str">
        <f>IF('Vesiverkoston lähtötiedot'!$A466&gt;1000, 'Vesiverkoston lähtötiedot'!$A466+MALLI_saneeraus_VJ1!C$2,"")</f>
        <v/>
      </c>
      <c r="D467" s="8" t="str">
        <f>IF(C467&lt;&gt;"",'Vesiverkoston lähtötiedot'!$B466*MALLI_saneeraus_VJ1!D$2,"")</f>
        <v/>
      </c>
      <c r="E467" t="str">
        <f>IF('Vesiverkoston lähtötiedot'!$A466&gt;1000, 'Vesiverkoston lähtötiedot'!$A466+MALLI_saneeraus_VJ1!E$2,"")</f>
        <v/>
      </c>
      <c r="F467" s="8" t="str">
        <f>IF(E467&lt;&gt;"",'Vesiverkoston lähtötiedot'!$B466*MALLI_saneeraus_VJ1!F$2,"")</f>
        <v/>
      </c>
      <c r="G467" t="str">
        <f>IF('Vesiverkoston lähtötiedot'!$A466&gt;1000, 'Vesiverkoston lähtötiedot'!$A466+MALLI_saneeraus_VJ1!G$2,"")</f>
        <v/>
      </c>
      <c r="H467" s="8" t="str">
        <f>IF(G467&lt;&gt;"",'Vesiverkoston lähtötiedot'!$B466*MALLI_saneeraus_VJ1!H$2,"")</f>
        <v/>
      </c>
      <c r="I467" t="str">
        <f>IF('Vesiverkoston lähtötiedot'!$A466&gt;1000, 'Vesiverkoston lähtötiedot'!$A466+MALLI_saneeraus_VJ1!I$2,"")</f>
        <v/>
      </c>
      <c r="J467" s="8" t="str">
        <f>IF(I467&lt;&gt;"",'Vesiverkoston lähtötiedot'!$B466*MALLI_saneeraus_VJ1!J$2,"")</f>
        <v/>
      </c>
    </row>
    <row r="468" spans="1:10" x14ac:dyDescent="0.35">
      <c r="A468" t="str">
        <f>IF('Vesiverkoston lähtötiedot'!$A467&gt;1000, 'Vesiverkoston lähtötiedot'!$A467+MALLI_saneeraus_VJ1!A$2,"")</f>
        <v/>
      </c>
      <c r="B468" s="8" t="str">
        <f>IF(A468&lt;&gt;"",'Vesiverkoston lähtötiedot'!$B467*MALLI_saneeraus_VJ1!B$2,"")</f>
        <v/>
      </c>
      <c r="C468" t="str">
        <f>IF('Vesiverkoston lähtötiedot'!$A467&gt;1000, 'Vesiverkoston lähtötiedot'!$A467+MALLI_saneeraus_VJ1!C$2,"")</f>
        <v/>
      </c>
      <c r="D468" s="8" t="str">
        <f>IF(C468&lt;&gt;"",'Vesiverkoston lähtötiedot'!$B467*MALLI_saneeraus_VJ1!D$2,"")</f>
        <v/>
      </c>
      <c r="E468" t="str">
        <f>IF('Vesiverkoston lähtötiedot'!$A467&gt;1000, 'Vesiverkoston lähtötiedot'!$A467+MALLI_saneeraus_VJ1!E$2,"")</f>
        <v/>
      </c>
      <c r="F468" s="8" t="str">
        <f>IF(E468&lt;&gt;"",'Vesiverkoston lähtötiedot'!$B467*MALLI_saneeraus_VJ1!F$2,"")</f>
        <v/>
      </c>
      <c r="G468" t="str">
        <f>IF('Vesiverkoston lähtötiedot'!$A467&gt;1000, 'Vesiverkoston lähtötiedot'!$A467+MALLI_saneeraus_VJ1!G$2,"")</f>
        <v/>
      </c>
      <c r="H468" s="8" t="str">
        <f>IF(G468&lt;&gt;"",'Vesiverkoston lähtötiedot'!$B467*MALLI_saneeraus_VJ1!H$2,"")</f>
        <v/>
      </c>
      <c r="I468" t="str">
        <f>IF('Vesiverkoston lähtötiedot'!$A467&gt;1000, 'Vesiverkoston lähtötiedot'!$A467+MALLI_saneeraus_VJ1!I$2,"")</f>
        <v/>
      </c>
      <c r="J468" s="8" t="str">
        <f>IF(I468&lt;&gt;"",'Vesiverkoston lähtötiedot'!$B467*MALLI_saneeraus_VJ1!J$2,"")</f>
        <v/>
      </c>
    </row>
    <row r="469" spans="1:10" x14ac:dyDescent="0.35">
      <c r="A469" t="str">
        <f>IF('Vesiverkoston lähtötiedot'!$A468&gt;1000, 'Vesiverkoston lähtötiedot'!$A468+MALLI_saneeraus_VJ1!A$2,"")</f>
        <v/>
      </c>
      <c r="B469" s="8" t="str">
        <f>IF(A469&lt;&gt;"",'Vesiverkoston lähtötiedot'!$B468*MALLI_saneeraus_VJ1!B$2,"")</f>
        <v/>
      </c>
      <c r="C469" t="str">
        <f>IF('Vesiverkoston lähtötiedot'!$A468&gt;1000, 'Vesiverkoston lähtötiedot'!$A468+MALLI_saneeraus_VJ1!C$2,"")</f>
        <v/>
      </c>
      <c r="D469" s="8" t="str">
        <f>IF(C469&lt;&gt;"",'Vesiverkoston lähtötiedot'!$B468*MALLI_saneeraus_VJ1!D$2,"")</f>
        <v/>
      </c>
      <c r="E469" t="str">
        <f>IF('Vesiverkoston lähtötiedot'!$A468&gt;1000, 'Vesiverkoston lähtötiedot'!$A468+MALLI_saneeraus_VJ1!E$2,"")</f>
        <v/>
      </c>
      <c r="F469" s="8" t="str">
        <f>IF(E469&lt;&gt;"",'Vesiverkoston lähtötiedot'!$B468*MALLI_saneeraus_VJ1!F$2,"")</f>
        <v/>
      </c>
      <c r="G469" t="str">
        <f>IF('Vesiverkoston lähtötiedot'!$A468&gt;1000, 'Vesiverkoston lähtötiedot'!$A468+MALLI_saneeraus_VJ1!G$2,"")</f>
        <v/>
      </c>
      <c r="H469" s="8" t="str">
        <f>IF(G469&lt;&gt;"",'Vesiverkoston lähtötiedot'!$B468*MALLI_saneeraus_VJ1!H$2,"")</f>
        <v/>
      </c>
      <c r="I469" t="str">
        <f>IF('Vesiverkoston lähtötiedot'!$A468&gt;1000, 'Vesiverkoston lähtötiedot'!$A468+MALLI_saneeraus_VJ1!I$2,"")</f>
        <v/>
      </c>
      <c r="J469" s="8" t="str">
        <f>IF(I469&lt;&gt;"",'Vesiverkoston lähtötiedot'!$B468*MALLI_saneeraus_VJ1!J$2,"")</f>
        <v/>
      </c>
    </row>
    <row r="470" spans="1:10" x14ac:dyDescent="0.35">
      <c r="A470" t="str">
        <f>IF('Vesiverkoston lähtötiedot'!$A469&gt;1000, 'Vesiverkoston lähtötiedot'!$A469+MALLI_saneeraus_VJ1!A$2,"")</f>
        <v/>
      </c>
      <c r="B470" s="8" t="str">
        <f>IF(A470&lt;&gt;"",'Vesiverkoston lähtötiedot'!$B469*MALLI_saneeraus_VJ1!B$2,"")</f>
        <v/>
      </c>
      <c r="C470" t="str">
        <f>IF('Vesiverkoston lähtötiedot'!$A469&gt;1000, 'Vesiverkoston lähtötiedot'!$A469+MALLI_saneeraus_VJ1!C$2,"")</f>
        <v/>
      </c>
      <c r="D470" s="8" t="str">
        <f>IF(C470&lt;&gt;"",'Vesiverkoston lähtötiedot'!$B469*MALLI_saneeraus_VJ1!D$2,"")</f>
        <v/>
      </c>
      <c r="E470" t="str">
        <f>IF('Vesiverkoston lähtötiedot'!$A469&gt;1000, 'Vesiverkoston lähtötiedot'!$A469+MALLI_saneeraus_VJ1!E$2,"")</f>
        <v/>
      </c>
      <c r="F470" s="8" t="str">
        <f>IF(E470&lt;&gt;"",'Vesiverkoston lähtötiedot'!$B469*MALLI_saneeraus_VJ1!F$2,"")</f>
        <v/>
      </c>
      <c r="G470" t="str">
        <f>IF('Vesiverkoston lähtötiedot'!$A469&gt;1000, 'Vesiverkoston lähtötiedot'!$A469+MALLI_saneeraus_VJ1!G$2,"")</f>
        <v/>
      </c>
      <c r="H470" s="8" t="str">
        <f>IF(G470&lt;&gt;"",'Vesiverkoston lähtötiedot'!$B469*MALLI_saneeraus_VJ1!H$2,"")</f>
        <v/>
      </c>
      <c r="I470" t="str">
        <f>IF('Vesiverkoston lähtötiedot'!$A469&gt;1000, 'Vesiverkoston lähtötiedot'!$A469+MALLI_saneeraus_VJ1!I$2,"")</f>
        <v/>
      </c>
      <c r="J470" s="8" t="str">
        <f>IF(I470&lt;&gt;"",'Vesiverkoston lähtötiedot'!$B469*MALLI_saneeraus_VJ1!J$2,"")</f>
        <v/>
      </c>
    </row>
    <row r="471" spans="1:10" x14ac:dyDescent="0.35">
      <c r="A471" t="str">
        <f>IF('Vesiverkoston lähtötiedot'!$A470&gt;1000, 'Vesiverkoston lähtötiedot'!$A470+MALLI_saneeraus_VJ1!A$2,"")</f>
        <v/>
      </c>
      <c r="B471" s="8" t="str">
        <f>IF(A471&lt;&gt;"",'Vesiverkoston lähtötiedot'!$B470*MALLI_saneeraus_VJ1!B$2,"")</f>
        <v/>
      </c>
      <c r="C471" t="str">
        <f>IF('Vesiverkoston lähtötiedot'!$A470&gt;1000, 'Vesiverkoston lähtötiedot'!$A470+MALLI_saneeraus_VJ1!C$2,"")</f>
        <v/>
      </c>
      <c r="D471" s="8" t="str">
        <f>IF(C471&lt;&gt;"",'Vesiverkoston lähtötiedot'!$B470*MALLI_saneeraus_VJ1!D$2,"")</f>
        <v/>
      </c>
      <c r="E471" t="str">
        <f>IF('Vesiverkoston lähtötiedot'!$A470&gt;1000, 'Vesiverkoston lähtötiedot'!$A470+MALLI_saneeraus_VJ1!E$2,"")</f>
        <v/>
      </c>
      <c r="F471" s="8" t="str">
        <f>IF(E471&lt;&gt;"",'Vesiverkoston lähtötiedot'!$B470*MALLI_saneeraus_VJ1!F$2,"")</f>
        <v/>
      </c>
      <c r="G471" t="str">
        <f>IF('Vesiverkoston lähtötiedot'!$A470&gt;1000, 'Vesiverkoston lähtötiedot'!$A470+MALLI_saneeraus_VJ1!G$2,"")</f>
        <v/>
      </c>
      <c r="H471" s="8" t="str">
        <f>IF(G471&lt;&gt;"",'Vesiverkoston lähtötiedot'!$B470*MALLI_saneeraus_VJ1!H$2,"")</f>
        <v/>
      </c>
      <c r="I471" t="str">
        <f>IF('Vesiverkoston lähtötiedot'!$A470&gt;1000, 'Vesiverkoston lähtötiedot'!$A470+MALLI_saneeraus_VJ1!I$2,"")</f>
        <v/>
      </c>
      <c r="J471" s="8" t="str">
        <f>IF(I471&lt;&gt;"",'Vesiverkoston lähtötiedot'!$B470*MALLI_saneeraus_VJ1!J$2,"")</f>
        <v/>
      </c>
    </row>
    <row r="472" spans="1:10" x14ac:dyDescent="0.35">
      <c r="A472" t="str">
        <f>IF('Vesiverkoston lähtötiedot'!$A471&gt;1000, 'Vesiverkoston lähtötiedot'!$A471+MALLI_saneeraus_VJ1!A$2,"")</f>
        <v/>
      </c>
      <c r="B472" s="8" t="str">
        <f>IF(A472&lt;&gt;"",'Vesiverkoston lähtötiedot'!$B471*MALLI_saneeraus_VJ1!B$2,"")</f>
        <v/>
      </c>
      <c r="C472" t="str">
        <f>IF('Vesiverkoston lähtötiedot'!$A471&gt;1000, 'Vesiverkoston lähtötiedot'!$A471+MALLI_saneeraus_VJ1!C$2,"")</f>
        <v/>
      </c>
      <c r="D472" s="8" t="str">
        <f>IF(C472&lt;&gt;"",'Vesiverkoston lähtötiedot'!$B471*MALLI_saneeraus_VJ1!D$2,"")</f>
        <v/>
      </c>
      <c r="E472" t="str">
        <f>IF('Vesiverkoston lähtötiedot'!$A471&gt;1000, 'Vesiverkoston lähtötiedot'!$A471+MALLI_saneeraus_VJ1!E$2,"")</f>
        <v/>
      </c>
      <c r="F472" s="8" t="str">
        <f>IF(E472&lt;&gt;"",'Vesiverkoston lähtötiedot'!$B471*MALLI_saneeraus_VJ1!F$2,"")</f>
        <v/>
      </c>
      <c r="G472" t="str">
        <f>IF('Vesiverkoston lähtötiedot'!$A471&gt;1000, 'Vesiverkoston lähtötiedot'!$A471+MALLI_saneeraus_VJ1!G$2,"")</f>
        <v/>
      </c>
      <c r="H472" s="8" t="str">
        <f>IF(G472&lt;&gt;"",'Vesiverkoston lähtötiedot'!$B471*MALLI_saneeraus_VJ1!H$2,"")</f>
        <v/>
      </c>
      <c r="I472" t="str">
        <f>IF('Vesiverkoston lähtötiedot'!$A471&gt;1000, 'Vesiverkoston lähtötiedot'!$A471+MALLI_saneeraus_VJ1!I$2,"")</f>
        <v/>
      </c>
      <c r="J472" s="8" t="str">
        <f>IF(I472&lt;&gt;"",'Vesiverkoston lähtötiedot'!$B471*MALLI_saneeraus_VJ1!J$2,"")</f>
        <v/>
      </c>
    </row>
    <row r="473" spans="1:10" x14ac:dyDescent="0.35">
      <c r="A473" t="str">
        <f>IF('Vesiverkoston lähtötiedot'!$A472&gt;1000, 'Vesiverkoston lähtötiedot'!$A472+MALLI_saneeraus_VJ1!A$2,"")</f>
        <v/>
      </c>
      <c r="B473" s="8" t="str">
        <f>IF(A473&lt;&gt;"",'Vesiverkoston lähtötiedot'!$B472*MALLI_saneeraus_VJ1!B$2,"")</f>
        <v/>
      </c>
      <c r="C473" t="str">
        <f>IF('Vesiverkoston lähtötiedot'!$A472&gt;1000, 'Vesiverkoston lähtötiedot'!$A472+MALLI_saneeraus_VJ1!C$2,"")</f>
        <v/>
      </c>
      <c r="D473" s="8" t="str">
        <f>IF(C473&lt;&gt;"",'Vesiverkoston lähtötiedot'!$B472*MALLI_saneeraus_VJ1!D$2,"")</f>
        <v/>
      </c>
      <c r="E473" t="str">
        <f>IF('Vesiverkoston lähtötiedot'!$A472&gt;1000, 'Vesiverkoston lähtötiedot'!$A472+MALLI_saneeraus_VJ1!E$2,"")</f>
        <v/>
      </c>
      <c r="F473" s="8" t="str">
        <f>IF(E473&lt;&gt;"",'Vesiverkoston lähtötiedot'!$B472*MALLI_saneeraus_VJ1!F$2,"")</f>
        <v/>
      </c>
      <c r="G473" t="str">
        <f>IF('Vesiverkoston lähtötiedot'!$A472&gt;1000, 'Vesiverkoston lähtötiedot'!$A472+MALLI_saneeraus_VJ1!G$2,"")</f>
        <v/>
      </c>
      <c r="H473" s="8" t="str">
        <f>IF(G473&lt;&gt;"",'Vesiverkoston lähtötiedot'!$B472*MALLI_saneeraus_VJ1!H$2,"")</f>
        <v/>
      </c>
      <c r="I473" t="str">
        <f>IF('Vesiverkoston lähtötiedot'!$A472&gt;1000, 'Vesiverkoston lähtötiedot'!$A472+MALLI_saneeraus_VJ1!I$2,"")</f>
        <v/>
      </c>
      <c r="J473" s="8" t="str">
        <f>IF(I473&lt;&gt;"",'Vesiverkoston lähtötiedot'!$B472*MALLI_saneeraus_VJ1!J$2,"")</f>
        <v/>
      </c>
    </row>
    <row r="474" spans="1:10" x14ac:dyDescent="0.35">
      <c r="A474" t="str">
        <f>IF('Vesiverkoston lähtötiedot'!$A473&gt;1000, 'Vesiverkoston lähtötiedot'!$A473+MALLI_saneeraus_VJ1!A$2,"")</f>
        <v/>
      </c>
      <c r="B474" s="8" t="str">
        <f>IF(A474&lt;&gt;"",'Vesiverkoston lähtötiedot'!$B473*MALLI_saneeraus_VJ1!B$2,"")</f>
        <v/>
      </c>
      <c r="C474" t="str">
        <f>IF('Vesiverkoston lähtötiedot'!$A473&gt;1000, 'Vesiverkoston lähtötiedot'!$A473+MALLI_saneeraus_VJ1!C$2,"")</f>
        <v/>
      </c>
      <c r="D474" s="8" t="str">
        <f>IF(C474&lt;&gt;"",'Vesiverkoston lähtötiedot'!$B473*MALLI_saneeraus_VJ1!D$2,"")</f>
        <v/>
      </c>
      <c r="E474" t="str">
        <f>IF('Vesiverkoston lähtötiedot'!$A473&gt;1000, 'Vesiverkoston lähtötiedot'!$A473+MALLI_saneeraus_VJ1!E$2,"")</f>
        <v/>
      </c>
      <c r="F474" s="8" t="str">
        <f>IF(E474&lt;&gt;"",'Vesiverkoston lähtötiedot'!$B473*MALLI_saneeraus_VJ1!F$2,"")</f>
        <v/>
      </c>
      <c r="G474" t="str">
        <f>IF('Vesiverkoston lähtötiedot'!$A473&gt;1000, 'Vesiverkoston lähtötiedot'!$A473+MALLI_saneeraus_VJ1!G$2,"")</f>
        <v/>
      </c>
      <c r="H474" s="8" t="str">
        <f>IF(G474&lt;&gt;"",'Vesiverkoston lähtötiedot'!$B473*MALLI_saneeraus_VJ1!H$2,"")</f>
        <v/>
      </c>
      <c r="I474" t="str">
        <f>IF('Vesiverkoston lähtötiedot'!$A473&gt;1000, 'Vesiverkoston lähtötiedot'!$A473+MALLI_saneeraus_VJ1!I$2,"")</f>
        <v/>
      </c>
      <c r="J474" s="8" t="str">
        <f>IF(I474&lt;&gt;"",'Vesiverkoston lähtötiedot'!$B473*MALLI_saneeraus_VJ1!J$2,"")</f>
        <v/>
      </c>
    </row>
    <row r="475" spans="1:10" x14ac:dyDescent="0.35">
      <c r="A475" t="str">
        <f>IF('Vesiverkoston lähtötiedot'!$A474&gt;1000, 'Vesiverkoston lähtötiedot'!$A474+MALLI_saneeraus_VJ1!A$2,"")</f>
        <v/>
      </c>
      <c r="B475" s="8" t="str">
        <f>IF(A475&lt;&gt;"",'Vesiverkoston lähtötiedot'!$B474*MALLI_saneeraus_VJ1!B$2,"")</f>
        <v/>
      </c>
      <c r="C475" t="str">
        <f>IF('Vesiverkoston lähtötiedot'!$A474&gt;1000, 'Vesiverkoston lähtötiedot'!$A474+MALLI_saneeraus_VJ1!C$2,"")</f>
        <v/>
      </c>
      <c r="D475" s="8" t="str">
        <f>IF(C475&lt;&gt;"",'Vesiverkoston lähtötiedot'!$B474*MALLI_saneeraus_VJ1!D$2,"")</f>
        <v/>
      </c>
      <c r="E475" t="str">
        <f>IF('Vesiverkoston lähtötiedot'!$A474&gt;1000, 'Vesiverkoston lähtötiedot'!$A474+MALLI_saneeraus_VJ1!E$2,"")</f>
        <v/>
      </c>
      <c r="F475" s="8" t="str">
        <f>IF(E475&lt;&gt;"",'Vesiverkoston lähtötiedot'!$B474*MALLI_saneeraus_VJ1!F$2,"")</f>
        <v/>
      </c>
      <c r="G475" t="str">
        <f>IF('Vesiverkoston lähtötiedot'!$A474&gt;1000, 'Vesiverkoston lähtötiedot'!$A474+MALLI_saneeraus_VJ1!G$2,"")</f>
        <v/>
      </c>
      <c r="H475" s="8" t="str">
        <f>IF(G475&lt;&gt;"",'Vesiverkoston lähtötiedot'!$B474*MALLI_saneeraus_VJ1!H$2,"")</f>
        <v/>
      </c>
      <c r="I475" t="str">
        <f>IF('Vesiverkoston lähtötiedot'!$A474&gt;1000, 'Vesiverkoston lähtötiedot'!$A474+MALLI_saneeraus_VJ1!I$2,"")</f>
        <v/>
      </c>
      <c r="J475" s="8" t="str">
        <f>IF(I475&lt;&gt;"",'Vesiverkoston lähtötiedot'!$B474*MALLI_saneeraus_VJ1!J$2,"")</f>
        <v/>
      </c>
    </row>
    <row r="476" spans="1:10" x14ac:dyDescent="0.35">
      <c r="A476" t="str">
        <f>IF('Vesiverkoston lähtötiedot'!$A475&gt;1000, 'Vesiverkoston lähtötiedot'!$A475+MALLI_saneeraus_VJ1!A$2,"")</f>
        <v/>
      </c>
      <c r="B476" s="8" t="str">
        <f>IF(A476&lt;&gt;"",'Vesiverkoston lähtötiedot'!$B475*MALLI_saneeraus_VJ1!B$2,"")</f>
        <v/>
      </c>
      <c r="C476" t="str">
        <f>IF('Vesiverkoston lähtötiedot'!$A475&gt;1000, 'Vesiverkoston lähtötiedot'!$A475+MALLI_saneeraus_VJ1!C$2,"")</f>
        <v/>
      </c>
      <c r="D476" s="8" t="str">
        <f>IF(C476&lt;&gt;"",'Vesiverkoston lähtötiedot'!$B475*MALLI_saneeraus_VJ1!D$2,"")</f>
        <v/>
      </c>
      <c r="E476" t="str">
        <f>IF('Vesiverkoston lähtötiedot'!$A475&gt;1000, 'Vesiverkoston lähtötiedot'!$A475+MALLI_saneeraus_VJ1!E$2,"")</f>
        <v/>
      </c>
      <c r="F476" s="8" t="str">
        <f>IF(E476&lt;&gt;"",'Vesiverkoston lähtötiedot'!$B475*MALLI_saneeraus_VJ1!F$2,"")</f>
        <v/>
      </c>
      <c r="G476" t="str">
        <f>IF('Vesiverkoston lähtötiedot'!$A475&gt;1000, 'Vesiverkoston lähtötiedot'!$A475+MALLI_saneeraus_VJ1!G$2,"")</f>
        <v/>
      </c>
      <c r="H476" s="8" t="str">
        <f>IF(G476&lt;&gt;"",'Vesiverkoston lähtötiedot'!$B475*MALLI_saneeraus_VJ1!H$2,"")</f>
        <v/>
      </c>
      <c r="I476" t="str">
        <f>IF('Vesiverkoston lähtötiedot'!$A475&gt;1000, 'Vesiverkoston lähtötiedot'!$A475+MALLI_saneeraus_VJ1!I$2,"")</f>
        <v/>
      </c>
      <c r="J476" s="8" t="str">
        <f>IF(I476&lt;&gt;"",'Vesiverkoston lähtötiedot'!$B475*MALLI_saneeraus_VJ1!J$2,"")</f>
        <v/>
      </c>
    </row>
    <row r="477" spans="1:10" x14ac:dyDescent="0.35">
      <c r="A477" t="str">
        <f>IF('Vesiverkoston lähtötiedot'!$A476&gt;1000, 'Vesiverkoston lähtötiedot'!$A476+MALLI_saneeraus_VJ1!A$2,"")</f>
        <v/>
      </c>
      <c r="B477" s="8" t="str">
        <f>IF(A477&lt;&gt;"",'Vesiverkoston lähtötiedot'!$B476*MALLI_saneeraus_VJ1!B$2,"")</f>
        <v/>
      </c>
      <c r="C477" t="str">
        <f>IF('Vesiverkoston lähtötiedot'!$A476&gt;1000, 'Vesiverkoston lähtötiedot'!$A476+MALLI_saneeraus_VJ1!C$2,"")</f>
        <v/>
      </c>
      <c r="D477" s="8" t="str">
        <f>IF(C477&lt;&gt;"",'Vesiverkoston lähtötiedot'!$B476*MALLI_saneeraus_VJ1!D$2,"")</f>
        <v/>
      </c>
      <c r="E477" t="str">
        <f>IF('Vesiverkoston lähtötiedot'!$A476&gt;1000, 'Vesiverkoston lähtötiedot'!$A476+MALLI_saneeraus_VJ1!E$2,"")</f>
        <v/>
      </c>
      <c r="F477" s="8" t="str">
        <f>IF(E477&lt;&gt;"",'Vesiverkoston lähtötiedot'!$B476*MALLI_saneeraus_VJ1!F$2,"")</f>
        <v/>
      </c>
      <c r="G477" t="str">
        <f>IF('Vesiverkoston lähtötiedot'!$A476&gt;1000, 'Vesiverkoston lähtötiedot'!$A476+MALLI_saneeraus_VJ1!G$2,"")</f>
        <v/>
      </c>
      <c r="H477" s="8" t="str">
        <f>IF(G477&lt;&gt;"",'Vesiverkoston lähtötiedot'!$B476*MALLI_saneeraus_VJ1!H$2,"")</f>
        <v/>
      </c>
      <c r="I477" t="str">
        <f>IF('Vesiverkoston lähtötiedot'!$A476&gt;1000, 'Vesiverkoston lähtötiedot'!$A476+MALLI_saneeraus_VJ1!I$2,"")</f>
        <v/>
      </c>
      <c r="J477" s="8" t="str">
        <f>IF(I477&lt;&gt;"",'Vesiverkoston lähtötiedot'!$B476*MALLI_saneeraus_VJ1!J$2,"")</f>
        <v/>
      </c>
    </row>
    <row r="478" spans="1:10" x14ac:dyDescent="0.35">
      <c r="A478" t="str">
        <f>IF('Vesiverkoston lähtötiedot'!$A477&gt;1000, 'Vesiverkoston lähtötiedot'!$A477+MALLI_saneeraus_VJ1!A$2,"")</f>
        <v/>
      </c>
      <c r="B478" s="8" t="str">
        <f>IF(A478&lt;&gt;"",'Vesiverkoston lähtötiedot'!$B477*MALLI_saneeraus_VJ1!B$2,"")</f>
        <v/>
      </c>
      <c r="C478" t="str">
        <f>IF('Vesiverkoston lähtötiedot'!$A477&gt;1000, 'Vesiverkoston lähtötiedot'!$A477+MALLI_saneeraus_VJ1!C$2,"")</f>
        <v/>
      </c>
      <c r="D478" s="8" t="str">
        <f>IF(C478&lt;&gt;"",'Vesiverkoston lähtötiedot'!$B477*MALLI_saneeraus_VJ1!D$2,"")</f>
        <v/>
      </c>
      <c r="E478" t="str">
        <f>IF('Vesiverkoston lähtötiedot'!$A477&gt;1000, 'Vesiverkoston lähtötiedot'!$A477+MALLI_saneeraus_VJ1!E$2,"")</f>
        <v/>
      </c>
      <c r="F478" s="8" t="str">
        <f>IF(E478&lt;&gt;"",'Vesiverkoston lähtötiedot'!$B477*MALLI_saneeraus_VJ1!F$2,"")</f>
        <v/>
      </c>
      <c r="G478" t="str">
        <f>IF('Vesiverkoston lähtötiedot'!$A477&gt;1000, 'Vesiverkoston lähtötiedot'!$A477+MALLI_saneeraus_VJ1!G$2,"")</f>
        <v/>
      </c>
      <c r="H478" s="8" t="str">
        <f>IF(G478&lt;&gt;"",'Vesiverkoston lähtötiedot'!$B477*MALLI_saneeraus_VJ1!H$2,"")</f>
        <v/>
      </c>
      <c r="I478" t="str">
        <f>IF('Vesiverkoston lähtötiedot'!$A477&gt;1000, 'Vesiverkoston lähtötiedot'!$A477+MALLI_saneeraus_VJ1!I$2,"")</f>
        <v/>
      </c>
      <c r="J478" s="8" t="str">
        <f>IF(I478&lt;&gt;"",'Vesiverkoston lähtötiedot'!$B477*MALLI_saneeraus_VJ1!J$2,"")</f>
        <v/>
      </c>
    </row>
    <row r="479" spans="1:10" x14ac:dyDescent="0.35">
      <c r="A479" t="str">
        <f>IF('Vesiverkoston lähtötiedot'!$A478&gt;1000, 'Vesiverkoston lähtötiedot'!$A478+MALLI_saneeraus_VJ1!A$2,"")</f>
        <v/>
      </c>
      <c r="B479" s="8" t="str">
        <f>IF(A479&lt;&gt;"",'Vesiverkoston lähtötiedot'!$B478*MALLI_saneeraus_VJ1!B$2,"")</f>
        <v/>
      </c>
      <c r="C479" t="str">
        <f>IF('Vesiverkoston lähtötiedot'!$A478&gt;1000, 'Vesiverkoston lähtötiedot'!$A478+MALLI_saneeraus_VJ1!C$2,"")</f>
        <v/>
      </c>
      <c r="D479" s="8" t="str">
        <f>IF(C479&lt;&gt;"",'Vesiverkoston lähtötiedot'!$B478*MALLI_saneeraus_VJ1!D$2,"")</f>
        <v/>
      </c>
      <c r="E479" t="str">
        <f>IF('Vesiverkoston lähtötiedot'!$A478&gt;1000, 'Vesiverkoston lähtötiedot'!$A478+MALLI_saneeraus_VJ1!E$2,"")</f>
        <v/>
      </c>
      <c r="F479" s="8" t="str">
        <f>IF(E479&lt;&gt;"",'Vesiverkoston lähtötiedot'!$B478*MALLI_saneeraus_VJ1!F$2,"")</f>
        <v/>
      </c>
      <c r="G479" t="str">
        <f>IF('Vesiverkoston lähtötiedot'!$A478&gt;1000, 'Vesiverkoston lähtötiedot'!$A478+MALLI_saneeraus_VJ1!G$2,"")</f>
        <v/>
      </c>
      <c r="H479" s="8" t="str">
        <f>IF(G479&lt;&gt;"",'Vesiverkoston lähtötiedot'!$B478*MALLI_saneeraus_VJ1!H$2,"")</f>
        <v/>
      </c>
      <c r="I479" t="str">
        <f>IF('Vesiverkoston lähtötiedot'!$A478&gt;1000, 'Vesiverkoston lähtötiedot'!$A478+MALLI_saneeraus_VJ1!I$2,"")</f>
        <v/>
      </c>
      <c r="J479" s="8" t="str">
        <f>IF(I479&lt;&gt;"",'Vesiverkoston lähtötiedot'!$B478*MALLI_saneeraus_VJ1!J$2,"")</f>
        <v/>
      </c>
    </row>
    <row r="480" spans="1:10" x14ac:dyDescent="0.35">
      <c r="A480" t="str">
        <f>IF('Vesiverkoston lähtötiedot'!$A479&gt;1000, 'Vesiverkoston lähtötiedot'!$A479+MALLI_saneeraus_VJ1!A$2,"")</f>
        <v/>
      </c>
      <c r="B480" s="8" t="str">
        <f>IF(A480&lt;&gt;"",'Vesiverkoston lähtötiedot'!$B479*MALLI_saneeraus_VJ1!B$2,"")</f>
        <v/>
      </c>
      <c r="C480" t="str">
        <f>IF('Vesiverkoston lähtötiedot'!$A479&gt;1000, 'Vesiverkoston lähtötiedot'!$A479+MALLI_saneeraus_VJ1!C$2,"")</f>
        <v/>
      </c>
      <c r="D480" s="8" t="str">
        <f>IF(C480&lt;&gt;"",'Vesiverkoston lähtötiedot'!$B479*MALLI_saneeraus_VJ1!D$2,"")</f>
        <v/>
      </c>
      <c r="E480" t="str">
        <f>IF('Vesiverkoston lähtötiedot'!$A479&gt;1000, 'Vesiverkoston lähtötiedot'!$A479+MALLI_saneeraus_VJ1!E$2,"")</f>
        <v/>
      </c>
      <c r="F480" s="8" t="str">
        <f>IF(E480&lt;&gt;"",'Vesiverkoston lähtötiedot'!$B479*MALLI_saneeraus_VJ1!F$2,"")</f>
        <v/>
      </c>
      <c r="G480" t="str">
        <f>IF('Vesiverkoston lähtötiedot'!$A479&gt;1000, 'Vesiverkoston lähtötiedot'!$A479+MALLI_saneeraus_VJ1!G$2,"")</f>
        <v/>
      </c>
      <c r="H480" s="8" t="str">
        <f>IF(G480&lt;&gt;"",'Vesiverkoston lähtötiedot'!$B479*MALLI_saneeraus_VJ1!H$2,"")</f>
        <v/>
      </c>
      <c r="I480" t="str">
        <f>IF('Vesiverkoston lähtötiedot'!$A479&gt;1000, 'Vesiverkoston lähtötiedot'!$A479+MALLI_saneeraus_VJ1!I$2,"")</f>
        <v/>
      </c>
      <c r="J480" s="8" t="str">
        <f>IF(I480&lt;&gt;"",'Vesiverkoston lähtötiedot'!$B479*MALLI_saneeraus_VJ1!J$2,"")</f>
        <v/>
      </c>
    </row>
    <row r="481" spans="1:10" x14ac:dyDescent="0.35">
      <c r="A481" t="str">
        <f>IF('Vesiverkoston lähtötiedot'!$A480&gt;1000, 'Vesiverkoston lähtötiedot'!$A480+MALLI_saneeraus_VJ1!A$2,"")</f>
        <v/>
      </c>
      <c r="B481" s="8" t="str">
        <f>IF(A481&lt;&gt;"",'Vesiverkoston lähtötiedot'!$B480*MALLI_saneeraus_VJ1!B$2,"")</f>
        <v/>
      </c>
      <c r="C481" t="str">
        <f>IF('Vesiverkoston lähtötiedot'!$A480&gt;1000, 'Vesiverkoston lähtötiedot'!$A480+MALLI_saneeraus_VJ1!C$2,"")</f>
        <v/>
      </c>
      <c r="D481" s="8" t="str">
        <f>IF(C481&lt;&gt;"",'Vesiverkoston lähtötiedot'!$B480*MALLI_saneeraus_VJ1!D$2,"")</f>
        <v/>
      </c>
      <c r="E481" t="str">
        <f>IF('Vesiverkoston lähtötiedot'!$A480&gt;1000, 'Vesiverkoston lähtötiedot'!$A480+MALLI_saneeraus_VJ1!E$2,"")</f>
        <v/>
      </c>
      <c r="F481" s="8" t="str">
        <f>IF(E481&lt;&gt;"",'Vesiverkoston lähtötiedot'!$B480*MALLI_saneeraus_VJ1!F$2,"")</f>
        <v/>
      </c>
      <c r="G481" t="str">
        <f>IF('Vesiverkoston lähtötiedot'!$A480&gt;1000, 'Vesiverkoston lähtötiedot'!$A480+MALLI_saneeraus_VJ1!G$2,"")</f>
        <v/>
      </c>
      <c r="H481" s="8" t="str">
        <f>IF(G481&lt;&gt;"",'Vesiverkoston lähtötiedot'!$B480*MALLI_saneeraus_VJ1!H$2,"")</f>
        <v/>
      </c>
      <c r="I481" t="str">
        <f>IF('Vesiverkoston lähtötiedot'!$A480&gt;1000, 'Vesiverkoston lähtötiedot'!$A480+MALLI_saneeraus_VJ1!I$2,"")</f>
        <v/>
      </c>
      <c r="J481" s="8" t="str">
        <f>IF(I481&lt;&gt;"",'Vesiverkoston lähtötiedot'!$B480*MALLI_saneeraus_VJ1!J$2,"")</f>
        <v/>
      </c>
    </row>
    <row r="482" spans="1:10" x14ac:dyDescent="0.35">
      <c r="A482" t="str">
        <f>IF('Vesiverkoston lähtötiedot'!$A481&gt;1000, 'Vesiverkoston lähtötiedot'!$A481+MALLI_saneeraus_VJ1!A$2,"")</f>
        <v/>
      </c>
      <c r="B482" s="8" t="str">
        <f>IF(A482&lt;&gt;"",'Vesiverkoston lähtötiedot'!$B481*MALLI_saneeraus_VJ1!B$2,"")</f>
        <v/>
      </c>
      <c r="C482" t="str">
        <f>IF('Vesiverkoston lähtötiedot'!$A481&gt;1000, 'Vesiverkoston lähtötiedot'!$A481+MALLI_saneeraus_VJ1!C$2,"")</f>
        <v/>
      </c>
      <c r="D482" s="8" t="str">
        <f>IF(C482&lt;&gt;"",'Vesiverkoston lähtötiedot'!$B481*MALLI_saneeraus_VJ1!D$2,"")</f>
        <v/>
      </c>
      <c r="E482" t="str">
        <f>IF('Vesiverkoston lähtötiedot'!$A481&gt;1000, 'Vesiverkoston lähtötiedot'!$A481+MALLI_saneeraus_VJ1!E$2,"")</f>
        <v/>
      </c>
      <c r="F482" s="8" t="str">
        <f>IF(E482&lt;&gt;"",'Vesiverkoston lähtötiedot'!$B481*MALLI_saneeraus_VJ1!F$2,"")</f>
        <v/>
      </c>
      <c r="G482" t="str">
        <f>IF('Vesiverkoston lähtötiedot'!$A481&gt;1000, 'Vesiverkoston lähtötiedot'!$A481+MALLI_saneeraus_VJ1!G$2,"")</f>
        <v/>
      </c>
      <c r="H482" s="8" t="str">
        <f>IF(G482&lt;&gt;"",'Vesiverkoston lähtötiedot'!$B481*MALLI_saneeraus_VJ1!H$2,"")</f>
        <v/>
      </c>
      <c r="I482" t="str">
        <f>IF('Vesiverkoston lähtötiedot'!$A481&gt;1000, 'Vesiverkoston lähtötiedot'!$A481+MALLI_saneeraus_VJ1!I$2,"")</f>
        <v/>
      </c>
      <c r="J482" s="8" t="str">
        <f>IF(I482&lt;&gt;"",'Vesiverkoston lähtötiedot'!$B481*MALLI_saneeraus_VJ1!J$2,"")</f>
        <v/>
      </c>
    </row>
    <row r="483" spans="1:10" x14ac:dyDescent="0.35">
      <c r="A483" t="str">
        <f>IF('Vesiverkoston lähtötiedot'!$A482&gt;1000, 'Vesiverkoston lähtötiedot'!$A482+MALLI_saneeraus_VJ1!A$2,"")</f>
        <v/>
      </c>
      <c r="B483" s="8" t="str">
        <f>IF(A483&lt;&gt;"",'Vesiverkoston lähtötiedot'!$B482*MALLI_saneeraus_VJ1!B$2,"")</f>
        <v/>
      </c>
      <c r="C483" t="str">
        <f>IF('Vesiverkoston lähtötiedot'!$A482&gt;1000, 'Vesiverkoston lähtötiedot'!$A482+MALLI_saneeraus_VJ1!C$2,"")</f>
        <v/>
      </c>
      <c r="D483" s="8" t="str">
        <f>IF(C483&lt;&gt;"",'Vesiverkoston lähtötiedot'!$B482*MALLI_saneeraus_VJ1!D$2,"")</f>
        <v/>
      </c>
      <c r="E483" t="str">
        <f>IF('Vesiverkoston lähtötiedot'!$A482&gt;1000, 'Vesiverkoston lähtötiedot'!$A482+MALLI_saneeraus_VJ1!E$2,"")</f>
        <v/>
      </c>
      <c r="F483" s="8" t="str">
        <f>IF(E483&lt;&gt;"",'Vesiverkoston lähtötiedot'!$B482*MALLI_saneeraus_VJ1!F$2,"")</f>
        <v/>
      </c>
      <c r="G483" t="str">
        <f>IF('Vesiverkoston lähtötiedot'!$A482&gt;1000, 'Vesiverkoston lähtötiedot'!$A482+MALLI_saneeraus_VJ1!G$2,"")</f>
        <v/>
      </c>
      <c r="H483" s="8" t="str">
        <f>IF(G483&lt;&gt;"",'Vesiverkoston lähtötiedot'!$B482*MALLI_saneeraus_VJ1!H$2,"")</f>
        <v/>
      </c>
      <c r="I483" t="str">
        <f>IF('Vesiverkoston lähtötiedot'!$A482&gt;1000, 'Vesiverkoston lähtötiedot'!$A482+MALLI_saneeraus_VJ1!I$2,"")</f>
        <v/>
      </c>
      <c r="J483" s="8" t="str">
        <f>IF(I483&lt;&gt;"",'Vesiverkoston lähtötiedot'!$B482*MALLI_saneeraus_VJ1!J$2,"")</f>
        <v/>
      </c>
    </row>
    <row r="484" spans="1:10" x14ac:dyDescent="0.35">
      <c r="A484" t="str">
        <f>IF('Vesiverkoston lähtötiedot'!$A483&gt;1000, 'Vesiverkoston lähtötiedot'!$A483+MALLI_saneeraus_VJ1!A$2,"")</f>
        <v/>
      </c>
      <c r="B484" s="8" t="str">
        <f>IF(A484&lt;&gt;"",'Vesiverkoston lähtötiedot'!$B483*MALLI_saneeraus_VJ1!B$2,"")</f>
        <v/>
      </c>
      <c r="C484" t="str">
        <f>IF('Vesiverkoston lähtötiedot'!$A483&gt;1000, 'Vesiverkoston lähtötiedot'!$A483+MALLI_saneeraus_VJ1!C$2,"")</f>
        <v/>
      </c>
      <c r="D484" s="8" t="str">
        <f>IF(C484&lt;&gt;"",'Vesiverkoston lähtötiedot'!$B483*MALLI_saneeraus_VJ1!D$2,"")</f>
        <v/>
      </c>
      <c r="E484" t="str">
        <f>IF('Vesiverkoston lähtötiedot'!$A483&gt;1000, 'Vesiverkoston lähtötiedot'!$A483+MALLI_saneeraus_VJ1!E$2,"")</f>
        <v/>
      </c>
      <c r="F484" s="8" t="str">
        <f>IF(E484&lt;&gt;"",'Vesiverkoston lähtötiedot'!$B483*MALLI_saneeraus_VJ1!F$2,"")</f>
        <v/>
      </c>
      <c r="G484" t="str">
        <f>IF('Vesiverkoston lähtötiedot'!$A483&gt;1000, 'Vesiverkoston lähtötiedot'!$A483+MALLI_saneeraus_VJ1!G$2,"")</f>
        <v/>
      </c>
      <c r="H484" s="8" t="str">
        <f>IF(G484&lt;&gt;"",'Vesiverkoston lähtötiedot'!$B483*MALLI_saneeraus_VJ1!H$2,"")</f>
        <v/>
      </c>
      <c r="I484" t="str">
        <f>IF('Vesiverkoston lähtötiedot'!$A483&gt;1000, 'Vesiverkoston lähtötiedot'!$A483+MALLI_saneeraus_VJ1!I$2,"")</f>
        <v/>
      </c>
      <c r="J484" s="8" t="str">
        <f>IF(I484&lt;&gt;"",'Vesiverkoston lähtötiedot'!$B483*MALLI_saneeraus_VJ1!J$2,"")</f>
        <v/>
      </c>
    </row>
    <row r="485" spans="1:10" x14ac:dyDescent="0.35">
      <c r="A485" t="str">
        <f>IF('Vesiverkoston lähtötiedot'!$A484&gt;1000, 'Vesiverkoston lähtötiedot'!$A484+MALLI_saneeraus_VJ1!A$2,"")</f>
        <v/>
      </c>
      <c r="B485" s="8" t="str">
        <f>IF(A485&lt;&gt;"",'Vesiverkoston lähtötiedot'!$B484*MALLI_saneeraus_VJ1!B$2,"")</f>
        <v/>
      </c>
      <c r="C485" t="str">
        <f>IF('Vesiverkoston lähtötiedot'!$A484&gt;1000, 'Vesiverkoston lähtötiedot'!$A484+MALLI_saneeraus_VJ1!C$2,"")</f>
        <v/>
      </c>
      <c r="D485" s="8" t="str">
        <f>IF(C485&lt;&gt;"",'Vesiverkoston lähtötiedot'!$B484*MALLI_saneeraus_VJ1!D$2,"")</f>
        <v/>
      </c>
      <c r="E485" t="str">
        <f>IF('Vesiverkoston lähtötiedot'!$A484&gt;1000, 'Vesiverkoston lähtötiedot'!$A484+MALLI_saneeraus_VJ1!E$2,"")</f>
        <v/>
      </c>
      <c r="F485" s="8" t="str">
        <f>IF(E485&lt;&gt;"",'Vesiverkoston lähtötiedot'!$B484*MALLI_saneeraus_VJ1!F$2,"")</f>
        <v/>
      </c>
      <c r="G485" t="str">
        <f>IF('Vesiverkoston lähtötiedot'!$A484&gt;1000, 'Vesiverkoston lähtötiedot'!$A484+MALLI_saneeraus_VJ1!G$2,"")</f>
        <v/>
      </c>
      <c r="H485" s="8" t="str">
        <f>IF(G485&lt;&gt;"",'Vesiverkoston lähtötiedot'!$B484*MALLI_saneeraus_VJ1!H$2,"")</f>
        <v/>
      </c>
      <c r="I485" t="str">
        <f>IF('Vesiverkoston lähtötiedot'!$A484&gt;1000, 'Vesiverkoston lähtötiedot'!$A484+MALLI_saneeraus_VJ1!I$2,"")</f>
        <v/>
      </c>
      <c r="J485" s="8" t="str">
        <f>IF(I485&lt;&gt;"",'Vesiverkoston lähtötiedot'!$B484*MALLI_saneeraus_VJ1!J$2,"")</f>
        <v/>
      </c>
    </row>
    <row r="486" spans="1:10" x14ac:dyDescent="0.35">
      <c r="A486" t="str">
        <f>IF('Vesiverkoston lähtötiedot'!$A485&gt;1000, 'Vesiverkoston lähtötiedot'!$A485+MALLI_saneeraus_VJ1!A$2,"")</f>
        <v/>
      </c>
      <c r="B486" s="8" t="str">
        <f>IF(A486&lt;&gt;"",'Vesiverkoston lähtötiedot'!$B485*MALLI_saneeraus_VJ1!B$2,"")</f>
        <v/>
      </c>
      <c r="C486" t="str">
        <f>IF('Vesiverkoston lähtötiedot'!$A485&gt;1000, 'Vesiverkoston lähtötiedot'!$A485+MALLI_saneeraus_VJ1!C$2,"")</f>
        <v/>
      </c>
      <c r="D486" s="8" t="str">
        <f>IF(C486&lt;&gt;"",'Vesiverkoston lähtötiedot'!$B485*MALLI_saneeraus_VJ1!D$2,"")</f>
        <v/>
      </c>
      <c r="E486" t="str">
        <f>IF('Vesiverkoston lähtötiedot'!$A485&gt;1000, 'Vesiverkoston lähtötiedot'!$A485+MALLI_saneeraus_VJ1!E$2,"")</f>
        <v/>
      </c>
      <c r="F486" s="8" t="str">
        <f>IF(E486&lt;&gt;"",'Vesiverkoston lähtötiedot'!$B485*MALLI_saneeraus_VJ1!F$2,"")</f>
        <v/>
      </c>
      <c r="G486" t="str">
        <f>IF('Vesiverkoston lähtötiedot'!$A485&gt;1000, 'Vesiverkoston lähtötiedot'!$A485+MALLI_saneeraus_VJ1!G$2,"")</f>
        <v/>
      </c>
      <c r="H486" s="8" t="str">
        <f>IF(G486&lt;&gt;"",'Vesiverkoston lähtötiedot'!$B485*MALLI_saneeraus_VJ1!H$2,"")</f>
        <v/>
      </c>
      <c r="I486" t="str">
        <f>IF('Vesiverkoston lähtötiedot'!$A485&gt;1000, 'Vesiverkoston lähtötiedot'!$A485+MALLI_saneeraus_VJ1!I$2,"")</f>
        <v/>
      </c>
      <c r="J486" s="8" t="str">
        <f>IF(I486&lt;&gt;"",'Vesiverkoston lähtötiedot'!$B485*MALLI_saneeraus_VJ1!J$2,"")</f>
        <v/>
      </c>
    </row>
    <row r="487" spans="1:10" x14ac:dyDescent="0.35">
      <c r="A487" t="str">
        <f>IF('Vesiverkoston lähtötiedot'!$A486&gt;1000, 'Vesiverkoston lähtötiedot'!$A486+MALLI_saneeraus_VJ1!A$2,"")</f>
        <v/>
      </c>
      <c r="B487" s="8" t="str">
        <f>IF(A487&lt;&gt;"",'Vesiverkoston lähtötiedot'!$B486*MALLI_saneeraus_VJ1!B$2,"")</f>
        <v/>
      </c>
      <c r="C487" t="str">
        <f>IF('Vesiverkoston lähtötiedot'!$A486&gt;1000, 'Vesiverkoston lähtötiedot'!$A486+MALLI_saneeraus_VJ1!C$2,"")</f>
        <v/>
      </c>
      <c r="D487" s="8" t="str">
        <f>IF(C487&lt;&gt;"",'Vesiverkoston lähtötiedot'!$B486*MALLI_saneeraus_VJ1!D$2,"")</f>
        <v/>
      </c>
      <c r="E487" t="str">
        <f>IF('Vesiverkoston lähtötiedot'!$A486&gt;1000, 'Vesiverkoston lähtötiedot'!$A486+MALLI_saneeraus_VJ1!E$2,"")</f>
        <v/>
      </c>
      <c r="F487" s="8" t="str">
        <f>IF(E487&lt;&gt;"",'Vesiverkoston lähtötiedot'!$B486*MALLI_saneeraus_VJ1!F$2,"")</f>
        <v/>
      </c>
      <c r="G487" t="str">
        <f>IF('Vesiverkoston lähtötiedot'!$A486&gt;1000, 'Vesiverkoston lähtötiedot'!$A486+MALLI_saneeraus_VJ1!G$2,"")</f>
        <v/>
      </c>
      <c r="H487" s="8" t="str">
        <f>IF(G487&lt;&gt;"",'Vesiverkoston lähtötiedot'!$B486*MALLI_saneeraus_VJ1!H$2,"")</f>
        <v/>
      </c>
      <c r="I487" t="str">
        <f>IF('Vesiverkoston lähtötiedot'!$A486&gt;1000, 'Vesiverkoston lähtötiedot'!$A486+MALLI_saneeraus_VJ1!I$2,"")</f>
        <v/>
      </c>
      <c r="J487" s="8" t="str">
        <f>IF(I487&lt;&gt;"",'Vesiverkoston lähtötiedot'!$B486*MALLI_saneeraus_VJ1!J$2,"")</f>
        <v/>
      </c>
    </row>
    <row r="488" spans="1:10" x14ac:dyDescent="0.35">
      <c r="A488" t="str">
        <f>IF('Vesiverkoston lähtötiedot'!$A487&gt;1000, 'Vesiverkoston lähtötiedot'!$A487+MALLI_saneeraus_VJ1!A$2,"")</f>
        <v/>
      </c>
      <c r="B488" s="8" t="str">
        <f>IF(A488&lt;&gt;"",'Vesiverkoston lähtötiedot'!$B487*MALLI_saneeraus_VJ1!B$2,"")</f>
        <v/>
      </c>
      <c r="C488" t="str">
        <f>IF('Vesiverkoston lähtötiedot'!$A487&gt;1000, 'Vesiverkoston lähtötiedot'!$A487+MALLI_saneeraus_VJ1!C$2,"")</f>
        <v/>
      </c>
      <c r="D488" s="8" t="str">
        <f>IF(C488&lt;&gt;"",'Vesiverkoston lähtötiedot'!$B487*MALLI_saneeraus_VJ1!D$2,"")</f>
        <v/>
      </c>
      <c r="E488" t="str">
        <f>IF('Vesiverkoston lähtötiedot'!$A487&gt;1000, 'Vesiverkoston lähtötiedot'!$A487+MALLI_saneeraus_VJ1!E$2,"")</f>
        <v/>
      </c>
      <c r="F488" s="8" t="str">
        <f>IF(E488&lt;&gt;"",'Vesiverkoston lähtötiedot'!$B487*MALLI_saneeraus_VJ1!F$2,"")</f>
        <v/>
      </c>
      <c r="G488" t="str">
        <f>IF('Vesiverkoston lähtötiedot'!$A487&gt;1000, 'Vesiverkoston lähtötiedot'!$A487+MALLI_saneeraus_VJ1!G$2,"")</f>
        <v/>
      </c>
      <c r="H488" s="8" t="str">
        <f>IF(G488&lt;&gt;"",'Vesiverkoston lähtötiedot'!$B487*MALLI_saneeraus_VJ1!H$2,"")</f>
        <v/>
      </c>
      <c r="I488" t="str">
        <f>IF('Vesiverkoston lähtötiedot'!$A487&gt;1000, 'Vesiverkoston lähtötiedot'!$A487+MALLI_saneeraus_VJ1!I$2,"")</f>
        <v/>
      </c>
      <c r="J488" s="8" t="str">
        <f>IF(I488&lt;&gt;"",'Vesiverkoston lähtötiedot'!$B487*MALLI_saneeraus_VJ1!J$2,"")</f>
        <v/>
      </c>
    </row>
    <row r="489" spans="1:10" x14ac:dyDescent="0.35">
      <c r="A489" t="str">
        <f>IF('Vesiverkoston lähtötiedot'!$A488&gt;1000, 'Vesiverkoston lähtötiedot'!$A488+MALLI_saneeraus_VJ1!A$2,"")</f>
        <v/>
      </c>
      <c r="B489" s="8" t="str">
        <f>IF(A489&lt;&gt;"",'Vesiverkoston lähtötiedot'!$B488*MALLI_saneeraus_VJ1!B$2,"")</f>
        <v/>
      </c>
      <c r="C489" t="str">
        <f>IF('Vesiverkoston lähtötiedot'!$A488&gt;1000, 'Vesiverkoston lähtötiedot'!$A488+MALLI_saneeraus_VJ1!C$2,"")</f>
        <v/>
      </c>
      <c r="D489" s="8" t="str">
        <f>IF(C489&lt;&gt;"",'Vesiverkoston lähtötiedot'!$B488*MALLI_saneeraus_VJ1!D$2,"")</f>
        <v/>
      </c>
      <c r="E489" t="str">
        <f>IF('Vesiverkoston lähtötiedot'!$A488&gt;1000, 'Vesiverkoston lähtötiedot'!$A488+MALLI_saneeraus_VJ1!E$2,"")</f>
        <v/>
      </c>
      <c r="F489" s="8" t="str">
        <f>IF(E489&lt;&gt;"",'Vesiverkoston lähtötiedot'!$B488*MALLI_saneeraus_VJ1!F$2,"")</f>
        <v/>
      </c>
      <c r="G489" t="str">
        <f>IF('Vesiverkoston lähtötiedot'!$A488&gt;1000, 'Vesiverkoston lähtötiedot'!$A488+MALLI_saneeraus_VJ1!G$2,"")</f>
        <v/>
      </c>
      <c r="H489" s="8" t="str">
        <f>IF(G489&lt;&gt;"",'Vesiverkoston lähtötiedot'!$B488*MALLI_saneeraus_VJ1!H$2,"")</f>
        <v/>
      </c>
      <c r="I489" t="str">
        <f>IF('Vesiverkoston lähtötiedot'!$A488&gt;1000, 'Vesiverkoston lähtötiedot'!$A488+MALLI_saneeraus_VJ1!I$2,"")</f>
        <v/>
      </c>
      <c r="J489" s="8" t="str">
        <f>IF(I489&lt;&gt;"",'Vesiverkoston lähtötiedot'!$B488*MALLI_saneeraus_VJ1!J$2,"")</f>
        <v/>
      </c>
    </row>
    <row r="490" spans="1:10" x14ac:dyDescent="0.35">
      <c r="A490" t="str">
        <f>IF('Vesiverkoston lähtötiedot'!$A489&gt;1000, 'Vesiverkoston lähtötiedot'!$A489+MALLI_saneeraus_VJ1!A$2,"")</f>
        <v/>
      </c>
      <c r="B490" s="8" t="str">
        <f>IF(A490&lt;&gt;"",'Vesiverkoston lähtötiedot'!$B489*MALLI_saneeraus_VJ1!B$2,"")</f>
        <v/>
      </c>
      <c r="C490" t="str">
        <f>IF('Vesiverkoston lähtötiedot'!$A489&gt;1000, 'Vesiverkoston lähtötiedot'!$A489+MALLI_saneeraus_VJ1!C$2,"")</f>
        <v/>
      </c>
      <c r="D490" s="8" t="str">
        <f>IF(C490&lt;&gt;"",'Vesiverkoston lähtötiedot'!$B489*MALLI_saneeraus_VJ1!D$2,"")</f>
        <v/>
      </c>
      <c r="E490" t="str">
        <f>IF('Vesiverkoston lähtötiedot'!$A489&gt;1000, 'Vesiverkoston lähtötiedot'!$A489+MALLI_saneeraus_VJ1!E$2,"")</f>
        <v/>
      </c>
      <c r="F490" s="8" t="str">
        <f>IF(E490&lt;&gt;"",'Vesiverkoston lähtötiedot'!$B489*MALLI_saneeraus_VJ1!F$2,"")</f>
        <v/>
      </c>
      <c r="G490" t="str">
        <f>IF('Vesiverkoston lähtötiedot'!$A489&gt;1000, 'Vesiverkoston lähtötiedot'!$A489+MALLI_saneeraus_VJ1!G$2,"")</f>
        <v/>
      </c>
      <c r="H490" s="8" t="str">
        <f>IF(G490&lt;&gt;"",'Vesiverkoston lähtötiedot'!$B489*MALLI_saneeraus_VJ1!H$2,"")</f>
        <v/>
      </c>
      <c r="I490" t="str">
        <f>IF('Vesiverkoston lähtötiedot'!$A489&gt;1000, 'Vesiverkoston lähtötiedot'!$A489+MALLI_saneeraus_VJ1!I$2,"")</f>
        <v/>
      </c>
      <c r="J490" s="8" t="str">
        <f>IF(I490&lt;&gt;"",'Vesiverkoston lähtötiedot'!$B489*MALLI_saneeraus_VJ1!J$2,"")</f>
        <v/>
      </c>
    </row>
    <row r="491" spans="1:10" x14ac:dyDescent="0.35">
      <c r="A491" t="str">
        <f>IF('Vesiverkoston lähtötiedot'!$A490&gt;1000, 'Vesiverkoston lähtötiedot'!$A490+MALLI_saneeraus_VJ1!A$2,"")</f>
        <v/>
      </c>
      <c r="B491" s="8" t="str">
        <f>IF(A491&lt;&gt;"",'Vesiverkoston lähtötiedot'!$B490*MALLI_saneeraus_VJ1!B$2,"")</f>
        <v/>
      </c>
      <c r="C491" t="str">
        <f>IF('Vesiverkoston lähtötiedot'!$A490&gt;1000, 'Vesiverkoston lähtötiedot'!$A490+MALLI_saneeraus_VJ1!C$2,"")</f>
        <v/>
      </c>
      <c r="D491" s="8" t="str">
        <f>IF(C491&lt;&gt;"",'Vesiverkoston lähtötiedot'!$B490*MALLI_saneeraus_VJ1!D$2,"")</f>
        <v/>
      </c>
      <c r="E491" t="str">
        <f>IF('Vesiverkoston lähtötiedot'!$A490&gt;1000, 'Vesiverkoston lähtötiedot'!$A490+MALLI_saneeraus_VJ1!E$2,"")</f>
        <v/>
      </c>
      <c r="F491" s="8" t="str">
        <f>IF(E491&lt;&gt;"",'Vesiverkoston lähtötiedot'!$B490*MALLI_saneeraus_VJ1!F$2,"")</f>
        <v/>
      </c>
      <c r="G491" t="str">
        <f>IF('Vesiverkoston lähtötiedot'!$A490&gt;1000, 'Vesiverkoston lähtötiedot'!$A490+MALLI_saneeraus_VJ1!G$2,"")</f>
        <v/>
      </c>
      <c r="H491" s="8" t="str">
        <f>IF(G491&lt;&gt;"",'Vesiverkoston lähtötiedot'!$B490*MALLI_saneeraus_VJ1!H$2,"")</f>
        <v/>
      </c>
      <c r="I491" t="str">
        <f>IF('Vesiverkoston lähtötiedot'!$A490&gt;1000, 'Vesiverkoston lähtötiedot'!$A490+MALLI_saneeraus_VJ1!I$2,"")</f>
        <v/>
      </c>
      <c r="J491" s="8" t="str">
        <f>IF(I491&lt;&gt;"",'Vesiverkoston lähtötiedot'!$B490*MALLI_saneeraus_VJ1!J$2,"")</f>
        <v/>
      </c>
    </row>
    <row r="492" spans="1:10" x14ac:dyDescent="0.35">
      <c r="A492" t="str">
        <f>IF('Vesiverkoston lähtötiedot'!$A491&gt;1000, 'Vesiverkoston lähtötiedot'!$A491+MALLI_saneeraus_VJ1!A$2,"")</f>
        <v/>
      </c>
      <c r="B492" s="8" t="str">
        <f>IF(A492&lt;&gt;"",'Vesiverkoston lähtötiedot'!$B491*MALLI_saneeraus_VJ1!B$2,"")</f>
        <v/>
      </c>
      <c r="C492" t="str">
        <f>IF('Vesiverkoston lähtötiedot'!$A491&gt;1000, 'Vesiverkoston lähtötiedot'!$A491+MALLI_saneeraus_VJ1!C$2,"")</f>
        <v/>
      </c>
      <c r="D492" s="8" t="str">
        <f>IF(C492&lt;&gt;"",'Vesiverkoston lähtötiedot'!$B491*MALLI_saneeraus_VJ1!D$2,"")</f>
        <v/>
      </c>
      <c r="E492" t="str">
        <f>IF('Vesiverkoston lähtötiedot'!$A491&gt;1000, 'Vesiverkoston lähtötiedot'!$A491+MALLI_saneeraus_VJ1!E$2,"")</f>
        <v/>
      </c>
      <c r="F492" s="8" t="str">
        <f>IF(E492&lt;&gt;"",'Vesiverkoston lähtötiedot'!$B491*MALLI_saneeraus_VJ1!F$2,"")</f>
        <v/>
      </c>
      <c r="G492" t="str">
        <f>IF('Vesiverkoston lähtötiedot'!$A491&gt;1000, 'Vesiverkoston lähtötiedot'!$A491+MALLI_saneeraus_VJ1!G$2,"")</f>
        <v/>
      </c>
      <c r="H492" s="8" t="str">
        <f>IF(G492&lt;&gt;"",'Vesiverkoston lähtötiedot'!$B491*MALLI_saneeraus_VJ1!H$2,"")</f>
        <v/>
      </c>
      <c r="I492" t="str">
        <f>IF('Vesiverkoston lähtötiedot'!$A491&gt;1000, 'Vesiverkoston lähtötiedot'!$A491+MALLI_saneeraus_VJ1!I$2,"")</f>
        <v/>
      </c>
      <c r="J492" s="8" t="str">
        <f>IF(I492&lt;&gt;"",'Vesiverkoston lähtötiedot'!$B491*MALLI_saneeraus_VJ1!J$2,"")</f>
        <v/>
      </c>
    </row>
    <row r="493" spans="1:10" x14ac:dyDescent="0.35">
      <c r="A493" t="str">
        <f>IF('Vesiverkoston lähtötiedot'!$A492&gt;1000, 'Vesiverkoston lähtötiedot'!$A492+MALLI_saneeraus_VJ1!A$2,"")</f>
        <v/>
      </c>
      <c r="B493" s="8" t="str">
        <f>IF(A493&lt;&gt;"",'Vesiverkoston lähtötiedot'!$B492*MALLI_saneeraus_VJ1!B$2,"")</f>
        <v/>
      </c>
      <c r="C493" t="str">
        <f>IF('Vesiverkoston lähtötiedot'!$A492&gt;1000, 'Vesiverkoston lähtötiedot'!$A492+MALLI_saneeraus_VJ1!C$2,"")</f>
        <v/>
      </c>
      <c r="D493" s="8" t="str">
        <f>IF(C493&lt;&gt;"",'Vesiverkoston lähtötiedot'!$B492*MALLI_saneeraus_VJ1!D$2,"")</f>
        <v/>
      </c>
      <c r="E493" t="str">
        <f>IF('Vesiverkoston lähtötiedot'!$A492&gt;1000, 'Vesiverkoston lähtötiedot'!$A492+MALLI_saneeraus_VJ1!E$2,"")</f>
        <v/>
      </c>
      <c r="F493" s="8" t="str">
        <f>IF(E493&lt;&gt;"",'Vesiverkoston lähtötiedot'!$B492*MALLI_saneeraus_VJ1!F$2,"")</f>
        <v/>
      </c>
      <c r="G493" t="str">
        <f>IF('Vesiverkoston lähtötiedot'!$A492&gt;1000, 'Vesiverkoston lähtötiedot'!$A492+MALLI_saneeraus_VJ1!G$2,"")</f>
        <v/>
      </c>
      <c r="H493" s="8" t="str">
        <f>IF(G493&lt;&gt;"",'Vesiverkoston lähtötiedot'!$B492*MALLI_saneeraus_VJ1!H$2,"")</f>
        <v/>
      </c>
      <c r="I493" t="str">
        <f>IF('Vesiverkoston lähtötiedot'!$A492&gt;1000, 'Vesiverkoston lähtötiedot'!$A492+MALLI_saneeraus_VJ1!I$2,"")</f>
        <v/>
      </c>
      <c r="J493" s="8" t="str">
        <f>IF(I493&lt;&gt;"",'Vesiverkoston lähtötiedot'!$B492*MALLI_saneeraus_VJ1!J$2,"")</f>
        <v/>
      </c>
    </row>
    <row r="494" spans="1:10" x14ac:dyDescent="0.35">
      <c r="A494" t="str">
        <f>IF('Vesiverkoston lähtötiedot'!$A493&gt;1000, 'Vesiverkoston lähtötiedot'!$A493+MALLI_saneeraus_VJ1!A$2,"")</f>
        <v/>
      </c>
      <c r="B494" s="8" t="str">
        <f>IF(A494&lt;&gt;"",'Vesiverkoston lähtötiedot'!$B493*MALLI_saneeraus_VJ1!B$2,"")</f>
        <v/>
      </c>
      <c r="C494" t="str">
        <f>IF('Vesiverkoston lähtötiedot'!$A493&gt;1000, 'Vesiverkoston lähtötiedot'!$A493+MALLI_saneeraus_VJ1!C$2,"")</f>
        <v/>
      </c>
      <c r="D494" s="8" t="str">
        <f>IF(C494&lt;&gt;"",'Vesiverkoston lähtötiedot'!$B493*MALLI_saneeraus_VJ1!D$2,"")</f>
        <v/>
      </c>
      <c r="E494" t="str">
        <f>IF('Vesiverkoston lähtötiedot'!$A493&gt;1000, 'Vesiverkoston lähtötiedot'!$A493+MALLI_saneeraus_VJ1!E$2,"")</f>
        <v/>
      </c>
      <c r="F494" s="8" t="str">
        <f>IF(E494&lt;&gt;"",'Vesiverkoston lähtötiedot'!$B493*MALLI_saneeraus_VJ1!F$2,"")</f>
        <v/>
      </c>
      <c r="G494" t="str">
        <f>IF('Vesiverkoston lähtötiedot'!$A493&gt;1000, 'Vesiverkoston lähtötiedot'!$A493+MALLI_saneeraus_VJ1!G$2,"")</f>
        <v/>
      </c>
      <c r="H494" s="8" t="str">
        <f>IF(G494&lt;&gt;"",'Vesiverkoston lähtötiedot'!$B493*MALLI_saneeraus_VJ1!H$2,"")</f>
        <v/>
      </c>
      <c r="I494" t="str">
        <f>IF('Vesiverkoston lähtötiedot'!$A493&gt;1000, 'Vesiverkoston lähtötiedot'!$A493+MALLI_saneeraus_VJ1!I$2,"")</f>
        <v/>
      </c>
      <c r="J494" s="8" t="str">
        <f>IF(I494&lt;&gt;"",'Vesiverkoston lähtötiedot'!$B493*MALLI_saneeraus_VJ1!J$2,"")</f>
        <v/>
      </c>
    </row>
    <row r="495" spans="1:10" x14ac:dyDescent="0.35">
      <c r="A495" t="str">
        <f>IF('Vesiverkoston lähtötiedot'!$A494&gt;1000, 'Vesiverkoston lähtötiedot'!$A494+MALLI_saneeraus_VJ1!A$2,"")</f>
        <v/>
      </c>
      <c r="B495" s="8" t="str">
        <f>IF(A495&lt;&gt;"",'Vesiverkoston lähtötiedot'!$B494*MALLI_saneeraus_VJ1!B$2,"")</f>
        <v/>
      </c>
      <c r="C495" t="str">
        <f>IF('Vesiverkoston lähtötiedot'!$A494&gt;1000, 'Vesiverkoston lähtötiedot'!$A494+MALLI_saneeraus_VJ1!C$2,"")</f>
        <v/>
      </c>
      <c r="D495" s="8" t="str">
        <f>IF(C495&lt;&gt;"",'Vesiverkoston lähtötiedot'!$B494*MALLI_saneeraus_VJ1!D$2,"")</f>
        <v/>
      </c>
      <c r="E495" t="str">
        <f>IF('Vesiverkoston lähtötiedot'!$A494&gt;1000, 'Vesiverkoston lähtötiedot'!$A494+MALLI_saneeraus_VJ1!E$2,"")</f>
        <v/>
      </c>
      <c r="F495" s="8" t="str">
        <f>IF(E495&lt;&gt;"",'Vesiverkoston lähtötiedot'!$B494*MALLI_saneeraus_VJ1!F$2,"")</f>
        <v/>
      </c>
      <c r="G495" t="str">
        <f>IF('Vesiverkoston lähtötiedot'!$A494&gt;1000, 'Vesiverkoston lähtötiedot'!$A494+MALLI_saneeraus_VJ1!G$2,"")</f>
        <v/>
      </c>
      <c r="H495" s="8" t="str">
        <f>IF(G495&lt;&gt;"",'Vesiverkoston lähtötiedot'!$B494*MALLI_saneeraus_VJ1!H$2,"")</f>
        <v/>
      </c>
      <c r="I495" t="str">
        <f>IF('Vesiverkoston lähtötiedot'!$A494&gt;1000, 'Vesiverkoston lähtötiedot'!$A494+MALLI_saneeraus_VJ1!I$2,"")</f>
        <v/>
      </c>
      <c r="J495" s="8" t="str">
        <f>IF(I495&lt;&gt;"",'Vesiverkoston lähtötiedot'!$B494*MALLI_saneeraus_VJ1!J$2,"")</f>
        <v/>
      </c>
    </row>
    <row r="496" spans="1:10" x14ac:dyDescent="0.35">
      <c r="A496" t="str">
        <f>IF('Vesiverkoston lähtötiedot'!$A495&gt;1000, 'Vesiverkoston lähtötiedot'!$A495+MALLI_saneeraus_VJ1!A$2,"")</f>
        <v/>
      </c>
      <c r="B496" s="8" t="str">
        <f>IF(A496&lt;&gt;"",'Vesiverkoston lähtötiedot'!$B495*MALLI_saneeraus_VJ1!B$2,"")</f>
        <v/>
      </c>
      <c r="C496" t="str">
        <f>IF('Vesiverkoston lähtötiedot'!$A495&gt;1000, 'Vesiverkoston lähtötiedot'!$A495+MALLI_saneeraus_VJ1!C$2,"")</f>
        <v/>
      </c>
      <c r="D496" s="8" t="str">
        <f>IF(C496&lt;&gt;"",'Vesiverkoston lähtötiedot'!$B495*MALLI_saneeraus_VJ1!D$2,"")</f>
        <v/>
      </c>
      <c r="E496" t="str">
        <f>IF('Vesiverkoston lähtötiedot'!$A495&gt;1000, 'Vesiverkoston lähtötiedot'!$A495+MALLI_saneeraus_VJ1!E$2,"")</f>
        <v/>
      </c>
      <c r="F496" s="8" t="str">
        <f>IF(E496&lt;&gt;"",'Vesiverkoston lähtötiedot'!$B495*MALLI_saneeraus_VJ1!F$2,"")</f>
        <v/>
      </c>
      <c r="G496" t="str">
        <f>IF('Vesiverkoston lähtötiedot'!$A495&gt;1000, 'Vesiverkoston lähtötiedot'!$A495+MALLI_saneeraus_VJ1!G$2,"")</f>
        <v/>
      </c>
      <c r="H496" s="8" t="str">
        <f>IF(G496&lt;&gt;"",'Vesiverkoston lähtötiedot'!$B495*MALLI_saneeraus_VJ1!H$2,"")</f>
        <v/>
      </c>
      <c r="I496" t="str">
        <f>IF('Vesiverkoston lähtötiedot'!$A495&gt;1000, 'Vesiverkoston lähtötiedot'!$A495+MALLI_saneeraus_VJ1!I$2,"")</f>
        <v/>
      </c>
      <c r="J496" s="8" t="str">
        <f>IF(I496&lt;&gt;"",'Vesiverkoston lähtötiedot'!$B495*MALLI_saneeraus_VJ1!J$2,"")</f>
        <v/>
      </c>
    </row>
    <row r="497" spans="1:10" x14ac:dyDescent="0.35">
      <c r="A497" t="str">
        <f>IF('Vesiverkoston lähtötiedot'!$A496&gt;1000, 'Vesiverkoston lähtötiedot'!$A496+MALLI_saneeraus_VJ1!A$2,"")</f>
        <v/>
      </c>
      <c r="B497" s="8" t="str">
        <f>IF(A497&lt;&gt;"",'Vesiverkoston lähtötiedot'!$B496*MALLI_saneeraus_VJ1!B$2,"")</f>
        <v/>
      </c>
      <c r="C497" t="str">
        <f>IF('Vesiverkoston lähtötiedot'!$A496&gt;1000, 'Vesiverkoston lähtötiedot'!$A496+MALLI_saneeraus_VJ1!C$2,"")</f>
        <v/>
      </c>
      <c r="D497" s="8" t="str">
        <f>IF(C497&lt;&gt;"",'Vesiverkoston lähtötiedot'!$B496*MALLI_saneeraus_VJ1!D$2,"")</f>
        <v/>
      </c>
      <c r="E497" t="str">
        <f>IF('Vesiverkoston lähtötiedot'!$A496&gt;1000, 'Vesiverkoston lähtötiedot'!$A496+MALLI_saneeraus_VJ1!E$2,"")</f>
        <v/>
      </c>
      <c r="F497" s="8" t="str">
        <f>IF(E497&lt;&gt;"",'Vesiverkoston lähtötiedot'!$B496*MALLI_saneeraus_VJ1!F$2,"")</f>
        <v/>
      </c>
      <c r="G497" t="str">
        <f>IF('Vesiverkoston lähtötiedot'!$A496&gt;1000, 'Vesiverkoston lähtötiedot'!$A496+MALLI_saneeraus_VJ1!G$2,"")</f>
        <v/>
      </c>
      <c r="H497" s="8" t="str">
        <f>IF(G497&lt;&gt;"",'Vesiverkoston lähtötiedot'!$B496*MALLI_saneeraus_VJ1!H$2,"")</f>
        <v/>
      </c>
      <c r="I497" t="str">
        <f>IF('Vesiverkoston lähtötiedot'!$A496&gt;1000, 'Vesiverkoston lähtötiedot'!$A496+MALLI_saneeraus_VJ1!I$2,"")</f>
        <v/>
      </c>
      <c r="J497" s="8" t="str">
        <f>IF(I497&lt;&gt;"",'Vesiverkoston lähtötiedot'!$B496*MALLI_saneeraus_VJ1!J$2,"")</f>
        <v/>
      </c>
    </row>
    <row r="498" spans="1:10" x14ac:dyDescent="0.35">
      <c r="A498" t="str">
        <f>IF('Vesiverkoston lähtötiedot'!$A497&gt;1000, 'Vesiverkoston lähtötiedot'!$A497+MALLI_saneeraus_VJ1!A$2,"")</f>
        <v/>
      </c>
      <c r="B498" s="8" t="str">
        <f>IF(A498&lt;&gt;"",'Vesiverkoston lähtötiedot'!$B497*MALLI_saneeraus_VJ1!B$2,"")</f>
        <v/>
      </c>
      <c r="C498" t="str">
        <f>IF('Vesiverkoston lähtötiedot'!$A497&gt;1000, 'Vesiverkoston lähtötiedot'!$A497+MALLI_saneeraus_VJ1!C$2,"")</f>
        <v/>
      </c>
      <c r="D498" s="8" t="str">
        <f>IF(C498&lt;&gt;"",'Vesiverkoston lähtötiedot'!$B497*MALLI_saneeraus_VJ1!D$2,"")</f>
        <v/>
      </c>
      <c r="E498" t="str">
        <f>IF('Vesiverkoston lähtötiedot'!$A497&gt;1000, 'Vesiverkoston lähtötiedot'!$A497+MALLI_saneeraus_VJ1!E$2,"")</f>
        <v/>
      </c>
      <c r="F498" s="8" t="str">
        <f>IF(E498&lt;&gt;"",'Vesiverkoston lähtötiedot'!$B497*MALLI_saneeraus_VJ1!F$2,"")</f>
        <v/>
      </c>
      <c r="G498" t="str">
        <f>IF('Vesiverkoston lähtötiedot'!$A497&gt;1000, 'Vesiverkoston lähtötiedot'!$A497+MALLI_saneeraus_VJ1!G$2,"")</f>
        <v/>
      </c>
      <c r="H498" s="8" t="str">
        <f>IF(G498&lt;&gt;"",'Vesiverkoston lähtötiedot'!$B497*MALLI_saneeraus_VJ1!H$2,"")</f>
        <v/>
      </c>
      <c r="I498" t="str">
        <f>IF('Vesiverkoston lähtötiedot'!$A497&gt;1000, 'Vesiverkoston lähtötiedot'!$A497+MALLI_saneeraus_VJ1!I$2,"")</f>
        <v/>
      </c>
      <c r="J498" s="8" t="str">
        <f>IF(I498&lt;&gt;"",'Vesiverkoston lähtötiedot'!$B497*MALLI_saneeraus_VJ1!J$2,"")</f>
        <v/>
      </c>
    </row>
    <row r="499" spans="1:10" x14ac:dyDescent="0.35">
      <c r="A499" t="str">
        <f>IF('Vesiverkoston lähtötiedot'!$A498&gt;1000, 'Vesiverkoston lähtötiedot'!$A498+MALLI_saneeraus_VJ1!A$2,"")</f>
        <v/>
      </c>
      <c r="B499" s="8" t="str">
        <f>IF(A499&lt;&gt;"",'Vesiverkoston lähtötiedot'!$B498*MALLI_saneeraus_VJ1!B$2,"")</f>
        <v/>
      </c>
      <c r="C499" t="str">
        <f>IF('Vesiverkoston lähtötiedot'!$A498&gt;1000, 'Vesiverkoston lähtötiedot'!$A498+MALLI_saneeraus_VJ1!C$2,"")</f>
        <v/>
      </c>
      <c r="D499" s="8" t="str">
        <f>IF(C499&lt;&gt;"",'Vesiverkoston lähtötiedot'!$B498*MALLI_saneeraus_VJ1!D$2,"")</f>
        <v/>
      </c>
      <c r="E499" t="str">
        <f>IF('Vesiverkoston lähtötiedot'!$A498&gt;1000, 'Vesiverkoston lähtötiedot'!$A498+MALLI_saneeraus_VJ1!E$2,"")</f>
        <v/>
      </c>
      <c r="F499" s="8" t="str">
        <f>IF(E499&lt;&gt;"",'Vesiverkoston lähtötiedot'!$B498*MALLI_saneeraus_VJ1!F$2,"")</f>
        <v/>
      </c>
      <c r="G499" t="str">
        <f>IF('Vesiverkoston lähtötiedot'!$A498&gt;1000, 'Vesiverkoston lähtötiedot'!$A498+MALLI_saneeraus_VJ1!G$2,"")</f>
        <v/>
      </c>
      <c r="H499" s="8" t="str">
        <f>IF(G499&lt;&gt;"",'Vesiverkoston lähtötiedot'!$B498*MALLI_saneeraus_VJ1!H$2,"")</f>
        <v/>
      </c>
      <c r="I499" t="str">
        <f>IF('Vesiverkoston lähtötiedot'!$A498&gt;1000, 'Vesiverkoston lähtötiedot'!$A498+MALLI_saneeraus_VJ1!I$2,"")</f>
        <v/>
      </c>
      <c r="J499" s="8" t="str">
        <f>IF(I499&lt;&gt;"",'Vesiverkoston lähtötiedot'!$B498*MALLI_saneeraus_VJ1!J$2,"")</f>
        <v/>
      </c>
    </row>
    <row r="500" spans="1:10" x14ac:dyDescent="0.35">
      <c r="A500" t="str">
        <f>IF('Vesiverkoston lähtötiedot'!$A499&gt;1000, 'Vesiverkoston lähtötiedot'!$A499+MALLI_saneeraus_VJ1!A$2,"")</f>
        <v/>
      </c>
      <c r="B500" s="8" t="str">
        <f>IF(A500&lt;&gt;"",'Vesiverkoston lähtötiedot'!$B499*MALLI_saneeraus_VJ1!B$2,"")</f>
        <v/>
      </c>
      <c r="C500" t="str">
        <f>IF('Vesiverkoston lähtötiedot'!$A499&gt;1000, 'Vesiverkoston lähtötiedot'!$A499+MALLI_saneeraus_VJ1!C$2,"")</f>
        <v/>
      </c>
      <c r="D500" s="8" t="str">
        <f>IF(C500&lt;&gt;"",'Vesiverkoston lähtötiedot'!$B499*MALLI_saneeraus_VJ1!D$2,"")</f>
        <v/>
      </c>
      <c r="E500" t="str">
        <f>IF('Vesiverkoston lähtötiedot'!$A499&gt;1000, 'Vesiverkoston lähtötiedot'!$A499+MALLI_saneeraus_VJ1!E$2,"")</f>
        <v/>
      </c>
      <c r="F500" s="8" t="str">
        <f>IF(E500&lt;&gt;"",'Vesiverkoston lähtötiedot'!$B499*MALLI_saneeraus_VJ1!F$2,"")</f>
        <v/>
      </c>
      <c r="G500" t="str">
        <f>IF('Vesiverkoston lähtötiedot'!$A499&gt;1000, 'Vesiverkoston lähtötiedot'!$A499+MALLI_saneeraus_VJ1!G$2,"")</f>
        <v/>
      </c>
      <c r="H500" s="8" t="str">
        <f>IF(G500&lt;&gt;"",'Vesiverkoston lähtötiedot'!$B499*MALLI_saneeraus_VJ1!H$2,"")</f>
        <v/>
      </c>
      <c r="I500" t="str">
        <f>IF('Vesiverkoston lähtötiedot'!$A499&gt;1000, 'Vesiverkoston lähtötiedot'!$A499+MALLI_saneeraus_VJ1!I$2,"")</f>
        <v/>
      </c>
      <c r="J500" s="8" t="str">
        <f>IF(I500&lt;&gt;"",'Vesiverkoston lähtötiedot'!$B499*MALLI_saneeraus_VJ1!J$2,"")</f>
        <v/>
      </c>
    </row>
    <row r="501" spans="1:10" x14ac:dyDescent="0.35">
      <c r="A501" t="str">
        <f>IF('Vesiverkoston lähtötiedot'!$A500&gt;1000, 'Vesiverkoston lähtötiedot'!$A500+MALLI_saneeraus_VJ1!A$2,"")</f>
        <v/>
      </c>
      <c r="B501" s="8" t="str">
        <f>IF(A501&lt;&gt;"",'Vesiverkoston lähtötiedot'!$B500*MALLI_saneeraus_VJ1!B$2,"")</f>
        <v/>
      </c>
      <c r="C501" t="str">
        <f>IF('Vesiverkoston lähtötiedot'!$A500&gt;1000, 'Vesiverkoston lähtötiedot'!$A500+MALLI_saneeraus_VJ1!C$2,"")</f>
        <v/>
      </c>
      <c r="D501" s="8" t="str">
        <f>IF(C501&lt;&gt;"",'Vesiverkoston lähtötiedot'!$B500*MALLI_saneeraus_VJ1!D$2,"")</f>
        <v/>
      </c>
      <c r="E501" t="str">
        <f>IF('Vesiverkoston lähtötiedot'!$A500&gt;1000, 'Vesiverkoston lähtötiedot'!$A500+MALLI_saneeraus_VJ1!E$2,"")</f>
        <v/>
      </c>
      <c r="F501" s="8" t="str">
        <f>IF(E501&lt;&gt;"",'Vesiverkoston lähtötiedot'!$B500*MALLI_saneeraus_VJ1!F$2,"")</f>
        <v/>
      </c>
      <c r="G501" t="str">
        <f>IF('Vesiverkoston lähtötiedot'!$A500&gt;1000, 'Vesiverkoston lähtötiedot'!$A500+MALLI_saneeraus_VJ1!G$2,"")</f>
        <v/>
      </c>
      <c r="H501" s="8" t="str">
        <f>IF(G501&lt;&gt;"",'Vesiverkoston lähtötiedot'!$B500*MALLI_saneeraus_VJ1!H$2,"")</f>
        <v/>
      </c>
      <c r="I501" t="str">
        <f>IF('Vesiverkoston lähtötiedot'!$A500&gt;1000, 'Vesiverkoston lähtötiedot'!$A500+MALLI_saneeraus_VJ1!I$2,"")</f>
        <v/>
      </c>
      <c r="J501" s="8" t="str">
        <f>IF(I501&lt;&gt;"",'Vesiverkoston lähtötiedot'!$B500*MALLI_saneeraus_VJ1!J$2,"")</f>
        <v/>
      </c>
    </row>
    <row r="502" spans="1:10" x14ac:dyDescent="0.35">
      <c r="A502" t="str">
        <f>IF('Vesiverkoston lähtötiedot'!$A501&gt;1000, 'Vesiverkoston lähtötiedot'!$A501+MALLI_saneeraus_VJ1!A$2,"")</f>
        <v/>
      </c>
      <c r="B502" s="8" t="str">
        <f>IF(A502&lt;&gt;"",'Vesiverkoston lähtötiedot'!$B501*MALLI_saneeraus_VJ1!B$2,"")</f>
        <v/>
      </c>
      <c r="C502" t="str">
        <f>IF('Vesiverkoston lähtötiedot'!$A501&gt;1000, 'Vesiverkoston lähtötiedot'!$A501+MALLI_saneeraus_VJ1!C$2,"")</f>
        <v/>
      </c>
      <c r="D502" s="8" t="str">
        <f>IF(C502&lt;&gt;"",'Vesiverkoston lähtötiedot'!$B501*MALLI_saneeraus_VJ1!D$2,"")</f>
        <v/>
      </c>
      <c r="E502" t="str">
        <f>IF('Vesiverkoston lähtötiedot'!$A501&gt;1000, 'Vesiverkoston lähtötiedot'!$A501+MALLI_saneeraus_VJ1!E$2,"")</f>
        <v/>
      </c>
      <c r="F502" s="8" t="str">
        <f>IF(E502&lt;&gt;"",'Vesiverkoston lähtötiedot'!$B501*MALLI_saneeraus_VJ1!F$2,"")</f>
        <v/>
      </c>
      <c r="G502" t="str">
        <f>IF('Vesiverkoston lähtötiedot'!$A501&gt;1000, 'Vesiverkoston lähtötiedot'!$A501+MALLI_saneeraus_VJ1!G$2,"")</f>
        <v/>
      </c>
      <c r="H502" s="8" t="str">
        <f>IF(G502&lt;&gt;"",'Vesiverkoston lähtötiedot'!$B501*MALLI_saneeraus_VJ1!H$2,"")</f>
        <v/>
      </c>
      <c r="I502" t="str">
        <f>IF('Vesiverkoston lähtötiedot'!$A501&gt;1000, 'Vesiverkoston lähtötiedot'!$A501+MALLI_saneeraus_VJ1!I$2,"")</f>
        <v/>
      </c>
      <c r="J502" s="8" t="str">
        <f>IF(I502&lt;&gt;"",'Vesiverkoston lähtötiedot'!$B501*MALLI_saneeraus_VJ1!J$2,"")</f>
        <v/>
      </c>
    </row>
    <row r="503" spans="1:10" x14ac:dyDescent="0.35">
      <c r="A503" t="str">
        <f>IF('Vesiverkoston lähtötiedot'!$A502&gt;1000, 'Vesiverkoston lähtötiedot'!$A502+MALLI_saneeraus_VJ1!A$2,"")</f>
        <v/>
      </c>
      <c r="B503" s="8" t="str">
        <f>IF(A503&lt;&gt;"",'Vesiverkoston lähtötiedot'!$B502*MALLI_saneeraus_VJ1!B$2,"")</f>
        <v/>
      </c>
      <c r="C503" t="str">
        <f>IF('Vesiverkoston lähtötiedot'!$A502&gt;1000, 'Vesiverkoston lähtötiedot'!$A502+MALLI_saneeraus_VJ1!C$2,"")</f>
        <v/>
      </c>
      <c r="D503" s="8" t="str">
        <f>IF(C503&lt;&gt;"",'Vesiverkoston lähtötiedot'!$B502*MALLI_saneeraus_VJ1!D$2,"")</f>
        <v/>
      </c>
      <c r="E503" t="str">
        <f>IF('Vesiverkoston lähtötiedot'!$A502&gt;1000, 'Vesiverkoston lähtötiedot'!$A502+MALLI_saneeraus_VJ1!E$2,"")</f>
        <v/>
      </c>
      <c r="F503" s="8" t="str">
        <f>IF(E503&lt;&gt;"",'Vesiverkoston lähtötiedot'!$B502*MALLI_saneeraus_VJ1!F$2,"")</f>
        <v/>
      </c>
      <c r="G503" t="str">
        <f>IF('Vesiverkoston lähtötiedot'!$A502&gt;1000, 'Vesiverkoston lähtötiedot'!$A502+MALLI_saneeraus_VJ1!G$2,"")</f>
        <v/>
      </c>
      <c r="H503" s="8" t="str">
        <f>IF(G503&lt;&gt;"",'Vesiverkoston lähtötiedot'!$B502*MALLI_saneeraus_VJ1!H$2,"")</f>
        <v/>
      </c>
      <c r="I503" t="str">
        <f>IF('Vesiverkoston lähtötiedot'!$A502&gt;1000, 'Vesiverkoston lähtötiedot'!$A502+MALLI_saneeraus_VJ1!I$2,"")</f>
        <v/>
      </c>
      <c r="J503" s="8" t="str">
        <f>IF(I503&lt;&gt;"",'Vesiverkoston lähtötiedot'!$B502*MALLI_saneeraus_VJ1!J$2,"")</f>
        <v/>
      </c>
    </row>
    <row r="504" spans="1:10" x14ac:dyDescent="0.35">
      <c r="A504" t="str">
        <f>IF('Vesiverkoston lähtötiedot'!$A503&gt;1000, 'Vesiverkoston lähtötiedot'!$A503+MALLI_saneeraus_VJ1!A$2,"")</f>
        <v/>
      </c>
      <c r="B504" s="8" t="str">
        <f>IF(A504&lt;&gt;"",'Vesiverkoston lähtötiedot'!$B503*MALLI_saneeraus_VJ1!B$2,"")</f>
        <v/>
      </c>
      <c r="C504" t="str">
        <f>IF('Vesiverkoston lähtötiedot'!$A503&gt;1000, 'Vesiverkoston lähtötiedot'!$A503+MALLI_saneeraus_VJ1!C$2,"")</f>
        <v/>
      </c>
      <c r="D504" s="8" t="str">
        <f>IF(C504&lt;&gt;"",'Vesiverkoston lähtötiedot'!$B503*MALLI_saneeraus_VJ1!D$2,"")</f>
        <v/>
      </c>
      <c r="E504" t="str">
        <f>IF('Vesiverkoston lähtötiedot'!$A503&gt;1000, 'Vesiverkoston lähtötiedot'!$A503+MALLI_saneeraus_VJ1!E$2,"")</f>
        <v/>
      </c>
      <c r="F504" s="8" t="str">
        <f>IF(E504&lt;&gt;"",'Vesiverkoston lähtötiedot'!$B503*MALLI_saneeraus_VJ1!F$2,"")</f>
        <v/>
      </c>
      <c r="G504" t="str">
        <f>IF('Vesiverkoston lähtötiedot'!$A503&gt;1000, 'Vesiverkoston lähtötiedot'!$A503+MALLI_saneeraus_VJ1!G$2,"")</f>
        <v/>
      </c>
      <c r="H504" s="8" t="str">
        <f>IF(G504&lt;&gt;"",'Vesiverkoston lähtötiedot'!$B503*MALLI_saneeraus_VJ1!H$2,"")</f>
        <v/>
      </c>
      <c r="I504" t="str">
        <f>IF('Vesiverkoston lähtötiedot'!$A503&gt;1000, 'Vesiverkoston lähtötiedot'!$A503+MALLI_saneeraus_VJ1!I$2,"")</f>
        <v/>
      </c>
      <c r="J504" s="8" t="str">
        <f>IF(I504&lt;&gt;"",'Vesiverkoston lähtötiedot'!$B503*MALLI_saneeraus_VJ1!J$2,"")</f>
        <v/>
      </c>
    </row>
    <row r="505" spans="1:10" x14ac:dyDescent="0.35">
      <c r="A505" t="str">
        <f>IF('Vesiverkoston lähtötiedot'!$A504&gt;1000, 'Vesiverkoston lähtötiedot'!$A504+MALLI_saneeraus_VJ1!A$2,"")</f>
        <v/>
      </c>
      <c r="B505" s="8" t="str">
        <f>IF(A505&lt;&gt;"",'Vesiverkoston lähtötiedot'!$B504*MALLI_saneeraus_VJ1!B$2,"")</f>
        <v/>
      </c>
      <c r="C505" t="str">
        <f>IF('Vesiverkoston lähtötiedot'!$A504&gt;1000, 'Vesiverkoston lähtötiedot'!$A504+MALLI_saneeraus_VJ1!C$2,"")</f>
        <v/>
      </c>
      <c r="D505" s="8" t="str">
        <f>IF(C505&lt;&gt;"",'Vesiverkoston lähtötiedot'!$B504*MALLI_saneeraus_VJ1!D$2,"")</f>
        <v/>
      </c>
      <c r="E505" t="str">
        <f>IF('Vesiverkoston lähtötiedot'!$A504&gt;1000, 'Vesiverkoston lähtötiedot'!$A504+MALLI_saneeraus_VJ1!E$2,"")</f>
        <v/>
      </c>
      <c r="F505" s="8" t="str">
        <f>IF(E505&lt;&gt;"",'Vesiverkoston lähtötiedot'!$B504*MALLI_saneeraus_VJ1!F$2,"")</f>
        <v/>
      </c>
      <c r="G505" t="str">
        <f>IF('Vesiverkoston lähtötiedot'!$A504&gt;1000, 'Vesiverkoston lähtötiedot'!$A504+MALLI_saneeraus_VJ1!G$2,"")</f>
        <v/>
      </c>
      <c r="H505" s="8" t="str">
        <f>IF(G505&lt;&gt;"",'Vesiverkoston lähtötiedot'!$B504*MALLI_saneeraus_VJ1!H$2,"")</f>
        <v/>
      </c>
      <c r="I505" t="str">
        <f>IF('Vesiverkoston lähtötiedot'!$A504&gt;1000, 'Vesiverkoston lähtötiedot'!$A504+MALLI_saneeraus_VJ1!I$2,"")</f>
        <v/>
      </c>
      <c r="J505" s="8" t="str">
        <f>IF(I505&lt;&gt;"",'Vesiverkoston lähtötiedot'!$B504*MALLI_saneeraus_VJ1!J$2,"")</f>
        <v/>
      </c>
    </row>
    <row r="506" spans="1:10" x14ac:dyDescent="0.35">
      <c r="A506" t="str">
        <f>IF('Vesiverkoston lähtötiedot'!$A505&gt;1000, 'Vesiverkoston lähtötiedot'!$A505+MALLI_saneeraus_VJ1!A$2,"")</f>
        <v/>
      </c>
      <c r="B506" s="8" t="str">
        <f>IF(A506&lt;&gt;"",'Vesiverkoston lähtötiedot'!$B505*MALLI_saneeraus_VJ1!B$2,"")</f>
        <v/>
      </c>
      <c r="C506" t="str">
        <f>IF('Vesiverkoston lähtötiedot'!$A505&gt;1000, 'Vesiverkoston lähtötiedot'!$A505+MALLI_saneeraus_VJ1!C$2,"")</f>
        <v/>
      </c>
      <c r="D506" s="8" t="str">
        <f>IF(C506&lt;&gt;"",'Vesiverkoston lähtötiedot'!$B505*MALLI_saneeraus_VJ1!D$2,"")</f>
        <v/>
      </c>
      <c r="E506" t="str">
        <f>IF('Vesiverkoston lähtötiedot'!$A505&gt;1000, 'Vesiverkoston lähtötiedot'!$A505+MALLI_saneeraus_VJ1!E$2,"")</f>
        <v/>
      </c>
      <c r="F506" s="8" t="str">
        <f>IF(E506&lt;&gt;"",'Vesiverkoston lähtötiedot'!$B505*MALLI_saneeraus_VJ1!F$2,"")</f>
        <v/>
      </c>
      <c r="G506" t="str">
        <f>IF('Vesiverkoston lähtötiedot'!$A505&gt;1000, 'Vesiverkoston lähtötiedot'!$A505+MALLI_saneeraus_VJ1!G$2,"")</f>
        <v/>
      </c>
      <c r="H506" s="8" t="str">
        <f>IF(G506&lt;&gt;"",'Vesiverkoston lähtötiedot'!$B505*MALLI_saneeraus_VJ1!H$2,"")</f>
        <v/>
      </c>
      <c r="I506" t="str">
        <f>IF('Vesiverkoston lähtötiedot'!$A505&gt;1000, 'Vesiverkoston lähtötiedot'!$A505+MALLI_saneeraus_VJ1!I$2,"")</f>
        <v/>
      </c>
      <c r="J506" s="8" t="str">
        <f>IF(I506&lt;&gt;"",'Vesiverkoston lähtötiedot'!$B505*MALLI_saneeraus_VJ1!J$2,"")</f>
        <v/>
      </c>
    </row>
    <row r="507" spans="1:10" x14ac:dyDescent="0.35">
      <c r="A507" t="str">
        <f>IF('Vesiverkoston lähtötiedot'!$A506&gt;1000, 'Vesiverkoston lähtötiedot'!$A506+MALLI_saneeraus_VJ1!A$2,"")</f>
        <v/>
      </c>
      <c r="B507" s="8" t="str">
        <f>IF(A507&lt;&gt;"",'Vesiverkoston lähtötiedot'!$B506*MALLI_saneeraus_VJ1!B$2,"")</f>
        <v/>
      </c>
      <c r="C507" t="str">
        <f>IF('Vesiverkoston lähtötiedot'!$A506&gt;1000, 'Vesiverkoston lähtötiedot'!$A506+MALLI_saneeraus_VJ1!C$2,"")</f>
        <v/>
      </c>
      <c r="D507" s="8" t="str">
        <f>IF(C507&lt;&gt;"",'Vesiverkoston lähtötiedot'!$B506*MALLI_saneeraus_VJ1!D$2,"")</f>
        <v/>
      </c>
      <c r="E507" t="str">
        <f>IF('Vesiverkoston lähtötiedot'!$A506&gt;1000, 'Vesiverkoston lähtötiedot'!$A506+MALLI_saneeraus_VJ1!E$2,"")</f>
        <v/>
      </c>
      <c r="F507" s="8" t="str">
        <f>IF(E507&lt;&gt;"",'Vesiverkoston lähtötiedot'!$B506*MALLI_saneeraus_VJ1!F$2,"")</f>
        <v/>
      </c>
      <c r="G507" t="str">
        <f>IF('Vesiverkoston lähtötiedot'!$A506&gt;1000, 'Vesiverkoston lähtötiedot'!$A506+MALLI_saneeraus_VJ1!G$2,"")</f>
        <v/>
      </c>
      <c r="H507" s="8" t="str">
        <f>IF(G507&lt;&gt;"",'Vesiverkoston lähtötiedot'!$B506*MALLI_saneeraus_VJ1!H$2,"")</f>
        <v/>
      </c>
      <c r="I507" t="str">
        <f>IF('Vesiverkoston lähtötiedot'!$A506&gt;1000, 'Vesiverkoston lähtötiedot'!$A506+MALLI_saneeraus_VJ1!I$2,"")</f>
        <v/>
      </c>
      <c r="J507" s="8" t="str">
        <f>IF(I507&lt;&gt;"",'Vesiverkoston lähtötiedot'!$B506*MALLI_saneeraus_VJ1!J$2,"")</f>
        <v/>
      </c>
    </row>
    <row r="508" spans="1:10" x14ac:dyDescent="0.35">
      <c r="A508" t="str">
        <f>IF('Vesiverkoston lähtötiedot'!$A507&gt;1000, 'Vesiverkoston lähtötiedot'!$A507+MALLI_saneeraus_VJ1!A$2,"")</f>
        <v/>
      </c>
      <c r="B508" s="8" t="str">
        <f>IF(A508&lt;&gt;"",'Vesiverkoston lähtötiedot'!$B507*MALLI_saneeraus_VJ1!B$2,"")</f>
        <v/>
      </c>
      <c r="C508" t="str">
        <f>IF('Vesiverkoston lähtötiedot'!$A507&gt;1000, 'Vesiverkoston lähtötiedot'!$A507+MALLI_saneeraus_VJ1!C$2,"")</f>
        <v/>
      </c>
      <c r="D508" s="8" t="str">
        <f>IF(C508&lt;&gt;"",'Vesiverkoston lähtötiedot'!$B507*MALLI_saneeraus_VJ1!D$2,"")</f>
        <v/>
      </c>
      <c r="E508" t="str">
        <f>IF('Vesiverkoston lähtötiedot'!$A507&gt;1000, 'Vesiverkoston lähtötiedot'!$A507+MALLI_saneeraus_VJ1!E$2,"")</f>
        <v/>
      </c>
      <c r="F508" s="8" t="str">
        <f>IF(E508&lt;&gt;"",'Vesiverkoston lähtötiedot'!$B507*MALLI_saneeraus_VJ1!F$2,"")</f>
        <v/>
      </c>
      <c r="G508" t="str">
        <f>IF('Vesiverkoston lähtötiedot'!$A507&gt;1000, 'Vesiverkoston lähtötiedot'!$A507+MALLI_saneeraus_VJ1!G$2,"")</f>
        <v/>
      </c>
      <c r="H508" s="8" t="str">
        <f>IF(G508&lt;&gt;"",'Vesiverkoston lähtötiedot'!$B507*MALLI_saneeraus_VJ1!H$2,"")</f>
        <v/>
      </c>
      <c r="I508" t="str">
        <f>IF('Vesiverkoston lähtötiedot'!$A507&gt;1000, 'Vesiverkoston lähtötiedot'!$A507+MALLI_saneeraus_VJ1!I$2,"")</f>
        <v/>
      </c>
      <c r="J508" s="8" t="str">
        <f>IF(I508&lt;&gt;"",'Vesiverkoston lähtötiedot'!$B507*MALLI_saneeraus_VJ1!J$2,"")</f>
        <v/>
      </c>
    </row>
    <row r="509" spans="1:10" x14ac:dyDescent="0.35">
      <c r="A509" t="str">
        <f>IF('Vesiverkoston lähtötiedot'!$A508&gt;1000, 'Vesiverkoston lähtötiedot'!$A508+MALLI_saneeraus_VJ1!A$2,"")</f>
        <v/>
      </c>
      <c r="B509" s="8" t="str">
        <f>IF(A509&lt;&gt;"",'Vesiverkoston lähtötiedot'!$B508*MALLI_saneeraus_VJ1!B$2,"")</f>
        <v/>
      </c>
      <c r="C509" t="str">
        <f>IF('Vesiverkoston lähtötiedot'!$A508&gt;1000, 'Vesiverkoston lähtötiedot'!$A508+MALLI_saneeraus_VJ1!C$2,"")</f>
        <v/>
      </c>
      <c r="D509" s="8" t="str">
        <f>IF(C509&lt;&gt;"",'Vesiverkoston lähtötiedot'!$B508*MALLI_saneeraus_VJ1!D$2,"")</f>
        <v/>
      </c>
      <c r="E509" t="str">
        <f>IF('Vesiverkoston lähtötiedot'!$A508&gt;1000, 'Vesiverkoston lähtötiedot'!$A508+MALLI_saneeraus_VJ1!E$2,"")</f>
        <v/>
      </c>
      <c r="F509" s="8" t="str">
        <f>IF(E509&lt;&gt;"",'Vesiverkoston lähtötiedot'!$B508*MALLI_saneeraus_VJ1!F$2,"")</f>
        <v/>
      </c>
      <c r="G509" t="str">
        <f>IF('Vesiverkoston lähtötiedot'!$A508&gt;1000, 'Vesiverkoston lähtötiedot'!$A508+MALLI_saneeraus_VJ1!G$2,"")</f>
        <v/>
      </c>
      <c r="H509" s="8" t="str">
        <f>IF(G509&lt;&gt;"",'Vesiverkoston lähtötiedot'!$B508*MALLI_saneeraus_VJ1!H$2,"")</f>
        <v/>
      </c>
      <c r="I509" t="str">
        <f>IF('Vesiverkoston lähtötiedot'!$A508&gt;1000, 'Vesiverkoston lähtötiedot'!$A508+MALLI_saneeraus_VJ1!I$2,"")</f>
        <v/>
      </c>
      <c r="J509" s="8" t="str">
        <f>IF(I509&lt;&gt;"",'Vesiverkoston lähtötiedot'!$B508*MALLI_saneeraus_VJ1!J$2,"")</f>
        <v/>
      </c>
    </row>
    <row r="510" spans="1:10" x14ac:dyDescent="0.35">
      <c r="A510" t="str">
        <f>IF('Vesiverkoston lähtötiedot'!$A509&gt;1000, 'Vesiverkoston lähtötiedot'!$A509+MALLI_saneeraus_VJ1!A$2,"")</f>
        <v/>
      </c>
      <c r="B510" s="8" t="str">
        <f>IF(A510&lt;&gt;"",'Vesiverkoston lähtötiedot'!$B509*MALLI_saneeraus_VJ1!B$2,"")</f>
        <v/>
      </c>
      <c r="C510" t="str">
        <f>IF('Vesiverkoston lähtötiedot'!$A509&gt;1000, 'Vesiverkoston lähtötiedot'!$A509+MALLI_saneeraus_VJ1!C$2,"")</f>
        <v/>
      </c>
      <c r="D510" s="8" t="str">
        <f>IF(C510&lt;&gt;"",'Vesiverkoston lähtötiedot'!$B509*MALLI_saneeraus_VJ1!D$2,"")</f>
        <v/>
      </c>
      <c r="E510" t="str">
        <f>IF('Vesiverkoston lähtötiedot'!$A509&gt;1000, 'Vesiverkoston lähtötiedot'!$A509+MALLI_saneeraus_VJ1!E$2,"")</f>
        <v/>
      </c>
      <c r="F510" s="8" t="str">
        <f>IF(E510&lt;&gt;"",'Vesiverkoston lähtötiedot'!$B509*MALLI_saneeraus_VJ1!F$2,"")</f>
        <v/>
      </c>
      <c r="G510" t="str">
        <f>IF('Vesiverkoston lähtötiedot'!$A509&gt;1000, 'Vesiverkoston lähtötiedot'!$A509+MALLI_saneeraus_VJ1!G$2,"")</f>
        <v/>
      </c>
      <c r="H510" s="8" t="str">
        <f>IF(G510&lt;&gt;"",'Vesiverkoston lähtötiedot'!$B509*MALLI_saneeraus_VJ1!H$2,"")</f>
        <v/>
      </c>
      <c r="I510" t="str">
        <f>IF('Vesiverkoston lähtötiedot'!$A509&gt;1000, 'Vesiverkoston lähtötiedot'!$A509+MALLI_saneeraus_VJ1!I$2,"")</f>
        <v/>
      </c>
      <c r="J510" s="8" t="str">
        <f>IF(I510&lt;&gt;"",'Vesiverkoston lähtötiedot'!$B509*MALLI_saneeraus_VJ1!J$2,"")</f>
        <v/>
      </c>
    </row>
    <row r="511" spans="1:10" x14ac:dyDescent="0.35">
      <c r="A511" t="str">
        <f>IF('Vesiverkoston lähtötiedot'!$A510&gt;1000, 'Vesiverkoston lähtötiedot'!$A510+MALLI_saneeraus_VJ1!A$2,"")</f>
        <v/>
      </c>
      <c r="B511" s="8" t="str">
        <f>IF(A511&lt;&gt;"",'Vesiverkoston lähtötiedot'!$B510*MALLI_saneeraus_VJ1!B$2,"")</f>
        <v/>
      </c>
      <c r="C511" t="str">
        <f>IF('Vesiverkoston lähtötiedot'!$A510&gt;1000, 'Vesiverkoston lähtötiedot'!$A510+MALLI_saneeraus_VJ1!C$2,"")</f>
        <v/>
      </c>
      <c r="D511" s="8" t="str">
        <f>IF(C511&lt;&gt;"",'Vesiverkoston lähtötiedot'!$B510*MALLI_saneeraus_VJ1!D$2,"")</f>
        <v/>
      </c>
      <c r="E511" t="str">
        <f>IF('Vesiverkoston lähtötiedot'!$A510&gt;1000, 'Vesiverkoston lähtötiedot'!$A510+MALLI_saneeraus_VJ1!E$2,"")</f>
        <v/>
      </c>
      <c r="F511" s="8" t="str">
        <f>IF(E511&lt;&gt;"",'Vesiverkoston lähtötiedot'!$B510*MALLI_saneeraus_VJ1!F$2,"")</f>
        <v/>
      </c>
      <c r="G511" t="str">
        <f>IF('Vesiverkoston lähtötiedot'!$A510&gt;1000, 'Vesiverkoston lähtötiedot'!$A510+MALLI_saneeraus_VJ1!G$2,"")</f>
        <v/>
      </c>
      <c r="H511" s="8" t="str">
        <f>IF(G511&lt;&gt;"",'Vesiverkoston lähtötiedot'!$B510*MALLI_saneeraus_VJ1!H$2,"")</f>
        <v/>
      </c>
      <c r="I511" t="str">
        <f>IF('Vesiverkoston lähtötiedot'!$A510&gt;1000, 'Vesiverkoston lähtötiedot'!$A510+MALLI_saneeraus_VJ1!I$2,"")</f>
        <v/>
      </c>
      <c r="J511" s="8" t="str">
        <f>IF(I511&lt;&gt;"",'Vesiverkoston lähtötiedot'!$B510*MALLI_saneeraus_VJ1!J$2,"")</f>
        <v/>
      </c>
    </row>
    <row r="512" spans="1:10" x14ac:dyDescent="0.35">
      <c r="A512" t="str">
        <f>IF('Vesiverkoston lähtötiedot'!$A511&gt;1000, 'Vesiverkoston lähtötiedot'!$A511+MALLI_saneeraus_VJ1!A$2,"")</f>
        <v/>
      </c>
      <c r="B512" s="8" t="str">
        <f>IF(A512&lt;&gt;"",'Vesiverkoston lähtötiedot'!$B511*MALLI_saneeraus_VJ1!B$2,"")</f>
        <v/>
      </c>
      <c r="C512" t="str">
        <f>IF('Vesiverkoston lähtötiedot'!$A511&gt;1000, 'Vesiverkoston lähtötiedot'!$A511+MALLI_saneeraus_VJ1!C$2,"")</f>
        <v/>
      </c>
      <c r="D512" s="8" t="str">
        <f>IF(C512&lt;&gt;"",'Vesiverkoston lähtötiedot'!$B511*MALLI_saneeraus_VJ1!D$2,"")</f>
        <v/>
      </c>
      <c r="E512" t="str">
        <f>IF('Vesiverkoston lähtötiedot'!$A511&gt;1000, 'Vesiverkoston lähtötiedot'!$A511+MALLI_saneeraus_VJ1!E$2,"")</f>
        <v/>
      </c>
      <c r="F512" s="8" t="str">
        <f>IF(E512&lt;&gt;"",'Vesiverkoston lähtötiedot'!$B511*MALLI_saneeraus_VJ1!F$2,"")</f>
        <v/>
      </c>
      <c r="G512" t="str">
        <f>IF('Vesiverkoston lähtötiedot'!$A511&gt;1000, 'Vesiverkoston lähtötiedot'!$A511+MALLI_saneeraus_VJ1!G$2,"")</f>
        <v/>
      </c>
      <c r="H512" s="8" t="str">
        <f>IF(G512&lt;&gt;"",'Vesiverkoston lähtötiedot'!$B511*MALLI_saneeraus_VJ1!H$2,"")</f>
        <v/>
      </c>
      <c r="I512" t="str">
        <f>IF('Vesiverkoston lähtötiedot'!$A511&gt;1000, 'Vesiverkoston lähtötiedot'!$A511+MALLI_saneeraus_VJ1!I$2,"")</f>
        <v/>
      </c>
      <c r="J512" s="8" t="str">
        <f>IF(I512&lt;&gt;"",'Vesiverkoston lähtötiedot'!$B511*MALLI_saneeraus_VJ1!J$2,"")</f>
        <v/>
      </c>
    </row>
    <row r="513" spans="1:10" x14ac:dyDescent="0.35">
      <c r="A513" t="str">
        <f>IF('Vesiverkoston lähtötiedot'!$A512&gt;1000, 'Vesiverkoston lähtötiedot'!$A512+MALLI_saneeraus_VJ1!A$2,"")</f>
        <v/>
      </c>
      <c r="B513" s="8" t="str">
        <f>IF(A513&lt;&gt;"",'Vesiverkoston lähtötiedot'!$B512*MALLI_saneeraus_VJ1!B$2,"")</f>
        <v/>
      </c>
      <c r="C513" t="str">
        <f>IF('Vesiverkoston lähtötiedot'!$A512&gt;1000, 'Vesiverkoston lähtötiedot'!$A512+MALLI_saneeraus_VJ1!C$2,"")</f>
        <v/>
      </c>
      <c r="D513" s="8" t="str">
        <f>IF(C513&lt;&gt;"",'Vesiverkoston lähtötiedot'!$B512*MALLI_saneeraus_VJ1!D$2,"")</f>
        <v/>
      </c>
      <c r="E513" t="str">
        <f>IF('Vesiverkoston lähtötiedot'!$A512&gt;1000, 'Vesiverkoston lähtötiedot'!$A512+MALLI_saneeraus_VJ1!E$2,"")</f>
        <v/>
      </c>
      <c r="F513" s="8" t="str">
        <f>IF(E513&lt;&gt;"",'Vesiverkoston lähtötiedot'!$B512*MALLI_saneeraus_VJ1!F$2,"")</f>
        <v/>
      </c>
      <c r="G513" t="str">
        <f>IF('Vesiverkoston lähtötiedot'!$A512&gt;1000, 'Vesiverkoston lähtötiedot'!$A512+MALLI_saneeraus_VJ1!G$2,"")</f>
        <v/>
      </c>
      <c r="H513" s="8" t="str">
        <f>IF(G513&lt;&gt;"",'Vesiverkoston lähtötiedot'!$B512*MALLI_saneeraus_VJ1!H$2,"")</f>
        <v/>
      </c>
      <c r="I513" t="str">
        <f>IF('Vesiverkoston lähtötiedot'!$A512&gt;1000, 'Vesiverkoston lähtötiedot'!$A512+MALLI_saneeraus_VJ1!I$2,"")</f>
        <v/>
      </c>
      <c r="J513" s="8" t="str">
        <f>IF(I513&lt;&gt;"",'Vesiverkoston lähtötiedot'!$B512*MALLI_saneeraus_VJ1!J$2,"")</f>
        <v/>
      </c>
    </row>
    <row r="514" spans="1:10" x14ac:dyDescent="0.35">
      <c r="A514" t="str">
        <f>IF('Vesiverkoston lähtötiedot'!$A513&gt;1000, 'Vesiverkoston lähtötiedot'!$A513+MALLI_saneeraus_VJ1!A$2,"")</f>
        <v/>
      </c>
      <c r="B514" s="8" t="str">
        <f>IF(A514&lt;&gt;"",'Vesiverkoston lähtötiedot'!$B513*MALLI_saneeraus_VJ1!B$2,"")</f>
        <v/>
      </c>
      <c r="C514" t="str">
        <f>IF('Vesiverkoston lähtötiedot'!$A513&gt;1000, 'Vesiverkoston lähtötiedot'!$A513+MALLI_saneeraus_VJ1!C$2,"")</f>
        <v/>
      </c>
      <c r="D514" s="8" t="str">
        <f>IF(C514&lt;&gt;"",'Vesiverkoston lähtötiedot'!$B513*MALLI_saneeraus_VJ1!D$2,"")</f>
        <v/>
      </c>
      <c r="E514" t="str">
        <f>IF('Vesiverkoston lähtötiedot'!$A513&gt;1000, 'Vesiverkoston lähtötiedot'!$A513+MALLI_saneeraus_VJ1!E$2,"")</f>
        <v/>
      </c>
      <c r="F514" s="8" t="str">
        <f>IF(E514&lt;&gt;"",'Vesiverkoston lähtötiedot'!$B513*MALLI_saneeraus_VJ1!F$2,"")</f>
        <v/>
      </c>
      <c r="G514" t="str">
        <f>IF('Vesiverkoston lähtötiedot'!$A513&gt;1000, 'Vesiverkoston lähtötiedot'!$A513+MALLI_saneeraus_VJ1!G$2,"")</f>
        <v/>
      </c>
      <c r="H514" s="8" t="str">
        <f>IF(G514&lt;&gt;"",'Vesiverkoston lähtötiedot'!$B513*MALLI_saneeraus_VJ1!H$2,"")</f>
        <v/>
      </c>
      <c r="I514" t="str">
        <f>IF('Vesiverkoston lähtötiedot'!$A513&gt;1000, 'Vesiverkoston lähtötiedot'!$A513+MALLI_saneeraus_VJ1!I$2,"")</f>
        <v/>
      </c>
      <c r="J514" s="8" t="str">
        <f>IF(I514&lt;&gt;"",'Vesiverkoston lähtötiedot'!$B513*MALLI_saneeraus_VJ1!J$2,"")</f>
        <v/>
      </c>
    </row>
    <row r="515" spans="1:10" x14ac:dyDescent="0.35">
      <c r="A515" t="str">
        <f>IF('Vesiverkoston lähtötiedot'!$A514&gt;1000, 'Vesiverkoston lähtötiedot'!$A514+MALLI_saneeraus_VJ1!A$2,"")</f>
        <v/>
      </c>
      <c r="B515" s="8" t="str">
        <f>IF(A515&lt;&gt;"",'Vesiverkoston lähtötiedot'!$B514*MALLI_saneeraus_VJ1!B$2,"")</f>
        <v/>
      </c>
      <c r="C515" t="str">
        <f>IF('Vesiverkoston lähtötiedot'!$A514&gt;1000, 'Vesiverkoston lähtötiedot'!$A514+MALLI_saneeraus_VJ1!C$2,"")</f>
        <v/>
      </c>
      <c r="D515" s="8" t="str">
        <f>IF(C515&lt;&gt;"",'Vesiverkoston lähtötiedot'!$B514*MALLI_saneeraus_VJ1!D$2,"")</f>
        <v/>
      </c>
      <c r="E515" t="str">
        <f>IF('Vesiverkoston lähtötiedot'!$A514&gt;1000, 'Vesiverkoston lähtötiedot'!$A514+MALLI_saneeraus_VJ1!E$2,"")</f>
        <v/>
      </c>
      <c r="F515" s="8" t="str">
        <f>IF(E515&lt;&gt;"",'Vesiverkoston lähtötiedot'!$B514*MALLI_saneeraus_VJ1!F$2,"")</f>
        <v/>
      </c>
      <c r="G515" t="str">
        <f>IF('Vesiverkoston lähtötiedot'!$A514&gt;1000, 'Vesiverkoston lähtötiedot'!$A514+MALLI_saneeraus_VJ1!G$2,"")</f>
        <v/>
      </c>
      <c r="H515" s="8" t="str">
        <f>IF(G515&lt;&gt;"",'Vesiverkoston lähtötiedot'!$B514*MALLI_saneeraus_VJ1!H$2,"")</f>
        <v/>
      </c>
      <c r="I515" t="str">
        <f>IF('Vesiverkoston lähtötiedot'!$A514&gt;1000, 'Vesiverkoston lähtötiedot'!$A514+MALLI_saneeraus_VJ1!I$2,"")</f>
        <v/>
      </c>
      <c r="J515" s="8" t="str">
        <f>IF(I515&lt;&gt;"",'Vesiverkoston lähtötiedot'!$B514*MALLI_saneeraus_VJ1!J$2,"")</f>
        <v/>
      </c>
    </row>
    <row r="516" spans="1:10" x14ac:dyDescent="0.35">
      <c r="A516" t="str">
        <f>IF('Vesiverkoston lähtötiedot'!$A515&gt;1000, 'Vesiverkoston lähtötiedot'!$A515+MALLI_saneeraus_VJ1!A$2,"")</f>
        <v/>
      </c>
      <c r="B516" s="8" t="str">
        <f>IF(A516&lt;&gt;"",'Vesiverkoston lähtötiedot'!$B515*MALLI_saneeraus_VJ1!B$2,"")</f>
        <v/>
      </c>
      <c r="C516" t="str">
        <f>IF('Vesiverkoston lähtötiedot'!$A515&gt;1000, 'Vesiverkoston lähtötiedot'!$A515+MALLI_saneeraus_VJ1!C$2,"")</f>
        <v/>
      </c>
      <c r="D516" s="8" t="str">
        <f>IF(C516&lt;&gt;"",'Vesiverkoston lähtötiedot'!$B515*MALLI_saneeraus_VJ1!D$2,"")</f>
        <v/>
      </c>
      <c r="E516" t="str">
        <f>IF('Vesiverkoston lähtötiedot'!$A515&gt;1000, 'Vesiverkoston lähtötiedot'!$A515+MALLI_saneeraus_VJ1!E$2,"")</f>
        <v/>
      </c>
      <c r="F516" s="8" t="str">
        <f>IF(E516&lt;&gt;"",'Vesiverkoston lähtötiedot'!$B515*MALLI_saneeraus_VJ1!F$2,"")</f>
        <v/>
      </c>
      <c r="G516" t="str">
        <f>IF('Vesiverkoston lähtötiedot'!$A515&gt;1000, 'Vesiverkoston lähtötiedot'!$A515+MALLI_saneeraus_VJ1!G$2,"")</f>
        <v/>
      </c>
      <c r="H516" s="8" t="str">
        <f>IF(G516&lt;&gt;"",'Vesiverkoston lähtötiedot'!$B515*MALLI_saneeraus_VJ1!H$2,"")</f>
        <v/>
      </c>
      <c r="I516" t="str">
        <f>IF('Vesiverkoston lähtötiedot'!$A515&gt;1000, 'Vesiverkoston lähtötiedot'!$A515+MALLI_saneeraus_VJ1!I$2,"")</f>
        <v/>
      </c>
      <c r="J516" s="8" t="str">
        <f>IF(I516&lt;&gt;"",'Vesiverkoston lähtötiedot'!$B515*MALLI_saneeraus_VJ1!J$2,"")</f>
        <v/>
      </c>
    </row>
    <row r="517" spans="1:10" x14ac:dyDescent="0.35">
      <c r="A517" t="str">
        <f>IF('Vesiverkoston lähtötiedot'!$A516&gt;1000, 'Vesiverkoston lähtötiedot'!$A516+MALLI_saneeraus_VJ1!A$2,"")</f>
        <v/>
      </c>
      <c r="B517" s="8" t="str">
        <f>IF(A517&lt;&gt;"",'Vesiverkoston lähtötiedot'!$B516*MALLI_saneeraus_VJ1!B$2,"")</f>
        <v/>
      </c>
      <c r="C517" t="str">
        <f>IF('Vesiverkoston lähtötiedot'!$A516&gt;1000, 'Vesiverkoston lähtötiedot'!$A516+MALLI_saneeraus_VJ1!C$2,"")</f>
        <v/>
      </c>
      <c r="D517" s="8" t="str">
        <f>IF(C517&lt;&gt;"",'Vesiverkoston lähtötiedot'!$B516*MALLI_saneeraus_VJ1!D$2,"")</f>
        <v/>
      </c>
      <c r="E517" t="str">
        <f>IF('Vesiverkoston lähtötiedot'!$A516&gt;1000, 'Vesiverkoston lähtötiedot'!$A516+MALLI_saneeraus_VJ1!E$2,"")</f>
        <v/>
      </c>
      <c r="F517" s="8" t="str">
        <f>IF(E517&lt;&gt;"",'Vesiverkoston lähtötiedot'!$B516*MALLI_saneeraus_VJ1!F$2,"")</f>
        <v/>
      </c>
      <c r="G517" t="str">
        <f>IF('Vesiverkoston lähtötiedot'!$A516&gt;1000, 'Vesiverkoston lähtötiedot'!$A516+MALLI_saneeraus_VJ1!G$2,"")</f>
        <v/>
      </c>
      <c r="H517" s="8" t="str">
        <f>IF(G517&lt;&gt;"",'Vesiverkoston lähtötiedot'!$B516*MALLI_saneeraus_VJ1!H$2,"")</f>
        <v/>
      </c>
      <c r="I517" t="str">
        <f>IF('Vesiverkoston lähtötiedot'!$A516&gt;1000, 'Vesiverkoston lähtötiedot'!$A516+MALLI_saneeraus_VJ1!I$2,"")</f>
        <v/>
      </c>
      <c r="J517" s="8" t="str">
        <f>IF(I517&lt;&gt;"",'Vesiverkoston lähtötiedot'!$B516*MALLI_saneeraus_VJ1!J$2,"")</f>
        <v/>
      </c>
    </row>
    <row r="518" spans="1:10" x14ac:dyDescent="0.35">
      <c r="A518" t="str">
        <f>IF('Vesiverkoston lähtötiedot'!$A517&gt;1000, 'Vesiverkoston lähtötiedot'!$A517+MALLI_saneeraus_VJ1!A$2,"")</f>
        <v/>
      </c>
      <c r="B518" s="8" t="str">
        <f>IF(A518&lt;&gt;"",'Vesiverkoston lähtötiedot'!$B517*MALLI_saneeraus_VJ1!B$2,"")</f>
        <v/>
      </c>
      <c r="C518" t="str">
        <f>IF('Vesiverkoston lähtötiedot'!$A517&gt;1000, 'Vesiverkoston lähtötiedot'!$A517+MALLI_saneeraus_VJ1!C$2,"")</f>
        <v/>
      </c>
      <c r="D518" s="8" t="str">
        <f>IF(C518&lt;&gt;"",'Vesiverkoston lähtötiedot'!$B517*MALLI_saneeraus_VJ1!D$2,"")</f>
        <v/>
      </c>
      <c r="E518" t="str">
        <f>IF('Vesiverkoston lähtötiedot'!$A517&gt;1000, 'Vesiverkoston lähtötiedot'!$A517+MALLI_saneeraus_VJ1!E$2,"")</f>
        <v/>
      </c>
      <c r="F518" s="8" t="str">
        <f>IF(E518&lt;&gt;"",'Vesiverkoston lähtötiedot'!$B517*MALLI_saneeraus_VJ1!F$2,"")</f>
        <v/>
      </c>
      <c r="G518" t="str">
        <f>IF('Vesiverkoston lähtötiedot'!$A517&gt;1000, 'Vesiverkoston lähtötiedot'!$A517+MALLI_saneeraus_VJ1!G$2,"")</f>
        <v/>
      </c>
      <c r="H518" s="8" t="str">
        <f>IF(G518&lt;&gt;"",'Vesiverkoston lähtötiedot'!$B517*MALLI_saneeraus_VJ1!H$2,"")</f>
        <v/>
      </c>
      <c r="I518" t="str">
        <f>IF('Vesiverkoston lähtötiedot'!$A517&gt;1000, 'Vesiverkoston lähtötiedot'!$A517+MALLI_saneeraus_VJ1!I$2,"")</f>
        <v/>
      </c>
      <c r="J518" s="8" t="str">
        <f>IF(I518&lt;&gt;"",'Vesiverkoston lähtötiedot'!$B517*MALLI_saneeraus_VJ1!J$2,"")</f>
        <v/>
      </c>
    </row>
    <row r="519" spans="1:10" x14ac:dyDescent="0.35">
      <c r="A519" t="str">
        <f>IF('Vesiverkoston lähtötiedot'!$A518&gt;1000, 'Vesiverkoston lähtötiedot'!$A518+MALLI_saneeraus_VJ1!A$2,"")</f>
        <v/>
      </c>
      <c r="B519" s="8" t="str">
        <f>IF(A519&lt;&gt;"",'Vesiverkoston lähtötiedot'!$B518*MALLI_saneeraus_VJ1!B$2,"")</f>
        <v/>
      </c>
      <c r="C519" t="str">
        <f>IF('Vesiverkoston lähtötiedot'!$A518&gt;1000, 'Vesiverkoston lähtötiedot'!$A518+MALLI_saneeraus_VJ1!C$2,"")</f>
        <v/>
      </c>
      <c r="D519" s="8" t="str">
        <f>IF(C519&lt;&gt;"",'Vesiverkoston lähtötiedot'!$B518*MALLI_saneeraus_VJ1!D$2,"")</f>
        <v/>
      </c>
      <c r="E519" t="str">
        <f>IF('Vesiverkoston lähtötiedot'!$A518&gt;1000, 'Vesiverkoston lähtötiedot'!$A518+MALLI_saneeraus_VJ1!E$2,"")</f>
        <v/>
      </c>
      <c r="F519" s="8" t="str">
        <f>IF(E519&lt;&gt;"",'Vesiverkoston lähtötiedot'!$B518*MALLI_saneeraus_VJ1!F$2,"")</f>
        <v/>
      </c>
      <c r="G519" t="str">
        <f>IF('Vesiverkoston lähtötiedot'!$A518&gt;1000, 'Vesiverkoston lähtötiedot'!$A518+MALLI_saneeraus_VJ1!G$2,"")</f>
        <v/>
      </c>
      <c r="H519" s="8" t="str">
        <f>IF(G519&lt;&gt;"",'Vesiverkoston lähtötiedot'!$B518*MALLI_saneeraus_VJ1!H$2,"")</f>
        <v/>
      </c>
      <c r="I519" t="str">
        <f>IF('Vesiverkoston lähtötiedot'!$A518&gt;1000, 'Vesiverkoston lähtötiedot'!$A518+MALLI_saneeraus_VJ1!I$2,"")</f>
        <v/>
      </c>
      <c r="J519" s="8" t="str">
        <f>IF(I519&lt;&gt;"",'Vesiverkoston lähtötiedot'!$B518*MALLI_saneeraus_VJ1!J$2,"")</f>
        <v/>
      </c>
    </row>
    <row r="520" spans="1:10" x14ac:dyDescent="0.35">
      <c r="A520" t="str">
        <f>IF('Vesiverkoston lähtötiedot'!$A519&gt;1000, 'Vesiverkoston lähtötiedot'!$A519+MALLI_saneeraus_VJ1!A$2,"")</f>
        <v/>
      </c>
      <c r="B520" s="8" t="str">
        <f>IF(A520&lt;&gt;"",'Vesiverkoston lähtötiedot'!$B519*MALLI_saneeraus_VJ1!B$2,"")</f>
        <v/>
      </c>
      <c r="C520" t="str">
        <f>IF('Vesiverkoston lähtötiedot'!$A519&gt;1000, 'Vesiverkoston lähtötiedot'!$A519+MALLI_saneeraus_VJ1!C$2,"")</f>
        <v/>
      </c>
      <c r="D520" s="8" t="str">
        <f>IF(C520&lt;&gt;"",'Vesiverkoston lähtötiedot'!$B519*MALLI_saneeraus_VJ1!D$2,"")</f>
        <v/>
      </c>
      <c r="E520" t="str">
        <f>IF('Vesiverkoston lähtötiedot'!$A519&gt;1000, 'Vesiverkoston lähtötiedot'!$A519+MALLI_saneeraus_VJ1!E$2,"")</f>
        <v/>
      </c>
      <c r="F520" s="8" t="str">
        <f>IF(E520&lt;&gt;"",'Vesiverkoston lähtötiedot'!$B519*MALLI_saneeraus_VJ1!F$2,"")</f>
        <v/>
      </c>
      <c r="G520" t="str">
        <f>IF('Vesiverkoston lähtötiedot'!$A519&gt;1000, 'Vesiverkoston lähtötiedot'!$A519+MALLI_saneeraus_VJ1!G$2,"")</f>
        <v/>
      </c>
      <c r="H520" s="8" t="str">
        <f>IF(G520&lt;&gt;"",'Vesiverkoston lähtötiedot'!$B519*MALLI_saneeraus_VJ1!H$2,"")</f>
        <v/>
      </c>
      <c r="I520" t="str">
        <f>IF('Vesiverkoston lähtötiedot'!$A519&gt;1000, 'Vesiverkoston lähtötiedot'!$A519+MALLI_saneeraus_VJ1!I$2,"")</f>
        <v/>
      </c>
      <c r="J520" s="8" t="str">
        <f>IF(I520&lt;&gt;"",'Vesiverkoston lähtötiedot'!$B519*MALLI_saneeraus_VJ1!J$2,"")</f>
        <v/>
      </c>
    </row>
    <row r="521" spans="1:10" x14ac:dyDescent="0.35">
      <c r="A521" t="str">
        <f>IF('Vesiverkoston lähtötiedot'!$A520&gt;1000, 'Vesiverkoston lähtötiedot'!$A520+MALLI_saneeraus_VJ1!A$2,"")</f>
        <v/>
      </c>
      <c r="B521" s="8" t="str">
        <f>IF(A521&lt;&gt;"",'Vesiverkoston lähtötiedot'!$B520*MALLI_saneeraus_VJ1!B$2,"")</f>
        <v/>
      </c>
      <c r="C521" t="str">
        <f>IF('Vesiverkoston lähtötiedot'!$A520&gt;1000, 'Vesiverkoston lähtötiedot'!$A520+MALLI_saneeraus_VJ1!C$2,"")</f>
        <v/>
      </c>
      <c r="D521" s="8" t="str">
        <f>IF(C521&lt;&gt;"",'Vesiverkoston lähtötiedot'!$B520*MALLI_saneeraus_VJ1!D$2,"")</f>
        <v/>
      </c>
      <c r="E521" t="str">
        <f>IF('Vesiverkoston lähtötiedot'!$A520&gt;1000, 'Vesiverkoston lähtötiedot'!$A520+MALLI_saneeraus_VJ1!E$2,"")</f>
        <v/>
      </c>
      <c r="F521" s="8" t="str">
        <f>IF(E521&lt;&gt;"",'Vesiverkoston lähtötiedot'!$B520*MALLI_saneeraus_VJ1!F$2,"")</f>
        <v/>
      </c>
      <c r="G521" t="str">
        <f>IF('Vesiverkoston lähtötiedot'!$A520&gt;1000, 'Vesiverkoston lähtötiedot'!$A520+MALLI_saneeraus_VJ1!G$2,"")</f>
        <v/>
      </c>
      <c r="H521" s="8" t="str">
        <f>IF(G521&lt;&gt;"",'Vesiverkoston lähtötiedot'!$B520*MALLI_saneeraus_VJ1!H$2,"")</f>
        <v/>
      </c>
      <c r="I521" t="str">
        <f>IF('Vesiverkoston lähtötiedot'!$A520&gt;1000, 'Vesiverkoston lähtötiedot'!$A520+MALLI_saneeraus_VJ1!I$2,"")</f>
        <v/>
      </c>
      <c r="J521" s="8" t="str">
        <f>IF(I521&lt;&gt;"",'Vesiverkoston lähtötiedot'!$B520*MALLI_saneeraus_VJ1!J$2,"")</f>
        <v/>
      </c>
    </row>
    <row r="522" spans="1:10" x14ac:dyDescent="0.35">
      <c r="A522" t="str">
        <f>IF('Vesiverkoston lähtötiedot'!$A521&gt;1000, 'Vesiverkoston lähtötiedot'!$A521+MALLI_saneeraus_VJ1!A$2,"")</f>
        <v/>
      </c>
      <c r="B522" s="8" t="str">
        <f>IF(A522&lt;&gt;"",'Vesiverkoston lähtötiedot'!$B521*MALLI_saneeraus_VJ1!B$2,"")</f>
        <v/>
      </c>
      <c r="C522" t="str">
        <f>IF('Vesiverkoston lähtötiedot'!$A521&gt;1000, 'Vesiverkoston lähtötiedot'!$A521+MALLI_saneeraus_VJ1!C$2,"")</f>
        <v/>
      </c>
      <c r="D522" s="8" t="str">
        <f>IF(C522&lt;&gt;"",'Vesiverkoston lähtötiedot'!$B521*MALLI_saneeraus_VJ1!D$2,"")</f>
        <v/>
      </c>
      <c r="E522" t="str">
        <f>IF('Vesiverkoston lähtötiedot'!$A521&gt;1000, 'Vesiverkoston lähtötiedot'!$A521+MALLI_saneeraus_VJ1!E$2,"")</f>
        <v/>
      </c>
      <c r="F522" s="8" t="str">
        <f>IF(E522&lt;&gt;"",'Vesiverkoston lähtötiedot'!$B521*MALLI_saneeraus_VJ1!F$2,"")</f>
        <v/>
      </c>
      <c r="G522" t="str">
        <f>IF('Vesiverkoston lähtötiedot'!$A521&gt;1000, 'Vesiverkoston lähtötiedot'!$A521+MALLI_saneeraus_VJ1!G$2,"")</f>
        <v/>
      </c>
      <c r="H522" s="8" t="str">
        <f>IF(G522&lt;&gt;"",'Vesiverkoston lähtötiedot'!$B521*MALLI_saneeraus_VJ1!H$2,"")</f>
        <v/>
      </c>
      <c r="I522" t="str">
        <f>IF('Vesiverkoston lähtötiedot'!$A521&gt;1000, 'Vesiverkoston lähtötiedot'!$A521+MALLI_saneeraus_VJ1!I$2,"")</f>
        <v/>
      </c>
      <c r="J522" s="8" t="str">
        <f>IF(I522&lt;&gt;"",'Vesiverkoston lähtötiedot'!$B521*MALLI_saneeraus_VJ1!J$2,"")</f>
        <v/>
      </c>
    </row>
    <row r="523" spans="1:10" x14ac:dyDescent="0.35">
      <c r="A523" t="str">
        <f>IF('Vesiverkoston lähtötiedot'!$A522&gt;1000, 'Vesiverkoston lähtötiedot'!$A522+MALLI_saneeraus_VJ1!A$2,"")</f>
        <v/>
      </c>
      <c r="B523" s="8" t="str">
        <f>IF(A523&lt;&gt;"",'Vesiverkoston lähtötiedot'!$B522*MALLI_saneeraus_VJ1!B$2,"")</f>
        <v/>
      </c>
      <c r="C523" t="str">
        <f>IF('Vesiverkoston lähtötiedot'!$A522&gt;1000, 'Vesiverkoston lähtötiedot'!$A522+MALLI_saneeraus_VJ1!C$2,"")</f>
        <v/>
      </c>
      <c r="D523" s="8" t="str">
        <f>IF(C523&lt;&gt;"",'Vesiverkoston lähtötiedot'!$B522*MALLI_saneeraus_VJ1!D$2,"")</f>
        <v/>
      </c>
      <c r="E523" t="str">
        <f>IF('Vesiverkoston lähtötiedot'!$A522&gt;1000, 'Vesiverkoston lähtötiedot'!$A522+MALLI_saneeraus_VJ1!E$2,"")</f>
        <v/>
      </c>
      <c r="F523" s="8" t="str">
        <f>IF(E523&lt;&gt;"",'Vesiverkoston lähtötiedot'!$B522*MALLI_saneeraus_VJ1!F$2,"")</f>
        <v/>
      </c>
      <c r="G523" t="str">
        <f>IF('Vesiverkoston lähtötiedot'!$A522&gt;1000, 'Vesiverkoston lähtötiedot'!$A522+MALLI_saneeraus_VJ1!G$2,"")</f>
        <v/>
      </c>
      <c r="H523" s="8" t="str">
        <f>IF(G523&lt;&gt;"",'Vesiverkoston lähtötiedot'!$B522*MALLI_saneeraus_VJ1!H$2,"")</f>
        <v/>
      </c>
      <c r="I523" t="str">
        <f>IF('Vesiverkoston lähtötiedot'!$A522&gt;1000, 'Vesiverkoston lähtötiedot'!$A522+MALLI_saneeraus_VJ1!I$2,"")</f>
        <v/>
      </c>
      <c r="J523" s="8" t="str">
        <f>IF(I523&lt;&gt;"",'Vesiverkoston lähtötiedot'!$B522*MALLI_saneeraus_VJ1!J$2,"")</f>
        <v/>
      </c>
    </row>
    <row r="524" spans="1:10" x14ac:dyDescent="0.35">
      <c r="A524" t="str">
        <f>IF('Vesiverkoston lähtötiedot'!$A523&gt;1000, 'Vesiverkoston lähtötiedot'!$A523+MALLI_saneeraus_VJ1!A$2,"")</f>
        <v/>
      </c>
      <c r="B524" s="8" t="str">
        <f>IF(A524&lt;&gt;"",'Vesiverkoston lähtötiedot'!$B523*MALLI_saneeraus_VJ1!B$2,"")</f>
        <v/>
      </c>
      <c r="C524" t="str">
        <f>IF('Vesiverkoston lähtötiedot'!$A523&gt;1000, 'Vesiverkoston lähtötiedot'!$A523+MALLI_saneeraus_VJ1!C$2,"")</f>
        <v/>
      </c>
      <c r="D524" s="8" t="str">
        <f>IF(C524&lt;&gt;"",'Vesiverkoston lähtötiedot'!$B523*MALLI_saneeraus_VJ1!D$2,"")</f>
        <v/>
      </c>
      <c r="E524" t="str">
        <f>IF('Vesiverkoston lähtötiedot'!$A523&gt;1000, 'Vesiverkoston lähtötiedot'!$A523+MALLI_saneeraus_VJ1!E$2,"")</f>
        <v/>
      </c>
      <c r="F524" s="8" t="str">
        <f>IF(E524&lt;&gt;"",'Vesiverkoston lähtötiedot'!$B523*MALLI_saneeraus_VJ1!F$2,"")</f>
        <v/>
      </c>
      <c r="G524" t="str">
        <f>IF('Vesiverkoston lähtötiedot'!$A523&gt;1000, 'Vesiverkoston lähtötiedot'!$A523+MALLI_saneeraus_VJ1!G$2,"")</f>
        <v/>
      </c>
      <c r="H524" s="8" t="str">
        <f>IF(G524&lt;&gt;"",'Vesiverkoston lähtötiedot'!$B523*MALLI_saneeraus_VJ1!H$2,"")</f>
        <v/>
      </c>
      <c r="I524" t="str">
        <f>IF('Vesiverkoston lähtötiedot'!$A523&gt;1000, 'Vesiverkoston lähtötiedot'!$A523+MALLI_saneeraus_VJ1!I$2,"")</f>
        <v/>
      </c>
      <c r="J524" s="8" t="str">
        <f>IF(I524&lt;&gt;"",'Vesiverkoston lähtötiedot'!$B523*MALLI_saneeraus_VJ1!J$2,"")</f>
        <v/>
      </c>
    </row>
    <row r="525" spans="1:10" x14ac:dyDescent="0.35">
      <c r="A525" t="str">
        <f>IF('Vesiverkoston lähtötiedot'!$A524&gt;1000, 'Vesiverkoston lähtötiedot'!$A524+MALLI_saneeraus_VJ1!A$2,"")</f>
        <v/>
      </c>
      <c r="B525" s="8" t="str">
        <f>IF(A525&lt;&gt;"",'Vesiverkoston lähtötiedot'!$B524*MALLI_saneeraus_VJ1!B$2,"")</f>
        <v/>
      </c>
      <c r="C525" t="str">
        <f>IF('Vesiverkoston lähtötiedot'!$A524&gt;1000, 'Vesiverkoston lähtötiedot'!$A524+MALLI_saneeraus_VJ1!C$2,"")</f>
        <v/>
      </c>
      <c r="D525" s="8" t="str">
        <f>IF(C525&lt;&gt;"",'Vesiverkoston lähtötiedot'!$B524*MALLI_saneeraus_VJ1!D$2,"")</f>
        <v/>
      </c>
      <c r="E525" t="str">
        <f>IF('Vesiverkoston lähtötiedot'!$A524&gt;1000, 'Vesiverkoston lähtötiedot'!$A524+MALLI_saneeraus_VJ1!E$2,"")</f>
        <v/>
      </c>
      <c r="F525" s="8" t="str">
        <f>IF(E525&lt;&gt;"",'Vesiverkoston lähtötiedot'!$B524*MALLI_saneeraus_VJ1!F$2,"")</f>
        <v/>
      </c>
      <c r="G525" t="str">
        <f>IF('Vesiverkoston lähtötiedot'!$A524&gt;1000, 'Vesiverkoston lähtötiedot'!$A524+MALLI_saneeraus_VJ1!G$2,"")</f>
        <v/>
      </c>
      <c r="H525" s="8" t="str">
        <f>IF(G525&lt;&gt;"",'Vesiverkoston lähtötiedot'!$B524*MALLI_saneeraus_VJ1!H$2,"")</f>
        <v/>
      </c>
      <c r="I525" t="str">
        <f>IF('Vesiverkoston lähtötiedot'!$A524&gt;1000, 'Vesiverkoston lähtötiedot'!$A524+MALLI_saneeraus_VJ1!I$2,"")</f>
        <v/>
      </c>
      <c r="J525" s="8" t="str">
        <f>IF(I525&lt;&gt;"",'Vesiverkoston lähtötiedot'!$B524*MALLI_saneeraus_VJ1!J$2,"")</f>
        <v/>
      </c>
    </row>
    <row r="526" spans="1:10" x14ac:dyDescent="0.35">
      <c r="A526" t="str">
        <f>IF('Vesiverkoston lähtötiedot'!$A525&gt;1000, 'Vesiverkoston lähtötiedot'!$A525+MALLI_saneeraus_VJ1!A$2,"")</f>
        <v/>
      </c>
      <c r="B526" s="8" t="str">
        <f>IF(A526&lt;&gt;"",'Vesiverkoston lähtötiedot'!$B525*MALLI_saneeraus_VJ1!B$2,"")</f>
        <v/>
      </c>
      <c r="C526" t="str">
        <f>IF('Vesiverkoston lähtötiedot'!$A525&gt;1000, 'Vesiverkoston lähtötiedot'!$A525+MALLI_saneeraus_VJ1!C$2,"")</f>
        <v/>
      </c>
      <c r="D526" s="8" t="str">
        <f>IF(C526&lt;&gt;"",'Vesiverkoston lähtötiedot'!$B525*MALLI_saneeraus_VJ1!D$2,"")</f>
        <v/>
      </c>
      <c r="E526" t="str">
        <f>IF('Vesiverkoston lähtötiedot'!$A525&gt;1000, 'Vesiverkoston lähtötiedot'!$A525+MALLI_saneeraus_VJ1!E$2,"")</f>
        <v/>
      </c>
      <c r="F526" s="8" t="str">
        <f>IF(E526&lt;&gt;"",'Vesiverkoston lähtötiedot'!$B525*MALLI_saneeraus_VJ1!F$2,"")</f>
        <v/>
      </c>
      <c r="G526" t="str">
        <f>IF('Vesiverkoston lähtötiedot'!$A525&gt;1000, 'Vesiverkoston lähtötiedot'!$A525+MALLI_saneeraus_VJ1!G$2,"")</f>
        <v/>
      </c>
      <c r="H526" s="8" t="str">
        <f>IF(G526&lt;&gt;"",'Vesiverkoston lähtötiedot'!$B525*MALLI_saneeraus_VJ1!H$2,"")</f>
        <v/>
      </c>
      <c r="I526" t="str">
        <f>IF('Vesiverkoston lähtötiedot'!$A525&gt;1000, 'Vesiverkoston lähtötiedot'!$A525+MALLI_saneeraus_VJ1!I$2,"")</f>
        <v/>
      </c>
      <c r="J526" s="8" t="str">
        <f>IF(I526&lt;&gt;"",'Vesiverkoston lähtötiedot'!$B525*MALLI_saneeraus_VJ1!J$2,"")</f>
        <v/>
      </c>
    </row>
    <row r="527" spans="1:10" x14ac:dyDescent="0.35">
      <c r="A527" t="str">
        <f>IF('Vesiverkoston lähtötiedot'!$A526&gt;1000, 'Vesiverkoston lähtötiedot'!$A526+MALLI_saneeraus_VJ1!A$2,"")</f>
        <v/>
      </c>
      <c r="B527" s="8" t="str">
        <f>IF(A527&lt;&gt;"",'Vesiverkoston lähtötiedot'!$B526*MALLI_saneeraus_VJ1!B$2,"")</f>
        <v/>
      </c>
      <c r="C527" t="str">
        <f>IF('Vesiverkoston lähtötiedot'!$A526&gt;1000, 'Vesiverkoston lähtötiedot'!$A526+MALLI_saneeraus_VJ1!C$2,"")</f>
        <v/>
      </c>
      <c r="D527" s="8" t="str">
        <f>IF(C527&lt;&gt;"",'Vesiverkoston lähtötiedot'!$B526*MALLI_saneeraus_VJ1!D$2,"")</f>
        <v/>
      </c>
      <c r="E527" t="str">
        <f>IF('Vesiverkoston lähtötiedot'!$A526&gt;1000, 'Vesiverkoston lähtötiedot'!$A526+MALLI_saneeraus_VJ1!E$2,"")</f>
        <v/>
      </c>
      <c r="F527" s="8" t="str">
        <f>IF(E527&lt;&gt;"",'Vesiverkoston lähtötiedot'!$B526*MALLI_saneeraus_VJ1!F$2,"")</f>
        <v/>
      </c>
      <c r="G527" t="str">
        <f>IF('Vesiverkoston lähtötiedot'!$A526&gt;1000, 'Vesiverkoston lähtötiedot'!$A526+MALLI_saneeraus_VJ1!G$2,"")</f>
        <v/>
      </c>
      <c r="H527" s="8" t="str">
        <f>IF(G527&lt;&gt;"",'Vesiverkoston lähtötiedot'!$B526*MALLI_saneeraus_VJ1!H$2,"")</f>
        <v/>
      </c>
      <c r="I527" t="str">
        <f>IF('Vesiverkoston lähtötiedot'!$A526&gt;1000, 'Vesiverkoston lähtötiedot'!$A526+MALLI_saneeraus_VJ1!I$2,"")</f>
        <v/>
      </c>
      <c r="J527" s="8" t="str">
        <f>IF(I527&lt;&gt;"",'Vesiverkoston lähtötiedot'!$B526*MALLI_saneeraus_VJ1!J$2,"")</f>
        <v/>
      </c>
    </row>
    <row r="528" spans="1:10" x14ac:dyDescent="0.35">
      <c r="A528" t="str">
        <f>IF('Vesiverkoston lähtötiedot'!$A527&gt;1000, 'Vesiverkoston lähtötiedot'!$A527+MALLI_saneeraus_VJ1!A$2,"")</f>
        <v/>
      </c>
      <c r="B528" s="8" t="str">
        <f>IF(A528&lt;&gt;"",'Vesiverkoston lähtötiedot'!$B527*MALLI_saneeraus_VJ1!B$2,"")</f>
        <v/>
      </c>
      <c r="C528" t="str">
        <f>IF('Vesiverkoston lähtötiedot'!$A527&gt;1000, 'Vesiverkoston lähtötiedot'!$A527+MALLI_saneeraus_VJ1!C$2,"")</f>
        <v/>
      </c>
      <c r="D528" s="8" t="str">
        <f>IF(C528&lt;&gt;"",'Vesiverkoston lähtötiedot'!$B527*MALLI_saneeraus_VJ1!D$2,"")</f>
        <v/>
      </c>
      <c r="E528" t="str">
        <f>IF('Vesiverkoston lähtötiedot'!$A527&gt;1000, 'Vesiverkoston lähtötiedot'!$A527+MALLI_saneeraus_VJ1!E$2,"")</f>
        <v/>
      </c>
      <c r="F528" s="8" t="str">
        <f>IF(E528&lt;&gt;"",'Vesiverkoston lähtötiedot'!$B527*MALLI_saneeraus_VJ1!F$2,"")</f>
        <v/>
      </c>
      <c r="G528" t="str">
        <f>IF('Vesiverkoston lähtötiedot'!$A527&gt;1000, 'Vesiverkoston lähtötiedot'!$A527+MALLI_saneeraus_VJ1!G$2,"")</f>
        <v/>
      </c>
      <c r="H528" s="8" t="str">
        <f>IF(G528&lt;&gt;"",'Vesiverkoston lähtötiedot'!$B527*MALLI_saneeraus_VJ1!H$2,"")</f>
        <v/>
      </c>
      <c r="I528" t="str">
        <f>IF('Vesiverkoston lähtötiedot'!$A527&gt;1000, 'Vesiverkoston lähtötiedot'!$A527+MALLI_saneeraus_VJ1!I$2,"")</f>
        <v/>
      </c>
      <c r="J528" s="8" t="str">
        <f>IF(I528&lt;&gt;"",'Vesiverkoston lähtötiedot'!$B527*MALLI_saneeraus_VJ1!J$2,"")</f>
        <v/>
      </c>
    </row>
    <row r="529" spans="1:10" x14ac:dyDescent="0.35">
      <c r="A529" t="str">
        <f>IF('Vesiverkoston lähtötiedot'!$A528&gt;1000, 'Vesiverkoston lähtötiedot'!$A528+MALLI_saneeraus_VJ1!A$2,"")</f>
        <v/>
      </c>
      <c r="B529" s="8" t="str">
        <f>IF(A529&lt;&gt;"",'Vesiverkoston lähtötiedot'!$B528*MALLI_saneeraus_VJ1!B$2,"")</f>
        <v/>
      </c>
      <c r="C529" t="str">
        <f>IF('Vesiverkoston lähtötiedot'!$A528&gt;1000, 'Vesiverkoston lähtötiedot'!$A528+MALLI_saneeraus_VJ1!C$2,"")</f>
        <v/>
      </c>
      <c r="D529" s="8" t="str">
        <f>IF(C529&lt;&gt;"",'Vesiverkoston lähtötiedot'!$B528*MALLI_saneeraus_VJ1!D$2,"")</f>
        <v/>
      </c>
      <c r="E529" t="str">
        <f>IF('Vesiverkoston lähtötiedot'!$A528&gt;1000, 'Vesiverkoston lähtötiedot'!$A528+MALLI_saneeraus_VJ1!E$2,"")</f>
        <v/>
      </c>
      <c r="F529" s="8" t="str">
        <f>IF(E529&lt;&gt;"",'Vesiverkoston lähtötiedot'!$B528*MALLI_saneeraus_VJ1!F$2,"")</f>
        <v/>
      </c>
      <c r="G529" t="str">
        <f>IF('Vesiverkoston lähtötiedot'!$A528&gt;1000, 'Vesiverkoston lähtötiedot'!$A528+MALLI_saneeraus_VJ1!G$2,"")</f>
        <v/>
      </c>
      <c r="H529" s="8" t="str">
        <f>IF(G529&lt;&gt;"",'Vesiverkoston lähtötiedot'!$B528*MALLI_saneeraus_VJ1!H$2,"")</f>
        <v/>
      </c>
      <c r="I529" t="str">
        <f>IF('Vesiverkoston lähtötiedot'!$A528&gt;1000, 'Vesiverkoston lähtötiedot'!$A528+MALLI_saneeraus_VJ1!I$2,"")</f>
        <v/>
      </c>
      <c r="J529" s="8" t="str">
        <f>IF(I529&lt;&gt;"",'Vesiverkoston lähtötiedot'!$B528*MALLI_saneeraus_VJ1!J$2,"")</f>
        <v/>
      </c>
    </row>
    <row r="530" spans="1:10" x14ac:dyDescent="0.35">
      <c r="A530" t="str">
        <f>IF('Vesiverkoston lähtötiedot'!$A529&gt;1000, 'Vesiverkoston lähtötiedot'!$A529+MALLI_saneeraus_VJ1!A$2,"")</f>
        <v/>
      </c>
      <c r="B530" s="8" t="str">
        <f>IF(A530&lt;&gt;"",'Vesiverkoston lähtötiedot'!$B529*MALLI_saneeraus_VJ1!B$2,"")</f>
        <v/>
      </c>
      <c r="C530" t="str">
        <f>IF('Vesiverkoston lähtötiedot'!$A529&gt;1000, 'Vesiverkoston lähtötiedot'!$A529+MALLI_saneeraus_VJ1!C$2,"")</f>
        <v/>
      </c>
      <c r="D530" s="8" t="str">
        <f>IF(C530&lt;&gt;"",'Vesiverkoston lähtötiedot'!$B529*MALLI_saneeraus_VJ1!D$2,"")</f>
        <v/>
      </c>
      <c r="E530" t="str">
        <f>IF('Vesiverkoston lähtötiedot'!$A529&gt;1000, 'Vesiverkoston lähtötiedot'!$A529+MALLI_saneeraus_VJ1!E$2,"")</f>
        <v/>
      </c>
      <c r="F530" s="8" t="str">
        <f>IF(E530&lt;&gt;"",'Vesiverkoston lähtötiedot'!$B529*MALLI_saneeraus_VJ1!F$2,"")</f>
        <v/>
      </c>
      <c r="G530" t="str">
        <f>IF('Vesiverkoston lähtötiedot'!$A529&gt;1000, 'Vesiverkoston lähtötiedot'!$A529+MALLI_saneeraus_VJ1!G$2,"")</f>
        <v/>
      </c>
      <c r="H530" s="8" t="str">
        <f>IF(G530&lt;&gt;"",'Vesiverkoston lähtötiedot'!$B529*MALLI_saneeraus_VJ1!H$2,"")</f>
        <v/>
      </c>
      <c r="I530" t="str">
        <f>IF('Vesiverkoston lähtötiedot'!$A529&gt;1000, 'Vesiverkoston lähtötiedot'!$A529+MALLI_saneeraus_VJ1!I$2,"")</f>
        <v/>
      </c>
      <c r="J530" s="8" t="str">
        <f>IF(I530&lt;&gt;"",'Vesiverkoston lähtötiedot'!$B529*MALLI_saneeraus_VJ1!J$2,"")</f>
        <v/>
      </c>
    </row>
    <row r="531" spans="1:10" x14ac:dyDescent="0.35">
      <c r="A531" t="str">
        <f>IF('Vesiverkoston lähtötiedot'!$A530&gt;1000, 'Vesiverkoston lähtötiedot'!$A530+MALLI_saneeraus_VJ1!A$2,"")</f>
        <v/>
      </c>
      <c r="B531" s="8" t="str">
        <f>IF(A531&lt;&gt;"",'Vesiverkoston lähtötiedot'!$B530*MALLI_saneeraus_VJ1!B$2,"")</f>
        <v/>
      </c>
      <c r="C531" t="str">
        <f>IF('Vesiverkoston lähtötiedot'!$A530&gt;1000, 'Vesiverkoston lähtötiedot'!$A530+MALLI_saneeraus_VJ1!C$2,"")</f>
        <v/>
      </c>
      <c r="D531" s="8" t="str">
        <f>IF(C531&lt;&gt;"",'Vesiverkoston lähtötiedot'!$B530*MALLI_saneeraus_VJ1!D$2,"")</f>
        <v/>
      </c>
      <c r="E531" t="str">
        <f>IF('Vesiverkoston lähtötiedot'!$A530&gt;1000, 'Vesiverkoston lähtötiedot'!$A530+MALLI_saneeraus_VJ1!E$2,"")</f>
        <v/>
      </c>
      <c r="F531" s="8" t="str">
        <f>IF(E531&lt;&gt;"",'Vesiverkoston lähtötiedot'!$B530*MALLI_saneeraus_VJ1!F$2,"")</f>
        <v/>
      </c>
      <c r="G531" t="str">
        <f>IF('Vesiverkoston lähtötiedot'!$A530&gt;1000, 'Vesiverkoston lähtötiedot'!$A530+MALLI_saneeraus_VJ1!G$2,"")</f>
        <v/>
      </c>
      <c r="H531" s="8" t="str">
        <f>IF(G531&lt;&gt;"",'Vesiverkoston lähtötiedot'!$B530*MALLI_saneeraus_VJ1!H$2,"")</f>
        <v/>
      </c>
      <c r="I531" t="str">
        <f>IF('Vesiverkoston lähtötiedot'!$A530&gt;1000, 'Vesiverkoston lähtötiedot'!$A530+MALLI_saneeraus_VJ1!I$2,"")</f>
        <v/>
      </c>
      <c r="J531" s="8" t="str">
        <f>IF(I531&lt;&gt;"",'Vesiverkoston lähtötiedot'!$B530*MALLI_saneeraus_VJ1!J$2,"")</f>
        <v/>
      </c>
    </row>
    <row r="532" spans="1:10" x14ac:dyDescent="0.35">
      <c r="A532" t="str">
        <f>IF('Vesiverkoston lähtötiedot'!$A531&gt;1000, 'Vesiverkoston lähtötiedot'!$A531+MALLI_saneeraus_VJ1!A$2,"")</f>
        <v/>
      </c>
      <c r="B532" s="8" t="str">
        <f>IF(A532&lt;&gt;"",'Vesiverkoston lähtötiedot'!$B531*MALLI_saneeraus_VJ1!B$2,"")</f>
        <v/>
      </c>
      <c r="C532" t="str">
        <f>IF('Vesiverkoston lähtötiedot'!$A531&gt;1000, 'Vesiverkoston lähtötiedot'!$A531+MALLI_saneeraus_VJ1!C$2,"")</f>
        <v/>
      </c>
      <c r="D532" s="8" t="str">
        <f>IF(C532&lt;&gt;"",'Vesiverkoston lähtötiedot'!$B531*MALLI_saneeraus_VJ1!D$2,"")</f>
        <v/>
      </c>
      <c r="E532" t="str">
        <f>IF('Vesiverkoston lähtötiedot'!$A531&gt;1000, 'Vesiverkoston lähtötiedot'!$A531+MALLI_saneeraus_VJ1!E$2,"")</f>
        <v/>
      </c>
      <c r="F532" s="8" t="str">
        <f>IF(E532&lt;&gt;"",'Vesiverkoston lähtötiedot'!$B531*MALLI_saneeraus_VJ1!F$2,"")</f>
        <v/>
      </c>
      <c r="G532" t="str">
        <f>IF('Vesiverkoston lähtötiedot'!$A531&gt;1000, 'Vesiverkoston lähtötiedot'!$A531+MALLI_saneeraus_VJ1!G$2,"")</f>
        <v/>
      </c>
      <c r="H532" s="8" t="str">
        <f>IF(G532&lt;&gt;"",'Vesiverkoston lähtötiedot'!$B531*MALLI_saneeraus_VJ1!H$2,"")</f>
        <v/>
      </c>
      <c r="I532" t="str">
        <f>IF('Vesiverkoston lähtötiedot'!$A531&gt;1000, 'Vesiverkoston lähtötiedot'!$A531+MALLI_saneeraus_VJ1!I$2,"")</f>
        <v/>
      </c>
      <c r="J532" s="8" t="str">
        <f>IF(I532&lt;&gt;"",'Vesiverkoston lähtötiedot'!$B531*MALLI_saneeraus_VJ1!J$2,"")</f>
        <v/>
      </c>
    </row>
    <row r="533" spans="1:10" x14ac:dyDescent="0.35">
      <c r="A533" t="str">
        <f>IF('Vesiverkoston lähtötiedot'!$A532&gt;1000, 'Vesiverkoston lähtötiedot'!$A532+MALLI_saneeraus_VJ1!A$2,"")</f>
        <v/>
      </c>
      <c r="B533" s="8" t="str">
        <f>IF(A533&lt;&gt;"",'Vesiverkoston lähtötiedot'!$B532*MALLI_saneeraus_VJ1!B$2,"")</f>
        <v/>
      </c>
      <c r="C533" t="str">
        <f>IF('Vesiverkoston lähtötiedot'!$A532&gt;1000, 'Vesiverkoston lähtötiedot'!$A532+MALLI_saneeraus_VJ1!C$2,"")</f>
        <v/>
      </c>
      <c r="D533" s="8" t="str">
        <f>IF(C533&lt;&gt;"",'Vesiverkoston lähtötiedot'!$B532*MALLI_saneeraus_VJ1!D$2,"")</f>
        <v/>
      </c>
      <c r="E533" t="str">
        <f>IF('Vesiverkoston lähtötiedot'!$A532&gt;1000, 'Vesiverkoston lähtötiedot'!$A532+MALLI_saneeraus_VJ1!E$2,"")</f>
        <v/>
      </c>
      <c r="F533" s="8" t="str">
        <f>IF(E533&lt;&gt;"",'Vesiverkoston lähtötiedot'!$B532*MALLI_saneeraus_VJ1!F$2,"")</f>
        <v/>
      </c>
      <c r="G533" t="str">
        <f>IF('Vesiverkoston lähtötiedot'!$A532&gt;1000, 'Vesiverkoston lähtötiedot'!$A532+MALLI_saneeraus_VJ1!G$2,"")</f>
        <v/>
      </c>
      <c r="H533" s="8" t="str">
        <f>IF(G533&lt;&gt;"",'Vesiverkoston lähtötiedot'!$B532*MALLI_saneeraus_VJ1!H$2,"")</f>
        <v/>
      </c>
      <c r="I533" t="str">
        <f>IF('Vesiverkoston lähtötiedot'!$A532&gt;1000, 'Vesiverkoston lähtötiedot'!$A532+MALLI_saneeraus_VJ1!I$2,"")</f>
        <v/>
      </c>
      <c r="J533" s="8" t="str">
        <f>IF(I533&lt;&gt;"",'Vesiverkoston lähtötiedot'!$B532*MALLI_saneeraus_VJ1!J$2,"")</f>
        <v/>
      </c>
    </row>
    <row r="534" spans="1:10" x14ac:dyDescent="0.35">
      <c r="A534" t="str">
        <f>IF('Vesiverkoston lähtötiedot'!$A533&gt;1000, 'Vesiverkoston lähtötiedot'!$A533+MALLI_saneeraus_VJ1!A$2,"")</f>
        <v/>
      </c>
      <c r="B534" s="8" t="str">
        <f>IF(A534&lt;&gt;"",'Vesiverkoston lähtötiedot'!$B533*MALLI_saneeraus_VJ1!B$2,"")</f>
        <v/>
      </c>
      <c r="C534" t="str">
        <f>IF('Vesiverkoston lähtötiedot'!$A533&gt;1000, 'Vesiverkoston lähtötiedot'!$A533+MALLI_saneeraus_VJ1!C$2,"")</f>
        <v/>
      </c>
      <c r="D534" s="8" t="str">
        <f>IF(C534&lt;&gt;"",'Vesiverkoston lähtötiedot'!$B533*MALLI_saneeraus_VJ1!D$2,"")</f>
        <v/>
      </c>
      <c r="E534" t="str">
        <f>IF('Vesiverkoston lähtötiedot'!$A533&gt;1000, 'Vesiverkoston lähtötiedot'!$A533+MALLI_saneeraus_VJ1!E$2,"")</f>
        <v/>
      </c>
      <c r="F534" s="8" t="str">
        <f>IF(E534&lt;&gt;"",'Vesiverkoston lähtötiedot'!$B533*MALLI_saneeraus_VJ1!F$2,"")</f>
        <v/>
      </c>
      <c r="G534" t="str">
        <f>IF('Vesiverkoston lähtötiedot'!$A533&gt;1000, 'Vesiverkoston lähtötiedot'!$A533+MALLI_saneeraus_VJ1!G$2,"")</f>
        <v/>
      </c>
      <c r="H534" s="8" t="str">
        <f>IF(G534&lt;&gt;"",'Vesiverkoston lähtötiedot'!$B533*MALLI_saneeraus_VJ1!H$2,"")</f>
        <v/>
      </c>
      <c r="I534" t="str">
        <f>IF('Vesiverkoston lähtötiedot'!$A533&gt;1000, 'Vesiverkoston lähtötiedot'!$A533+MALLI_saneeraus_VJ1!I$2,"")</f>
        <v/>
      </c>
      <c r="J534" s="8" t="str">
        <f>IF(I534&lt;&gt;"",'Vesiverkoston lähtötiedot'!$B533*MALLI_saneeraus_VJ1!J$2,"")</f>
        <v/>
      </c>
    </row>
    <row r="535" spans="1:10" x14ac:dyDescent="0.35">
      <c r="A535" t="str">
        <f>IF('Vesiverkoston lähtötiedot'!$A534&gt;1000, 'Vesiverkoston lähtötiedot'!$A534+MALLI_saneeraus_VJ1!A$2,"")</f>
        <v/>
      </c>
      <c r="B535" s="8" t="str">
        <f>IF(A535&lt;&gt;"",'Vesiverkoston lähtötiedot'!$B534*MALLI_saneeraus_VJ1!B$2,"")</f>
        <v/>
      </c>
      <c r="C535" t="str">
        <f>IF('Vesiverkoston lähtötiedot'!$A534&gt;1000, 'Vesiverkoston lähtötiedot'!$A534+MALLI_saneeraus_VJ1!C$2,"")</f>
        <v/>
      </c>
      <c r="D535" s="8" t="str">
        <f>IF(C535&lt;&gt;"",'Vesiverkoston lähtötiedot'!$B534*MALLI_saneeraus_VJ1!D$2,"")</f>
        <v/>
      </c>
      <c r="E535" t="str">
        <f>IF('Vesiverkoston lähtötiedot'!$A534&gt;1000, 'Vesiverkoston lähtötiedot'!$A534+MALLI_saneeraus_VJ1!E$2,"")</f>
        <v/>
      </c>
      <c r="F535" s="8" t="str">
        <f>IF(E535&lt;&gt;"",'Vesiverkoston lähtötiedot'!$B534*MALLI_saneeraus_VJ1!F$2,"")</f>
        <v/>
      </c>
      <c r="G535" t="str">
        <f>IF('Vesiverkoston lähtötiedot'!$A534&gt;1000, 'Vesiverkoston lähtötiedot'!$A534+MALLI_saneeraus_VJ1!G$2,"")</f>
        <v/>
      </c>
      <c r="H535" s="8" t="str">
        <f>IF(G535&lt;&gt;"",'Vesiverkoston lähtötiedot'!$B534*MALLI_saneeraus_VJ1!H$2,"")</f>
        <v/>
      </c>
      <c r="I535" t="str">
        <f>IF('Vesiverkoston lähtötiedot'!$A534&gt;1000, 'Vesiverkoston lähtötiedot'!$A534+MALLI_saneeraus_VJ1!I$2,"")</f>
        <v/>
      </c>
      <c r="J535" s="8" t="str">
        <f>IF(I535&lt;&gt;"",'Vesiverkoston lähtötiedot'!$B534*MALLI_saneeraus_VJ1!J$2,"")</f>
        <v/>
      </c>
    </row>
    <row r="536" spans="1:10" x14ac:dyDescent="0.35">
      <c r="A536" t="str">
        <f>IF('Vesiverkoston lähtötiedot'!$A535&gt;1000, 'Vesiverkoston lähtötiedot'!$A535+MALLI_saneeraus_VJ1!A$2,"")</f>
        <v/>
      </c>
      <c r="B536" s="8" t="str">
        <f>IF(A536&lt;&gt;"",'Vesiverkoston lähtötiedot'!$B535*MALLI_saneeraus_VJ1!B$2,"")</f>
        <v/>
      </c>
      <c r="C536" t="str">
        <f>IF('Vesiverkoston lähtötiedot'!$A535&gt;1000, 'Vesiverkoston lähtötiedot'!$A535+MALLI_saneeraus_VJ1!C$2,"")</f>
        <v/>
      </c>
      <c r="D536" s="8" t="str">
        <f>IF(C536&lt;&gt;"",'Vesiverkoston lähtötiedot'!$B535*MALLI_saneeraus_VJ1!D$2,"")</f>
        <v/>
      </c>
      <c r="E536" t="str">
        <f>IF('Vesiverkoston lähtötiedot'!$A535&gt;1000, 'Vesiverkoston lähtötiedot'!$A535+MALLI_saneeraus_VJ1!E$2,"")</f>
        <v/>
      </c>
      <c r="F536" s="8" t="str">
        <f>IF(E536&lt;&gt;"",'Vesiverkoston lähtötiedot'!$B535*MALLI_saneeraus_VJ1!F$2,"")</f>
        <v/>
      </c>
      <c r="G536" t="str">
        <f>IF('Vesiverkoston lähtötiedot'!$A535&gt;1000, 'Vesiverkoston lähtötiedot'!$A535+MALLI_saneeraus_VJ1!G$2,"")</f>
        <v/>
      </c>
      <c r="H536" s="8" t="str">
        <f>IF(G536&lt;&gt;"",'Vesiverkoston lähtötiedot'!$B535*MALLI_saneeraus_VJ1!H$2,"")</f>
        <v/>
      </c>
      <c r="I536" t="str">
        <f>IF('Vesiverkoston lähtötiedot'!$A535&gt;1000, 'Vesiverkoston lähtötiedot'!$A535+MALLI_saneeraus_VJ1!I$2,"")</f>
        <v/>
      </c>
      <c r="J536" s="8" t="str">
        <f>IF(I536&lt;&gt;"",'Vesiverkoston lähtötiedot'!$B535*MALLI_saneeraus_VJ1!J$2,"")</f>
        <v/>
      </c>
    </row>
    <row r="537" spans="1:10" x14ac:dyDescent="0.35">
      <c r="A537" t="str">
        <f>IF('Vesiverkoston lähtötiedot'!$A536&gt;1000, 'Vesiverkoston lähtötiedot'!$A536+MALLI_saneeraus_VJ1!A$2,"")</f>
        <v/>
      </c>
      <c r="B537" s="8" t="str">
        <f>IF(A537&lt;&gt;"",'Vesiverkoston lähtötiedot'!$B536*MALLI_saneeraus_VJ1!B$2,"")</f>
        <v/>
      </c>
      <c r="C537" t="str">
        <f>IF('Vesiverkoston lähtötiedot'!$A536&gt;1000, 'Vesiverkoston lähtötiedot'!$A536+MALLI_saneeraus_VJ1!C$2,"")</f>
        <v/>
      </c>
      <c r="D537" s="8" t="str">
        <f>IF(C537&lt;&gt;"",'Vesiverkoston lähtötiedot'!$B536*MALLI_saneeraus_VJ1!D$2,"")</f>
        <v/>
      </c>
      <c r="E537" t="str">
        <f>IF('Vesiverkoston lähtötiedot'!$A536&gt;1000, 'Vesiverkoston lähtötiedot'!$A536+MALLI_saneeraus_VJ1!E$2,"")</f>
        <v/>
      </c>
      <c r="F537" s="8" t="str">
        <f>IF(E537&lt;&gt;"",'Vesiverkoston lähtötiedot'!$B536*MALLI_saneeraus_VJ1!F$2,"")</f>
        <v/>
      </c>
      <c r="G537" t="str">
        <f>IF('Vesiverkoston lähtötiedot'!$A536&gt;1000, 'Vesiverkoston lähtötiedot'!$A536+MALLI_saneeraus_VJ1!G$2,"")</f>
        <v/>
      </c>
      <c r="H537" s="8" t="str">
        <f>IF(G537&lt;&gt;"",'Vesiverkoston lähtötiedot'!$B536*MALLI_saneeraus_VJ1!H$2,"")</f>
        <v/>
      </c>
      <c r="I537" t="str">
        <f>IF('Vesiverkoston lähtötiedot'!$A536&gt;1000, 'Vesiverkoston lähtötiedot'!$A536+MALLI_saneeraus_VJ1!I$2,"")</f>
        <v/>
      </c>
      <c r="J537" s="8" t="str">
        <f>IF(I537&lt;&gt;"",'Vesiverkoston lähtötiedot'!$B536*MALLI_saneeraus_VJ1!J$2,"")</f>
        <v/>
      </c>
    </row>
    <row r="538" spans="1:10" x14ac:dyDescent="0.35">
      <c r="A538" t="str">
        <f>IF('Vesiverkoston lähtötiedot'!$A537&gt;1000, 'Vesiverkoston lähtötiedot'!$A537+MALLI_saneeraus_VJ1!A$2,"")</f>
        <v/>
      </c>
      <c r="B538" s="8" t="str">
        <f>IF(A538&lt;&gt;"",'Vesiverkoston lähtötiedot'!$B537*MALLI_saneeraus_VJ1!B$2,"")</f>
        <v/>
      </c>
      <c r="C538" t="str">
        <f>IF('Vesiverkoston lähtötiedot'!$A537&gt;1000, 'Vesiverkoston lähtötiedot'!$A537+MALLI_saneeraus_VJ1!C$2,"")</f>
        <v/>
      </c>
      <c r="D538" s="8" t="str">
        <f>IF(C538&lt;&gt;"",'Vesiverkoston lähtötiedot'!$B537*MALLI_saneeraus_VJ1!D$2,"")</f>
        <v/>
      </c>
      <c r="E538" t="str">
        <f>IF('Vesiverkoston lähtötiedot'!$A537&gt;1000, 'Vesiverkoston lähtötiedot'!$A537+MALLI_saneeraus_VJ1!E$2,"")</f>
        <v/>
      </c>
      <c r="F538" s="8" t="str">
        <f>IF(E538&lt;&gt;"",'Vesiverkoston lähtötiedot'!$B537*MALLI_saneeraus_VJ1!F$2,"")</f>
        <v/>
      </c>
      <c r="G538" t="str">
        <f>IF('Vesiverkoston lähtötiedot'!$A537&gt;1000, 'Vesiverkoston lähtötiedot'!$A537+MALLI_saneeraus_VJ1!G$2,"")</f>
        <v/>
      </c>
      <c r="H538" s="8" t="str">
        <f>IF(G538&lt;&gt;"",'Vesiverkoston lähtötiedot'!$B537*MALLI_saneeraus_VJ1!H$2,"")</f>
        <v/>
      </c>
      <c r="I538" t="str">
        <f>IF('Vesiverkoston lähtötiedot'!$A537&gt;1000, 'Vesiverkoston lähtötiedot'!$A537+MALLI_saneeraus_VJ1!I$2,"")</f>
        <v/>
      </c>
      <c r="J538" s="8" t="str">
        <f>IF(I538&lt;&gt;"",'Vesiverkoston lähtötiedot'!$B537*MALLI_saneeraus_VJ1!J$2,"")</f>
        <v/>
      </c>
    </row>
    <row r="539" spans="1:10" x14ac:dyDescent="0.35">
      <c r="A539" t="str">
        <f>IF('Vesiverkoston lähtötiedot'!$A538&gt;1000, 'Vesiverkoston lähtötiedot'!$A538+MALLI_saneeraus_VJ1!A$2,"")</f>
        <v/>
      </c>
      <c r="B539" s="8" t="str">
        <f>IF(A539&lt;&gt;"",'Vesiverkoston lähtötiedot'!$B538*MALLI_saneeraus_VJ1!B$2,"")</f>
        <v/>
      </c>
      <c r="C539" t="str">
        <f>IF('Vesiverkoston lähtötiedot'!$A538&gt;1000, 'Vesiverkoston lähtötiedot'!$A538+MALLI_saneeraus_VJ1!C$2,"")</f>
        <v/>
      </c>
      <c r="D539" s="8" t="str">
        <f>IF(C539&lt;&gt;"",'Vesiverkoston lähtötiedot'!$B538*MALLI_saneeraus_VJ1!D$2,"")</f>
        <v/>
      </c>
      <c r="E539" t="str">
        <f>IF('Vesiverkoston lähtötiedot'!$A538&gt;1000, 'Vesiverkoston lähtötiedot'!$A538+MALLI_saneeraus_VJ1!E$2,"")</f>
        <v/>
      </c>
      <c r="F539" s="8" t="str">
        <f>IF(E539&lt;&gt;"",'Vesiverkoston lähtötiedot'!$B538*MALLI_saneeraus_VJ1!F$2,"")</f>
        <v/>
      </c>
      <c r="G539" t="str">
        <f>IF('Vesiverkoston lähtötiedot'!$A538&gt;1000, 'Vesiverkoston lähtötiedot'!$A538+MALLI_saneeraus_VJ1!G$2,"")</f>
        <v/>
      </c>
      <c r="H539" s="8" t="str">
        <f>IF(G539&lt;&gt;"",'Vesiverkoston lähtötiedot'!$B538*MALLI_saneeraus_VJ1!H$2,"")</f>
        <v/>
      </c>
      <c r="I539" t="str">
        <f>IF('Vesiverkoston lähtötiedot'!$A538&gt;1000, 'Vesiverkoston lähtötiedot'!$A538+MALLI_saneeraus_VJ1!I$2,"")</f>
        <v/>
      </c>
      <c r="J539" s="8" t="str">
        <f>IF(I539&lt;&gt;"",'Vesiverkoston lähtötiedot'!$B538*MALLI_saneeraus_VJ1!J$2,"")</f>
        <v/>
      </c>
    </row>
    <row r="540" spans="1:10" x14ac:dyDescent="0.35">
      <c r="A540" t="str">
        <f>IF('Vesiverkoston lähtötiedot'!$A539&gt;1000, 'Vesiverkoston lähtötiedot'!$A539+MALLI_saneeraus_VJ1!A$2,"")</f>
        <v/>
      </c>
      <c r="B540" s="8" t="str">
        <f>IF(A540&lt;&gt;"",'Vesiverkoston lähtötiedot'!$B539*MALLI_saneeraus_VJ1!B$2,"")</f>
        <v/>
      </c>
      <c r="C540" t="str">
        <f>IF('Vesiverkoston lähtötiedot'!$A539&gt;1000, 'Vesiverkoston lähtötiedot'!$A539+MALLI_saneeraus_VJ1!C$2,"")</f>
        <v/>
      </c>
      <c r="D540" s="8" t="str">
        <f>IF(C540&lt;&gt;"",'Vesiverkoston lähtötiedot'!$B539*MALLI_saneeraus_VJ1!D$2,"")</f>
        <v/>
      </c>
      <c r="E540" t="str">
        <f>IF('Vesiverkoston lähtötiedot'!$A539&gt;1000, 'Vesiverkoston lähtötiedot'!$A539+MALLI_saneeraus_VJ1!E$2,"")</f>
        <v/>
      </c>
      <c r="F540" s="8" t="str">
        <f>IF(E540&lt;&gt;"",'Vesiverkoston lähtötiedot'!$B539*MALLI_saneeraus_VJ1!F$2,"")</f>
        <v/>
      </c>
      <c r="G540" t="str">
        <f>IF('Vesiverkoston lähtötiedot'!$A539&gt;1000, 'Vesiverkoston lähtötiedot'!$A539+MALLI_saneeraus_VJ1!G$2,"")</f>
        <v/>
      </c>
      <c r="H540" s="8" t="str">
        <f>IF(G540&lt;&gt;"",'Vesiverkoston lähtötiedot'!$B539*MALLI_saneeraus_VJ1!H$2,"")</f>
        <v/>
      </c>
      <c r="I540" t="str">
        <f>IF('Vesiverkoston lähtötiedot'!$A539&gt;1000, 'Vesiverkoston lähtötiedot'!$A539+MALLI_saneeraus_VJ1!I$2,"")</f>
        <v/>
      </c>
      <c r="J540" s="8" t="str">
        <f>IF(I540&lt;&gt;"",'Vesiverkoston lähtötiedot'!$B539*MALLI_saneeraus_VJ1!J$2,"")</f>
        <v/>
      </c>
    </row>
    <row r="541" spans="1:10" x14ac:dyDescent="0.35">
      <c r="A541" t="str">
        <f>IF('Vesiverkoston lähtötiedot'!$A540&gt;1000, 'Vesiverkoston lähtötiedot'!$A540+MALLI_saneeraus_VJ1!A$2,"")</f>
        <v/>
      </c>
      <c r="B541" s="8" t="str">
        <f>IF(A541&lt;&gt;"",'Vesiverkoston lähtötiedot'!$B540*MALLI_saneeraus_VJ1!B$2,"")</f>
        <v/>
      </c>
      <c r="C541" t="str">
        <f>IF('Vesiverkoston lähtötiedot'!$A540&gt;1000, 'Vesiverkoston lähtötiedot'!$A540+MALLI_saneeraus_VJ1!C$2,"")</f>
        <v/>
      </c>
      <c r="D541" s="8" t="str">
        <f>IF(C541&lt;&gt;"",'Vesiverkoston lähtötiedot'!$B540*MALLI_saneeraus_VJ1!D$2,"")</f>
        <v/>
      </c>
      <c r="E541" t="str">
        <f>IF('Vesiverkoston lähtötiedot'!$A540&gt;1000, 'Vesiverkoston lähtötiedot'!$A540+MALLI_saneeraus_VJ1!E$2,"")</f>
        <v/>
      </c>
      <c r="F541" s="8" t="str">
        <f>IF(E541&lt;&gt;"",'Vesiverkoston lähtötiedot'!$B540*MALLI_saneeraus_VJ1!F$2,"")</f>
        <v/>
      </c>
      <c r="G541" t="str">
        <f>IF('Vesiverkoston lähtötiedot'!$A540&gt;1000, 'Vesiverkoston lähtötiedot'!$A540+MALLI_saneeraus_VJ1!G$2,"")</f>
        <v/>
      </c>
      <c r="H541" s="8" t="str">
        <f>IF(G541&lt;&gt;"",'Vesiverkoston lähtötiedot'!$B540*MALLI_saneeraus_VJ1!H$2,"")</f>
        <v/>
      </c>
      <c r="I541" t="str">
        <f>IF('Vesiverkoston lähtötiedot'!$A540&gt;1000, 'Vesiverkoston lähtötiedot'!$A540+MALLI_saneeraus_VJ1!I$2,"")</f>
        <v/>
      </c>
      <c r="J541" s="8" t="str">
        <f>IF(I541&lt;&gt;"",'Vesiverkoston lähtötiedot'!$B540*MALLI_saneeraus_VJ1!J$2,"")</f>
        <v/>
      </c>
    </row>
    <row r="542" spans="1:10" x14ac:dyDescent="0.35">
      <c r="A542" t="str">
        <f>IF('Vesiverkoston lähtötiedot'!$A541&gt;1000, 'Vesiverkoston lähtötiedot'!$A541+MALLI_saneeraus_VJ1!A$2,"")</f>
        <v/>
      </c>
      <c r="B542" s="8" t="str">
        <f>IF(A542&lt;&gt;"",'Vesiverkoston lähtötiedot'!$B541*MALLI_saneeraus_VJ1!B$2,"")</f>
        <v/>
      </c>
      <c r="C542" t="str">
        <f>IF('Vesiverkoston lähtötiedot'!$A541&gt;1000, 'Vesiverkoston lähtötiedot'!$A541+MALLI_saneeraus_VJ1!C$2,"")</f>
        <v/>
      </c>
      <c r="D542" s="8" t="str">
        <f>IF(C542&lt;&gt;"",'Vesiverkoston lähtötiedot'!$B541*MALLI_saneeraus_VJ1!D$2,"")</f>
        <v/>
      </c>
      <c r="E542" t="str">
        <f>IF('Vesiverkoston lähtötiedot'!$A541&gt;1000, 'Vesiverkoston lähtötiedot'!$A541+MALLI_saneeraus_VJ1!E$2,"")</f>
        <v/>
      </c>
      <c r="F542" s="8" t="str">
        <f>IF(E542&lt;&gt;"",'Vesiverkoston lähtötiedot'!$B541*MALLI_saneeraus_VJ1!F$2,"")</f>
        <v/>
      </c>
      <c r="G542" t="str">
        <f>IF('Vesiverkoston lähtötiedot'!$A541&gt;1000, 'Vesiverkoston lähtötiedot'!$A541+MALLI_saneeraus_VJ1!G$2,"")</f>
        <v/>
      </c>
      <c r="H542" s="8" t="str">
        <f>IF(G542&lt;&gt;"",'Vesiverkoston lähtötiedot'!$B541*MALLI_saneeraus_VJ1!H$2,"")</f>
        <v/>
      </c>
      <c r="I542" t="str">
        <f>IF('Vesiverkoston lähtötiedot'!$A541&gt;1000, 'Vesiverkoston lähtötiedot'!$A541+MALLI_saneeraus_VJ1!I$2,"")</f>
        <v/>
      </c>
      <c r="J542" s="8" t="str">
        <f>IF(I542&lt;&gt;"",'Vesiverkoston lähtötiedot'!$B541*MALLI_saneeraus_VJ1!J$2,"")</f>
        <v/>
      </c>
    </row>
    <row r="543" spans="1:10" x14ac:dyDescent="0.35">
      <c r="A543" t="str">
        <f>IF('Vesiverkoston lähtötiedot'!$A542&gt;1000, 'Vesiverkoston lähtötiedot'!$A542+MALLI_saneeraus_VJ1!A$2,"")</f>
        <v/>
      </c>
      <c r="B543" s="8" t="str">
        <f>IF(A543&lt;&gt;"",'Vesiverkoston lähtötiedot'!$B542*MALLI_saneeraus_VJ1!B$2,"")</f>
        <v/>
      </c>
      <c r="C543" t="str">
        <f>IF('Vesiverkoston lähtötiedot'!$A542&gt;1000, 'Vesiverkoston lähtötiedot'!$A542+MALLI_saneeraus_VJ1!C$2,"")</f>
        <v/>
      </c>
      <c r="D543" s="8" t="str">
        <f>IF(C543&lt;&gt;"",'Vesiverkoston lähtötiedot'!$B542*MALLI_saneeraus_VJ1!D$2,"")</f>
        <v/>
      </c>
      <c r="E543" t="str">
        <f>IF('Vesiverkoston lähtötiedot'!$A542&gt;1000, 'Vesiverkoston lähtötiedot'!$A542+MALLI_saneeraus_VJ1!E$2,"")</f>
        <v/>
      </c>
      <c r="F543" s="8" t="str">
        <f>IF(E543&lt;&gt;"",'Vesiverkoston lähtötiedot'!$B542*MALLI_saneeraus_VJ1!F$2,"")</f>
        <v/>
      </c>
      <c r="G543" t="str">
        <f>IF('Vesiverkoston lähtötiedot'!$A542&gt;1000, 'Vesiverkoston lähtötiedot'!$A542+MALLI_saneeraus_VJ1!G$2,"")</f>
        <v/>
      </c>
      <c r="H543" s="8" t="str">
        <f>IF(G543&lt;&gt;"",'Vesiverkoston lähtötiedot'!$B542*MALLI_saneeraus_VJ1!H$2,"")</f>
        <v/>
      </c>
      <c r="I543" t="str">
        <f>IF('Vesiverkoston lähtötiedot'!$A542&gt;1000, 'Vesiverkoston lähtötiedot'!$A542+MALLI_saneeraus_VJ1!I$2,"")</f>
        <v/>
      </c>
      <c r="J543" s="8" t="str">
        <f>IF(I543&lt;&gt;"",'Vesiverkoston lähtötiedot'!$B542*MALLI_saneeraus_VJ1!J$2,"")</f>
        <v/>
      </c>
    </row>
    <row r="544" spans="1:10" x14ac:dyDescent="0.35">
      <c r="A544" t="str">
        <f>IF('Vesiverkoston lähtötiedot'!$A543&gt;1000, 'Vesiverkoston lähtötiedot'!$A543+MALLI_saneeraus_VJ1!A$2,"")</f>
        <v/>
      </c>
      <c r="B544" s="8" t="str">
        <f>IF(A544&lt;&gt;"",'Vesiverkoston lähtötiedot'!$B543*MALLI_saneeraus_VJ1!B$2,"")</f>
        <v/>
      </c>
      <c r="C544" t="str">
        <f>IF('Vesiverkoston lähtötiedot'!$A543&gt;1000, 'Vesiverkoston lähtötiedot'!$A543+MALLI_saneeraus_VJ1!C$2,"")</f>
        <v/>
      </c>
      <c r="D544" s="8" t="str">
        <f>IF(C544&lt;&gt;"",'Vesiverkoston lähtötiedot'!$B543*MALLI_saneeraus_VJ1!D$2,"")</f>
        <v/>
      </c>
      <c r="E544" t="str">
        <f>IF('Vesiverkoston lähtötiedot'!$A543&gt;1000, 'Vesiverkoston lähtötiedot'!$A543+MALLI_saneeraus_VJ1!E$2,"")</f>
        <v/>
      </c>
      <c r="F544" s="8" t="str">
        <f>IF(E544&lt;&gt;"",'Vesiverkoston lähtötiedot'!$B543*MALLI_saneeraus_VJ1!F$2,"")</f>
        <v/>
      </c>
      <c r="G544" t="str">
        <f>IF('Vesiverkoston lähtötiedot'!$A543&gt;1000, 'Vesiverkoston lähtötiedot'!$A543+MALLI_saneeraus_VJ1!G$2,"")</f>
        <v/>
      </c>
      <c r="H544" s="8" t="str">
        <f>IF(G544&lt;&gt;"",'Vesiverkoston lähtötiedot'!$B543*MALLI_saneeraus_VJ1!H$2,"")</f>
        <v/>
      </c>
      <c r="I544" t="str">
        <f>IF('Vesiverkoston lähtötiedot'!$A543&gt;1000, 'Vesiverkoston lähtötiedot'!$A543+MALLI_saneeraus_VJ1!I$2,"")</f>
        <v/>
      </c>
      <c r="J544" s="8" t="str">
        <f>IF(I544&lt;&gt;"",'Vesiverkoston lähtötiedot'!$B543*MALLI_saneeraus_VJ1!J$2,"")</f>
        <v/>
      </c>
    </row>
    <row r="545" spans="1:10" x14ac:dyDescent="0.35">
      <c r="A545" t="str">
        <f>IF('Vesiverkoston lähtötiedot'!$A544&gt;1000, 'Vesiverkoston lähtötiedot'!$A544+MALLI_saneeraus_VJ1!A$2,"")</f>
        <v/>
      </c>
      <c r="B545" s="8" t="str">
        <f>IF(A545&lt;&gt;"",'Vesiverkoston lähtötiedot'!$B544*MALLI_saneeraus_VJ1!B$2,"")</f>
        <v/>
      </c>
      <c r="C545" t="str">
        <f>IF('Vesiverkoston lähtötiedot'!$A544&gt;1000, 'Vesiverkoston lähtötiedot'!$A544+MALLI_saneeraus_VJ1!C$2,"")</f>
        <v/>
      </c>
      <c r="D545" s="8" t="str">
        <f>IF(C545&lt;&gt;"",'Vesiverkoston lähtötiedot'!$B544*MALLI_saneeraus_VJ1!D$2,"")</f>
        <v/>
      </c>
      <c r="E545" t="str">
        <f>IF('Vesiverkoston lähtötiedot'!$A544&gt;1000, 'Vesiverkoston lähtötiedot'!$A544+MALLI_saneeraus_VJ1!E$2,"")</f>
        <v/>
      </c>
      <c r="F545" s="8" t="str">
        <f>IF(E545&lt;&gt;"",'Vesiverkoston lähtötiedot'!$B544*MALLI_saneeraus_VJ1!F$2,"")</f>
        <v/>
      </c>
      <c r="G545" t="str">
        <f>IF('Vesiverkoston lähtötiedot'!$A544&gt;1000, 'Vesiverkoston lähtötiedot'!$A544+MALLI_saneeraus_VJ1!G$2,"")</f>
        <v/>
      </c>
      <c r="H545" s="8" t="str">
        <f>IF(G545&lt;&gt;"",'Vesiverkoston lähtötiedot'!$B544*MALLI_saneeraus_VJ1!H$2,"")</f>
        <v/>
      </c>
      <c r="I545" t="str">
        <f>IF('Vesiverkoston lähtötiedot'!$A544&gt;1000, 'Vesiverkoston lähtötiedot'!$A544+MALLI_saneeraus_VJ1!I$2,"")</f>
        <v/>
      </c>
      <c r="J545" s="8" t="str">
        <f>IF(I545&lt;&gt;"",'Vesiverkoston lähtötiedot'!$B544*MALLI_saneeraus_VJ1!J$2,"")</f>
        <v/>
      </c>
    </row>
    <row r="546" spans="1:10" x14ac:dyDescent="0.35">
      <c r="A546" t="str">
        <f>IF('Vesiverkoston lähtötiedot'!$A545&gt;1000, 'Vesiverkoston lähtötiedot'!$A545+MALLI_saneeraus_VJ1!A$2,"")</f>
        <v/>
      </c>
      <c r="B546" s="8" t="str">
        <f>IF(A546&lt;&gt;"",'Vesiverkoston lähtötiedot'!$B545*MALLI_saneeraus_VJ1!B$2,"")</f>
        <v/>
      </c>
      <c r="C546" t="str">
        <f>IF('Vesiverkoston lähtötiedot'!$A545&gt;1000, 'Vesiverkoston lähtötiedot'!$A545+MALLI_saneeraus_VJ1!C$2,"")</f>
        <v/>
      </c>
      <c r="D546" s="8" t="str">
        <f>IF(C546&lt;&gt;"",'Vesiverkoston lähtötiedot'!$B545*MALLI_saneeraus_VJ1!D$2,"")</f>
        <v/>
      </c>
      <c r="E546" t="str">
        <f>IF('Vesiverkoston lähtötiedot'!$A545&gt;1000, 'Vesiverkoston lähtötiedot'!$A545+MALLI_saneeraus_VJ1!E$2,"")</f>
        <v/>
      </c>
      <c r="F546" s="8" t="str">
        <f>IF(E546&lt;&gt;"",'Vesiverkoston lähtötiedot'!$B545*MALLI_saneeraus_VJ1!F$2,"")</f>
        <v/>
      </c>
      <c r="G546" t="str">
        <f>IF('Vesiverkoston lähtötiedot'!$A545&gt;1000, 'Vesiverkoston lähtötiedot'!$A545+MALLI_saneeraus_VJ1!G$2,"")</f>
        <v/>
      </c>
      <c r="H546" s="8" t="str">
        <f>IF(G546&lt;&gt;"",'Vesiverkoston lähtötiedot'!$B545*MALLI_saneeraus_VJ1!H$2,"")</f>
        <v/>
      </c>
      <c r="I546" t="str">
        <f>IF('Vesiverkoston lähtötiedot'!$A545&gt;1000, 'Vesiverkoston lähtötiedot'!$A545+MALLI_saneeraus_VJ1!I$2,"")</f>
        <v/>
      </c>
      <c r="J546" s="8" t="str">
        <f>IF(I546&lt;&gt;"",'Vesiverkoston lähtötiedot'!$B545*MALLI_saneeraus_VJ1!J$2,"")</f>
        <v/>
      </c>
    </row>
    <row r="547" spans="1:10" x14ac:dyDescent="0.35">
      <c r="A547" t="str">
        <f>IF('Vesiverkoston lähtötiedot'!$A546&gt;1000, 'Vesiverkoston lähtötiedot'!$A546+MALLI_saneeraus_VJ1!A$2,"")</f>
        <v/>
      </c>
      <c r="B547" s="8" t="str">
        <f>IF(A547&lt;&gt;"",'Vesiverkoston lähtötiedot'!$B546*MALLI_saneeraus_VJ1!B$2,"")</f>
        <v/>
      </c>
      <c r="C547" t="str">
        <f>IF('Vesiverkoston lähtötiedot'!$A546&gt;1000, 'Vesiverkoston lähtötiedot'!$A546+MALLI_saneeraus_VJ1!C$2,"")</f>
        <v/>
      </c>
      <c r="D547" s="8" t="str">
        <f>IF(C547&lt;&gt;"",'Vesiverkoston lähtötiedot'!$B546*MALLI_saneeraus_VJ1!D$2,"")</f>
        <v/>
      </c>
      <c r="E547" t="str">
        <f>IF('Vesiverkoston lähtötiedot'!$A546&gt;1000, 'Vesiverkoston lähtötiedot'!$A546+MALLI_saneeraus_VJ1!E$2,"")</f>
        <v/>
      </c>
      <c r="F547" s="8" t="str">
        <f>IF(E547&lt;&gt;"",'Vesiverkoston lähtötiedot'!$B546*MALLI_saneeraus_VJ1!F$2,"")</f>
        <v/>
      </c>
      <c r="G547" t="str">
        <f>IF('Vesiverkoston lähtötiedot'!$A546&gt;1000, 'Vesiverkoston lähtötiedot'!$A546+MALLI_saneeraus_VJ1!G$2,"")</f>
        <v/>
      </c>
      <c r="H547" s="8" t="str">
        <f>IF(G547&lt;&gt;"",'Vesiverkoston lähtötiedot'!$B546*MALLI_saneeraus_VJ1!H$2,"")</f>
        <v/>
      </c>
      <c r="I547" t="str">
        <f>IF('Vesiverkoston lähtötiedot'!$A546&gt;1000, 'Vesiverkoston lähtötiedot'!$A546+MALLI_saneeraus_VJ1!I$2,"")</f>
        <v/>
      </c>
      <c r="J547" s="8" t="str">
        <f>IF(I547&lt;&gt;"",'Vesiverkoston lähtötiedot'!$B546*MALLI_saneeraus_VJ1!J$2,"")</f>
        <v/>
      </c>
    </row>
    <row r="548" spans="1:10" x14ac:dyDescent="0.35">
      <c r="A548" t="str">
        <f>IF('Vesiverkoston lähtötiedot'!$A547&gt;1000, 'Vesiverkoston lähtötiedot'!$A547+MALLI_saneeraus_VJ1!A$2,"")</f>
        <v/>
      </c>
      <c r="B548" s="8" t="str">
        <f>IF(A548&lt;&gt;"",'Vesiverkoston lähtötiedot'!$B547*MALLI_saneeraus_VJ1!B$2,"")</f>
        <v/>
      </c>
      <c r="C548" t="str">
        <f>IF('Vesiverkoston lähtötiedot'!$A547&gt;1000, 'Vesiverkoston lähtötiedot'!$A547+MALLI_saneeraus_VJ1!C$2,"")</f>
        <v/>
      </c>
      <c r="D548" s="8" t="str">
        <f>IF(C548&lt;&gt;"",'Vesiverkoston lähtötiedot'!$B547*MALLI_saneeraus_VJ1!D$2,"")</f>
        <v/>
      </c>
      <c r="E548" t="str">
        <f>IF('Vesiverkoston lähtötiedot'!$A547&gt;1000, 'Vesiverkoston lähtötiedot'!$A547+MALLI_saneeraus_VJ1!E$2,"")</f>
        <v/>
      </c>
      <c r="F548" s="8" t="str">
        <f>IF(E548&lt;&gt;"",'Vesiverkoston lähtötiedot'!$B547*MALLI_saneeraus_VJ1!F$2,"")</f>
        <v/>
      </c>
      <c r="G548" t="str">
        <f>IF('Vesiverkoston lähtötiedot'!$A547&gt;1000, 'Vesiverkoston lähtötiedot'!$A547+MALLI_saneeraus_VJ1!G$2,"")</f>
        <v/>
      </c>
      <c r="H548" s="8" t="str">
        <f>IF(G548&lt;&gt;"",'Vesiverkoston lähtötiedot'!$B547*MALLI_saneeraus_VJ1!H$2,"")</f>
        <v/>
      </c>
      <c r="I548" t="str">
        <f>IF('Vesiverkoston lähtötiedot'!$A547&gt;1000, 'Vesiverkoston lähtötiedot'!$A547+MALLI_saneeraus_VJ1!I$2,"")</f>
        <v/>
      </c>
      <c r="J548" s="8" t="str">
        <f>IF(I548&lt;&gt;"",'Vesiverkoston lähtötiedot'!$B547*MALLI_saneeraus_VJ1!J$2,"")</f>
        <v/>
      </c>
    </row>
    <row r="549" spans="1:10" x14ac:dyDescent="0.35">
      <c r="A549" t="str">
        <f>IF('Vesiverkoston lähtötiedot'!$A548&gt;1000, 'Vesiverkoston lähtötiedot'!$A548+MALLI_saneeraus_VJ1!A$2,"")</f>
        <v/>
      </c>
      <c r="B549" s="8" t="str">
        <f>IF(A549&lt;&gt;"",'Vesiverkoston lähtötiedot'!$B548*MALLI_saneeraus_VJ1!B$2,"")</f>
        <v/>
      </c>
      <c r="C549" t="str">
        <f>IF('Vesiverkoston lähtötiedot'!$A548&gt;1000, 'Vesiverkoston lähtötiedot'!$A548+MALLI_saneeraus_VJ1!C$2,"")</f>
        <v/>
      </c>
      <c r="D549" s="8" t="str">
        <f>IF(C549&lt;&gt;"",'Vesiverkoston lähtötiedot'!$B548*MALLI_saneeraus_VJ1!D$2,"")</f>
        <v/>
      </c>
      <c r="E549" t="str">
        <f>IF('Vesiverkoston lähtötiedot'!$A548&gt;1000, 'Vesiverkoston lähtötiedot'!$A548+MALLI_saneeraus_VJ1!E$2,"")</f>
        <v/>
      </c>
      <c r="F549" s="8" t="str">
        <f>IF(E549&lt;&gt;"",'Vesiverkoston lähtötiedot'!$B548*MALLI_saneeraus_VJ1!F$2,"")</f>
        <v/>
      </c>
      <c r="G549" t="str">
        <f>IF('Vesiverkoston lähtötiedot'!$A548&gt;1000, 'Vesiverkoston lähtötiedot'!$A548+MALLI_saneeraus_VJ1!G$2,"")</f>
        <v/>
      </c>
      <c r="H549" s="8" t="str">
        <f>IF(G549&lt;&gt;"",'Vesiverkoston lähtötiedot'!$B548*MALLI_saneeraus_VJ1!H$2,"")</f>
        <v/>
      </c>
      <c r="I549" t="str">
        <f>IF('Vesiverkoston lähtötiedot'!$A548&gt;1000, 'Vesiverkoston lähtötiedot'!$A548+MALLI_saneeraus_VJ1!I$2,"")</f>
        <v/>
      </c>
      <c r="J549" s="8" t="str">
        <f>IF(I549&lt;&gt;"",'Vesiverkoston lähtötiedot'!$B548*MALLI_saneeraus_VJ1!J$2,"")</f>
        <v/>
      </c>
    </row>
    <row r="550" spans="1:10" x14ac:dyDescent="0.35">
      <c r="A550" t="str">
        <f>IF('Vesiverkoston lähtötiedot'!$A549&gt;1000, 'Vesiverkoston lähtötiedot'!$A549+MALLI_saneeraus_VJ1!A$2,"")</f>
        <v/>
      </c>
      <c r="B550" s="8" t="str">
        <f>IF(A550&lt;&gt;"",'Vesiverkoston lähtötiedot'!$B549*MALLI_saneeraus_VJ1!B$2,"")</f>
        <v/>
      </c>
      <c r="C550" t="str">
        <f>IF('Vesiverkoston lähtötiedot'!$A549&gt;1000, 'Vesiverkoston lähtötiedot'!$A549+MALLI_saneeraus_VJ1!C$2,"")</f>
        <v/>
      </c>
      <c r="D550" s="8" t="str">
        <f>IF(C550&lt;&gt;"",'Vesiverkoston lähtötiedot'!$B549*MALLI_saneeraus_VJ1!D$2,"")</f>
        <v/>
      </c>
      <c r="E550" t="str">
        <f>IF('Vesiverkoston lähtötiedot'!$A549&gt;1000, 'Vesiverkoston lähtötiedot'!$A549+MALLI_saneeraus_VJ1!E$2,"")</f>
        <v/>
      </c>
      <c r="F550" s="8" t="str">
        <f>IF(E550&lt;&gt;"",'Vesiverkoston lähtötiedot'!$B549*MALLI_saneeraus_VJ1!F$2,"")</f>
        <v/>
      </c>
      <c r="G550" t="str">
        <f>IF('Vesiverkoston lähtötiedot'!$A549&gt;1000, 'Vesiverkoston lähtötiedot'!$A549+MALLI_saneeraus_VJ1!G$2,"")</f>
        <v/>
      </c>
      <c r="H550" s="8" t="str">
        <f>IF(G550&lt;&gt;"",'Vesiverkoston lähtötiedot'!$B549*MALLI_saneeraus_VJ1!H$2,"")</f>
        <v/>
      </c>
      <c r="I550" t="str">
        <f>IF('Vesiverkoston lähtötiedot'!$A549&gt;1000, 'Vesiverkoston lähtötiedot'!$A549+MALLI_saneeraus_VJ1!I$2,"")</f>
        <v/>
      </c>
      <c r="J550" s="8" t="str">
        <f>IF(I550&lt;&gt;"",'Vesiverkoston lähtötiedot'!$B549*MALLI_saneeraus_VJ1!J$2,"")</f>
        <v/>
      </c>
    </row>
    <row r="551" spans="1:10" x14ac:dyDescent="0.35">
      <c r="A551" t="str">
        <f>IF('Vesiverkoston lähtötiedot'!$A550&gt;1000, 'Vesiverkoston lähtötiedot'!$A550+MALLI_saneeraus_VJ1!A$2,"")</f>
        <v/>
      </c>
      <c r="B551" s="8" t="str">
        <f>IF(A551&lt;&gt;"",'Vesiverkoston lähtötiedot'!$B550*MALLI_saneeraus_VJ1!B$2,"")</f>
        <v/>
      </c>
      <c r="C551" t="str">
        <f>IF('Vesiverkoston lähtötiedot'!$A550&gt;1000, 'Vesiverkoston lähtötiedot'!$A550+MALLI_saneeraus_VJ1!C$2,"")</f>
        <v/>
      </c>
      <c r="D551" s="8" t="str">
        <f>IF(C551&lt;&gt;"",'Vesiverkoston lähtötiedot'!$B550*MALLI_saneeraus_VJ1!D$2,"")</f>
        <v/>
      </c>
      <c r="E551" t="str">
        <f>IF('Vesiverkoston lähtötiedot'!$A550&gt;1000, 'Vesiverkoston lähtötiedot'!$A550+MALLI_saneeraus_VJ1!E$2,"")</f>
        <v/>
      </c>
      <c r="F551" s="8" t="str">
        <f>IF(E551&lt;&gt;"",'Vesiverkoston lähtötiedot'!$B550*MALLI_saneeraus_VJ1!F$2,"")</f>
        <v/>
      </c>
      <c r="G551" t="str">
        <f>IF('Vesiverkoston lähtötiedot'!$A550&gt;1000, 'Vesiverkoston lähtötiedot'!$A550+MALLI_saneeraus_VJ1!G$2,"")</f>
        <v/>
      </c>
      <c r="H551" s="8" t="str">
        <f>IF(G551&lt;&gt;"",'Vesiverkoston lähtötiedot'!$B550*MALLI_saneeraus_VJ1!H$2,"")</f>
        <v/>
      </c>
      <c r="I551" t="str">
        <f>IF('Vesiverkoston lähtötiedot'!$A550&gt;1000, 'Vesiverkoston lähtötiedot'!$A550+MALLI_saneeraus_VJ1!I$2,"")</f>
        <v/>
      </c>
      <c r="J551" s="8" t="str">
        <f>IF(I551&lt;&gt;"",'Vesiverkoston lähtötiedot'!$B550*MALLI_saneeraus_VJ1!J$2,"")</f>
        <v/>
      </c>
    </row>
    <row r="552" spans="1:10" x14ac:dyDescent="0.35">
      <c r="A552" t="str">
        <f>IF('Vesiverkoston lähtötiedot'!$A551&gt;1000, 'Vesiverkoston lähtötiedot'!$A551+MALLI_saneeraus_VJ1!A$2,"")</f>
        <v/>
      </c>
      <c r="B552" s="8" t="str">
        <f>IF(A552&lt;&gt;"",'Vesiverkoston lähtötiedot'!$B551*MALLI_saneeraus_VJ1!B$2,"")</f>
        <v/>
      </c>
      <c r="C552" t="str">
        <f>IF('Vesiverkoston lähtötiedot'!$A551&gt;1000, 'Vesiverkoston lähtötiedot'!$A551+MALLI_saneeraus_VJ1!C$2,"")</f>
        <v/>
      </c>
      <c r="D552" s="8" t="str">
        <f>IF(C552&lt;&gt;"",'Vesiverkoston lähtötiedot'!$B551*MALLI_saneeraus_VJ1!D$2,"")</f>
        <v/>
      </c>
      <c r="E552" t="str">
        <f>IF('Vesiverkoston lähtötiedot'!$A551&gt;1000, 'Vesiverkoston lähtötiedot'!$A551+MALLI_saneeraus_VJ1!E$2,"")</f>
        <v/>
      </c>
      <c r="F552" s="8" t="str">
        <f>IF(E552&lt;&gt;"",'Vesiverkoston lähtötiedot'!$B551*MALLI_saneeraus_VJ1!F$2,"")</f>
        <v/>
      </c>
      <c r="G552" t="str">
        <f>IF('Vesiverkoston lähtötiedot'!$A551&gt;1000, 'Vesiverkoston lähtötiedot'!$A551+MALLI_saneeraus_VJ1!G$2,"")</f>
        <v/>
      </c>
      <c r="H552" s="8" t="str">
        <f>IF(G552&lt;&gt;"",'Vesiverkoston lähtötiedot'!$B551*MALLI_saneeraus_VJ1!H$2,"")</f>
        <v/>
      </c>
      <c r="I552" t="str">
        <f>IF('Vesiverkoston lähtötiedot'!$A551&gt;1000, 'Vesiverkoston lähtötiedot'!$A551+MALLI_saneeraus_VJ1!I$2,"")</f>
        <v/>
      </c>
      <c r="J552" s="8" t="str">
        <f>IF(I552&lt;&gt;"",'Vesiverkoston lähtötiedot'!$B551*MALLI_saneeraus_VJ1!J$2,"")</f>
        <v/>
      </c>
    </row>
    <row r="553" spans="1:10" x14ac:dyDescent="0.35">
      <c r="A553" t="str">
        <f>IF('Vesiverkoston lähtötiedot'!$A552&gt;1000, 'Vesiverkoston lähtötiedot'!$A552+MALLI_saneeraus_VJ1!A$2,"")</f>
        <v/>
      </c>
      <c r="B553" s="8" t="str">
        <f>IF(A553&lt;&gt;"",'Vesiverkoston lähtötiedot'!$B552*MALLI_saneeraus_VJ1!B$2,"")</f>
        <v/>
      </c>
      <c r="C553" t="str">
        <f>IF('Vesiverkoston lähtötiedot'!$A552&gt;1000, 'Vesiverkoston lähtötiedot'!$A552+MALLI_saneeraus_VJ1!C$2,"")</f>
        <v/>
      </c>
      <c r="D553" s="8" t="str">
        <f>IF(C553&lt;&gt;"",'Vesiverkoston lähtötiedot'!$B552*MALLI_saneeraus_VJ1!D$2,"")</f>
        <v/>
      </c>
      <c r="E553" t="str">
        <f>IF('Vesiverkoston lähtötiedot'!$A552&gt;1000, 'Vesiverkoston lähtötiedot'!$A552+MALLI_saneeraus_VJ1!E$2,"")</f>
        <v/>
      </c>
      <c r="F553" s="8" t="str">
        <f>IF(E553&lt;&gt;"",'Vesiverkoston lähtötiedot'!$B552*MALLI_saneeraus_VJ1!F$2,"")</f>
        <v/>
      </c>
      <c r="G553" t="str">
        <f>IF('Vesiverkoston lähtötiedot'!$A552&gt;1000, 'Vesiverkoston lähtötiedot'!$A552+MALLI_saneeraus_VJ1!G$2,"")</f>
        <v/>
      </c>
      <c r="H553" s="8" t="str">
        <f>IF(G553&lt;&gt;"",'Vesiverkoston lähtötiedot'!$B552*MALLI_saneeraus_VJ1!H$2,"")</f>
        <v/>
      </c>
      <c r="I553" t="str">
        <f>IF('Vesiverkoston lähtötiedot'!$A552&gt;1000, 'Vesiverkoston lähtötiedot'!$A552+MALLI_saneeraus_VJ1!I$2,"")</f>
        <v/>
      </c>
      <c r="J553" s="8" t="str">
        <f>IF(I553&lt;&gt;"",'Vesiverkoston lähtötiedot'!$B552*MALLI_saneeraus_VJ1!J$2,"")</f>
        <v/>
      </c>
    </row>
    <row r="554" spans="1:10" x14ac:dyDescent="0.35">
      <c r="A554" t="str">
        <f>IF('Vesiverkoston lähtötiedot'!$A553&gt;1000, 'Vesiverkoston lähtötiedot'!$A553+MALLI_saneeraus_VJ1!A$2,"")</f>
        <v/>
      </c>
      <c r="B554" s="8" t="str">
        <f>IF(A554&lt;&gt;"",'Vesiverkoston lähtötiedot'!$B553*MALLI_saneeraus_VJ1!B$2,"")</f>
        <v/>
      </c>
      <c r="C554" t="str">
        <f>IF('Vesiverkoston lähtötiedot'!$A553&gt;1000, 'Vesiverkoston lähtötiedot'!$A553+MALLI_saneeraus_VJ1!C$2,"")</f>
        <v/>
      </c>
      <c r="D554" s="8" t="str">
        <f>IF(C554&lt;&gt;"",'Vesiverkoston lähtötiedot'!$B553*MALLI_saneeraus_VJ1!D$2,"")</f>
        <v/>
      </c>
      <c r="E554" t="str">
        <f>IF('Vesiverkoston lähtötiedot'!$A553&gt;1000, 'Vesiverkoston lähtötiedot'!$A553+MALLI_saneeraus_VJ1!E$2,"")</f>
        <v/>
      </c>
      <c r="F554" s="8" t="str">
        <f>IF(E554&lt;&gt;"",'Vesiverkoston lähtötiedot'!$B553*MALLI_saneeraus_VJ1!F$2,"")</f>
        <v/>
      </c>
      <c r="G554" t="str">
        <f>IF('Vesiverkoston lähtötiedot'!$A553&gt;1000, 'Vesiverkoston lähtötiedot'!$A553+MALLI_saneeraus_VJ1!G$2,"")</f>
        <v/>
      </c>
      <c r="H554" s="8" t="str">
        <f>IF(G554&lt;&gt;"",'Vesiverkoston lähtötiedot'!$B553*MALLI_saneeraus_VJ1!H$2,"")</f>
        <v/>
      </c>
      <c r="I554" t="str">
        <f>IF('Vesiverkoston lähtötiedot'!$A553&gt;1000, 'Vesiverkoston lähtötiedot'!$A553+MALLI_saneeraus_VJ1!I$2,"")</f>
        <v/>
      </c>
      <c r="J554" s="8" t="str">
        <f>IF(I554&lt;&gt;"",'Vesiverkoston lähtötiedot'!$B553*MALLI_saneeraus_VJ1!J$2,"")</f>
        <v/>
      </c>
    </row>
    <row r="555" spans="1:10" x14ac:dyDescent="0.35">
      <c r="A555" t="str">
        <f>IF('Vesiverkoston lähtötiedot'!$A554&gt;1000, 'Vesiverkoston lähtötiedot'!$A554+MALLI_saneeraus_VJ1!A$2,"")</f>
        <v/>
      </c>
      <c r="B555" s="8" t="str">
        <f>IF(A555&lt;&gt;"",'Vesiverkoston lähtötiedot'!$B554*MALLI_saneeraus_VJ1!B$2,"")</f>
        <v/>
      </c>
      <c r="C555" t="str">
        <f>IF('Vesiverkoston lähtötiedot'!$A554&gt;1000, 'Vesiverkoston lähtötiedot'!$A554+MALLI_saneeraus_VJ1!C$2,"")</f>
        <v/>
      </c>
      <c r="D555" s="8" t="str">
        <f>IF(C555&lt;&gt;"",'Vesiverkoston lähtötiedot'!$B554*MALLI_saneeraus_VJ1!D$2,"")</f>
        <v/>
      </c>
      <c r="E555" t="str">
        <f>IF('Vesiverkoston lähtötiedot'!$A554&gt;1000, 'Vesiverkoston lähtötiedot'!$A554+MALLI_saneeraus_VJ1!E$2,"")</f>
        <v/>
      </c>
      <c r="F555" s="8" t="str">
        <f>IF(E555&lt;&gt;"",'Vesiverkoston lähtötiedot'!$B554*MALLI_saneeraus_VJ1!F$2,"")</f>
        <v/>
      </c>
      <c r="G555" t="str">
        <f>IF('Vesiverkoston lähtötiedot'!$A554&gt;1000, 'Vesiverkoston lähtötiedot'!$A554+MALLI_saneeraus_VJ1!G$2,"")</f>
        <v/>
      </c>
      <c r="H555" s="8" t="str">
        <f>IF(G555&lt;&gt;"",'Vesiverkoston lähtötiedot'!$B554*MALLI_saneeraus_VJ1!H$2,"")</f>
        <v/>
      </c>
      <c r="I555" t="str">
        <f>IF('Vesiverkoston lähtötiedot'!$A554&gt;1000, 'Vesiverkoston lähtötiedot'!$A554+MALLI_saneeraus_VJ1!I$2,"")</f>
        <v/>
      </c>
      <c r="J555" s="8" t="str">
        <f>IF(I555&lt;&gt;"",'Vesiverkoston lähtötiedot'!$B554*MALLI_saneeraus_VJ1!J$2,"")</f>
        <v/>
      </c>
    </row>
    <row r="556" spans="1:10" x14ac:dyDescent="0.35">
      <c r="A556" t="str">
        <f>IF('Vesiverkoston lähtötiedot'!$A555&gt;1000, 'Vesiverkoston lähtötiedot'!$A555+MALLI_saneeraus_VJ1!A$2,"")</f>
        <v/>
      </c>
      <c r="B556" s="8" t="str">
        <f>IF(A556&lt;&gt;"",'Vesiverkoston lähtötiedot'!$B555*MALLI_saneeraus_VJ1!B$2,"")</f>
        <v/>
      </c>
      <c r="C556" t="str">
        <f>IF('Vesiverkoston lähtötiedot'!$A555&gt;1000, 'Vesiverkoston lähtötiedot'!$A555+MALLI_saneeraus_VJ1!C$2,"")</f>
        <v/>
      </c>
      <c r="D556" s="8" t="str">
        <f>IF(C556&lt;&gt;"",'Vesiverkoston lähtötiedot'!$B555*MALLI_saneeraus_VJ1!D$2,"")</f>
        <v/>
      </c>
      <c r="E556" t="str">
        <f>IF('Vesiverkoston lähtötiedot'!$A555&gt;1000, 'Vesiverkoston lähtötiedot'!$A555+MALLI_saneeraus_VJ1!E$2,"")</f>
        <v/>
      </c>
      <c r="F556" s="8" t="str">
        <f>IF(E556&lt;&gt;"",'Vesiverkoston lähtötiedot'!$B555*MALLI_saneeraus_VJ1!F$2,"")</f>
        <v/>
      </c>
      <c r="G556" t="str">
        <f>IF('Vesiverkoston lähtötiedot'!$A555&gt;1000, 'Vesiverkoston lähtötiedot'!$A555+MALLI_saneeraus_VJ1!G$2,"")</f>
        <v/>
      </c>
      <c r="H556" s="8" t="str">
        <f>IF(G556&lt;&gt;"",'Vesiverkoston lähtötiedot'!$B555*MALLI_saneeraus_VJ1!H$2,"")</f>
        <v/>
      </c>
      <c r="I556" t="str">
        <f>IF('Vesiverkoston lähtötiedot'!$A555&gt;1000, 'Vesiverkoston lähtötiedot'!$A555+MALLI_saneeraus_VJ1!I$2,"")</f>
        <v/>
      </c>
      <c r="J556" s="8" t="str">
        <f>IF(I556&lt;&gt;"",'Vesiverkoston lähtötiedot'!$B555*MALLI_saneeraus_VJ1!J$2,"")</f>
        <v/>
      </c>
    </row>
    <row r="557" spans="1:10" x14ac:dyDescent="0.35">
      <c r="A557" t="str">
        <f>IF('Vesiverkoston lähtötiedot'!$A556&gt;1000, 'Vesiverkoston lähtötiedot'!$A556+MALLI_saneeraus_VJ1!A$2,"")</f>
        <v/>
      </c>
      <c r="B557" s="8" t="str">
        <f>IF(A557&lt;&gt;"",'Vesiverkoston lähtötiedot'!$B556*MALLI_saneeraus_VJ1!B$2,"")</f>
        <v/>
      </c>
      <c r="C557" t="str">
        <f>IF('Vesiverkoston lähtötiedot'!$A556&gt;1000, 'Vesiverkoston lähtötiedot'!$A556+MALLI_saneeraus_VJ1!C$2,"")</f>
        <v/>
      </c>
      <c r="D557" s="8" t="str">
        <f>IF(C557&lt;&gt;"",'Vesiverkoston lähtötiedot'!$B556*MALLI_saneeraus_VJ1!D$2,"")</f>
        <v/>
      </c>
      <c r="E557" t="str">
        <f>IF('Vesiverkoston lähtötiedot'!$A556&gt;1000, 'Vesiverkoston lähtötiedot'!$A556+MALLI_saneeraus_VJ1!E$2,"")</f>
        <v/>
      </c>
      <c r="F557" s="8" t="str">
        <f>IF(E557&lt;&gt;"",'Vesiverkoston lähtötiedot'!$B556*MALLI_saneeraus_VJ1!F$2,"")</f>
        <v/>
      </c>
      <c r="G557" t="str">
        <f>IF('Vesiverkoston lähtötiedot'!$A556&gt;1000, 'Vesiverkoston lähtötiedot'!$A556+MALLI_saneeraus_VJ1!G$2,"")</f>
        <v/>
      </c>
      <c r="H557" s="8" t="str">
        <f>IF(G557&lt;&gt;"",'Vesiverkoston lähtötiedot'!$B556*MALLI_saneeraus_VJ1!H$2,"")</f>
        <v/>
      </c>
      <c r="I557" t="str">
        <f>IF('Vesiverkoston lähtötiedot'!$A556&gt;1000, 'Vesiverkoston lähtötiedot'!$A556+MALLI_saneeraus_VJ1!I$2,"")</f>
        <v/>
      </c>
      <c r="J557" s="8" t="str">
        <f>IF(I557&lt;&gt;"",'Vesiverkoston lähtötiedot'!$B556*MALLI_saneeraus_VJ1!J$2,"")</f>
        <v/>
      </c>
    </row>
    <row r="558" spans="1:10" x14ac:dyDescent="0.35">
      <c r="A558" t="str">
        <f>IF('Vesiverkoston lähtötiedot'!$A557&gt;1000, 'Vesiverkoston lähtötiedot'!$A557+MALLI_saneeraus_VJ1!A$2,"")</f>
        <v/>
      </c>
      <c r="B558" s="8" t="str">
        <f>IF(A558&lt;&gt;"",'Vesiverkoston lähtötiedot'!$B557*MALLI_saneeraus_VJ1!B$2,"")</f>
        <v/>
      </c>
      <c r="C558" t="str">
        <f>IF('Vesiverkoston lähtötiedot'!$A557&gt;1000, 'Vesiverkoston lähtötiedot'!$A557+MALLI_saneeraus_VJ1!C$2,"")</f>
        <v/>
      </c>
      <c r="D558" s="8" t="str">
        <f>IF(C558&lt;&gt;"",'Vesiverkoston lähtötiedot'!$B557*MALLI_saneeraus_VJ1!D$2,"")</f>
        <v/>
      </c>
      <c r="E558" t="str">
        <f>IF('Vesiverkoston lähtötiedot'!$A557&gt;1000, 'Vesiverkoston lähtötiedot'!$A557+MALLI_saneeraus_VJ1!E$2,"")</f>
        <v/>
      </c>
      <c r="F558" s="8" t="str">
        <f>IF(E558&lt;&gt;"",'Vesiverkoston lähtötiedot'!$B557*MALLI_saneeraus_VJ1!F$2,"")</f>
        <v/>
      </c>
      <c r="G558" t="str">
        <f>IF('Vesiverkoston lähtötiedot'!$A557&gt;1000, 'Vesiverkoston lähtötiedot'!$A557+MALLI_saneeraus_VJ1!G$2,"")</f>
        <v/>
      </c>
      <c r="H558" s="8" t="str">
        <f>IF(G558&lt;&gt;"",'Vesiverkoston lähtötiedot'!$B557*MALLI_saneeraus_VJ1!H$2,"")</f>
        <v/>
      </c>
      <c r="I558" t="str">
        <f>IF('Vesiverkoston lähtötiedot'!$A557&gt;1000, 'Vesiverkoston lähtötiedot'!$A557+MALLI_saneeraus_VJ1!I$2,"")</f>
        <v/>
      </c>
      <c r="J558" s="8" t="str">
        <f>IF(I558&lt;&gt;"",'Vesiverkoston lähtötiedot'!$B557*MALLI_saneeraus_VJ1!J$2,"")</f>
        <v/>
      </c>
    </row>
    <row r="559" spans="1:10" x14ac:dyDescent="0.35">
      <c r="A559" t="str">
        <f>IF('Vesiverkoston lähtötiedot'!$A558&gt;1000, 'Vesiverkoston lähtötiedot'!$A558+MALLI_saneeraus_VJ1!A$2,"")</f>
        <v/>
      </c>
      <c r="B559" s="8" t="str">
        <f>IF(A559&lt;&gt;"",'Vesiverkoston lähtötiedot'!$B558*MALLI_saneeraus_VJ1!B$2,"")</f>
        <v/>
      </c>
      <c r="C559" t="str">
        <f>IF('Vesiverkoston lähtötiedot'!$A558&gt;1000, 'Vesiverkoston lähtötiedot'!$A558+MALLI_saneeraus_VJ1!C$2,"")</f>
        <v/>
      </c>
      <c r="D559" s="8" t="str">
        <f>IF(C559&lt;&gt;"",'Vesiverkoston lähtötiedot'!$B558*MALLI_saneeraus_VJ1!D$2,"")</f>
        <v/>
      </c>
      <c r="E559" t="str">
        <f>IF('Vesiverkoston lähtötiedot'!$A558&gt;1000, 'Vesiverkoston lähtötiedot'!$A558+MALLI_saneeraus_VJ1!E$2,"")</f>
        <v/>
      </c>
      <c r="F559" s="8" t="str">
        <f>IF(E559&lt;&gt;"",'Vesiverkoston lähtötiedot'!$B558*MALLI_saneeraus_VJ1!F$2,"")</f>
        <v/>
      </c>
      <c r="G559" t="str">
        <f>IF('Vesiverkoston lähtötiedot'!$A558&gt;1000, 'Vesiverkoston lähtötiedot'!$A558+MALLI_saneeraus_VJ1!G$2,"")</f>
        <v/>
      </c>
      <c r="H559" s="8" t="str">
        <f>IF(G559&lt;&gt;"",'Vesiverkoston lähtötiedot'!$B558*MALLI_saneeraus_VJ1!H$2,"")</f>
        <v/>
      </c>
      <c r="I559" t="str">
        <f>IF('Vesiverkoston lähtötiedot'!$A558&gt;1000, 'Vesiverkoston lähtötiedot'!$A558+MALLI_saneeraus_VJ1!I$2,"")</f>
        <v/>
      </c>
      <c r="J559" s="8" t="str">
        <f>IF(I559&lt;&gt;"",'Vesiverkoston lähtötiedot'!$B558*MALLI_saneeraus_VJ1!J$2,"")</f>
        <v/>
      </c>
    </row>
    <row r="560" spans="1:10" x14ac:dyDescent="0.35">
      <c r="A560" t="str">
        <f>IF('Vesiverkoston lähtötiedot'!$A559&gt;1000, 'Vesiverkoston lähtötiedot'!$A559+MALLI_saneeraus_VJ1!A$2,"")</f>
        <v/>
      </c>
      <c r="B560" s="8" t="str">
        <f>IF(A560&lt;&gt;"",'Vesiverkoston lähtötiedot'!$B559*MALLI_saneeraus_VJ1!B$2,"")</f>
        <v/>
      </c>
      <c r="C560" t="str">
        <f>IF('Vesiverkoston lähtötiedot'!$A559&gt;1000, 'Vesiverkoston lähtötiedot'!$A559+MALLI_saneeraus_VJ1!C$2,"")</f>
        <v/>
      </c>
      <c r="D560" s="8" t="str">
        <f>IF(C560&lt;&gt;"",'Vesiverkoston lähtötiedot'!$B559*MALLI_saneeraus_VJ1!D$2,"")</f>
        <v/>
      </c>
      <c r="E560" t="str">
        <f>IF('Vesiverkoston lähtötiedot'!$A559&gt;1000, 'Vesiverkoston lähtötiedot'!$A559+MALLI_saneeraus_VJ1!E$2,"")</f>
        <v/>
      </c>
      <c r="F560" s="8" t="str">
        <f>IF(E560&lt;&gt;"",'Vesiverkoston lähtötiedot'!$B559*MALLI_saneeraus_VJ1!F$2,"")</f>
        <v/>
      </c>
      <c r="G560" t="str">
        <f>IF('Vesiverkoston lähtötiedot'!$A559&gt;1000, 'Vesiverkoston lähtötiedot'!$A559+MALLI_saneeraus_VJ1!G$2,"")</f>
        <v/>
      </c>
      <c r="H560" s="8" t="str">
        <f>IF(G560&lt;&gt;"",'Vesiverkoston lähtötiedot'!$B559*MALLI_saneeraus_VJ1!H$2,"")</f>
        <v/>
      </c>
      <c r="I560" t="str">
        <f>IF('Vesiverkoston lähtötiedot'!$A559&gt;1000, 'Vesiverkoston lähtötiedot'!$A559+MALLI_saneeraus_VJ1!I$2,"")</f>
        <v/>
      </c>
      <c r="J560" s="8" t="str">
        <f>IF(I560&lt;&gt;"",'Vesiverkoston lähtötiedot'!$B559*MALLI_saneeraus_VJ1!J$2,"")</f>
        <v/>
      </c>
    </row>
    <row r="561" spans="1:10" x14ac:dyDescent="0.35">
      <c r="A561" t="str">
        <f>IF('Vesiverkoston lähtötiedot'!$A560&gt;1000, 'Vesiverkoston lähtötiedot'!$A560+MALLI_saneeraus_VJ1!A$2,"")</f>
        <v/>
      </c>
      <c r="B561" s="8" t="str">
        <f>IF(A561&lt;&gt;"",'Vesiverkoston lähtötiedot'!$B560*MALLI_saneeraus_VJ1!B$2,"")</f>
        <v/>
      </c>
      <c r="C561" t="str">
        <f>IF('Vesiverkoston lähtötiedot'!$A560&gt;1000, 'Vesiverkoston lähtötiedot'!$A560+MALLI_saneeraus_VJ1!C$2,"")</f>
        <v/>
      </c>
      <c r="D561" s="8" t="str">
        <f>IF(C561&lt;&gt;"",'Vesiverkoston lähtötiedot'!$B560*MALLI_saneeraus_VJ1!D$2,"")</f>
        <v/>
      </c>
      <c r="E561" t="str">
        <f>IF('Vesiverkoston lähtötiedot'!$A560&gt;1000, 'Vesiverkoston lähtötiedot'!$A560+MALLI_saneeraus_VJ1!E$2,"")</f>
        <v/>
      </c>
      <c r="F561" s="8" t="str">
        <f>IF(E561&lt;&gt;"",'Vesiverkoston lähtötiedot'!$B560*MALLI_saneeraus_VJ1!F$2,"")</f>
        <v/>
      </c>
      <c r="G561" t="str">
        <f>IF('Vesiverkoston lähtötiedot'!$A560&gt;1000, 'Vesiverkoston lähtötiedot'!$A560+MALLI_saneeraus_VJ1!G$2,"")</f>
        <v/>
      </c>
      <c r="H561" s="8" t="str">
        <f>IF(G561&lt;&gt;"",'Vesiverkoston lähtötiedot'!$B560*MALLI_saneeraus_VJ1!H$2,"")</f>
        <v/>
      </c>
      <c r="I561" t="str">
        <f>IF('Vesiverkoston lähtötiedot'!$A560&gt;1000, 'Vesiverkoston lähtötiedot'!$A560+MALLI_saneeraus_VJ1!I$2,"")</f>
        <v/>
      </c>
      <c r="J561" s="8" t="str">
        <f>IF(I561&lt;&gt;"",'Vesiverkoston lähtötiedot'!$B560*MALLI_saneeraus_VJ1!J$2,"")</f>
        <v/>
      </c>
    </row>
    <row r="562" spans="1:10" x14ac:dyDescent="0.35">
      <c r="A562" t="str">
        <f>IF('Vesiverkoston lähtötiedot'!$A561&gt;1000, 'Vesiverkoston lähtötiedot'!$A561+MALLI_saneeraus_VJ1!A$2,"")</f>
        <v/>
      </c>
      <c r="B562" s="8" t="str">
        <f>IF(A562&lt;&gt;"",'Vesiverkoston lähtötiedot'!$B561*MALLI_saneeraus_VJ1!B$2,"")</f>
        <v/>
      </c>
      <c r="C562" t="str">
        <f>IF('Vesiverkoston lähtötiedot'!$A561&gt;1000, 'Vesiverkoston lähtötiedot'!$A561+MALLI_saneeraus_VJ1!C$2,"")</f>
        <v/>
      </c>
      <c r="D562" s="8" t="str">
        <f>IF(C562&lt;&gt;"",'Vesiverkoston lähtötiedot'!$B561*MALLI_saneeraus_VJ1!D$2,"")</f>
        <v/>
      </c>
      <c r="E562" t="str">
        <f>IF('Vesiverkoston lähtötiedot'!$A561&gt;1000, 'Vesiverkoston lähtötiedot'!$A561+MALLI_saneeraus_VJ1!E$2,"")</f>
        <v/>
      </c>
      <c r="F562" s="8" t="str">
        <f>IF(E562&lt;&gt;"",'Vesiverkoston lähtötiedot'!$B561*MALLI_saneeraus_VJ1!F$2,"")</f>
        <v/>
      </c>
      <c r="G562" t="str">
        <f>IF('Vesiverkoston lähtötiedot'!$A561&gt;1000, 'Vesiverkoston lähtötiedot'!$A561+MALLI_saneeraus_VJ1!G$2,"")</f>
        <v/>
      </c>
      <c r="H562" s="8" t="str">
        <f>IF(G562&lt;&gt;"",'Vesiverkoston lähtötiedot'!$B561*MALLI_saneeraus_VJ1!H$2,"")</f>
        <v/>
      </c>
      <c r="I562" t="str">
        <f>IF('Vesiverkoston lähtötiedot'!$A561&gt;1000, 'Vesiverkoston lähtötiedot'!$A561+MALLI_saneeraus_VJ1!I$2,"")</f>
        <v/>
      </c>
      <c r="J562" s="8" t="str">
        <f>IF(I562&lt;&gt;"",'Vesiverkoston lähtötiedot'!$B561*MALLI_saneeraus_VJ1!J$2,"")</f>
        <v/>
      </c>
    </row>
    <row r="563" spans="1:10" x14ac:dyDescent="0.35">
      <c r="A563" t="str">
        <f>IF('Vesiverkoston lähtötiedot'!$A562&gt;1000, 'Vesiverkoston lähtötiedot'!$A562+MALLI_saneeraus_VJ1!A$2,"")</f>
        <v/>
      </c>
      <c r="B563" s="8" t="str">
        <f>IF(A563&lt;&gt;"",'Vesiverkoston lähtötiedot'!$B562*MALLI_saneeraus_VJ1!B$2,"")</f>
        <v/>
      </c>
      <c r="C563" t="str">
        <f>IF('Vesiverkoston lähtötiedot'!$A562&gt;1000, 'Vesiverkoston lähtötiedot'!$A562+MALLI_saneeraus_VJ1!C$2,"")</f>
        <v/>
      </c>
      <c r="D563" s="8" t="str">
        <f>IF(C563&lt;&gt;"",'Vesiverkoston lähtötiedot'!$B562*MALLI_saneeraus_VJ1!D$2,"")</f>
        <v/>
      </c>
      <c r="E563" t="str">
        <f>IF('Vesiverkoston lähtötiedot'!$A562&gt;1000, 'Vesiverkoston lähtötiedot'!$A562+MALLI_saneeraus_VJ1!E$2,"")</f>
        <v/>
      </c>
      <c r="F563" s="8" t="str">
        <f>IF(E563&lt;&gt;"",'Vesiverkoston lähtötiedot'!$B562*MALLI_saneeraus_VJ1!F$2,"")</f>
        <v/>
      </c>
      <c r="G563" t="str">
        <f>IF('Vesiverkoston lähtötiedot'!$A562&gt;1000, 'Vesiverkoston lähtötiedot'!$A562+MALLI_saneeraus_VJ1!G$2,"")</f>
        <v/>
      </c>
      <c r="H563" s="8" t="str">
        <f>IF(G563&lt;&gt;"",'Vesiverkoston lähtötiedot'!$B562*MALLI_saneeraus_VJ1!H$2,"")</f>
        <v/>
      </c>
      <c r="I563" t="str">
        <f>IF('Vesiverkoston lähtötiedot'!$A562&gt;1000, 'Vesiverkoston lähtötiedot'!$A562+MALLI_saneeraus_VJ1!I$2,"")</f>
        <v/>
      </c>
      <c r="J563" s="8" t="str">
        <f>IF(I563&lt;&gt;"",'Vesiverkoston lähtötiedot'!$B562*MALLI_saneeraus_VJ1!J$2,"")</f>
        <v/>
      </c>
    </row>
    <row r="564" spans="1:10" x14ac:dyDescent="0.35">
      <c r="A564" t="str">
        <f>IF('Vesiverkoston lähtötiedot'!$A563&gt;1000, 'Vesiverkoston lähtötiedot'!$A563+MALLI_saneeraus_VJ1!A$2,"")</f>
        <v/>
      </c>
      <c r="B564" s="8" t="str">
        <f>IF(A564&lt;&gt;"",'Vesiverkoston lähtötiedot'!$B563*MALLI_saneeraus_VJ1!B$2,"")</f>
        <v/>
      </c>
      <c r="C564" t="str">
        <f>IF('Vesiverkoston lähtötiedot'!$A563&gt;1000, 'Vesiverkoston lähtötiedot'!$A563+MALLI_saneeraus_VJ1!C$2,"")</f>
        <v/>
      </c>
      <c r="D564" s="8" t="str">
        <f>IF(C564&lt;&gt;"",'Vesiverkoston lähtötiedot'!$B563*MALLI_saneeraus_VJ1!D$2,"")</f>
        <v/>
      </c>
      <c r="E564" t="str">
        <f>IF('Vesiverkoston lähtötiedot'!$A563&gt;1000, 'Vesiverkoston lähtötiedot'!$A563+MALLI_saneeraus_VJ1!E$2,"")</f>
        <v/>
      </c>
      <c r="F564" s="8" t="str">
        <f>IF(E564&lt;&gt;"",'Vesiverkoston lähtötiedot'!$B563*MALLI_saneeraus_VJ1!F$2,"")</f>
        <v/>
      </c>
      <c r="G564" t="str">
        <f>IF('Vesiverkoston lähtötiedot'!$A563&gt;1000, 'Vesiverkoston lähtötiedot'!$A563+MALLI_saneeraus_VJ1!G$2,"")</f>
        <v/>
      </c>
      <c r="H564" s="8" t="str">
        <f>IF(G564&lt;&gt;"",'Vesiverkoston lähtötiedot'!$B563*MALLI_saneeraus_VJ1!H$2,"")</f>
        <v/>
      </c>
      <c r="I564" t="str">
        <f>IF('Vesiverkoston lähtötiedot'!$A563&gt;1000, 'Vesiverkoston lähtötiedot'!$A563+MALLI_saneeraus_VJ1!I$2,"")</f>
        <v/>
      </c>
      <c r="J564" s="8" t="str">
        <f>IF(I564&lt;&gt;"",'Vesiverkoston lähtötiedot'!$B563*MALLI_saneeraus_VJ1!J$2,"")</f>
        <v/>
      </c>
    </row>
    <row r="565" spans="1:10" x14ac:dyDescent="0.35">
      <c r="A565" t="str">
        <f>IF('Vesiverkoston lähtötiedot'!$A564&gt;1000, 'Vesiverkoston lähtötiedot'!$A564+MALLI_saneeraus_VJ1!A$2,"")</f>
        <v/>
      </c>
      <c r="B565" s="8" t="str">
        <f>IF(A565&lt;&gt;"",'Vesiverkoston lähtötiedot'!$B564*MALLI_saneeraus_VJ1!B$2,"")</f>
        <v/>
      </c>
      <c r="C565" t="str">
        <f>IF('Vesiverkoston lähtötiedot'!$A564&gt;1000, 'Vesiverkoston lähtötiedot'!$A564+MALLI_saneeraus_VJ1!C$2,"")</f>
        <v/>
      </c>
      <c r="D565" s="8" t="str">
        <f>IF(C565&lt;&gt;"",'Vesiverkoston lähtötiedot'!$B564*MALLI_saneeraus_VJ1!D$2,"")</f>
        <v/>
      </c>
      <c r="E565" t="str">
        <f>IF('Vesiverkoston lähtötiedot'!$A564&gt;1000, 'Vesiverkoston lähtötiedot'!$A564+MALLI_saneeraus_VJ1!E$2,"")</f>
        <v/>
      </c>
      <c r="F565" s="8" t="str">
        <f>IF(E565&lt;&gt;"",'Vesiverkoston lähtötiedot'!$B564*MALLI_saneeraus_VJ1!F$2,"")</f>
        <v/>
      </c>
      <c r="G565" t="str">
        <f>IF('Vesiverkoston lähtötiedot'!$A564&gt;1000, 'Vesiverkoston lähtötiedot'!$A564+MALLI_saneeraus_VJ1!G$2,"")</f>
        <v/>
      </c>
      <c r="H565" s="8" t="str">
        <f>IF(G565&lt;&gt;"",'Vesiverkoston lähtötiedot'!$B564*MALLI_saneeraus_VJ1!H$2,"")</f>
        <v/>
      </c>
      <c r="I565" t="str">
        <f>IF('Vesiverkoston lähtötiedot'!$A564&gt;1000, 'Vesiverkoston lähtötiedot'!$A564+MALLI_saneeraus_VJ1!I$2,"")</f>
        <v/>
      </c>
      <c r="J565" s="8" t="str">
        <f>IF(I565&lt;&gt;"",'Vesiverkoston lähtötiedot'!$B564*MALLI_saneeraus_VJ1!J$2,"")</f>
        <v/>
      </c>
    </row>
    <row r="566" spans="1:10" x14ac:dyDescent="0.35">
      <c r="A566" t="str">
        <f>IF('Vesiverkoston lähtötiedot'!$A565&gt;1000, 'Vesiverkoston lähtötiedot'!$A565+MALLI_saneeraus_VJ1!A$2,"")</f>
        <v/>
      </c>
      <c r="B566" s="8" t="str">
        <f>IF(A566&lt;&gt;"",'Vesiverkoston lähtötiedot'!$B565*MALLI_saneeraus_VJ1!B$2,"")</f>
        <v/>
      </c>
      <c r="C566" t="str">
        <f>IF('Vesiverkoston lähtötiedot'!$A565&gt;1000, 'Vesiverkoston lähtötiedot'!$A565+MALLI_saneeraus_VJ1!C$2,"")</f>
        <v/>
      </c>
      <c r="D566" s="8" t="str">
        <f>IF(C566&lt;&gt;"",'Vesiverkoston lähtötiedot'!$B565*MALLI_saneeraus_VJ1!D$2,"")</f>
        <v/>
      </c>
      <c r="E566" t="str">
        <f>IF('Vesiverkoston lähtötiedot'!$A565&gt;1000, 'Vesiverkoston lähtötiedot'!$A565+MALLI_saneeraus_VJ1!E$2,"")</f>
        <v/>
      </c>
      <c r="F566" s="8" t="str">
        <f>IF(E566&lt;&gt;"",'Vesiverkoston lähtötiedot'!$B565*MALLI_saneeraus_VJ1!F$2,"")</f>
        <v/>
      </c>
      <c r="G566" t="str">
        <f>IF('Vesiverkoston lähtötiedot'!$A565&gt;1000, 'Vesiverkoston lähtötiedot'!$A565+MALLI_saneeraus_VJ1!G$2,"")</f>
        <v/>
      </c>
      <c r="H566" s="8" t="str">
        <f>IF(G566&lt;&gt;"",'Vesiverkoston lähtötiedot'!$B565*MALLI_saneeraus_VJ1!H$2,"")</f>
        <v/>
      </c>
      <c r="I566" t="str">
        <f>IF('Vesiverkoston lähtötiedot'!$A565&gt;1000, 'Vesiverkoston lähtötiedot'!$A565+MALLI_saneeraus_VJ1!I$2,"")</f>
        <v/>
      </c>
      <c r="J566" s="8" t="str">
        <f>IF(I566&lt;&gt;"",'Vesiverkoston lähtötiedot'!$B565*MALLI_saneeraus_VJ1!J$2,"")</f>
        <v/>
      </c>
    </row>
    <row r="567" spans="1:10" x14ac:dyDescent="0.35">
      <c r="A567" t="str">
        <f>IF('Vesiverkoston lähtötiedot'!$A566&gt;1000, 'Vesiverkoston lähtötiedot'!$A566+MALLI_saneeraus_VJ1!A$2,"")</f>
        <v/>
      </c>
      <c r="B567" s="8" t="str">
        <f>IF(A567&lt;&gt;"",'Vesiverkoston lähtötiedot'!$B566*MALLI_saneeraus_VJ1!B$2,"")</f>
        <v/>
      </c>
      <c r="C567" t="str">
        <f>IF('Vesiverkoston lähtötiedot'!$A566&gt;1000, 'Vesiverkoston lähtötiedot'!$A566+MALLI_saneeraus_VJ1!C$2,"")</f>
        <v/>
      </c>
      <c r="D567" s="8" t="str">
        <f>IF(C567&lt;&gt;"",'Vesiverkoston lähtötiedot'!$B566*MALLI_saneeraus_VJ1!D$2,"")</f>
        <v/>
      </c>
      <c r="E567" t="str">
        <f>IF('Vesiverkoston lähtötiedot'!$A566&gt;1000, 'Vesiverkoston lähtötiedot'!$A566+MALLI_saneeraus_VJ1!E$2,"")</f>
        <v/>
      </c>
      <c r="F567" s="8" t="str">
        <f>IF(E567&lt;&gt;"",'Vesiverkoston lähtötiedot'!$B566*MALLI_saneeraus_VJ1!F$2,"")</f>
        <v/>
      </c>
      <c r="G567" t="str">
        <f>IF('Vesiverkoston lähtötiedot'!$A566&gt;1000, 'Vesiverkoston lähtötiedot'!$A566+MALLI_saneeraus_VJ1!G$2,"")</f>
        <v/>
      </c>
      <c r="H567" s="8" t="str">
        <f>IF(G567&lt;&gt;"",'Vesiverkoston lähtötiedot'!$B566*MALLI_saneeraus_VJ1!H$2,"")</f>
        <v/>
      </c>
      <c r="I567" t="str">
        <f>IF('Vesiverkoston lähtötiedot'!$A566&gt;1000, 'Vesiverkoston lähtötiedot'!$A566+MALLI_saneeraus_VJ1!I$2,"")</f>
        <v/>
      </c>
      <c r="J567" s="8" t="str">
        <f>IF(I567&lt;&gt;"",'Vesiverkoston lähtötiedot'!$B566*MALLI_saneeraus_VJ1!J$2,"")</f>
        <v/>
      </c>
    </row>
    <row r="568" spans="1:10" x14ac:dyDescent="0.35">
      <c r="A568" t="str">
        <f>IF('Vesiverkoston lähtötiedot'!$A567&gt;1000, 'Vesiverkoston lähtötiedot'!$A567+MALLI_saneeraus_VJ1!A$2,"")</f>
        <v/>
      </c>
      <c r="B568" s="8" t="str">
        <f>IF(A568&lt;&gt;"",'Vesiverkoston lähtötiedot'!$B567*MALLI_saneeraus_VJ1!B$2,"")</f>
        <v/>
      </c>
      <c r="C568" t="str">
        <f>IF('Vesiverkoston lähtötiedot'!$A567&gt;1000, 'Vesiverkoston lähtötiedot'!$A567+MALLI_saneeraus_VJ1!C$2,"")</f>
        <v/>
      </c>
      <c r="D568" s="8" t="str">
        <f>IF(C568&lt;&gt;"",'Vesiverkoston lähtötiedot'!$B567*MALLI_saneeraus_VJ1!D$2,"")</f>
        <v/>
      </c>
      <c r="E568" t="str">
        <f>IF('Vesiverkoston lähtötiedot'!$A567&gt;1000, 'Vesiverkoston lähtötiedot'!$A567+MALLI_saneeraus_VJ1!E$2,"")</f>
        <v/>
      </c>
      <c r="F568" s="8" t="str">
        <f>IF(E568&lt;&gt;"",'Vesiverkoston lähtötiedot'!$B567*MALLI_saneeraus_VJ1!F$2,"")</f>
        <v/>
      </c>
      <c r="G568" t="str">
        <f>IF('Vesiverkoston lähtötiedot'!$A567&gt;1000, 'Vesiverkoston lähtötiedot'!$A567+MALLI_saneeraus_VJ1!G$2,"")</f>
        <v/>
      </c>
      <c r="H568" s="8" t="str">
        <f>IF(G568&lt;&gt;"",'Vesiverkoston lähtötiedot'!$B567*MALLI_saneeraus_VJ1!H$2,"")</f>
        <v/>
      </c>
      <c r="I568" t="str">
        <f>IF('Vesiverkoston lähtötiedot'!$A567&gt;1000, 'Vesiverkoston lähtötiedot'!$A567+MALLI_saneeraus_VJ1!I$2,"")</f>
        <v/>
      </c>
      <c r="J568" s="8" t="str">
        <f>IF(I568&lt;&gt;"",'Vesiverkoston lähtötiedot'!$B567*MALLI_saneeraus_VJ1!J$2,"")</f>
        <v/>
      </c>
    </row>
    <row r="569" spans="1:10" x14ac:dyDescent="0.35">
      <c r="A569" t="str">
        <f>IF('Vesiverkoston lähtötiedot'!$A568&gt;1000, 'Vesiverkoston lähtötiedot'!$A568+MALLI_saneeraus_VJ1!A$2,"")</f>
        <v/>
      </c>
      <c r="B569" s="8" t="str">
        <f>IF(A569&lt;&gt;"",'Vesiverkoston lähtötiedot'!$B568*MALLI_saneeraus_VJ1!B$2,"")</f>
        <v/>
      </c>
      <c r="C569" t="str">
        <f>IF('Vesiverkoston lähtötiedot'!$A568&gt;1000, 'Vesiverkoston lähtötiedot'!$A568+MALLI_saneeraus_VJ1!C$2,"")</f>
        <v/>
      </c>
      <c r="D569" s="8" t="str">
        <f>IF(C569&lt;&gt;"",'Vesiverkoston lähtötiedot'!$B568*MALLI_saneeraus_VJ1!D$2,"")</f>
        <v/>
      </c>
      <c r="E569" t="str">
        <f>IF('Vesiverkoston lähtötiedot'!$A568&gt;1000, 'Vesiverkoston lähtötiedot'!$A568+MALLI_saneeraus_VJ1!E$2,"")</f>
        <v/>
      </c>
      <c r="F569" s="8" t="str">
        <f>IF(E569&lt;&gt;"",'Vesiverkoston lähtötiedot'!$B568*MALLI_saneeraus_VJ1!F$2,"")</f>
        <v/>
      </c>
      <c r="G569" t="str">
        <f>IF('Vesiverkoston lähtötiedot'!$A568&gt;1000, 'Vesiverkoston lähtötiedot'!$A568+MALLI_saneeraus_VJ1!G$2,"")</f>
        <v/>
      </c>
      <c r="H569" s="8" t="str">
        <f>IF(G569&lt;&gt;"",'Vesiverkoston lähtötiedot'!$B568*MALLI_saneeraus_VJ1!H$2,"")</f>
        <v/>
      </c>
      <c r="I569" t="str">
        <f>IF('Vesiverkoston lähtötiedot'!$A568&gt;1000, 'Vesiverkoston lähtötiedot'!$A568+MALLI_saneeraus_VJ1!I$2,"")</f>
        <v/>
      </c>
      <c r="J569" s="8" t="str">
        <f>IF(I569&lt;&gt;"",'Vesiverkoston lähtötiedot'!$B568*MALLI_saneeraus_VJ1!J$2,"")</f>
        <v/>
      </c>
    </row>
    <row r="570" spans="1:10" x14ac:dyDescent="0.35">
      <c r="A570" t="str">
        <f>IF('Vesiverkoston lähtötiedot'!$A569&gt;1000, 'Vesiverkoston lähtötiedot'!$A569+MALLI_saneeraus_VJ1!A$2,"")</f>
        <v/>
      </c>
      <c r="B570" s="8" t="str">
        <f>IF(A570&lt;&gt;"",'Vesiverkoston lähtötiedot'!$B569*MALLI_saneeraus_VJ1!B$2,"")</f>
        <v/>
      </c>
      <c r="C570" t="str">
        <f>IF('Vesiverkoston lähtötiedot'!$A569&gt;1000, 'Vesiverkoston lähtötiedot'!$A569+MALLI_saneeraus_VJ1!C$2,"")</f>
        <v/>
      </c>
      <c r="D570" s="8" t="str">
        <f>IF(C570&lt;&gt;"",'Vesiverkoston lähtötiedot'!$B569*MALLI_saneeraus_VJ1!D$2,"")</f>
        <v/>
      </c>
      <c r="E570" t="str">
        <f>IF('Vesiverkoston lähtötiedot'!$A569&gt;1000, 'Vesiverkoston lähtötiedot'!$A569+MALLI_saneeraus_VJ1!E$2,"")</f>
        <v/>
      </c>
      <c r="F570" s="8" t="str">
        <f>IF(E570&lt;&gt;"",'Vesiverkoston lähtötiedot'!$B569*MALLI_saneeraus_VJ1!F$2,"")</f>
        <v/>
      </c>
      <c r="G570" t="str">
        <f>IF('Vesiverkoston lähtötiedot'!$A569&gt;1000, 'Vesiverkoston lähtötiedot'!$A569+MALLI_saneeraus_VJ1!G$2,"")</f>
        <v/>
      </c>
      <c r="H570" s="8" t="str">
        <f>IF(G570&lt;&gt;"",'Vesiverkoston lähtötiedot'!$B569*MALLI_saneeraus_VJ1!H$2,"")</f>
        <v/>
      </c>
      <c r="I570" t="str">
        <f>IF('Vesiverkoston lähtötiedot'!$A569&gt;1000, 'Vesiverkoston lähtötiedot'!$A569+MALLI_saneeraus_VJ1!I$2,"")</f>
        <v/>
      </c>
      <c r="J570" s="8" t="str">
        <f>IF(I570&lt;&gt;"",'Vesiverkoston lähtötiedot'!$B569*MALLI_saneeraus_VJ1!J$2,"")</f>
        <v/>
      </c>
    </row>
    <row r="571" spans="1:10" x14ac:dyDescent="0.35">
      <c r="A571" t="str">
        <f>IF('Vesiverkoston lähtötiedot'!$A570&gt;1000, 'Vesiverkoston lähtötiedot'!$A570+MALLI_saneeraus_VJ1!A$2,"")</f>
        <v/>
      </c>
      <c r="B571" s="8" t="str">
        <f>IF(A571&lt;&gt;"",'Vesiverkoston lähtötiedot'!$B570*MALLI_saneeraus_VJ1!B$2,"")</f>
        <v/>
      </c>
      <c r="C571" t="str">
        <f>IF('Vesiverkoston lähtötiedot'!$A570&gt;1000, 'Vesiverkoston lähtötiedot'!$A570+MALLI_saneeraus_VJ1!C$2,"")</f>
        <v/>
      </c>
      <c r="D571" s="8" t="str">
        <f>IF(C571&lt;&gt;"",'Vesiverkoston lähtötiedot'!$B570*MALLI_saneeraus_VJ1!D$2,"")</f>
        <v/>
      </c>
      <c r="E571" t="str">
        <f>IF('Vesiverkoston lähtötiedot'!$A570&gt;1000, 'Vesiverkoston lähtötiedot'!$A570+MALLI_saneeraus_VJ1!E$2,"")</f>
        <v/>
      </c>
      <c r="F571" s="8" t="str">
        <f>IF(E571&lt;&gt;"",'Vesiverkoston lähtötiedot'!$B570*MALLI_saneeraus_VJ1!F$2,"")</f>
        <v/>
      </c>
      <c r="G571" t="str">
        <f>IF('Vesiverkoston lähtötiedot'!$A570&gt;1000, 'Vesiverkoston lähtötiedot'!$A570+MALLI_saneeraus_VJ1!G$2,"")</f>
        <v/>
      </c>
      <c r="H571" s="8" t="str">
        <f>IF(G571&lt;&gt;"",'Vesiverkoston lähtötiedot'!$B570*MALLI_saneeraus_VJ1!H$2,"")</f>
        <v/>
      </c>
      <c r="I571" t="str">
        <f>IF('Vesiverkoston lähtötiedot'!$A570&gt;1000, 'Vesiverkoston lähtötiedot'!$A570+MALLI_saneeraus_VJ1!I$2,"")</f>
        <v/>
      </c>
      <c r="J571" s="8" t="str">
        <f>IF(I571&lt;&gt;"",'Vesiverkoston lähtötiedot'!$B570*MALLI_saneeraus_VJ1!J$2,"")</f>
        <v/>
      </c>
    </row>
    <row r="572" spans="1:10" x14ac:dyDescent="0.35">
      <c r="A572" t="str">
        <f>IF('Vesiverkoston lähtötiedot'!$A571&gt;1000, 'Vesiverkoston lähtötiedot'!$A571+MALLI_saneeraus_VJ1!A$2,"")</f>
        <v/>
      </c>
      <c r="B572" s="8" t="str">
        <f>IF(A572&lt;&gt;"",'Vesiverkoston lähtötiedot'!$B571*MALLI_saneeraus_VJ1!B$2,"")</f>
        <v/>
      </c>
      <c r="C572" t="str">
        <f>IF('Vesiverkoston lähtötiedot'!$A571&gt;1000, 'Vesiverkoston lähtötiedot'!$A571+MALLI_saneeraus_VJ1!C$2,"")</f>
        <v/>
      </c>
      <c r="D572" s="8" t="str">
        <f>IF(C572&lt;&gt;"",'Vesiverkoston lähtötiedot'!$B571*MALLI_saneeraus_VJ1!D$2,"")</f>
        <v/>
      </c>
      <c r="E572" t="str">
        <f>IF('Vesiverkoston lähtötiedot'!$A571&gt;1000, 'Vesiverkoston lähtötiedot'!$A571+MALLI_saneeraus_VJ1!E$2,"")</f>
        <v/>
      </c>
      <c r="F572" s="8" t="str">
        <f>IF(E572&lt;&gt;"",'Vesiverkoston lähtötiedot'!$B571*MALLI_saneeraus_VJ1!F$2,"")</f>
        <v/>
      </c>
      <c r="G572" t="str">
        <f>IF('Vesiverkoston lähtötiedot'!$A571&gt;1000, 'Vesiverkoston lähtötiedot'!$A571+MALLI_saneeraus_VJ1!G$2,"")</f>
        <v/>
      </c>
      <c r="H572" s="8" t="str">
        <f>IF(G572&lt;&gt;"",'Vesiverkoston lähtötiedot'!$B571*MALLI_saneeraus_VJ1!H$2,"")</f>
        <v/>
      </c>
      <c r="I572" t="str">
        <f>IF('Vesiverkoston lähtötiedot'!$A571&gt;1000, 'Vesiverkoston lähtötiedot'!$A571+MALLI_saneeraus_VJ1!I$2,"")</f>
        <v/>
      </c>
      <c r="J572" s="8" t="str">
        <f>IF(I572&lt;&gt;"",'Vesiverkoston lähtötiedot'!$B571*MALLI_saneeraus_VJ1!J$2,"")</f>
        <v/>
      </c>
    </row>
    <row r="573" spans="1:10" x14ac:dyDescent="0.35">
      <c r="A573" t="str">
        <f>IF('Vesiverkoston lähtötiedot'!$A572&gt;1000, 'Vesiverkoston lähtötiedot'!$A572+MALLI_saneeraus_VJ1!A$2,"")</f>
        <v/>
      </c>
      <c r="B573" s="8" t="str">
        <f>IF(A573&lt;&gt;"",'Vesiverkoston lähtötiedot'!$B572*MALLI_saneeraus_VJ1!B$2,"")</f>
        <v/>
      </c>
      <c r="C573" t="str">
        <f>IF('Vesiverkoston lähtötiedot'!$A572&gt;1000, 'Vesiverkoston lähtötiedot'!$A572+MALLI_saneeraus_VJ1!C$2,"")</f>
        <v/>
      </c>
      <c r="D573" s="8" t="str">
        <f>IF(C573&lt;&gt;"",'Vesiverkoston lähtötiedot'!$B572*MALLI_saneeraus_VJ1!D$2,"")</f>
        <v/>
      </c>
      <c r="E573" t="str">
        <f>IF('Vesiverkoston lähtötiedot'!$A572&gt;1000, 'Vesiverkoston lähtötiedot'!$A572+MALLI_saneeraus_VJ1!E$2,"")</f>
        <v/>
      </c>
      <c r="F573" s="8" t="str">
        <f>IF(E573&lt;&gt;"",'Vesiverkoston lähtötiedot'!$B572*MALLI_saneeraus_VJ1!F$2,"")</f>
        <v/>
      </c>
      <c r="G573" t="str">
        <f>IF('Vesiverkoston lähtötiedot'!$A572&gt;1000, 'Vesiverkoston lähtötiedot'!$A572+MALLI_saneeraus_VJ1!G$2,"")</f>
        <v/>
      </c>
      <c r="H573" s="8" t="str">
        <f>IF(G573&lt;&gt;"",'Vesiverkoston lähtötiedot'!$B572*MALLI_saneeraus_VJ1!H$2,"")</f>
        <v/>
      </c>
      <c r="I573" t="str">
        <f>IF('Vesiverkoston lähtötiedot'!$A572&gt;1000, 'Vesiverkoston lähtötiedot'!$A572+MALLI_saneeraus_VJ1!I$2,"")</f>
        <v/>
      </c>
      <c r="J573" s="8" t="str">
        <f>IF(I573&lt;&gt;"",'Vesiverkoston lähtötiedot'!$B572*MALLI_saneeraus_VJ1!J$2,"")</f>
        <v/>
      </c>
    </row>
    <row r="574" spans="1:10" x14ac:dyDescent="0.35">
      <c r="A574" t="str">
        <f>IF('Vesiverkoston lähtötiedot'!$A573&gt;1000, 'Vesiverkoston lähtötiedot'!$A573+MALLI_saneeraus_VJ1!A$2,"")</f>
        <v/>
      </c>
      <c r="B574" s="8" t="str">
        <f>IF(A574&lt;&gt;"",'Vesiverkoston lähtötiedot'!$B573*MALLI_saneeraus_VJ1!B$2,"")</f>
        <v/>
      </c>
      <c r="C574" t="str">
        <f>IF('Vesiverkoston lähtötiedot'!$A573&gt;1000, 'Vesiverkoston lähtötiedot'!$A573+MALLI_saneeraus_VJ1!C$2,"")</f>
        <v/>
      </c>
      <c r="D574" s="8" t="str">
        <f>IF(C574&lt;&gt;"",'Vesiverkoston lähtötiedot'!$B573*MALLI_saneeraus_VJ1!D$2,"")</f>
        <v/>
      </c>
      <c r="E574" t="str">
        <f>IF('Vesiverkoston lähtötiedot'!$A573&gt;1000, 'Vesiverkoston lähtötiedot'!$A573+MALLI_saneeraus_VJ1!E$2,"")</f>
        <v/>
      </c>
      <c r="F574" s="8" t="str">
        <f>IF(E574&lt;&gt;"",'Vesiverkoston lähtötiedot'!$B573*MALLI_saneeraus_VJ1!F$2,"")</f>
        <v/>
      </c>
      <c r="G574" t="str">
        <f>IF('Vesiverkoston lähtötiedot'!$A573&gt;1000, 'Vesiverkoston lähtötiedot'!$A573+MALLI_saneeraus_VJ1!G$2,"")</f>
        <v/>
      </c>
      <c r="H574" s="8" t="str">
        <f>IF(G574&lt;&gt;"",'Vesiverkoston lähtötiedot'!$B573*MALLI_saneeraus_VJ1!H$2,"")</f>
        <v/>
      </c>
      <c r="I574" t="str">
        <f>IF('Vesiverkoston lähtötiedot'!$A573&gt;1000, 'Vesiverkoston lähtötiedot'!$A573+MALLI_saneeraus_VJ1!I$2,"")</f>
        <v/>
      </c>
      <c r="J574" s="8" t="str">
        <f>IF(I574&lt;&gt;"",'Vesiverkoston lähtötiedot'!$B573*MALLI_saneeraus_VJ1!J$2,"")</f>
        <v/>
      </c>
    </row>
    <row r="575" spans="1:10" x14ac:dyDescent="0.35">
      <c r="A575" t="str">
        <f>IF('Vesiverkoston lähtötiedot'!$A574&gt;1000, 'Vesiverkoston lähtötiedot'!$A574+MALLI_saneeraus_VJ1!A$2,"")</f>
        <v/>
      </c>
      <c r="B575" s="8" t="str">
        <f>IF(A575&lt;&gt;"",'Vesiverkoston lähtötiedot'!$B574*MALLI_saneeraus_VJ1!B$2,"")</f>
        <v/>
      </c>
      <c r="C575" t="str">
        <f>IF('Vesiverkoston lähtötiedot'!$A574&gt;1000, 'Vesiverkoston lähtötiedot'!$A574+MALLI_saneeraus_VJ1!C$2,"")</f>
        <v/>
      </c>
      <c r="D575" s="8" t="str">
        <f>IF(C575&lt;&gt;"",'Vesiverkoston lähtötiedot'!$B574*MALLI_saneeraus_VJ1!D$2,"")</f>
        <v/>
      </c>
      <c r="E575" t="str">
        <f>IF('Vesiverkoston lähtötiedot'!$A574&gt;1000, 'Vesiverkoston lähtötiedot'!$A574+MALLI_saneeraus_VJ1!E$2,"")</f>
        <v/>
      </c>
      <c r="F575" s="8" t="str">
        <f>IF(E575&lt;&gt;"",'Vesiverkoston lähtötiedot'!$B574*MALLI_saneeraus_VJ1!F$2,"")</f>
        <v/>
      </c>
      <c r="G575" t="str">
        <f>IF('Vesiverkoston lähtötiedot'!$A574&gt;1000, 'Vesiverkoston lähtötiedot'!$A574+MALLI_saneeraus_VJ1!G$2,"")</f>
        <v/>
      </c>
      <c r="H575" s="8" t="str">
        <f>IF(G575&lt;&gt;"",'Vesiverkoston lähtötiedot'!$B574*MALLI_saneeraus_VJ1!H$2,"")</f>
        <v/>
      </c>
      <c r="I575" t="str">
        <f>IF('Vesiverkoston lähtötiedot'!$A574&gt;1000, 'Vesiverkoston lähtötiedot'!$A574+MALLI_saneeraus_VJ1!I$2,"")</f>
        <v/>
      </c>
      <c r="J575" s="8" t="str">
        <f>IF(I575&lt;&gt;"",'Vesiverkoston lähtötiedot'!$B574*MALLI_saneeraus_VJ1!J$2,"")</f>
        <v/>
      </c>
    </row>
    <row r="576" spans="1:10" x14ac:dyDescent="0.35">
      <c r="A576" t="str">
        <f>IF('Vesiverkoston lähtötiedot'!$A575&gt;1000, 'Vesiverkoston lähtötiedot'!$A575+MALLI_saneeraus_VJ1!A$2,"")</f>
        <v/>
      </c>
      <c r="B576" s="8" t="str">
        <f>IF(A576&lt;&gt;"",'Vesiverkoston lähtötiedot'!$B575*MALLI_saneeraus_VJ1!B$2,"")</f>
        <v/>
      </c>
      <c r="C576" t="str">
        <f>IF('Vesiverkoston lähtötiedot'!$A575&gt;1000, 'Vesiverkoston lähtötiedot'!$A575+MALLI_saneeraus_VJ1!C$2,"")</f>
        <v/>
      </c>
      <c r="D576" s="8" t="str">
        <f>IF(C576&lt;&gt;"",'Vesiverkoston lähtötiedot'!$B575*MALLI_saneeraus_VJ1!D$2,"")</f>
        <v/>
      </c>
      <c r="E576" t="str">
        <f>IF('Vesiverkoston lähtötiedot'!$A575&gt;1000, 'Vesiverkoston lähtötiedot'!$A575+MALLI_saneeraus_VJ1!E$2,"")</f>
        <v/>
      </c>
      <c r="F576" s="8" t="str">
        <f>IF(E576&lt;&gt;"",'Vesiverkoston lähtötiedot'!$B575*MALLI_saneeraus_VJ1!F$2,"")</f>
        <v/>
      </c>
      <c r="G576" t="str">
        <f>IF('Vesiverkoston lähtötiedot'!$A575&gt;1000, 'Vesiverkoston lähtötiedot'!$A575+MALLI_saneeraus_VJ1!G$2,"")</f>
        <v/>
      </c>
      <c r="H576" s="8" t="str">
        <f>IF(G576&lt;&gt;"",'Vesiverkoston lähtötiedot'!$B575*MALLI_saneeraus_VJ1!H$2,"")</f>
        <v/>
      </c>
      <c r="I576" t="str">
        <f>IF('Vesiverkoston lähtötiedot'!$A575&gt;1000, 'Vesiverkoston lähtötiedot'!$A575+MALLI_saneeraus_VJ1!I$2,"")</f>
        <v/>
      </c>
      <c r="J576" s="8" t="str">
        <f>IF(I576&lt;&gt;"",'Vesiverkoston lähtötiedot'!$B575*MALLI_saneeraus_VJ1!J$2,"")</f>
        <v/>
      </c>
    </row>
    <row r="577" spans="1:10" x14ac:dyDescent="0.35">
      <c r="A577" t="str">
        <f>IF('Vesiverkoston lähtötiedot'!$A576&gt;1000, 'Vesiverkoston lähtötiedot'!$A576+MALLI_saneeraus_VJ1!A$2,"")</f>
        <v/>
      </c>
      <c r="B577" s="8" t="str">
        <f>IF(A577&lt;&gt;"",'Vesiverkoston lähtötiedot'!$B576*MALLI_saneeraus_VJ1!B$2,"")</f>
        <v/>
      </c>
      <c r="C577" t="str">
        <f>IF('Vesiverkoston lähtötiedot'!$A576&gt;1000, 'Vesiverkoston lähtötiedot'!$A576+MALLI_saneeraus_VJ1!C$2,"")</f>
        <v/>
      </c>
      <c r="D577" s="8" t="str">
        <f>IF(C577&lt;&gt;"",'Vesiverkoston lähtötiedot'!$B576*MALLI_saneeraus_VJ1!D$2,"")</f>
        <v/>
      </c>
      <c r="E577" t="str">
        <f>IF('Vesiverkoston lähtötiedot'!$A576&gt;1000, 'Vesiverkoston lähtötiedot'!$A576+MALLI_saneeraus_VJ1!E$2,"")</f>
        <v/>
      </c>
      <c r="F577" s="8" t="str">
        <f>IF(E577&lt;&gt;"",'Vesiverkoston lähtötiedot'!$B576*MALLI_saneeraus_VJ1!F$2,"")</f>
        <v/>
      </c>
      <c r="G577" t="str">
        <f>IF('Vesiverkoston lähtötiedot'!$A576&gt;1000, 'Vesiverkoston lähtötiedot'!$A576+MALLI_saneeraus_VJ1!G$2,"")</f>
        <v/>
      </c>
      <c r="H577" s="8" t="str">
        <f>IF(G577&lt;&gt;"",'Vesiverkoston lähtötiedot'!$B576*MALLI_saneeraus_VJ1!H$2,"")</f>
        <v/>
      </c>
      <c r="I577" t="str">
        <f>IF('Vesiverkoston lähtötiedot'!$A576&gt;1000, 'Vesiverkoston lähtötiedot'!$A576+MALLI_saneeraus_VJ1!I$2,"")</f>
        <v/>
      </c>
      <c r="J577" s="8" t="str">
        <f>IF(I577&lt;&gt;"",'Vesiverkoston lähtötiedot'!$B576*MALLI_saneeraus_VJ1!J$2,"")</f>
        <v/>
      </c>
    </row>
    <row r="578" spans="1:10" x14ac:dyDescent="0.35">
      <c r="A578" t="str">
        <f>IF('Vesiverkoston lähtötiedot'!$A577&gt;1000, 'Vesiverkoston lähtötiedot'!$A577+MALLI_saneeraus_VJ1!A$2,"")</f>
        <v/>
      </c>
      <c r="B578" s="8" t="str">
        <f>IF(A578&lt;&gt;"",'Vesiverkoston lähtötiedot'!$B577*MALLI_saneeraus_VJ1!B$2,"")</f>
        <v/>
      </c>
      <c r="C578" t="str">
        <f>IF('Vesiverkoston lähtötiedot'!$A577&gt;1000, 'Vesiverkoston lähtötiedot'!$A577+MALLI_saneeraus_VJ1!C$2,"")</f>
        <v/>
      </c>
      <c r="D578" s="8" t="str">
        <f>IF(C578&lt;&gt;"",'Vesiverkoston lähtötiedot'!$B577*MALLI_saneeraus_VJ1!D$2,"")</f>
        <v/>
      </c>
      <c r="E578" t="str">
        <f>IF('Vesiverkoston lähtötiedot'!$A577&gt;1000, 'Vesiverkoston lähtötiedot'!$A577+MALLI_saneeraus_VJ1!E$2,"")</f>
        <v/>
      </c>
      <c r="F578" s="8" t="str">
        <f>IF(E578&lt;&gt;"",'Vesiverkoston lähtötiedot'!$B577*MALLI_saneeraus_VJ1!F$2,"")</f>
        <v/>
      </c>
      <c r="G578" t="str">
        <f>IF('Vesiverkoston lähtötiedot'!$A577&gt;1000, 'Vesiverkoston lähtötiedot'!$A577+MALLI_saneeraus_VJ1!G$2,"")</f>
        <v/>
      </c>
      <c r="H578" s="8" t="str">
        <f>IF(G578&lt;&gt;"",'Vesiverkoston lähtötiedot'!$B577*MALLI_saneeraus_VJ1!H$2,"")</f>
        <v/>
      </c>
      <c r="I578" t="str">
        <f>IF('Vesiverkoston lähtötiedot'!$A577&gt;1000, 'Vesiverkoston lähtötiedot'!$A577+MALLI_saneeraus_VJ1!I$2,"")</f>
        <v/>
      </c>
      <c r="J578" s="8" t="str">
        <f>IF(I578&lt;&gt;"",'Vesiverkoston lähtötiedot'!$B577*MALLI_saneeraus_VJ1!J$2,"")</f>
        <v/>
      </c>
    </row>
    <row r="579" spans="1:10" x14ac:dyDescent="0.35">
      <c r="A579" t="str">
        <f>IF('Vesiverkoston lähtötiedot'!$A578&gt;1000, 'Vesiverkoston lähtötiedot'!$A578+MALLI_saneeraus_VJ1!A$2,"")</f>
        <v/>
      </c>
      <c r="B579" s="8" t="str">
        <f>IF(A579&lt;&gt;"",'Vesiverkoston lähtötiedot'!$B578*MALLI_saneeraus_VJ1!B$2,"")</f>
        <v/>
      </c>
      <c r="C579" t="str">
        <f>IF('Vesiverkoston lähtötiedot'!$A578&gt;1000, 'Vesiverkoston lähtötiedot'!$A578+MALLI_saneeraus_VJ1!C$2,"")</f>
        <v/>
      </c>
      <c r="D579" s="8" t="str">
        <f>IF(C579&lt;&gt;"",'Vesiverkoston lähtötiedot'!$B578*MALLI_saneeraus_VJ1!D$2,"")</f>
        <v/>
      </c>
      <c r="E579" t="str">
        <f>IF('Vesiverkoston lähtötiedot'!$A578&gt;1000, 'Vesiverkoston lähtötiedot'!$A578+MALLI_saneeraus_VJ1!E$2,"")</f>
        <v/>
      </c>
      <c r="F579" s="8" t="str">
        <f>IF(E579&lt;&gt;"",'Vesiverkoston lähtötiedot'!$B578*MALLI_saneeraus_VJ1!F$2,"")</f>
        <v/>
      </c>
      <c r="G579" t="str">
        <f>IF('Vesiverkoston lähtötiedot'!$A578&gt;1000, 'Vesiverkoston lähtötiedot'!$A578+MALLI_saneeraus_VJ1!G$2,"")</f>
        <v/>
      </c>
      <c r="H579" s="8" t="str">
        <f>IF(G579&lt;&gt;"",'Vesiverkoston lähtötiedot'!$B578*MALLI_saneeraus_VJ1!H$2,"")</f>
        <v/>
      </c>
      <c r="I579" t="str">
        <f>IF('Vesiverkoston lähtötiedot'!$A578&gt;1000, 'Vesiverkoston lähtötiedot'!$A578+MALLI_saneeraus_VJ1!I$2,"")</f>
        <v/>
      </c>
      <c r="J579" s="8" t="str">
        <f>IF(I579&lt;&gt;"",'Vesiverkoston lähtötiedot'!$B578*MALLI_saneeraus_VJ1!J$2,"")</f>
        <v/>
      </c>
    </row>
    <row r="580" spans="1:10" x14ac:dyDescent="0.35">
      <c r="A580" t="str">
        <f>IF('Vesiverkoston lähtötiedot'!$A579&gt;1000, 'Vesiverkoston lähtötiedot'!$A579+MALLI_saneeraus_VJ1!A$2,"")</f>
        <v/>
      </c>
      <c r="B580" s="8" t="str">
        <f>IF(A580&lt;&gt;"",'Vesiverkoston lähtötiedot'!$B579*MALLI_saneeraus_VJ1!B$2,"")</f>
        <v/>
      </c>
      <c r="C580" t="str">
        <f>IF('Vesiverkoston lähtötiedot'!$A579&gt;1000, 'Vesiverkoston lähtötiedot'!$A579+MALLI_saneeraus_VJ1!C$2,"")</f>
        <v/>
      </c>
      <c r="D580" s="8" t="str">
        <f>IF(C580&lt;&gt;"",'Vesiverkoston lähtötiedot'!$B579*MALLI_saneeraus_VJ1!D$2,"")</f>
        <v/>
      </c>
      <c r="E580" t="str">
        <f>IF('Vesiverkoston lähtötiedot'!$A579&gt;1000, 'Vesiverkoston lähtötiedot'!$A579+MALLI_saneeraus_VJ1!E$2,"")</f>
        <v/>
      </c>
      <c r="F580" s="8" t="str">
        <f>IF(E580&lt;&gt;"",'Vesiverkoston lähtötiedot'!$B579*MALLI_saneeraus_VJ1!F$2,"")</f>
        <v/>
      </c>
      <c r="G580" t="str">
        <f>IF('Vesiverkoston lähtötiedot'!$A579&gt;1000, 'Vesiverkoston lähtötiedot'!$A579+MALLI_saneeraus_VJ1!G$2,"")</f>
        <v/>
      </c>
      <c r="H580" s="8" t="str">
        <f>IF(G580&lt;&gt;"",'Vesiverkoston lähtötiedot'!$B579*MALLI_saneeraus_VJ1!H$2,"")</f>
        <v/>
      </c>
      <c r="I580" t="str">
        <f>IF('Vesiverkoston lähtötiedot'!$A579&gt;1000, 'Vesiverkoston lähtötiedot'!$A579+MALLI_saneeraus_VJ1!I$2,"")</f>
        <v/>
      </c>
      <c r="J580" s="8" t="str">
        <f>IF(I580&lt;&gt;"",'Vesiverkoston lähtötiedot'!$B579*MALLI_saneeraus_VJ1!J$2,"")</f>
        <v/>
      </c>
    </row>
    <row r="581" spans="1:10" x14ac:dyDescent="0.35">
      <c r="A581" t="str">
        <f>IF('Vesiverkoston lähtötiedot'!$A580&gt;1000, 'Vesiverkoston lähtötiedot'!$A580+MALLI_saneeraus_VJ1!A$2,"")</f>
        <v/>
      </c>
      <c r="B581" s="8" t="str">
        <f>IF(A581&lt;&gt;"",'Vesiverkoston lähtötiedot'!$B580*MALLI_saneeraus_VJ1!B$2,"")</f>
        <v/>
      </c>
      <c r="C581" t="str">
        <f>IF('Vesiverkoston lähtötiedot'!$A580&gt;1000, 'Vesiverkoston lähtötiedot'!$A580+MALLI_saneeraus_VJ1!C$2,"")</f>
        <v/>
      </c>
      <c r="D581" s="8" t="str">
        <f>IF(C581&lt;&gt;"",'Vesiverkoston lähtötiedot'!$B580*MALLI_saneeraus_VJ1!D$2,"")</f>
        <v/>
      </c>
      <c r="E581" t="str">
        <f>IF('Vesiverkoston lähtötiedot'!$A580&gt;1000, 'Vesiverkoston lähtötiedot'!$A580+MALLI_saneeraus_VJ1!E$2,"")</f>
        <v/>
      </c>
      <c r="F581" s="8" t="str">
        <f>IF(E581&lt;&gt;"",'Vesiverkoston lähtötiedot'!$B580*MALLI_saneeraus_VJ1!F$2,"")</f>
        <v/>
      </c>
      <c r="G581" t="str">
        <f>IF('Vesiverkoston lähtötiedot'!$A580&gt;1000, 'Vesiverkoston lähtötiedot'!$A580+MALLI_saneeraus_VJ1!G$2,"")</f>
        <v/>
      </c>
      <c r="H581" s="8" t="str">
        <f>IF(G581&lt;&gt;"",'Vesiverkoston lähtötiedot'!$B580*MALLI_saneeraus_VJ1!H$2,"")</f>
        <v/>
      </c>
      <c r="I581" t="str">
        <f>IF('Vesiverkoston lähtötiedot'!$A580&gt;1000, 'Vesiverkoston lähtötiedot'!$A580+MALLI_saneeraus_VJ1!I$2,"")</f>
        <v/>
      </c>
      <c r="J581" s="8" t="str">
        <f>IF(I581&lt;&gt;"",'Vesiverkoston lähtötiedot'!$B580*MALLI_saneeraus_VJ1!J$2,"")</f>
        <v/>
      </c>
    </row>
    <row r="582" spans="1:10" x14ac:dyDescent="0.35">
      <c r="A582" t="str">
        <f>IF('Vesiverkoston lähtötiedot'!$A581&gt;1000, 'Vesiverkoston lähtötiedot'!$A581+MALLI_saneeraus_VJ1!A$2,"")</f>
        <v/>
      </c>
      <c r="B582" s="8" t="str">
        <f>IF(A582&lt;&gt;"",'Vesiverkoston lähtötiedot'!$B581*MALLI_saneeraus_VJ1!B$2,"")</f>
        <v/>
      </c>
      <c r="C582" t="str">
        <f>IF('Vesiverkoston lähtötiedot'!$A581&gt;1000, 'Vesiverkoston lähtötiedot'!$A581+MALLI_saneeraus_VJ1!C$2,"")</f>
        <v/>
      </c>
      <c r="D582" s="8" t="str">
        <f>IF(C582&lt;&gt;"",'Vesiverkoston lähtötiedot'!$B581*MALLI_saneeraus_VJ1!D$2,"")</f>
        <v/>
      </c>
      <c r="E582" t="str">
        <f>IF('Vesiverkoston lähtötiedot'!$A581&gt;1000, 'Vesiverkoston lähtötiedot'!$A581+MALLI_saneeraus_VJ1!E$2,"")</f>
        <v/>
      </c>
      <c r="F582" s="8" t="str">
        <f>IF(E582&lt;&gt;"",'Vesiverkoston lähtötiedot'!$B581*MALLI_saneeraus_VJ1!F$2,"")</f>
        <v/>
      </c>
      <c r="G582" t="str">
        <f>IF('Vesiverkoston lähtötiedot'!$A581&gt;1000, 'Vesiverkoston lähtötiedot'!$A581+MALLI_saneeraus_VJ1!G$2,"")</f>
        <v/>
      </c>
      <c r="H582" s="8" t="str">
        <f>IF(G582&lt;&gt;"",'Vesiverkoston lähtötiedot'!$B581*MALLI_saneeraus_VJ1!H$2,"")</f>
        <v/>
      </c>
      <c r="I582" t="str">
        <f>IF('Vesiverkoston lähtötiedot'!$A581&gt;1000, 'Vesiverkoston lähtötiedot'!$A581+MALLI_saneeraus_VJ1!I$2,"")</f>
        <v/>
      </c>
      <c r="J582" s="8" t="str">
        <f>IF(I582&lt;&gt;"",'Vesiverkoston lähtötiedot'!$B581*MALLI_saneeraus_VJ1!J$2,"")</f>
        <v/>
      </c>
    </row>
    <row r="583" spans="1:10" x14ac:dyDescent="0.35">
      <c r="A583" t="str">
        <f>IF('Vesiverkoston lähtötiedot'!$A582&gt;1000, 'Vesiverkoston lähtötiedot'!$A582+MALLI_saneeraus_VJ1!A$2,"")</f>
        <v/>
      </c>
      <c r="B583" s="8" t="str">
        <f>IF(A583&lt;&gt;"",'Vesiverkoston lähtötiedot'!$B582*MALLI_saneeraus_VJ1!B$2,"")</f>
        <v/>
      </c>
      <c r="C583" t="str">
        <f>IF('Vesiverkoston lähtötiedot'!$A582&gt;1000, 'Vesiverkoston lähtötiedot'!$A582+MALLI_saneeraus_VJ1!C$2,"")</f>
        <v/>
      </c>
      <c r="D583" s="8" t="str">
        <f>IF(C583&lt;&gt;"",'Vesiverkoston lähtötiedot'!$B582*MALLI_saneeraus_VJ1!D$2,"")</f>
        <v/>
      </c>
      <c r="E583" t="str">
        <f>IF('Vesiverkoston lähtötiedot'!$A582&gt;1000, 'Vesiverkoston lähtötiedot'!$A582+MALLI_saneeraus_VJ1!E$2,"")</f>
        <v/>
      </c>
      <c r="F583" s="8" t="str">
        <f>IF(E583&lt;&gt;"",'Vesiverkoston lähtötiedot'!$B582*MALLI_saneeraus_VJ1!F$2,"")</f>
        <v/>
      </c>
      <c r="G583" t="str">
        <f>IF('Vesiverkoston lähtötiedot'!$A582&gt;1000, 'Vesiverkoston lähtötiedot'!$A582+MALLI_saneeraus_VJ1!G$2,"")</f>
        <v/>
      </c>
      <c r="H583" s="8" t="str">
        <f>IF(G583&lt;&gt;"",'Vesiverkoston lähtötiedot'!$B582*MALLI_saneeraus_VJ1!H$2,"")</f>
        <v/>
      </c>
      <c r="I583" t="str">
        <f>IF('Vesiverkoston lähtötiedot'!$A582&gt;1000, 'Vesiverkoston lähtötiedot'!$A582+MALLI_saneeraus_VJ1!I$2,"")</f>
        <v/>
      </c>
      <c r="J583" s="8" t="str">
        <f>IF(I583&lt;&gt;"",'Vesiverkoston lähtötiedot'!$B582*MALLI_saneeraus_VJ1!J$2,"")</f>
        <v/>
      </c>
    </row>
    <row r="584" spans="1:10" x14ac:dyDescent="0.35">
      <c r="A584" t="str">
        <f>IF('Vesiverkoston lähtötiedot'!$A583&gt;1000, 'Vesiverkoston lähtötiedot'!$A583+MALLI_saneeraus_VJ1!A$2,"")</f>
        <v/>
      </c>
      <c r="B584" s="8" t="str">
        <f>IF(A584&lt;&gt;"",'Vesiverkoston lähtötiedot'!$B583*MALLI_saneeraus_VJ1!B$2,"")</f>
        <v/>
      </c>
      <c r="C584" t="str">
        <f>IF('Vesiverkoston lähtötiedot'!$A583&gt;1000, 'Vesiverkoston lähtötiedot'!$A583+MALLI_saneeraus_VJ1!C$2,"")</f>
        <v/>
      </c>
      <c r="D584" s="8" t="str">
        <f>IF(C584&lt;&gt;"",'Vesiverkoston lähtötiedot'!$B583*MALLI_saneeraus_VJ1!D$2,"")</f>
        <v/>
      </c>
      <c r="E584" t="str">
        <f>IF('Vesiverkoston lähtötiedot'!$A583&gt;1000, 'Vesiverkoston lähtötiedot'!$A583+MALLI_saneeraus_VJ1!E$2,"")</f>
        <v/>
      </c>
      <c r="F584" s="8" t="str">
        <f>IF(E584&lt;&gt;"",'Vesiverkoston lähtötiedot'!$B583*MALLI_saneeraus_VJ1!F$2,"")</f>
        <v/>
      </c>
      <c r="G584" t="str">
        <f>IF('Vesiverkoston lähtötiedot'!$A583&gt;1000, 'Vesiverkoston lähtötiedot'!$A583+MALLI_saneeraus_VJ1!G$2,"")</f>
        <v/>
      </c>
      <c r="H584" s="8" t="str">
        <f>IF(G584&lt;&gt;"",'Vesiverkoston lähtötiedot'!$B583*MALLI_saneeraus_VJ1!H$2,"")</f>
        <v/>
      </c>
      <c r="I584" t="str">
        <f>IF('Vesiverkoston lähtötiedot'!$A583&gt;1000, 'Vesiverkoston lähtötiedot'!$A583+MALLI_saneeraus_VJ1!I$2,"")</f>
        <v/>
      </c>
      <c r="J584" s="8" t="str">
        <f>IF(I584&lt;&gt;"",'Vesiverkoston lähtötiedot'!$B583*MALLI_saneeraus_VJ1!J$2,"")</f>
        <v/>
      </c>
    </row>
    <row r="585" spans="1:10" x14ac:dyDescent="0.35">
      <c r="A585" t="str">
        <f>IF('Vesiverkoston lähtötiedot'!$A584&gt;1000, 'Vesiverkoston lähtötiedot'!$A584+MALLI_saneeraus_VJ1!A$2,"")</f>
        <v/>
      </c>
      <c r="B585" s="8" t="str">
        <f>IF(A585&lt;&gt;"",'Vesiverkoston lähtötiedot'!$B584*MALLI_saneeraus_VJ1!B$2,"")</f>
        <v/>
      </c>
      <c r="C585" t="str">
        <f>IF('Vesiverkoston lähtötiedot'!$A584&gt;1000, 'Vesiverkoston lähtötiedot'!$A584+MALLI_saneeraus_VJ1!C$2,"")</f>
        <v/>
      </c>
      <c r="D585" s="8" t="str">
        <f>IF(C585&lt;&gt;"",'Vesiverkoston lähtötiedot'!$B584*MALLI_saneeraus_VJ1!D$2,"")</f>
        <v/>
      </c>
      <c r="E585" t="str">
        <f>IF('Vesiverkoston lähtötiedot'!$A584&gt;1000, 'Vesiverkoston lähtötiedot'!$A584+MALLI_saneeraus_VJ1!E$2,"")</f>
        <v/>
      </c>
      <c r="F585" s="8" t="str">
        <f>IF(E585&lt;&gt;"",'Vesiverkoston lähtötiedot'!$B584*MALLI_saneeraus_VJ1!F$2,"")</f>
        <v/>
      </c>
      <c r="G585" t="str">
        <f>IF('Vesiverkoston lähtötiedot'!$A584&gt;1000, 'Vesiverkoston lähtötiedot'!$A584+MALLI_saneeraus_VJ1!G$2,"")</f>
        <v/>
      </c>
      <c r="H585" s="8" t="str">
        <f>IF(G585&lt;&gt;"",'Vesiverkoston lähtötiedot'!$B584*MALLI_saneeraus_VJ1!H$2,"")</f>
        <v/>
      </c>
      <c r="I585" t="str">
        <f>IF('Vesiverkoston lähtötiedot'!$A584&gt;1000, 'Vesiverkoston lähtötiedot'!$A584+MALLI_saneeraus_VJ1!I$2,"")</f>
        <v/>
      </c>
      <c r="J585" s="8" t="str">
        <f>IF(I585&lt;&gt;"",'Vesiverkoston lähtötiedot'!$B584*MALLI_saneeraus_VJ1!J$2,"")</f>
        <v/>
      </c>
    </row>
    <row r="586" spans="1:10" x14ac:dyDescent="0.35">
      <c r="A586" t="str">
        <f>IF('Vesiverkoston lähtötiedot'!$A585&gt;1000, 'Vesiverkoston lähtötiedot'!$A585+MALLI_saneeraus_VJ1!A$2,"")</f>
        <v/>
      </c>
      <c r="B586" s="8" t="str">
        <f>IF(A586&lt;&gt;"",'Vesiverkoston lähtötiedot'!$B585*MALLI_saneeraus_VJ1!B$2,"")</f>
        <v/>
      </c>
      <c r="C586" t="str">
        <f>IF('Vesiverkoston lähtötiedot'!$A585&gt;1000, 'Vesiverkoston lähtötiedot'!$A585+MALLI_saneeraus_VJ1!C$2,"")</f>
        <v/>
      </c>
      <c r="D586" s="8" t="str">
        <f>IF(C586&lt;&gt;"",'Vesiverkoston lähtötiedot'!$B585*MALLI_saneeraus_VJ1!D$2,"")</f>
        <v/>
      </c>
      <c r="E586" t="str">
        <f>IF('Vesiverkoston lähtötiedot'!$A585&gt;1000, 'Vesiverkoston lähtötiedot'!$A585+MALLI_saneeraus_VJ1!E$2,"")</f>
        <v/>
      </c>
      <c r="F586" s="8" t="str">
        <f>IF(E586&lt;&gt;"",'Vesiverkoston lähtötiedot'!$B585*MALLI_saneeraus_VJ1!F$2,"")</f>
        <v/>
      </c>
      <c r="G586" t="str">
        <f>IF('Vesiverkoston lähtötiedot'!$A585&gt;1000, 'Vesiverkoston lähtötiedot'!$A585+MALLI_saneeraus_VJ1!G$2,"")</f>
        <v/>
      </c>
      <c r="H586" s="8" t="str">
        <f>IF(G586&lt;&gt;"",'Vesiverkoston lähtötiedot'!$B585*MALLI_saneeraus_VJ1!H$2,"")</f>
        <v/>
      </c>
      <c r="I586" t="str">
        <f>IF('Vesiverkoston lähtötiedot'!$A585&gt;1000, 'Vesiverkoston lähtötiedot'!$A585+MALLI_saneeraus_VJ1!I$2,"")</f>
        <v/>
      </c>
      <c r="J586" s="8" t="str">
        <f>IF(I586&lt;&gt;"",'Vesiverkoston lähtötiedot'!$B585*MALLI_saneeraus_VJ1!J$2,"")</f>
        <v/>
      </c>
    </row>
    <row r="587" spans="1:10" x14ac:dyDescent="0.35">
      <c r="A587" t="str">
        <f>IF('Vesiverkoston lähtötiedot'!$A586&gt;1000, 'Vesiverkoston lähtötiedot'!$A586+MALLI_saneeraus_VJ1!A$2,"")</f>
        <v/>
      </c>
      <c r="B587" s="8" t="str">
        <f>IF(A587&lt;&gt;"",'Vesiverkoston lähtötiedot'!$B586*MALLI_saneeraus_VJ1!B$2,"")</f>
        <v/>
      </c>
      <c r="C587" t="str">
        <f>IF('Vesiverkoston lähtötiedot'!$A586&gt;1000, 'Vesiverkoston lähtötiedot'!$A586+MALLI_saneeraus_VJ1!C$2,"")</f>
        <v/>
      </c>
      <c r="D587" s="8" t="str">
        <f>IF(C587&lt;&gt;"",'Vesiverkoston lähtötiedot'!$B586*MALLI_saneeraus_VJ1!D$2,"")</f>
        <v/>
      </c>
      <c r="E587" t="str">
        <f>IF('Vesiverkoston lähtötiedot'!$A586&gt;1000, 'Vesiverkoston lähtötiedot'!$A586+MALLI_saneeraus_VJ1!E$2,"")</f>
        <v/>
      </c>
      <c r="F587" s="8" t="str">
        <f>IF(E587&lt;&gt;"",'Vesiverkoston lähtötiedot'!$B586*MALLI_saneeraus_VJ1!F$2,"")</f>
        <v/>
      </c>
      <c r="G587" t="str">
        <f>IF('Vesiverkoston lähtötiedot'!$A586&gt;1000, 'Vesiverkoston lähtötiedot'!$A586+MALLI_saneeraus_VJ1!G$2,"")</f>
        <v/>
      </c>
      <c r="H587" s="8" t="str">
        <f>IF(G587&lt;&gt;"",'Vesiverkoston lähtötiedot'!$B586*MALLI_saneeraus_VJ1!H$2,"")</f>
        <v/>
      </c>
      <c r="I587" t="str">
        <f>IF('Vesiverkoston lähtötiedot'!$A586&gt;1000, 'Vesiverkoston lähtötiedot'!$A586+MALLI_saneeraus_VJ1!I$2,"")</f>
        <v/>
      </c>
      <c r="J587" s="8" t="str">
        <f>IF(I587&lt;&gt;"",'Vesiverkoston lähtötiedot'!$B586*MALLI_saneeraus_VJ1!J$2,"")</f>
        <v/>
      </c>
    </row>
    <row r="588" spans="1:10" x14ac:dyDescent="0.35">
      <c r="A588" t="str">
        <f>IF('Vesiverkoston lähtötiedot'!$A587&gt;1000, 'Vesiverkoston lähtötiedot'!$A587+MALLI_saneeraus_VJ1!A$2,"")</f>
        <v/>
      </c>
      <c r="B588" s="8" t="str">
        <f>IF(A588&lt;&gt;"",'Vesiverkoston lähtötiedot'!$B587*MALLI_saneeraus_VJ1!B$2,"")</f>
        <v/>
      </c>
      <c r="C588" t="str">
        <f>IF('Vesiverkoston lähtötiedot'!$A587&gt;1000, 'Vesiverkoston lähtötiedot'!$A587+MALLI_saneeraus_VJ1!C$2,"")</f>
        <v/>
      </c>
      <c r="D588" s="8" t="str">
        <f>IF(C588&lt;&gt;"",'Vesiverkoston lähtötiedot'!$B587*MALLI_saneeraus_VJ1!D$2,"")</f>
        <v/>
      </c>
      <c r="E588" t="str">
        <f>IF('Vesiverkoston lähtötiedot'!$A587&gt;1000, 'Vesiverkoston lähtötiedot'!$A587+MALLI_saneeraus_VJ1!E$2,"")</f>
        <v/>
      </c>
      <c r="F588" s="8" t="str">
        <f>IF(E588&lt;&gt;"",'Vesiverkoston lähtötiedot'!$B587*MALLI_saneeraus_VJ1!F$2,"")</f>
        <v/>
      </c>
      <c r="G588" t="str">
        <f>IF('Vesiverkoston lähtötiedot'!$A587&gt;1000, 'Vesiverkoston lähtötiedot'!$A587+MALLI_saneeraus_VJ1!G$2,"")</f>
        <v/>
      </c>
      <c r="H588" s="8" t="str">
        <f>IF(G588&lt;&gt;"",'Vesiverkoston lähtötiedot'!$B587*MALLI_saneeraus_VJ1!H$2,"")</f>
        <v/>
      </c>
      <c r="I588" t="str">
        <f>IF('Vesiverkoston lähtötiedot'!$A587&gt;1000, 'Vesiverkoston lähtötiedot'!$A587+MALLI_saneeraus_VJ1!I$2,"")</f>
        <v/>
      </c>
      <c r="J588" s="8" t="str">
        <f>IF(I588&lt;&gt;"",'Vesiverkoston lähtötiedot'!$B587*MALLI_saneeraus_VJ1!J$2,"")</f>
        <v/>
      </c>
    </row>
    <row r="589" spans="1:10" x14ac:dyDescent="0.35">
      <c r="A589" t="str">
        <f>IF('Vesiverkoston lähtötiedot'!$A588&gt;1000, 'Vesiverkoston lähtötiedot'!$A588+MALLI_saneeraus_VJ1!A$2,"")</f>
        <v/>
      </c>
      <c r="B589" s="8" t="str">
        <f>IF(A589&lt;&gt;"",'Vesiverkoston lähtötiedot'!$B588*MALLI_saneeraus_VJ1!B$2,"")</f>
        <v/>
      </c>
      <c r="C589" t="str">
        <f>IF('Vesiverkoston lähtötiedot'!$A588&gt;1000, 'Vesiverkoston lähtötiedot'!$A588+MALLI_saneeraus_VJ1!C$2,"")</f>
        <v/>
      </c>
      <c r="D589" s="8" t="str">
        <f>IF(C589&lt;&gt;"",'Vesiverkoston lähtötiedot'!$B588*MALLI_saneeraus_VJ1!D$2,"")</f>
        <v/>
      </c>
      <c r="E589" t="str">
        <f>IF('Vesiverkoston lähtötiedot'!$A588&gt;1000, 'Vesiverkoston lähtötiedot'!$A588+MALLI_saneeraus_VJ1!E$2,"")</f>
        <v/>
      </c>
      <c r="F589" s="8" t="str">
        <f>IF(E589&lt;&gt;"",'Vesiverkoston lähtötiedot'!$B588*MALLI_saneeraus_VJ1!F$2,"")</f>
        <v/>
      </c>
      <c r="G589" t="str">
        <f>IF('Vesiverkoston lähtötiedot'!$A588&gt;1000, 'Vesiverkoston lähtötiedot'!$A588+MALLI_saneeraus_VJ1!G$2,"")</f>
        <v/>
      </c>
      <c r="H589" s="8" t="str">
        <f>IF(G589&lt;&gt;"",'Vesiverkoston lähtötiedot'!$B588*MALLI_saneeraus_VJ1!H$2,"")</f>
        <v/>
      </c>
      <c r="I589" t="str">
        <f>IF('Vesiverkoston lähtötiedot'!$A588&gt;1000, 'Vesiverkoston lähtötiedot'!$A588+MALLI_saneeraus_VJ1!I$2,"")</f>
        <v/>
      </c>
      <c r="J589" s="8" t="str">
        <f>IF(I589&lt;&gt;"",'Vesiverkoston lähtötiedot'!$B588*MALLI_saneeraus_VJ1!J$2,"")</f>
        <v/>
      </c>
    </row>
    <row r="590" spans="1:10" x14ac:dyDescent="0.35">
      <c r="A590" t="str">
        <f>IF('Vesiverkoston lähtötiedot'!$A589&gt;1000, 'Vesiverkoston lähtötiedot'!$A589+MALLI_saneeraus_VJ1!A$2,"")</f>
        <v/>
      </c>
      <c r="B590" s="8" t="str">
        <f>IF(A590&lt;&gt;"",'Vesiverkoston lähtötiedot'!$B589*MALLI_saneeraus_VJ1!B$2,"")</f>
        <v/>
      </c>
      <c r="C590" t="str">
        <f>IF('Vesiverkoston lähtötiedot'!$A589&gt;1000, 'Vesiverkoston lähtötiedot'!$A589+MALLI_saneeraus_VJ1!C$2,"")</f>
        <v/>
      </c>
      <c r="D590" s="8" t="str">
        <f>IF(C590&lt;&gt;"",'Vesiverkoston lähtötiedot'!$B589*MALLI_saneeraus_VJ1!D$2,"")</f>
        <v/>
      </c>
      <c r="E590" t="str">
        <f>IF('Vesiverkoston lähtötiedot'!$A589&gt;1000, 'Vesiverkoston lähtötiedot'!$A589+MALLI_saneeraus_VJ1!E$2,"")</f>
        <v/>
      </c>
      <c r="F590" s="8" t="str">
        <f>IF(E590&lt;&gt;"",'Vesiverkoston lähtötiedot'!$B589*MALLI_saneeraus_VJ1!F$2,"")</f>
        <v/>
      </c>
      <c r="G590" t="str">
        <f>IF('Vesiverkoston lähtötiedot'!$A589&gt;1000, 'Vesiverkoston lähtötiedot'!$A589+MALLI_saneeraus_VJ1!G$2,"")</f>
        <v/>
      </c>
      <c r="H590" s="8" t="str">
        <f>IF(G590&lt;&gt;"",'Vesiverkoston lähtötiedot'!$B589*MALLI_saneeraus_VJ1!H$2,"")</f>
        <v/>
      </c>
      <c r="I590" t="str">
        <f>IF('Vesiverkoston lähtötiedot'!$A589&gt;1000, 'Vesiverkoston lähtötiedot'!$A589+MALLI_saneeraus_VJ1!I$2,"")</f>
        <v/>
      </c>
      <c r="J590" s="8" t="str">
        <f>IF(I590&lt;&gt;"",'Vesiverkoston lähtötiedot'!$B589*MALLI_saneeraus_VJ1!J$2,"")</f>
        <v/>
      </c>
    </row>
    <row r="591" spans="1:10" x14ac:dyDescent="0.35">
      <c r="A591" t="str">
        <f>IF('Vesiverkoston lähtötiedot'!$A590&gt;1000, 'Vesiverkoston lähtötiedot'!$A590+MALLI_saneeraus_VJ1!A$2,"")</f>
        <v/>
      </c>
      <c r="B591" s="8" t="str">
        <f>IF(A591&lt;&gt;"",'Vesiverkoston lähtötiedot'!$B590*MALLI_saneeraus_VJ1!B$2,"")</f>
        <v/>
      </c>
      <c r="C591" t="str">
        <f>IF('Vesiverkoston lähtötiedot'!$A590&gt;1000, 'Vesiverkoston lähtötiedot'!$A590+MALLI_saneeraus_VJ1!C$2,"")</f>
        <v/>
      </c>
      <c r="D591" s="8" t="str">
        <f>IF(C591&lt;&gt;"",'Vesiverkoston lähtötiedot'!$B590*MALLI_saneeraus_VJ1!D$2,"")</f>
        <v/>
      </c>
      <c r="E591" t="str">
        <f>IF('Vesiverkoston lähtötiedot'!$A590&gt;1000, 'Vesiverkoston lähtötiedot'!$A590+MALLI_saneeraus_VJ1!E$2,"")</f>
        <v/>
      </c>
      <c r="F591" s="8" t="str">
        <f>IF(E591&lt;&gt;"",'Vesiverkoston lähtötiedot'!$B590*MALLI_saneeraus_VJ1!F$2,"")</f>
        <v/>
      </c>
      <c r="G591" t="str">
        <f>IF('Vesiverkoston lähtötiedot'!$A590&gt;1000, 'Vesiverkoston lähtötiedot'!$A590+MALLI_saneeraus_VJ1!G$2,"")</f>
        <v/>
      </c>
      <c r="H591" s="8" t="str">
        <f>IF(G591&lt;&gt;"",'Vesiverkoston lähtötiedot'!$B590*MALLI_saneeraus_VJ1!H$2,"")</f>
        <v/>
      </c>
      <c r="I591" t="str">
        <f>IF('Vesiverkoston lähtötiedot'!$A590&gt;1000, 'Vesiverkoston lähtötiedot'!$A590+MALLI_saneeraus_VJ1!I$2,"")</f>
        <v/>
      </c>
      <c r="J591" s="8" t="str">
        <f>IF(I591&lt;&gt;"",'Vesiverkoston lähtötiedot'!$B590*MALLI_saneeraus_VJ1!J$2,"")</f>
        <v/>
      </c>
    </row>
    <row r="592" spans="1:10" x14ac:dyDescent="0.35">
      <c r="A592" t="str">
        <f>IF('Vesiverkoston lähtötiedot'!$A591&gt;1000, 'Vesiverkoston lähtötiedot'!$A591+MALLI_saneeraus_VJ1!A$2,"")</f>
        <v/>
      </c>
      <c r="B592" s="8" t="str">
        <f>IF(A592&lt;&gt;"",'Vesiverkoston lähtötiedot'!$B591*MALLI_saneeraus_VJ1!B$2,"")</f>
        <v/>
      </c>
      <c r="C592" t="str">
        <f>IF('Vesiverkoston lähtötiedot'!$A591&gt;1000, 'Vesiverkoston lähtötiedot'!$A591+MALLI_saneeraus_VJ1!C$2,"")</f>
        <v/>
      </c>
      <c r="D592" s="8" t="str">
        <f>IF(C592&lt;&gt;"",'Vesiverkoston lähtötiedot'!$B591*MALLI_saneeraus_VJ1!D$2,"")</f>
        <v/>
      </c>
      <c r="E592" t="str">
        <f>IF('Vesiverkoston lähtötiedot'!$A591&gt;1000, 'Vesiverkoston lähtötiedot'!$A591+MALLI_saneeraus_VJ1!E$2,"")</f>
        <v/>
      </c>
      <c r="F592" s="8" t="str">
        <f>IF(E592&lt;&gt;"",'Vesiverkoston lähtötiedot'!$B591*MALLI_saneeraus_VJ1!F$2,"")</f>
        <v/>
      </c>
      <c r="G592" t="str">
        <f>IF('Vesiverkoston lähtötiedot'!$A591&gt;1000, 'Vesiverkoston lähtötiedot'!$A591+MALLI_saneeraus_VJ1!G$2,"")</f>
        <v/>
      </c>
      <c r="H592" s="8" t="str">
        <f>IF(G592&lt;&gt;"",'Vesiverkoston lähtötiedot'!$B591*MALLI_saneeraus_VJ1!H$2,"")</f>
        <v/>
      </c>
      <c r="I592" t="str">
        <f>IF('Vesiverkoston lähtötiedot'!$A591&gt;1000, 'Vesiverkoston lähtötiedot'!$A591+MALLI_saneeraus_VJ1!I$2,"")</f>
        <v/>
      </c>
      <c r="J592" s="8" t="str">
        <f>IF(I592&lt;&gt;"",'Vesiverkoston lähtötiedot'!$B591*MALLI_saneeraus_VJ1!J$2,"")</f>
        <v/>
      </c>
    </row>
    <row r="593" spans="1:10" x14ac:dyDescent="0.35">
      <c r="A593" t="str">
        <f>IF('Vesiverkoston lähtötiedot'!$A592&gt;1000, 'Vesiverkoston lähtötiedot'!$A592+MALLI_saneeraus_VJ1!A$2,"")</f>
        <v/>
      </c>
      <c r="B593" s="8" t="str">
        <f>IF(A593&lt;&gt;"",'Vesiverkoston lähtötiedot'!$B592*MALLI_saneeraus_VJ1!B$2,"")</f>
        <v/>
      </c>
      <c r="C593" t="str">
        <f>IF('Vesiverkoston lähtötiedot'!$A592&gt;1000, 'Vesiverkoston lähtötiedot'!$A592+MALLI_saneeraus_VJ1!C$2,"")</f>
        <v/>
      </c>
      <c r="D593" s="8" t="str">
        <f>IF(C593&lt;&gt;"",'Vesiverkoston lähtötiedot'!$B592*MALLI_saneeraus_VJ1!D$2,"")</f>
        <v/>
      </c>
      <c r="E593" t="str">
        <f>IF('Vesiverkoston lähtötiedot'!$A592&gt;1000, 'Vesiverkoston lähtötiedot'!$A592+MALLI_saneeraus_VJ1!E$2,"")</f>
        <v/>
      </c>
      <c r="F593" s="8" t="str">
        <f>IF(E593&lt;&gt;"",'Vesiverkoston lähtötiedot'!$B592*MALLI_saneeraus_VJ1!F$2,"")</f>
        <v/>
      </c>
      <c r="G593" t="str">
        <f>IF('Vesiverkoston lähtötiedot'!$A592&gt;1000, 'Vesiverkoston lähtötiedot'!$A592+MALLI_saneeraus_VJ1!G$2,"")</f>
        <v/>
      </c>
      <c r="H593" s="8" t="str">
        <f>IF(G593&lt;&gt;"",'Vesiverkoston lähtötiedot'!$B592*MALLI_saneeraus_VJ1!H$2,"")</f>
        <v/>
      </c>
      <c r="I593" t="str">
        <f>IF('Vesiverkoston lähtötiedot'!$A592&gt;1000, 'Vesiverkoston lähtötiedot'!$A592+MALLI_saneeraus_VJ1!I$2,"")</f>
        <v/>
      </c>
      <c r="J593" s="8" t="str">
        <f>IF(I593&lt;&gt;"",'Vesiverkoston lähtötiedot'!$B592*MALLI_saneeraus_VJ1!J$2,"")</f>
        <v/>
      </c>
    </row>
    <row r="594" spans="1:10" x14ac:dyDescent="0.35">
      <c r="A594" t="str">
        <f>IF('Vesiverkoston lähtötiedot'!$A593&gt;1000, 'Vesiverkoston lähtötiedot'!$A593+MALLI_saneeraus_VJ1!A$2,"")</f>
        <v/>
      </c>
      <c r="B594" s="8" t="str">
        <f>IF(A594&lt;&gt;"",'Vesiverkoston lähtötiedot'!$B593*MALLI_saneeraus_VJ1!B$2,"")</f>
        <v/>
      </c>
      <c r="C594" t="str">
        <f>IF('Vesiverkoston lähtötiedot'!$A593&gt;1000, 'Vesiverkoston lähtötiedot'!$A593+MALLI_saneeraus_VJ1!C$2,"")</f>
        <v/>
      </c>
      <c r="D594" s="8" t="str">
        <f>IF(C594&lt;&gt;"",'Vesiverkoston lähtötiedot'!$B593*MALLI_saneeraus_VJ1!D$2,"")</f>
        <v/>
      </c>
      <c r="E594" t="str">
        <f>IF('Vesiverkoston lähtötiedot'!$A593&gt;1000, 'Vesiverkoston lähtötiedot'!$A593+MALLI_saneeraus_VJ1!E$2,"")</f>
        <v/>
      </c>
      <c r="F594" s="8" t="str">
        <f>IF(E594&lt;&gt;"",'Vesiverkoston lähtötiedot'!$B593*MALLI_saneeraus_VJ1!F$2,"")</f>
        <v/>
      </c>
      <c r="G594" t="str">
        <f>IF('Vesiverkoston lähtötiedot'!$A593&gt;1000, 'Vesiverkoston lähtötiedot'!$A593+MALLI_saneeraus_VJ1!G$2,"")</f>
        <v/>
      </c>
      <c r="H594" s="8" t="str">
        <f>IF(G594&lt;&gt;"",'Vesiverkoston lähtötiedot'!$B593*MALLI_saneeraus_VJ1!H$2,"")</f>
        <v/>
      </c>
      <c r="I594" t="str">
        <f>IF('Vesiverkoston lähtötiedot'!$A593&gt;1000, 'Vesiverkoston lähtötiedot'!$A593+MALLI_saneeraus_VJ1!I$2,"")</f>
        <v/>
      </c>
      <c r="J594" s="8" t="str">
        <f>IF(I594&lt;&gt;"",'Vesiverkoston lähtötiedot'!$B593*MALLI_saneeraus_VJ1!J$2,"")</f>
        <v/>
      </c>
    </row>
    <row r="595" spans="1:10" x14ac:dyDescent="0.35">
      <c r="A595" t="str">
        <f>IF('Vesiverkoston lähtötiedot'!$A594&gt;1000, 'Vesiverkoston lähtötiedot'!$A594+MALLI_saneeraus_VJ1!A$2,"")</f>
        <v/>
      </c>
      <c r="B595" s="8" t="str">
        <f>IF(A595&lt;&gt;"",'Vesiverkoston lähtötiedot'!$B594*MALLI_saneeraus_VJ1!B$2,"")</f>
        <v/>
      </c>
      <c r="C595" t="str">
        <f>IF('Vesiverkoston lähtötiedot'!$A594&gt;1000, 'Vesiverkoston lähtötiedot'!$A594+MALLI_saneeraus_VJ1!C$2,"")</f>
        <v/>
      </c>
      <c r="D595" s="8" t="str">
        <f>IF(C595&lt;&gt;"",'Vesiverkoston lähtötiedot'!$B594*MALLI_saneeraus_VJ1!D$2,"")</f>
        <v/>
      </c>
      <c r="E595" t="str">
        <f>IF('Vesiverkoston lähtötiedot'!$A594&gt;1000, 'Vesiverkoston lähtötiedot'!$A594+MALLI_saneeraus_VJ1!E$2,"")</f>
        <v/>
      </c>
      <c r="F595" s="8" t="str">
        <f>IF(E595&lt;&gt;"",'Vesiverkoston lähtötiedot'!$B594*MALLI_saneeraus_VJ1!F$2,"")</f>
        <v/>
      </c>
      <c r="G595" t="str">
        <f>IF('Vesiverkoston lähtötiedot'!$A594&gt;1000, 'Vesiverkoston lähtötiedot'!$A594+MALLI_saneeraus_VJ1!G$2,"")</f>
        <v/>
      </c>
      <c r="H595" s="8" t="str">
        <f>IF(G595&lt;&gt;"",'Vesiverkoston lähtötiedot'!$B594*MALLI_saneeraus_VJ1!H$2,"")</f>
        <v/>
      </c>
      <c r="I595" t="str">
        <f>IF('Vesiverkoston lähtötiedot'!$A594&gt;1000, 'Vesiverkoston lähtötiedot'!$A594+MALLI_saneeraus_VJ1!I$2,"")</f>
        <v/>
      </c>
      <c r="J595" s="8" t="str">
        <f>IF(I595&lt;&gt;"",'Vesiverkoston lähtötiedot'!$B594*MALLI_saneeraus_VJ1!J$2,"")</f>
        <v/>
      </c>
    </row>
    <row r="596" spans="1:10" x14ac:dyDescent="0.35">
      <c r="A596" t="str">
        <f>IF('Vesiverkoston lähtötiedot'!$A595&gt;1000, 'Vesiverkoston lähtötiedot'!$A595+MALLI_saneeraus_VJ1!A$2,"")</f>
        <v/>
      </c>
      <c r="B596" s="8" t="str">
        <f>IF(A596&lt;&gt;"",'Vesiverkoston lähtötiedot'!$B595*MALLI_saneeraus_VJ1!B$2,"")</f>
        <v/>
      </c>
      <c r="C596" t="str">
        <f>IF('Vesiverkoston lähtötiedot'!$A595&gt;1000, 'Vesiverkoston lähtötiedot'!$A595+MALLI_saneeraus_VJ1!C$2,"")</f>
        <v/>
      </c>
      <c r="D596" s="8" t="str">
        <f>IF(C596&lt;&gt;"",'Vesiverkoston lähtötiedot'!$B595*MALLI_saneeraus_VJ1!D$2,"")</f>
        <v/>
      </c>
      <c r="E596" t="str">
        <f>IF('Vesiverkoston lähtötiedot'!$A595&gt;1000, 'Vesiverkoston lähtötiedot'!$A595+MALLI_saneeraus_VJ1!E$2,"")</f>
        <v/>
      </c>
      <c r="F596" s="8" t="str">
        <f>IF(E596&lt;&gt;"",'Vesiverkoston lähtötiedot'!$B595*MALLI_saneeraus_VJ1!F$2,"")</f>
        <v/>
      </c>
      <c r="G596" t="str">
        <f>IF('Vesiverkoston lähtötiedot'!$A595&gt;1000, 'Vesiverkoston lähtötiedot'!$A595+MALLI_saneeraus_VJ1!G$2,"")</f>
        <v/>
      </c>
      <c r="H596" s="8" t="str">
        <f>IF(G596&lt;&gt;"",'Vesiverkoston lähtötiedot'!$B595*MALLI_saneeraus_VJ1!H$2,"")</f>
        <v/>
      </c>
      <c r="I596" t="str">
        <f>IF('Vesiverkoston lähtötiedot'!$A595&gt;1000, 'Vesiverkoston lähtötiedot'!$A595+MALLI_saneeraus_VJ1!I$2,"")</f>
        <v/>
      </c>
      <c r="J596" s="8" t="str">
        <f>IF(I596&lt;&gt;"",'Vesiverkoston lähtötiedot'!$B595*MALLI_saneeraus_VJ1!J$2,"")</f>
        <v/>
      </c>
    </row>
    <row r="597" spans="1:10" x14ac:dyDescent="0.35">
      <c r="A597" t="str">
        <f>IF('Vesiverkoston lähtötiedot'!$A596&gt;1000, 'Vesiverkoston lähtötiedot'!$A596+MALLI_saneeraus_VJ1!A$2,"")</f>
        <v/>
      </c>
      <c r="B597" s="8" t="str">
        <f>IF(A597&lt;&gt;"",'Vesiverkoston lähtötiedot'!$B596*MALLI_saneeraus_VJ1!B$2,"")</f>
        <v/>
      </c>
      <c r="C597" t="str">
        <f>IF('Vesiverkoston lähtötiedot'!$A596&gt;1000, 'Vesiverkoston lähtötiedot'!$A596+MALLI_saneeraus_VJ1!C$2,"")</f>
        <v/>
      </c>
      <c r="D597" s="8" t="str">
        <f>IF(C597&lt;&gt;"",'Vesiverkoston lähtötiedot'!$B596*MALLI_saneeraus_VJ1!D$2,"")</f>
        <v/>
      </c>
      <c r="E597" t="str">
        <f>IF('Vesiverkoston lähtötiedot'!$A596&gt;1000, 'Vesiverkoston lähtötiedot'!$A596+MALLI_saneeraus_VJ1!E$2,"")</f>
        <v/>
      </c>
      <c r="F597" s="8" t="str">
        <f>IF(E597&lt;&gt;"",'Vesiverkoston lähtötiedot'!$B596*MALLI_saneeraus_VJ1!F$2,"")</f>
        <v/>
      </c>
      <c r="G597" t="str">
        <f>IF('Vesiverkoston lähtötiedot'!$A596&gt;1000, 'Vesiverkoston lähtötiedot'!$A596+MALLI_saneeraus_VJ1!G$2,"")</f>
        <v/>
      </c>
      <c r="H597" s="8" t="str">
        <f>IF(G597&lt;&gt;"",'Vesiverkoston lähtötiedot'!$B596*MALLI_saneeraus_VJ1!H$2,"")</f>
        <v/>
      </c>
      <c r="I597" t="str">
        <f>IF('Vesiverkoston lähtötiedot'!$A596&gt;1000, 'Vesiverkoston lähtötiedot'!$A596+MALLI_saneeraus_VJ1!I$2,"")</f>
        <v/>
      </c>
      <c r="J597" s="8" t="str">
        <f>IF(I597&lt;&gt;"",'Vesiverkoston lähtötiedot'!$B596*MALLI_saneeraus_VJ1!J$2,"")</f>
        <v/>
      </c>
    </row>
    <row r="598" spans="1:10" x14ac:dyDescent="0.35">
      <c r="A598" t="str">
        <f>IF('Vesiverkoston lähtötiedot'!$A597&gt;1000, 'Vesiverkoston lähtötiedot'!$A597+MALLI_saneeraus_VJ1!A$2,"")</f>
        <v/>
      </c>
      <c r="B598" s="8" t="str">
        <f>IF(A598&lt;&gt;"",'Vesiverkoston lähtötiedot'!$B597*MALLI_saneeraus_VJ1!B$2,"")</f>
        <v/>
      </c>
      <c r="C598" t="str">
        <f>IF('Vesiverkoston lähtötiedot'!$A597&gt;1000, 'Vesiverkoston lähtötiedot'!$A597+MALLI_saneeraus_VJ1!C$2,"")</f>
        <v/>
      </c>
      <c r="D598" s="8" t="str">
        <f>IF(C598&lt;&gt;"",'Vesiverkoston lähtötiedot'!$B597*MALLI_saneeraus_VJ1!D$2,"")</f>
        <v/>
      </c>
      <c r="E598" t="str">
        <f>IF('Vesiverkoston lähtötiedot'!$A597&gt;1000, 'Vesiverkoston lähtötiedot'!$A597+MALLI_saneeraus_VJ1!E$2,"")</f>
        <v/>
      </c>
      <c r="F598" s="8" t="str">
        <f>IF(E598&lt;&gt;"",'Vesiverkoston lähtötiedot'!$B597*MALLI_saneeraus_VJ1!F$2,"")</f>
        <v/>
      </c>
      <c r="G598" t="str">
        <f>IF('Vesiverkoston lähtötiedot'!$A597&gt;1000, 'Vesiverkoston lähtötiedot'!$A597+MALLI_saneeraus_VJ1!G$2,"")</f>
        <v/>
      </c>
      <c r="H598" s="8" t="str">
        <f>IF(G598&lt;&gt;"",'Vesiverkoston lähtötiedot'!$B597*MALLI_saneeraus_VJ1!H$2,"")</f>
        <v/>
      </c>
      <c r="I598" t="str">
        <f>IF('Vesiverkoston lähtötiedot'!$A597&gt;1000, 'Vesiverkoston lähtötiedot'!$A597+MALLI_saneeraus_VJ1!I$2,"")</f>
        <v/>
      </c>
      <c r="J598" s="8" t="str">
        <f>IF(I598&lt;&gt;"",'Vesiverkoston lähtötiedot'!$B597*MALLI_saneeraus_VJ1!J$2,"")</f>
        <v/>
      </c>
    </row>
    <row r="599" spans="1:10" x14ac:dyDescent="0.35">
      <c r="A599" t="str">
        <f>IF('Vesiverkoston lähtötiedot'!$A598&gt;1000, 'Vesiverkoston lähtötiedot'!$A598+MALLI_saneeraus_VJ1!A$2,"")</f>
        <v/>
      </c>
      <c r="B599" s="8" t="str">
        <f>IF(A599&lt;&gt;"",'Vesiverkoston lähtötiedot'!$B598*MALLI_saneeraus_VJ1!B$2,"")</f>
        <v/>
      </c>
      <c r="C599" t="str">
        <f>IF('Vesiverkoston lähtötiedot'!$A598&gt;1000, 'Vesiverkoston lähtötiedot'!$A598+MALLI_saneeraus_VJ1!C$2,"")</f>
        <v/>
      </c>
      <c r="D599" s="8" t="str">
        <f>IF(C599&lt;&gt;"",'Vesiverkoston lähtötiedot'!$B598*MALLI_saneeraus_VJ1!D$2,"")</f>
        <v/>
      </c>
      <c r="E599" t="str">
        <f>IF('Vesiverkoston lähtötiedot'!$A598&gt;1000, 'Vesiverkoston lähtötiedot'!$A598+MALLI_saneeraus_VJ1!E$2,"")</f>
        <v/>
      </c>
      <c r="F599" s="8" t="str">
        <f>IF(E599&lt;&gt;"",'Vesiverkoston lähtötiedot'!$B598*MALLI_saneeraus_VJ1!F$2,"")</f>
        <v/>
      </c>
      <c r="G599" t="str">
        <f>IF('Vesiverkoston lähtötiedot'!$A598&gt;1000, 'Vesiverkoston lähtötiedot'!$A598+MALLI_saneeraus_VJ1!G$2,"")</f>
        <v/>
      </c>
      <c r="H599" s="8" t="str">
        <f>IF(G599&lt;&gt;"",'Vesiverkoston lähtötiedot'!$B598*MALLI_saneeraus_VJ1!H$2,"")</f>
        <v/>
      </c>
      <c r="I599" t="str">
        <f>IF('Vesiverkoston lähtötiedot'!$A598&gt;1000, 'Vesiverkoston lähtötiedot'!$A598+MALLI_saneeraus_VJ1!I$2,"")</f>
        <v/>
      </c>
      <c r="J599" s="8" t="str">
        <f>IF(I599&lt;&gt;"",'Vesiverkoston lähtötiedot'!$B598*MALLI_saneeraus_VJ1!J$2,"")</f>
        <v/>
      </c>
    </row>
    <row r="600" spans="1:10" x14ac:dyDescent="0.35">
      <c r="A600" t="str">
        <f>IF('Vesiverkoston lähtötiedot'!$A599&gt;1000, 'Vesiverkoston lähtötiedot'!$A599+MALLI_saneeraus_VJ1!A$2,"")</f>
        <v/>
      </c>
      <c r="B600" s="8" t="str">
        <f>IF(A600&lt;&gt;"",'Vesiverkoston lähtötiedot'!$B599*MALLI_saneeraus_VJ1!B$2,"")</f>
        <v/>
      </c>
      <c r="C600" t="str">
        <f>IF('Vesiverkoston lähtötiedot'!$A599&gt;1000, 'Vesiverkoston lähtötiedot'!$A599+MALLI_saneeraus_VJ1!C$2,"")</f>
        <v/>
      </c>
      <c r="D600" s="8" t="str">
        <f>IF(C600&lt;&gt;"",'Vesiverkoston lähtötiedot'!$B599*MALLI_saneeraus_VJ1!D$2,"")</f>
        <v/>
      </c>
      <c r="E600" t="str">
        <f>IF('Vesiverkoston lähtötiedot'!$A599&gt;1000, 'Vesiverkoston lähtötiedot'!$A599+MALLI_saneeraus_VJ1!E$2,"")</f>
        <v/>
      </c>
      <c r="F600" s="8" t="str">
        <f>IF(E600&lt;&gt;"",'Vesiverkoston lähtötiedot'!$B599*MALLI_saneeraus_VJ1!F$2,"")</f>
        <v/>
      </c>
      <c r="G600" t="str">
        <f>IF('Vesiverkoston lähtötiedot'!$A599&gt;1000, 'Vesiverkoston lähtötiedot'!$A599+MALLI_saneeraus_VJ1!G$2,"")</f>
        <v/>
      </c>
      <c r="H600" s="8" t="str">
        <f>IF(G600&lt;&gt;"",'Vesiverkoston lähtötiedot'!$B599*MALLI_saneeraus_VJ1!H$2,"")</f>
        <v/>
      </c>
      <c r="I600" t="str">
        <f>IF('Vesiverkoston lähtötiedot'!$A599&gt;1000, 'Vesiverkoston lähtötiedot'!$A599+MALLI_saneeraus_VJ1!I$2,"")</f>
        <v/>
      </c>
      <c r="J600" s="8" t="str">
        <f>IF(I600&lt;&gt;"",'Vesiverkoston lähtötiedot'!$B599*MALLI_saneeraus_VJ1!J$2,"")</f>
        <v/>
      </c>
    </row>
    <row r="601" spans="1:10" x14ac:dyDescent="0.35">
      <c r="A601" t="str">
        <f>IF('Vesiverkoston lähtötiedot'!$A600&gt;1000, 'Vesiverkoston lähtötiedot'!$A600+MALLI_saneeraus_VJ1!A$2,"")</f>
        <v/>
      </c>
      <c r="B601" s="8" t="str">
        <f>IF(A601&lt;&gt;"",'Vesiverkoston lähtötiedot'!$B600*MALLI_saneeraus_VJ1!B$2,"")</f>
        <v/>
      </c>
      <c r="C601" t="str">
        <f>IF('Vesiverkoston lähtötiedot'!$A600&gt;1000, 'Vesiverkoston lähtötiedot'!$A600+MALLI_saneeraus_VJ1!C$2,"")</f>
        <v/>
      </c>
      <c r="D601" s="8" t="str">
        <f>IF(C601&lt;&gt;"",'Vesiverkoston lähtötiedot'!$B600*MALLI_saneeraus_VJ1!D$2,"")</f>
        <v/>
      </c>
      <c r="E601" t="str">
        <f>IF('Vesiverkoston lähtötiedot'!$A600&gt;1000, 'Vesiverkoston lähtötiedot'!$A600+MALLI_saneeraus_VJ1!E$2,"")</f>
        <v/>
      </c>
      <c r="F601" s="8" t="str">
        <f>IF(E601&lt;&gt;"",'Vesiverkoston lähtötiedot'!$B600*MALLI_saneeraus_VJ1!F$2,"")</f>
        <v/>
      </c>
      <c r="G601" t="str">
        <f>IF('Vesiverkoston lähtötiedot'!$A600&gt;1000, 'Vesiverkoston lähtötiedot'!$A600+MALLI_saneeraus_VJ1!G$2,"")</f>
        <v/>
      </c>
      <c r="H601" s="8" t="str">
        <f>IF(G601&lt;&gt;"",'Vesiverkoston lähtötiedot'!$B600*MALLI_saneeraus_VJ1!H$2,"")</f>
        <v/>
      </c>
      <c r="I601" t="str">
        <f>IF('Vesiverkoston lähtötiedot'!$A600&gt;1000, 'Vesiverkoston lähtötiedot'!$A600+MALLI_saneeraus_VJ1!I$2,"")</f>
        <v/>
      </c>
      <c r="J601" s="8" t="str">
        <f>IF(I601&lt;&gt;"",'Vesiverkoston lähtötiedot'!$B600*MALLI_saneeraus_VJ1!J$2,"")</f>
        <v/>
      </c>
    </row>
    <row r="602" spans="1:10" x14ac:dyDescent="0.35">
      <c r="A602" t="str">
        <f>IF('Vesiverkoston lähtötiedot'!$A601&gt;1000, 'Vesiverkoston lähtötiedot'!$A601+MALLI_saneeraus_VJ1!A$2,"")</f>
        <v/>
      </c>
      <c r="B602" s="8" t="str">
        <f>IF(A602&lt;&gt;"",'Vesiverkoston lähtötiedot'!$B601*MALLI_saneeraus_VJ1!B$2,"")</f>
        <v/>
      </c>
      <c r="C602" t="str">
        <f>IF('Vesiverkoston lähtötiedot'!$A601&gt;1000, 'Vesiverkoston lähtötiedot'!$A601+MALLI_saneeraus_VJ1!C$2,"")</f>
        <v/>
      </c>
      <c r="D602" s="8" t="str">
        <f>IF(C602&lt;&gt;"",'Vesiverkoston lähtötiedot'!$B601*MALLI_saneeraus_VJ1!D$2,"")</f>
        <v/>
      </c>
      <c r="E602" t="str">
        <f>IF('Vesiverkoston lähtötiedot'!$A601&gt;1000, 'Vesiverkoston lähtötiedot'!$A601+MALLI_saneeraus_VJ1!E$2,"")</f>
        <v/>
      </c>
      <c r="F602" s="8" t="str">
        <f>IF(E602&lt;&gt;"",'Vesiverkoston lähtötiedot'!$B601*MALLI_saneeraus_VJ1!F$2,"")</f>
        <v/>
      </c>
      <c r="G602" t="str">
        <f>IF('Vesiverkoston lähtötiedot'!$A601&gt;1000, 'Vesiverkoston lähtötiedot'!$A601+MALLI_saneeraus_VJ1!G$2,"")</f>
        <v/>
      </c>
      <c r="H602" s="8" t="str">
        <f>IF(G602&lt;&gt;"",'Vesiverkoston lähtötiedot'!$B601*MALLI_saneeraus_VJ1!H$2,"")</f>
        <v/>
      </c>
      <c r="I602" t="str">
        <f>IF('Vesiverkoston lähtötiedot'!$A601&gt;1000, 'Vesiverkoston lähtötiedot'!$A601+MALLI_saneeraus_VJ1!I$2,"")</f>
        <v/>
      </c>
      <c r="J602" s="8" t="str">
        <f>IF(I602&lt;&gt;"",'Vesiverkoston lähtötiedot'!$B601*MALLI_saneeraus_VJ1!J$2,"")</f>
        <v/>
      </c>
    </row>
    <row r="603" spans="1:10" x14ac:dyDescent="0.35">
      <c r="A603" t="str">
        <f>IF('Vesiverkoston lähtötiedot'!$A602&gt;1000, 'Vesiverkoston lähtötiedot'!$A602+MALLI_saneeraus_VJ1!A$2,"")</f>
        <v/>
      </c>
      <c r="B603" s="8" t="str">
        <f>IF(A603&lt;&gt;"",'Vesiverkoston lähtötiedot'!$B602*MALLI_saneeraus_VJ1!B$2,"")</f>
        <v/>
      </c>
      <c r="C603" t="str">
        <f>IF('Vesiverkoston lähtötiedot'!$A602&gt;1000, 'Vesiverkoston lähtötiedot'!$A602+MALLI_saneeraus_VJ1!C$2,"")</f>
        <v/>
      </c>
      <c r="D603" s="8" t="str">
        <f>IF(C603&lt;&gt;"",'Vesiverkoston lähtötiedot'!$B602*MALLI_saneeraus_VJ1!D$2,"")</f>
        <v/>
      </c>
      <c r="E603" t="str">
        <f>IF('Vesiverkoston lähtötiedot'!$A602&gt;1000, 'Vesiverkoston lähtötiedot'!$A602+MALLI_saneeraus_VJ1!E$2,"")</f>
        <v/>
      </c>
      <c r="F603" s="8" t="str">
        <f>IF(E603&lt;&gt;"",'Vesiverkoston lähtötiedot'!$B602*MALLI_saneeraus_VJ1!F$2,"")</f>
        <v/>
      </c>
      <c r="G603" t="str">
        <f>IF('Vesiverkoston lähtötiedot'!$A602&gt;1000, 'Vesiverkoston lähtötiedot'!$A602+MALLI_saneeraus_VJ1!G$2,"")</f>
        <v/>
      </c>
      <c r="H603" s="8" t="str">
        <f>IF(G603&lt;&gt;"",'Vesiverkoston lähtötiedot'!$B602*MALLI_saneeraus_VJ1!H$2,"")</f>
        <v/>
      </c>
      <c r="I603" t="str">
        <f>IF('Vesiverkoston lähtötiedot'!$A602&gt;1000, 'Vesiverkoston lähtötiedot'!$A602+MALLI_saneeraus_VJ1!I$2,"")</f>
        <v/>
      </c>
      <c r="J603" s="8" t="str">
        <f>IF(I603&lt;&gt;"",'Vesiverkoston lähtötiedot'!$B602*MALLI_saneeraus_VJ1!J$2,"")</f>
        <v/>
      </c>
    </row>
    <row r="604" spans="1:10" x14ac:dyDescent="0.35">
      <c r="A604" t="str">
        <f>IF('Vesiverkoston lähtötiedot'!$A603&gt;1000, 'Vesiverkoston lähtötiedot'!$A603+MALLI_saneeraus_VJ1!A$2,"")</f>
        <v/>
      </c>
      <c r="B604" s="8" t="str">
        <f>IF(A604&lt;&gt;"",'Vesiverkoston lähtötiedot'!$B603*MALLI_saneeraus_VJ1!B$2,"")</f>
        <v/>
      </c>
      <c r="C604" t="str">
        <f>IF('Vesiverkoston lähtötiedot'!$A603&gt;1000, 'Vesiverkoston lähtötiedot'!$A603+MALLI_saneeraus_VJ1!C$2,"")</f>
        <v/>
      </c>
      <c r="D604" s="8" t="str">
        <f>IF(C604&lt;&gt;"",'Vesiverkoston lähtötiedot'!$B603*MALLI_saneeraus_VJ1!D$2,"")</f>
        <v/>
      </c>
      <c r="E604" t="str">
        <f>IF('Vesiverkoston lähtötiedot'!$A603&gt;1000, 'Vesiverkoston lähtötiedot'!$A603+MALLI_saneeraus_VJ1!E$2,"")</f>
        <v/>
      </c>
      <c r="F604" s="8" t="str">
        <f>IF(E604&lt;&gt;"",'Vesiverkoston lähtötiedot'!$B603*MALLI_saneeraus_VJ1!F$2,"")</f>
        <v/>
      </c>
      <c r="G604" t="str">
        <f>IF('Vesiverkoston lähtötiedot'!$A603&gt;1000, 'Vesiverkoston lähtötiedot'!$A603+MALLI_saneeraus_VJ1!G$2,"")</f>
        <v/>
      </c>
      <c r="H604" s="8" t="str">
        <f>IF(G604&lt;&gt;"",'Vesiverkoston lähtötiedot'!$B603*MALLI_saneeraus_VJ1!H$2,"")</f>
        <v/>
      </c>
      <c r="I604" t="str">
        <f>IF('Vesiverkoston lähtötiedot'!$A603&gt;1000, 'Vesiverkoston lähtötiedot'!$A603+MALLI_saneeraus_VJ1!I$2,"")</f>
        <v/>
      </c>
      <c r="J604" s="8" t="str">
        <f>IF(I604&lt;&gt;"",'Vesiverkoston lähtötiedot'!$B603*MALLI_saneeraus_VJ1!J$2,"")</f>
        <v/>
      </c>
    </row>
    <row r="605" spans="1:10" x14ac:dyDescent="0.35">
      <c r="A605" t="str">
        <f>IF('Vesiverkoston lähtötiedot'!$A604&gt;1000, 'Vesiverkoston lähtötiedot'!$A604+MALLI_saneeraus_VJ1!A$2,"")</f>
        <v/>
      </c>
      <c r="B605" s="8" t="str">
        <f>IF(A605&lt;&gt;"",'Vesiverkoston lähtötiedot'!$B604*MALLI_saneeraus_VJ1!B$2,"")</f>
        <v/>
      </c>
      <c r="C605" t="str">
        <f>IF('Vesiverkoston lähtötiedot'!$A604&gt;1000, 'Vesiverkoston lähtötiedot'!$A604+MALLI_saneeraus_VJ1!C$2,"")</f>
        <v/>
      </c>
      <c r="D605" s="8" t="str">
        <f>IF(C605&lt;&gt;"",'Vesiverkoston lähtötiedot'!$B604*MALLI_saneeraus_VJ1!D$2,"")</f>
        <v/>
      </c>
      <c r="E605" t="str">
        <f>IF('Vesiverkoston lähtötiedot'!$A604&gt;1000, 'Vesiverkoston lähtötiedot'!$A604+MALLI_saneeraus_VJ1!E$2,"")</f>
        <v/>
      </c>
      <c r="F605" s="8" t="str">
        <f>IF(E605&lt;&gt;"",'Vesiverkoston lähtötiedot'!$B604*MALLI_saneeraus_VJ1!F$2,"")</f>
        <v/>
      </c>
      <c r="G605" t="str">
        <f>IF('Vesiverkoston lähtötiedot'!$A604&gt;1000, 'Vesiverkoston lähtötiedot'!$A604+MALLI_saneeraus_VJ1!G$2,"")</f>
        <v/>
      </c>
      <c r="H605" s="8" t="str">
        <f>IF(G605&lt;&gt;"",'Vesiverkoston lähtötiedot'!$B604*MALLI_saneeraus_VJ1!H$2,"")</f>
        <v/>
      </c>
      <c r="I605" t="str">
        <f>IF('Vesiverkoston lähtötiedot'!$A604&gt;1000, 'Vesiverkoston lähtötiedot'!$A604+MALLI_saneeraus_VJ1!I$2,"")</f>
        <v/>
      </c>
      <c r="J605" s="8" t="str">
        <f>IF(I605&lt;&gt;"",'Vesiverkoston lähtötiedot'!$B604*MALLI_saneeraus_VJ1!J$2,"")</f>
        <v/>
      </c>
    </row>
    <row r="606" spans="1:10" x14ac:dyDescent="0.35">
      <c r="A606" t="str">
        <f>IF('Vesiverkoston lähtötiedot'!$A605&gt;1000, 'Vesiverkoston lähtötiedot'!$A605+MALLI_saneeraus_VJ1!A$2,"")</f>
        <v/>
      </c>
      <c r="B606" s="8" t="str">
        <f>IF(A606&lt;&gt;"",'Vesiverkoston lähtötiedot'!$B605*MALLI_saneeraus_VJ1!B$2,"")</f>
        <v/>
      </c>
      <c r="C606" t="str">
        <f>IF('Vesiverkoston lähtötiedot'!$A605&gt;1000, 'Vesiverkoston lähtötiedot'!$A605+MALLI_saneeraus_VJ1!C$2,"")</f>
        <v/>
      </c>
      <c r="D606" s="8" t="str">
        <f>IF(C606&lt;&gt;"",'Vesiverkoston lähtötiedot'!$B605*MALLI_saneeraus_VJ1!D$2,"")</f>
        <v/>
      </c>
      <c r="E606" t="str">
        <f>IF('Vesiverkoston lähtötiedot'!$A605&gt;1000, 'Vesiverkoston lähtötiedot'!$A605+MALLI_saneeraus_VJ1!E$2,"")</f>
        <v/>
      </c>
      <c r="F606" s="8" t="str">
        <f>IF(E606&lt;&gt;"",'Vesiverkoston lähtötiedot'!$B605*MALLI_saneeraus_VJ1!F$2,"")</f>
        <v/>
      </c>
      <c r="G606" t="str">
        <f>IF('Vesiverkoston lähtötiedot'!$A605&gt;1000, 'Vesiverkoston lähtötiedot'!$A605+MALLI_saneeraus_VJ1!G$2,"")</f>
        <v/>
      </c>
      <c r="H606" s="8" t="str">
        <f>IF(G606&lt;&gt;"",'Vesiverkoston lähtötiedot'!$B605*MALLI_saneeraus_VJ1!H$2,"")</f>
        <v/>
      </c>
      <c r="I606" t="str">
        <f>IF('Vesiverkoston lähtötiedot'!$A605&gt;1000, 'Vesiverkoston lähtötiedot'!$A605+MALLI_saneeraus_VJ1!I$2,"")</f>
        <v/>
      </c>
      <c r="J606" s="8" t="str">
        <f>IF(I606&lt;&gt;"",'Vesiverkoston lähtötiedot'!$B605*MALLI_saneeraus_VJ1!J$2,"")</f>
        <v/>
      </c>
    </row>
    <row r="607" spans="1:10" x14ac:dyDescent="0.35">
      <c r="A607" t="str">
        <f>IF('Vesiverkoston lähtötiedot'!$A606&gt;1000, 'Vesiverkoston lähtötiedot'!$A606+MALLI_saneeraus_VJ1!A$2,"")</f>
        <v/>
      </c>
      <c r="B607" s="8" t="str">
        <f>IF(A607&lt;&gt;"",'Vesiverkoston lähtötiedot'!$B606*MALLI_saneeraus_VJ1!B$2,"")</f>
        <v/>
      </c>
      <c r="C607" t="str">
        <f>IF('Vesiverkoston lähtötiedot'!$A606&gt;1000, 'Vesiverkoston lähtötiedot'!$A606+MALLI_saneeraus_VJ1!C$2,"")</f>
        <v/>
      </c>
      <c r="D607" s="8" t="str">
        <f>IF(C607&lt;&gt;"",'Vesiverkoston lähtötiedot'!$B606*MALLI_saneeraus_VJ1!D$2,"")</f>
        <v/>
      </c>
      <c r="E607" t="str">
        <f>IF('Vesiverkoston lähtötiedot'!$A606&gt;1000, 'Vesiverkoston lähtötiedot'!$A606+MALLI_saneeraus_VJ1!E$2,"")</f>
        <v/>
      </c>
      <c r="F607" s="8" t="str">
        <f>IF(E607&lt;&gt;"",'Vesiverkoston lähtötiedot'!$B606*MALLI_saneeraus_VJ1!F$2,"")</f>
        <v/>
      </c>
      <c r="G607" t="str">
        <f>IF('Vesiverkoston lähtötiedot'!$A606&gt;1000, 'Vesiverkoston lähtötiedot'!$A606+MALLI_saneeraus_VJ1!G$2,"")</f>
        <v/>
      </c>
      <c r="H607" s="8" t="str">
        <f>IF(G607&lt;&gt;"",'Vesiverkoston lähtötiedot'!$B606*MALLI_saneeraus_VJ1!H$2,"")</f>
        <v/>
      </c>
      <c r="I607" t="str">
        <f>IF('Vesiverkoston lähtötiedot'!$A606&gt;1000, 'Vesiverkoston lähtötiedot'!$A606+MALLI_saneeraus_VJ1!I$2,"")</f>
        <v/>
      </c>
      <c r="J607" s="8" t="str">
        <f>IF(I607&lt;&gt;"",'Vesiverkoston lähtötiedot'!$B606*MALLI_saneeraus_VJ1!J$2,"")</f>
        <v/>
      </c>
    </row>
    <row r="608" spans="1:10" x14ac:dyDescent="0.35">
      <c r="A608" t="str">
        <f>IF('Vesiverkoston lähtötiedot'!$A607&gt;1000, 'Vesiverkoston lähtötiedot'!$A607+MALLI_saneeraus_VJ1!A$2,"")</f>
        <v/>
      </c>
      <c r="B608" s="8" t="str">
        <f>IF(A608&lt;&gt;"",'Vesiverkoston lähtötiedot'!$B607*MALLI_saneeraus_VJ1!B$2,"")</f>
        <v/>
      </c>
      <c r="C608" t="str">
        <f>IF('Vesiverkoston lähtötiedot'!$A607&gt;1000, 'Vesiverkoston lähtötiedot'!$A607+MALLI_saneeraus_VJ1!C$2,"")</f>
        <v/>
      </c>
      <c r="D608" s="8" t="str">
        <f>IF(C608&lt;&gt;"",'Vesiverkoston lähtötiedot'!$B607*MALLI_saneeraus_VJ1!D$2,"")</f>
        <v/>
      </c>
      <c r="E608" t="str">
        <f>IF('Vesiverkoston lähtötiedot'!$A607&gt;1000, 'Vesiverkoston lähtötiedot'!$A607+MALLI_saneeraus_VJ1!E$2,"")</f>
        <v/>
      </c>
      <c r="F608" s="8" t="str">
        <f>IF(E608&lt;&gt;"",'Vesiverkoston lähtötiedot'!$B607*MALLI_saneeraus_VJ1!F$2,"")</f>
        <v/>
      </c>
      <c r="G608" t="str">
        <f>IF('Vesiverkoston lähtötiedot'!$A607&gt;1000, 'Vesiverkoston lähtötiedot'!$A607+MALLI_saneeraus_VJ1!G$2,"")</f>
        <v/>
      </c>
      <c r="H608" s="8" t="str">
        <f>IF(G608&lt;&gt;"",'Vesiverkoston lähtötiedot'!$B607*MALLI_saneeraus_VJ1!H$2,"")</f>
        <v/>
      </c>
      <c r="I608" t="str">
        <f>IF('Vesiverkoston lähtötiedot'!$A607&gt;1000, 'Vesiverkoston lähtötiedot'!$A607+MALLI_saneeraus_VJ1!I$2,"")</f>
        <v/>
      </c>
      <c r="J608" s="8" t="str">
        <f>IF(I608&lt;&gt;"",'Vesiverkoston lähtötiedot'!$B607*MALLI_saneeraus_VJ1!J$2,"")</f>
        <v/>
      </c>
    </row>
    <row r="609" spans="1:10" x14ac:dyDescent="0.35">
      <c r="A609" t="str">
        <f>IF('Vesiverkoston lähtötiedot'!$A608&gt;1000, 'Vesiverkoston lähtötiedot'!$A608+MALLI_saneeraus_VJ1!A$2,"")</f>
        <v/>
      </c>
      <c r="B609" s="8" t="str">
        <f>IF(A609&lt;&gt;"",'Vesiverkoston lähtötiedot'!$B608*MALLI_saneeraus_VJ1!B$2,"")</f>
        <v/>
      </c>
      <c r="C609" t="str">
        <f>IF('Vesiverkoston lähtötiedot'!$A608&gt;1000, 'Vesiverkoston lähtötiedot'!$A608+MALLI_saneeraus_VJ1!C$2,"")</f>
        <v/>
      </c>
      <c r="D609" s="8" t="str">
        <f>IF(C609&lt;&gt;"",'Vesiverkoston lähtötiedot'!$B608*MALLI_saneeraus_VJ1!D$2,"")</f>
        <v/>
      </c>
      <c r="E609" t="str">
        <f>IF('Vesiverkoston lähtötiedot'!$A608&gt;1000, 'Vesiverkoston lähtötiedot'!$A608+MALLI_saneeraus_VJ1!E$2,"")</f>
        <v/>
      </c>
      <c r="F609" s="8" t="str">
        <f>IF(E609&lt;&gt;"",'Vesiverkoston lähtötiedot'!$B608*MALLI_saneeraus_VJ1!F$2,"")</f>
        <v/>
      </c>
      <c r="G609" t="str">
        <f>IF('Vesiverkoston lähtötiedot'!$A608&gt;1000, 'Vesiverkoston lähtötiedot'!$A608+MALLI_saneeraus_VJ1!G$2,"")</f>
        <v/>
      </c>
      <c r="H609" s="8" t="str">
        <f>IF(G609&lt;&gt;"",'Vesiverkoston lähtötiedot'!$B608*MALLI_saneeraus_VJ1!H$2,"")</f>
        <v/>
      </c>
      <c r="I609" t="str">
        <f>IF('Vesiverkoston lähtötiedot'!$A608&gt;1000, 'Vesiverkoston lähtötiedot'!$A608+MALLI_saneeraus_VJ1!I$2,"")</f>
        <v/>
      </c>
      <c r="J609" s="8" t="str">
        <f>IF(I609&lt;&gt;"",'Vesiverkoston lähtötiedot'!$B608*MALLI_saneeraus_VJ1!J$2,"")</f>
        <v/>
      </c>
    </row>
    <row r="610" spans="1:10" x14ac:dyDescent="0.35">
      <c r="A610" t="str">
        <f>IF('Vesiverkoston lähtötiedot'!$A609&gt;1000, 'Vesiverkoston lähtötiedot'!$A609+MALLI_saneeraus_VJ1!A$2,"")</f>
        <v/>
      </c>
      <c r="B610" s="8" t="str">
        <f>IF(A610&lt;&gt;"",'Vesiverkoston lähtötiedot'!$B609*MALLI_saneeraus_VJ1!B$2,"")</f>
        <v/>
      </c>
      <c r="C610" t="str">
        <f>IF('Vesiverkoston lähtötiedot'!$A609&gt;1000, 'Vesiverkoston lähtötiedot'!$A609+MALLI_saneeraus_VJ1!C$2,"")</f>
        <v/>
      </c>
      <c r="D610" s="8" t="str">
        <f>IF(C610&lt;&gt;"",'Vesiverkoston lähtötiedot'!$B609*MALLI_saneeraus_VJ1!D$2,"")</f>
        <v/>
      </c>
      <c r="E610" t="str">
        <f>IF('Vesiverkoston lähtötiedot'!$A609&gt;1000, 'Vesiverkoston lähtötiedot'!$A609+MALLI_saneeraus_VJ1!E$2,"")</f>
        <v/>
      </c>
      <c r="F610" s="8" t="str">
        <f>IF(E610&lt;&gt;"",'Vesiverkoston lähtötiedot'!$B609*MALLI_saneeraus_VJ1!F$2,"")</f>
        <v/>
      </c>
      <c r="G610" t="str">
        <f>IF('Vesiverkoston lähtötiedot'!$A609&gt;1000, 'Vesiverkoston lähtötiedot'!$A609+MALLI_saneeraus_VJ1!G$2,"")</f>
        <v/>
      </c>
      <c r="H610" s="8" t="str">
        <f>IF(G610&lt;&gt;"",'Vesiverkoston lähtötiedot'!$B609*MALLI_saneeraus_VJ1!H$2,"")</f>
        <v/>
      </c>
      <c r="I610" t="str">
        <f>IF('Vesiverkoston lähtötiedot'!$A609&gt;1000, 'Vesiverkoston lähtötiedot'!$A609+MALLI_saneeraus_VJ1!I$2,"")</f>
        <v/>
      </c>
      <c r="J610" s="8" t="str">
        <f>IF(I610&lt;&gt;"",'Vesiverkoston lähtötiedot'!$B609*MALLI_saneeraus_VJ1!J$2,"")</f>
        <v/>
      </c>
    </row>
    <row r="611" spans="1:10" x14ac:dyDescent="0.35">
      <c r="A611" t="str">
        <f>IF('Vesiverkoston lähtötiedot'!$A610&gt;1000, 'Vesiverkoston lähtötiedot'!$A610+MALLI_saneeraus_VJ1!A$2,"")</f>
        <v/>
      </c>
      <c r="B611" s="8" t="str">
        <f>IF(A611&lt;&gt;"",'Vesiverkoston lähtötiedot'!$B610*MALLI_saneeraus_VJ1!B$2,"")</f>
        <v/>
      </c>
      <c r="C611" t="str">
        <f>IF('Vesiverkoston lähtötiedot'!$A610&gt;1000, 'Vesiverkoston lähtötiedot'!$A610+MALLI_saneeraus_VJ1!C$2,"")</f>
        <v/>
      </c>
      <c r="D611" s="8" t="str">
        <f>IF(C611&lt;&gt;"",'Vesiverkoston lähtötiedot'!$B610*MALLI_saneeraus_VJ1!D$2,"")</f>
        <v/>
      </c>
      <c r="E611" t="str">
        <f>IF('Vesiverkoston lähtötiedot'!$A610&gt;1000, 'Vesiverkoston lähtötiedot'!$A610+MALLI_saneeraus_VJ1!E$2,"")</f>
        <v/>
      </c>
      <c r="F611" s="8" t="str">
        <f>IF(E611&lt;&gt;"",'Vesiverkoston lähtötiedot'!$B610*MALLI_saneeraus_VJ1!F$2,"")</f>
        <v/>
      </c>
      <c r="G611" t="str">
        <f>IF('Vesiverkoston lähtötiedot'!$A610&gt;1000, 'Vesiverkoston lähtötiedot'!$A610+MALLI_saneeraus_VJ1!G$2,"")</f>
        <v/>
      </c>
      <c r="H611" s="8" t="str">
        <f>IF(G611&lt;&gt;"",'Vesiverkoston lähtötiedot'!$B610*MALLI_saneeraus_VJ1!H$2,"")</f>
        <v/>
      </c>
      <c r="I611" t="str">
        <f>IF('Vesiverkoston lähtötiedot'!$A610&gt;1000, 'Vesiverkoston lähtötiedot'!$A610+MALLI_saneeraus_VJ1!I$2,"")</f>
        <v/>
      </c>
      <c r="J611" s="8" t="str">
        <f>IF(I611&lt;&gt;"",'Vesiverkoston lähtötiedot'!$B610*MALLI_saneeraus_VJ1!J$2,"")</f>
        <v/>
      </c>
    </row>
    <row r="612" spans="1:10" x14ac:dyDescent="0.35">
      <c r="A612" t="str">
        <f>IF('Vesiverkoston lähtötiedot'!$A611&gt;1000, 'Vesiverkoston lähtötiedot'!$A611+MALLI_saneeraus_VJ1!A$2,"")</f>
        <v/>
      </c>
      <c r="B612" s="8" t="str">
        <f>IF(A612&lt;&gt;"",'Vesiverkoston lähtötiedot'!$B611*MALLI_saneeraus_VJ1!B$2,"")</f>
        <v/>
      </c>
      <c r="C612" t="str">
        <f>IF('Vesiverkoston lähtötiedot'!$A611&gt;1000, 'Vesiverkoston lähtötiedot'!$A611+MALLI_saneeraus_VJ1!C$2,"")</f>
        <v/>
      </c>
      <c r="D612" s="8" t="str">
        <f>IF(C612&lt;&gt;"",'Vesiverkoston lähtötiedot'!$B611*MALLI_saneeraus_VJ1!D$2,"")</f>
        <v/>
      </c>
      <c r="E612" t="str">
        <f>IF('Vesiverkoston lähtötiedot'!$A611&gt;1000, 'Vesiverkoston lähtötiedot'!$A611+MALLI_saneeraus_VJ1!E$2,"")</f>
        <v/>
      </c>
      <c r="F612" s="8" t="str">
        <f>IF(E612&lt;&gt;"",'Vesiverkoston lähtötiedot'!$B611*MALLI_saneeraus_VJ1!F$2,"")</f>
        <v/>
      </c>
      <c r="G612" t="str">
        <f>IF('Vesiverkoston lähtötiedot'!$A611&gt;1000, 'Vesiverkoston lähtötiedot'!$A611+MALLI_saneeraus_VJ1!G$2,"")</f>
        <v/>
      </c>
      <c r="H612" s="8" t="str">
        <f>IF(G612&lt;&gt;"",'Vesiverkoston lähtötiedot'!$B611*MALLI_saneeraus_VJ1!H$2,"")</f>
        <v/>
      </c>
      <c r="I612" t="str">
        <f>IF('Vesiverkoston lähtötiedot'!$A611&gt;1000, 'Vesiverkoston lähtötiedot'!$A611+MALLI_saneeraus_VJ1!I$2,"")</f>
        <v/>
      </c>
      <c r="J612" s="8" t="str">
        <f>IF(I612&lt;&gt;"",'Vesiverkoston lähtötiedot'!$B611*MALLI_saneeraus_VJ1!J$2,"")</f>
        <v/>
      </c>
    </row>
    <row r="613" spans="1:10" x14ac:dyDescent="0.35">
      <c r="A613" t="str">
        <f>IF('Vesiverkoston lähtötiedot'!$A612&gt;1000, 'Vesiverkoston lähtötiedot'!$A612+MALLI_saneeraus_VJ1!A$2,"")</f>
        <v/>
      </c>
      <c r="B613" s="8" t="str">
        <f>IF(A613&lt;&gt;"",'Vesiverkoston lähtötiedot'!$B612*MALLI_saneeraus_VJ1!B$2,"")</f>
        <v/>
      </c>
      <c r="C613" t="str">
        <f>IF('Vesiverkoston lähtötiedot'!$A612&gt;1000, 'Vesiverkoston lähtötiedot'!$A612+MALLI_saneeraus_VJ1!C$2,"")</f>
        <v/>
      </c>
      <c r="D613" s="8" t="str">
        <f>IF(C613&lt;&gt;"",'Vesiverkoston lähtötiedot'!$B612*MALLI_saneeraus_VJ1!D$2,"")</f>
        <v/>
      </c>
      <c r="E613" t="str">
        <f>IF('Vesiverkoston lähtötiedot'!$A612&gt;1000, 'Vesiverkoston lähtötiedot'!$A612+MALLI_saneeraus_VJ1!E$2,"")</f>
        <v/>
      </c>
      <c r="F613" s="8" t="str">
        <f>IF(E613&lt;&gt;"",'Vesiverkoston lähtötiedot'!$B612*MALLI_saneeraus_VJ1!F$2,"")</f>
        <v/>
      </c>
      <c r="G613" t="str">
        <f>IF('Vesiverkoston lähtötiedot'!$A612&gt;1000, 'Vesiverkoston lähtötiedot'!$A612+MALLI_saneeraus_VJ1!G$2,"")</f>
        <v/>
      </c>
      <c r="H613" s="8" t="str">
        <f>IF(G613&lt;&gt;"",'Vesiverkoston lähtötiedot'!$B612*MALLI_saneeraus_VJ1!H$2,"")</f>
        <v/>
      </c>
      <c r="I613" t="str">
        <f>IF('Vesiverkoston lähtötiedot'!$A612&gt;1000, 'Vesiverkoston lähtötiedot'!$A612+MALLI_saneeraus_VJ1!I$2,"")</f>
        <v/>
      </c>
      <c r="J613" s="8" t="str">
        <f>IF(I613&lt;&gt;"",'Vesiverkoston lähtötiedot'!$B612*MALLI_saneeraus_VJ1!J$2,"")</f>
        <v/>
      </c>
    </row>
    <row r="614" spans="1:10" x14ac:dyDescent="0.35">
      <c r="A614" t="str">
        <f>IF('Vesiverkoston lähtötiedot'!$A613&gt;1000, 'Vesiverkoston lähtötiedot'!$A613+MALLI_saneeraus_VJ1!A$2,"")</f>
        <v/>
      </c>
      <c r="B614" s="8" t="str">
        <f>IF(A614&lt;&gt;"",'Vesiverkoston lähtötiedot'!$B613*MALLI_saneeraus_VJ1!B$2,"")</f>
        <v/>
      </c>
      <c r="C614" t="str">
        <f>IF('Vesiverkoston lähtötiedot'!$A613&gt;1000, 'Vesiverkoston lähtötiedot'!$A613+MALLI_saneeraus_VJ1!C$2,"")</f>
        <v/>
      </c>
      <c r="D614" s="8" t="str">
        <f>IF(C614&lt;&gt;"",'Vesiverkoston lähtötiedot'!$B613*MALLI_saneeraus_VJ1!D$2,"")</f>
        <v/>
      </c>
      <c r="E614" t="str">
        <f>IF('Vesiverkoston lähtötiedot'!$A613&gt;1000, 'Vesiverkoston lähtötiedot'!$A613+MALLI_saneeraus_VJ1!E$2,"")</f>
        <v/>
      </c>
      <c r="F614" s="8" t="str">
        <f>IF(E614&lt;&gt;"",'Vesiverkoston lähtötiedot'!$B613*MALLI_saneeraus_VJ1!F$2,"")</f>
        <v/>
      </c>
      <c r="G614" t="str">
        <f>IF('Vesiverkoston lähtötiedot'!$A613&gt;1000, 'Vesiverkoston lähtötiedot'!$A613+MALLI_saneeraus_VJ1!G$2,"")</f>
        <v/>
      </c>
      <c r="H614" s="8" t="str">
        <f>IF(G614&lt;&gt;"",'Vesiverkoston lähtötiedot'!$B613*MALLI_saneeraus_VJ1!H$2,"")</f>
        <v/>
      </c>
      <c r="I614" t="str">
        <f>IF('Vesiverkoston lähtötiedot'!$A613&gt;1000, 'Vesiverkoston lähtötiedot'!$A613+MALLI_saneeraus_VJ1!I$2,"")</f>
        <v/>
      </c>
      <c r="J614" s="8" t="str">
        <f>IF(I614&lt;&gt;"",'Vesiverkoston lähtötiedot'!$B613*MALLI_saneeraus_VJ1!J$2,"")</f>
        <v/>
      </c>
    </row>
    <row r="615" spans="1:10" x14ac:dyDescent="0.35">
      <c r="A615" t="str">
        <f>IF('Vesiverkoston lähtötiedot'!$A614&gt;1000, 'Vesiverkoston lähtötiedot'!$A614+MALLI_saneeraus_VJ1!A$2,"")</f>
        <v/>
      </c>
      <c r="B615" s="8" t="str">
        <f>IF(A615&lt;&gt;"",'Vesiverkoston lähtötiedot'!$B614*MALLI_saneeraus_VJ1!B$2,"")</f>
        <v/>
      </c>
      <c r="C615" t="str">
        <f>IF('Vesiverkoston lähtötiedot'!$A614&gt;1000, 'Vesiverkoston lähtötiedot'!$A614+MALLI_saneeraus_VJ1!C$2,"")</f>
        <v/>
      </c>
      <c r="D615" s="8" t="str">
        <f>IF(C615&lt;&gt;"",'Vesiverkoston lähtötiedot'!$B614*MALLI_saneeraus_VJ1!D$2,"")</f>
        <v/>
      </c>
      <c r="E615" t="str">
        <f>IF('Vesiverkoston lähtötiedot'!$A614&gt;1000, 'Vesiverkoston lähtötiedot'!$A614+MALLI_saneeraus_VJ1!E$2,"")</f>
        <v/>
      </c>
      <c r="F615" s="8" t="str">
        <f>IF(E615&lt;&gt;"",'Vesiverkoston lähtötiedot'!$B614*MALLI_saneeraus_VJ1!F$2,"")</f>
        <v/>
      </c>
      <c r="G615" t="str">
        <f>IF('Vesiverkoston lähtötiedot'!$A614&gt;1000, 'Vesiverkoston lähtötiedot'!$A614+MALLI_saneeraus_VJ1!G$2,"")</f>
        <v/>
      </c>
      <c r="H615" s="8" t="str">
        <f>IF(G615&lt;&gt;"",'Vesiverkoston lähtötiedot'!$B614*MALLI_saneeraus_VJ1!H$2,"")</f>
        <v/>
      </c>
      <c r="I615" t="str">
        <f>IF('Vesiverkoston lähtötiedot'!$A614&gt;1000, 'Vesiverkoston lähtötiedot'!$A614+MALLI_saneeraus_VJ1!I$2,"")</f>
        <v/>
      </c>
      <c r="J615" s="8" t="str">
        <f>IF(I615&lt;&gt;"",'Vesiverkoston lähtötiedot'!$B614*MALLI_saneeraus_VJ1!J$2,"")</f>
        <v/>
      </c>
    </row>
    <row r="616" spans="1:10" x14ac:dyDescent="0.35">
      <c r="A616" t="str">
        <f>IF('Vesiverkoston lähtötiedot'!$A615&gt;1000, 'Vesiverkoston lähtötiedot'!$A615+MALLI_saneeraus_VJ1!A$2,"")</f>
        <v/>
      </c>
      <c r="B616" s="8" t="str">
        <f>IF(A616&lt;&gt;"",'Vesiverkoston lähtötiedot'!$B615*MALLI_saneeraus_VJ1!B$2,"")</f>
        <v/>
      </c>
      <c r="C616" t="str">
        <f>IF('Vesiverkoston lähtötiedot'!$A615&gt;1000, 'Vesiverkoston lähtötiedot'!$A615+MALLI_saneeraus_VJ1!C$2,"")</f>
        <v/>
      </c>
      <c r="D616" s="8" t="str">
        <f>IF(C616&lt;&gt;"",'Vesiverkoston lähtötiedot'!$B615*MALLI_saneeraus_VJ1!D$2,"")</f>
        <v/>
      </c>
      <c r="E616" t="str">
        <f>IF('Vesiverkoston lähtötiedot'!$A615&gt;1000, 'Vesiverkoston lähtötiedot'!$A615+MALLI_saneeraus_VJ1!E$2,"")</f>
        <v/>
      </c>
      <c r="F616" s="8" t="str">
        <f>IF(E616&lt;&gt;"",'Vesiverkoston lähtötiedot'!$B615*MALLI_saneeraus_VJ1!F$2,"")</f>
        <v/>
      </c>
      <c r="G616" t="str">
        <f>IF('Vesiverkoston lähtötiedot'!$A615&gt;1000, 'Vesiverkoston lähtötiedot'!$A615+MALLI_saneeraus_VJ1!G$2,"")</f>
        <v/>
      </c>
      <c r="H616" s="8" t="str">
        <f>IF(G616&lt;&gt;"",'Vesiverkoston lähtötiedot'!$B615*MALLI_saneeraus_VJ1!H$2,"")</f>
        <v/>
      </c>
      <c r="I616" t="str">
        <f>IF('Vesiverkoston lähtötiedot'!$A615&gt;1000, 'Vesiverkoston lähtötiedot'!$A615+MALLI_saneeraus_VJ1!I$2,"")</f>
        <v/>
      </c>
      <c r="J616" s="8" t="str">
        <f>IF(I616&lt;&gt;"",'Vesiverkoston lähtötiedot'!$B615*MALLI_saneeraus_VJ1!J$2,"")</f>
        <v/>
      </c>
    </row>
    <row r="617" spans="1:10" x14ac:dyDescent="0.35">
      <c r="A617" t="str">
        <f>IF('Vesiverkoston lähtötiedot'!$A616&gt;1000, 'Vesiverkoston lähtötiedot'!$A616+MALLI_saneeraus_VJ1!A$2,"")</f>
        <v/>
      </c>
      <c r="B617" s="8" t="str">
        <f>IF(A617&lt;&gt;"",'Vesiverkoston lähtötiedot'!$B616*MALLI_saneeraus_VJ1!B$2,"")</f>
        <v/>
      </c>
      <c r="C617" t="str">
        <f>IF('Vesiverkoston lähtötiedot'!$A616&gt;1000, 'Vesiverkoston lähtötiedot'!$A616+MALLI_saneeraus_VJ1!C$2,"")</f>
        <v/>
      </c>
      <c r="D617" s="8" t="str">
        <f>IF(C617&lt;&gt;"",'Vesiverkoston lähtötiedot'!$B616*MALLI_saneeraus_VJ1!D$2,"")</f>
        <v/>
      </c>
      <c r="E617" t="str">
        <f>IF('Vesiverkoston lähtötiedot'!$A616&gt;1000, 'Vesiverkoston lähtötiedot'!$A616+MALLI_saneeraus_VJ1!E$2,"")</f>
        <v/>
      </c>
      <c r="F617" s="8" t="str">
        <f>IF(E617&lt;&gt;"",'Vesiverkoston lähtötiedot'!$B616*MALLI_saneeraus_VJ1!F$2,"")</f>
        <v/>
      </c>
      <c r="G617" t="str">
        <f>IF('Vesiverkoston lähtötiedot'!$A616&gt;1000, 'Vesiverkoston lähtötiedot'!$A616+MALLI_saneeraus_VJ1!G$2,"")</f>
        <v/>
      </c>
      <c r="H617" s="8" t="str">
        <f>IF(G617&lt;&gt;"",'Vesiverkoston lähtötiedot'!$B616*MALLI_saneeraus_VJ1!H$2,"")</f>
        <v/>
      </c>
      <c r="I617" t="str">
        <f>IF('Vesiverkoston lähtötiedot'!$A616&gt;1000, 'Vesiverkoston lähtötiedot'!$A616+MALLI_saneeraus_VJ1!I$2,"")</f>
        <v/>
      </c>
      <c r="J617" s="8" t="str">
        <f>IF(I617&lt;&gt;"",'Vesiverkoston lähtötiedot'!$B616*MALLI_saneeraus_VJ1!J$2,"")</f>
        <v/>
      </c>
    </row>
    <row r="618" spans="1:10" x14ac:dyDescent="0.35">
      <c r="A618" t="str">
        <f>IF('Vesiverkoston lähtötiedot'!$A617&gt;1000, 'Vesiverkoston lähtötiedot'!$A617+MALLI_saneeraus_VJ1!A$2,"")</f>
        <v/>
      </c>
      <c r="B618" s="8" t="str">
        <f>IF(A618&lt;&gt;"",'Vesiverkoston lähtötiedot'!$B617*MALLI_saneeraus_VJ1!B$2,"")</f>
        <v/>
      </c>
      <c r="C618" t="str">
        <f>IF('Vesiverkoston lähtötiedot'!$A617&gt;1000, 'Vesiverkoston lähtötiedot'!$A617+MALLI_saneeraus_VJ1!C$2,"")</f>
        <v/>
      </c>
      <c r="D618" s="8" t="str">
        <f>IF(C618&lt;&gt;"",'Vesiverkoston lähtötiedot'!$B617*MALLI_saneeraus_VJ1!D$2,"")</f>
        <v/>
      </c>
      <c r="E618" t="str">
        <f>IF('Vesiverkoston lähtötiedot'!$A617&gt;1000, 'Vesiverkoston lähtötiedot'!$A617+MALLI_saneeraus_VJ1!E$2,"")</f>
        <v/>
      </c>
      <c r="F618" s="8" t="str">
        <f>IF(E618&lt;&gt;"",'Vesiverkoston lähtötiedot'!$B617*MALLI_saneeraus_VJ1!F$2,"")</f>
        <v/>
      </c>
      <c r="G618" t="str">
        <f>IF('Vesiverkoston lähtötiedot'!$A617&gt;1000, 'Vesiverkoston lähtötiedot'!$A617+MALLI_saneeraus_VJ1!G$2,"")</f>
        <v/>
      </c>
      <c r="H618" s="8" t="str">
        <f>IF(G618&lt;&gt;"",'Vesiverkoston lähtötiedot'!$B617*MALLI_saneeraus_VJ1!H$2,"")</f>
        <v/>
      </c>
      <c r="I618" t="str">
        <f>IF('Vesiverkoston lähtötiedot'!$A617&gt;1000, 'Vesiverkoston lähtötiedot'!$A617+MALLI_saneeraus_VJ1!I$2,"")</f>
        <v/>
      </c>
      <c r="J618" s="8" t="str">
        <f>IF(I618&lt;&gt;"",'Vesiverkoston lähtötiedot'!$B617*MALLI_saneeraus_VJ1!J$2,"")</f>
        <v/>
      </c>
    </row>
    <row r="619" spans="1:10" x14ac:dyDescent="0.35">
      <c r="A619" t="str">
        <f>IF('Vesiverkoston lähtötiedot'!$A618&gt;1000, 'Vesiverkoston lähtötiedot'!$A618+MALLI_saneeraus_VJ1!A$2,"")</f>
        <v/>
      </c>
      <c r="B619" s="8" t="str">
        <f>IF(A619&lt;&gt;"",'Vesiverkoston lähtötiedot'!$B618*MALLI_saneeraus_VJ1!B$2,"")</f>
        <v/>
      </c>
      <c r="C619" t="str">
        <f>IF('Vesiverkoston lähtötiedot'!$A618&gt;1000, 'Vesiverkoston lähtötiedot'!$A618+MALLI_saneeraus_VJ1!C$2,"")</f>
        <v/>
      </c>
      <c r="D619" s="8" t="str">
        <f>IF(C619&lt;&gt;"",'Vesiverkoston lähtötiedot'!$B618*MALLI_saneeraus_VJ1!D$2,"")</f>
        <v/>
      </c>
      <c r="E619" t="str">
        <f>IF('Vesiverkoston lähtötiedot'!$A618&gt;1000, 'Vesiverkoston lähtötiedot'!$A618+MALLI_saneeraus_VJ1!E$2,"")</f>
        <v/>
      </c>
      <c r="F619" s="8" t="str">
        <f>IF(E619&lt;&gt;"",'Vesiverkoston lähtötiedot'!$B618*MALLI_saneeraus_VJ1!F$2,"")</f>
        <v/>
      </c>
      <c r="G619" t="str">
        <f>IF('Vesiverkoston lähtötiedot'!$A618&gt;1000, 'Vesiverkoston lähtötiedot'!$A618+MALLI_saneeraus_VJ1!G$2,"")</f>
        <v/>
      </c>
      <c r="H619" s="8" t="str">
        <f>IF(G619&lt;&gt;"",'Vesiverkoston lähtötiedot'!$B618*MALLI_saneeraus_VJ1!H$2,"")</f>
        <v/>
      </c>
      <c r="I619" t="str">
        <f>IF('Vesiverkoston lähtötiedot'!$A618&gt;1000, 'Vesiverkoston lähtötiedot'!$A618+MALLI_saneeraus_VJ1!I$2,"")</f>
        <v/>
      </c>
      <c r="J619" s="8" t="str">
        <f>IF(I619&lt;&gt;"",'Vesiverkoston lähtötiedot'!$B618*MALLI_saneeraus_VJ1!J$2,"")</f>
        <v/>
      </c>
    </row>
    <row r="620" spans="1:10" x14ac:dyDescent="0.35">
      <c r="A620" t="str">
        <f>IF('Vesiverkoston lähtötiedot'!$A619&gt;1000, 'Vesiverkoston lähtötiedot'!$A619+MALLI_saneeraus_VJ1!A$2,"")</f>
        <v/>
      </c>
      <c r="B620" s="8" t="str">
        <f>IF(A620&lt;&gt;"",'Vesiverkoston lähtötiedot'!$B619*MALLI_saneeraus_VJ1!B$2,"")</f>
        <v/>
      </c>
      <c r="C620" t="str">
        <f>IF('Vesiverkoston lähtötiedot'!$A619&gt;1000, 'Vesiverkoston lähtötiedot'!$A619+MALLI_saneeraus_VJ1!C$2,"")</f>
        <v/>
      </c>
      <c r="D620" s="8" t="str">
        <f>IF(C620&lt;&gt;"",'Vesiverkoston lähtötiedot'!$B619*MALLI_saneeraus_VJ1!D$2,"")</f>
        <v/>
      </c>
      <c r="E620" t="str">
        <f>IF('Vesiverkoston lähtötiedot'!$A619&gt;1000, 'Vesiverkoston lähtötiedot'!$A619+MALLI_saneeraus_VJ1!E$2,"")</f>
        <v/>
      </c>
      <c r="F620" s="8" t="str">
        <f>IF(E620&lt;&gt;"",'Vesiverkoston lähtötiedot'!$B619*MALLI_saneeraus_VJ1!F$2,"")</f>
        <v/>
      </c>
      <c r="G620" t="str">
        <f>IF('Vesiverkoston lähtötiedot'!$A619&gt;1000, 'Vesiverkoston lähtötiedot'!$A619+MALLI_saneeraus_VJ1!G$2,"")</f>
        <v/>
      </c>
      <c r="H620" s="8" t="str">
        <f>IF(G620&lt;&gt;"",'Vesiverkoston lähtötiedot'!$B619*MALLI_saneeraus_VJ1!H$2,"")</f>
        <v/>
      </c>
      <c r="I620" t="str">
        <f>IF('Vesiverkoston lähtötiedot'!$A619&gt;1000, 'Vesiverkoston lähtötiedot'!$A619+MALLI_saneeraus_VJ1!I$2,"")</f>
        <v/>
      </c>
      <c r="J620" s="8" t="str">
        <f>IF(I620&lt;&gt;"",'Vesiverkoston lähtötiedot'!$B619*MALLI_saneeraus_VJ1!J$2,"")</f>
        <v/>
      </c>
    </row>
    <row r="621" spans="1:10" x14ac:dyDescent="0.35">
      <c r="A621" t="str">
        <f>IF('Vesiverkoston lähtötiedot'!$A620&gt;1000, 'Vesiverkoston lähtötiedot'!$A620+MALLI_saneeraus_VJ1!A$2,"")</f>
        <v/>
      </c>
      <c r="B621" s="8" t="str">
        <f>IF(A621&lt;&gt;"",'Vesiverkoston lähtötiedot'!$B620*MALLI_saneeraus_VJ1!B$2,"")</f>
        <v/>
      </c>
      <c r="C621" t="str">
        <f>IF('Vesiverkoston lähtötiedot'!$A620&gt;1000, 'Vesiverkoston lähtötiedot'!$A620+MALLI_saneeraus_VJ1!C$2,"")</f>
        <v/>
      </c>
      <c r="D621" s="8" t="str">
        <f>IF(C621&lt;&gt;"",'Vesiverkoston lähtötiedot'!$B620*MALLI_saneeraus_VJ1!D$2,"")</f>
        <v/>
      </c>
      <c r="E621" t="str">
        <f>IF('Vesiverkoston lähtötiedot'!$A620&gt;1000, 'Vesiverkoston lähtötiedot'!$A620+MALLI_saneeraus_VJ1!E$2,"")</f>
        <v/>
      </c>
      <c r="F621" s="8" t="str">
        <f>IF(E621&lt;&gt;"",'Vesiverkoston lähtötiedot'!$B620*MALLI_saneeraus_VJ1!F$2,"")</f>
        <v/>
      </c>
      <c r="G621" t="str">
        <f>IF('Vesiverkoston lähtötiedot'!$A620&gt;1000, 'Vesiverkoston lähtötiedot'!$A620+MALLI_saneeraus_VJ1!G$2,"")</f>
        <v/>
      </c>
      <c r="H621" s="8" t="str">
        <f>IF(G621&lt;&gt;"",'Vesiverkoston lähtötiedot'!$B620*MALLI_saneeraus_VJ1!H$2,"")</f>
        <v/>
      </c>
      <c r="I621" t="str">
        <f>IF('Vesiverkoston lähtötiedot'!$A620&gt;1000, 'Vesiverkoston lähtötiedot'!$A620+MALLI_saneeraus_VJ1!I$2,"")</f>
        <v/>
      </c>
      <c r="J621" s="8" t="str">
        <f>IF(I621&lt;&gt;"",'Vesiverkoston lähtötiedot'!$B620*MALLI_saneeraus_VJ1!J$2,"")</f>
        <v/>
      </c>
    </row>
    <row r="622" spans="1:10" x14ac:dyDescent="0.35">
      <c r="A622" t="str">
        <f>IF('Vesiverkoston lähtötiedot'!$A621&gt;1000, 'Vesiverkoston lähtötiedot'!$A621+MALLI_saneeraus_VJ1!A$2,"")</f>
        <v/>
      </c>
      <c r="B622" s="8" t="str">
        <f>IF(A622&lt;&gt;"",'Vesiverkoston lähtötiedot'!$B621*MALLI_saneeraus_VJ1!B$2,"")</f>
        <v/>
      </c>
      <c r="C622" t="str">
        <f>IF('Vesiverkoston lähtötiedot'!$A621&gt;1000, 'Vesiverkoston lähtötiedot'!$A621+MALLI_saneeraus_VJ1!C$2,"")</f>
        <v/>
      </c>
      <c r="D622" s="8" t="str">
        <f>IF(C622&lt;&gt;"",'Vesiverkoston lähtötiedot'!$B621*MALLI_saneeraus_VJ1!D$2,"")</f>
        <v/>
      </c>
      <c r="E622" t="str">
        <f>IF('Vesiverkoston lähtötiedot'!$A621&gt;1000, 'Vesiverkoston lähtötiedot'!$A621+MALLI_saneeraus_VJ1!E$2,"")</f>
        <v/>
      </c>
      <c r="F622" s="8" t="str">
        <f>IF(E622&lt;&gt;"",'Vesiverkoston lähtötiedot'!$B621*MALLI_saneeraus_VJ1!F$2,"")</f>
        <v/>
      </c>
      <c r="G622" t="str">
        <f>IF('Vesiverkoston lähtötiedot'!$A621&gt;1000, 'Vesiverkoston lähtötiedot'!$A621+MALLI_saneeraus_VJ1!G$2,"")</f>
        <v/>
      </c>
      <c r="H622" s="8" t="str">
        <f>IF(G622&lt;&gt;"",'Vesiverkoston lähtötiedot'!$B621*MALLI_saneeraus_VJ1!H$2,"")</f>
        <v/>
      </c>
      <c r="I622" t="str">
        <f>IF('Vesiverkoston lähtötiedot'!$A621&gt;1000, 'Vesiverkoston lähtötiedot'!$A621+MALLI_saneeraus_VJ1!I$2,"")</f>
        <v/>
      </c>
      <c r="J622" s="8" t="str">
        <f>IF(I622&lt;&gt;"",'Vesiverkoston lähtötiedot'!$B621*MALLI_saneeraus_VJ1!J$2,"")</f>
        <v/>
      </c>
    </row>
    <row r="623" spans="1:10" x14ac:dyDescent="0.35">
      <c r="A623" t="str">
        <f>IF('Vesiverkoston lähtötiedot'!$A622&gt;1000, 'Vesiverkoston lähtötiedot'!$A622+MALLI_saneeraus_VJ1!A$2,"")</f>
        <v/>
      </c>
      <c r="B623" s="8" t="str">
        <f>IF(A623&lt;&gt;"",'Vesiverkoston lähtötiedot'!$B622*MALLI_saneeraus_VJ1!B$2,"")</f>
        <v/>
      </c>
      <c r="C623" t="str">
        <f>IF('Vesiverkoston lähtötiedot'!$A622&gt;1000, 'Vesiverkoston lähtötiedot'!$A622+MALLI_saneeraus_VJ1!C$2,"")</f>
        <v/>
      </c>
      <c r="D623" s="8" t="str">
        <f>IF(C623&lt;&gt;"",'Vesiverkoston lähtötiedot'!$B622*MALLI_saneeraus_VJ1!D$2,"")</f>
        <v/>
      </c>
      <c r="E623" t="str">
        <f>IF('Vesiverkoston lähtötiedot'!$A622&gt;1000, 'Vesiverkoston lähtötiedot'!$A622+MALLI_saneeraus_VJ1!E$2,"")</f>
        <v/>
      </c>
      <c r="F623" s="8" t="str">
        <f>IF(E623&lt;&gt;"",'Vesiverkoston lähtötiedot'!$B622*MALLI_saneeraus_VJ1!F$2,"")</f>
        <v/>
      </c>
      <c r="G623" t="str">
        <f>IF('Vesiverkoston lähtötiedot'!$A622&gt;1000, 'Vesiverkoston lähtötiedot'!$A622+MALLI_saneeraus_VJ1!G$2,"")</f>
        <v/>
      </c>
      <c r="H623" s="8" t="str">
        <f>IF(G623&lt;&gt;"",'Vesiverkoston lähtötiedot'!$B622*MALLI_saneeraus_VJ1!H$2,"")</f>
        <v/>
      </c>
      <c r="I623" t="str">
        <f>IF('Vesiverkoston lähtötiedot'!$A622&gt;1000, 'Vesiverkoston lähtötiedot'!$A622+MALLI_saneeraus_VJ1!I$2,"")</f>
        <v/>
      </c>
      <c r="J623" s="8" t="str">
        <f>IF(I623&lt;&gt;"",'Vesiverkoston lähtötiedot'!$B622*MALLI_saneeraus_VJ1!J$2,"")</f>
        <v/>
      </c>
    </row>
    <row r="624" spans="1:10" x14ac:dyDescent="0.35">
      <c r="A624" t="str">
        <f>IF('Vesiverkoston lähtötiedot'!$A623&gt;1000, 'Vesiverkoston lähtötiedot'!$A623+MALLI_saneeraus_VJ1!A$2,"")</f>
        <v/>
      </c>
      <c r="B624" s="8" t="str">
        <f>IF(A624&lt;&gt;"",'Vesiverkoston lähtötiedot'!$B623*MALLI_saneeraus_VJ1!B$2,"")</f>
        <v/>
      </c>
      <c r="C624" t="str">
        <f>IF('Vesiverkoston lähtötiedot'!$A623&gt;1000, 'Vesiverkoston lähtötiedot'!$A623+MALLI_saneeraus_VJ1!C$2,"")</f>
        <v/>
      </c>
      <c r="D624" s="8" t="str">
        <f>IF(C624&lt;&gt;"",'Vesiverkoston lähtötiedot'!$B623*MALLI_saneeraus_VJ1!D$2,"")</f>
        <v/>
      </c>
      <c r="E624" t="str">
        <f>IF('Vesiverkoston lähtötiedot'!$A623&gt;1000, 'Vesiverkoston lähtötiedot'!$A623+MALLI_saneeraus_VJ1!E$2,"")</f>
        <v/>
      </c>
      <c r="F624" s="8" t="str">
        <f>IF(E624&lt;&gt;"",'Vesiverkoston lähtötiedot'!$B623*MALLI_saneeraus_VJ1!F$2,"")</f>
        <v/>
      </c>
      <c r="G624" t="str">
        <f>IF('Vesiverkoston lähtötiedot'!$A623&gt;1000, 'Vesiverkoston lähtötiedot'!$A623+MALLI_saneeraus_VJ1!G$2,"")</f>
        <v/>
      </c>
      <c r="H624" s="8" t="str">
        <f>IF(G624&lt;&gt;"",'Vesiverkoston lähtötiedot'!$B623*MALLI_saneeraus_VJ1!H$2,"")</f>
        <v/>
      </c>
      <c r="I624" t="str">
        <f>IF('Vesiverkoston lähtötiedot'!$A623&gt;1000, 'Vesiverkoston lähtötiedot'!$A623+MALLI_saneeraus_VJ1!I$2,"")</f>
        <v/>
      </c>
      <c r="J624" s="8" t="str">
        <f>IF(I624&lt;&gt;"",'Vesiverkoston lähtötiedot'!$B623*MALLI_saneeraus_VJ1!J$2,"")</f>
        <v/>
      </c>
    </row>
    <row r="625" spans="1:10" x14ac:dyDescent="0.35">
      <c r="A625" t="str">
        <f>IF('Vesiverkoston lähtötiedot'!$A624&gt;1000, 'Vesiverkoston lähtötiedot'!$A624+MALLI_saneeraus_VJ1!A$2,"")</f>
        <v/>
      </c>
      <c r="B625" s="8" t="str">
        <f>IF(A625&lt;&gt;"",'Vesiverkoston lähtötiedot'!$B624*MALLI_saneeraus_VJ1!B$2,"")</f>
        <v/>
      </c>
      <c r="C625" t="str">
        <f>IF('Vesiverkoston lähtötiedot'!$A624&gt;1000, 'Vesiverkoston lähtötiedot'!$A624+MALLI_saneeraus_VJ1!C$2,"")</f>
        <v/>
      </c>
      <c r="D625" s="8" t="str">
        <f>IF(C625&lt;&gt;"",'Vesiverkoston lähtötiedot'!$B624*MALLI_saneeraus_VJ1!D$2,"")</f>
        <v/>
      </c>
      <c r="E625" t="str">
        <f>IF('Vesiverkoston lähtötiedot'!$A624&gt;1000, 'Vesiverkoston lähtötiedot'!$A624+MALLI_saneeraus_VJ1!E$2,"")</f>
        <v/>
      </c>
      <c r="F625" s="8" t="str">
        <f>IF(E625&lt;&gt;"",'Vesiverkoston lähtötiedot'!$B624*MALLI_saneeraus_VJ1!F$2,"")</f>
        <v/>
      </c>
      <c r="G625" t="str">
        <f>IF('Vesiverkoston lähtötiedot'!$A624&gt;1000, 'Vesiverkoston lähtötiedot'!$A624+MALLI_saneeraus_VJ1!G$2,"")</f>
        <v/>
      </c>
      <c r="H625" s="8" t="str">
        <f>IF(G625&lt;&gt;"",'Vesiverkoston lähtötiedot'!$B624*MALLI_saneeraus_VJ1!H$2,"")</f>
        <v/>
      </c>
      <c r="I625" t="str">
        <f>IF('Vesiverkoston lähtötiedot'!$A624&gt;1000, 'Vesiverkoston lähtötiedot'!$A624+MALLI_saneeraus_VJ1!I$2,"")</f>
        <v/>
      </c>
      <c r="J625" s="8" t="str">
        <f>IF(I625&lt;&gt;"",'Vesiverkoston lähtötiedot'!$B624*MALLI_saneeraus_VJ1!J$2,"")</f>
        <v/>
      </c>
    </row>
    <row r="626" spans="1:10" x14ac:dyDescent="0.35">
      <c r="A626" t="str">
        <f>IF('Vesiverkoston lähtötiedot'!$A625&gt;1000, 'Vesiverkoston lähtötiedot'!$A625+MALLI_saneeraus_VJ1!A$2,"")</f>
        <v/>
      </c>
      <c r="B626" s="8" t="str">
        <f>IF(A626&lt;&gt;"",'Vesiverkoston lähtötiedot'!$B625*MALLI_saneeraus_VJ1!B$2,"")</f>
        <v/>
      </c>
      <c r="C626" t="str">
        <f>IF('Vesiverkoston lähtötiedot'!$A625&gt;1000, 'Vesiverkoston lähtötiedot'!$A625+MALLI_saneeraus_VJ1!C$2,"")</f>
        <v/>
      </c>
      <c r="D626" s="8" t="str">
        <f>IF(C626&lt;&gt;"",'Vesiverkoston lähtötiedot'!$B625*MALLI_saneeraus_VJ1!D$2,"")</f>
        <v/>
      </c>
      <c r="E626" t="str">
        <f>IF('Vesiverkoston lähtötiedot'!$A625&gt;1000, 'Vesiverkoston lähtötiedot'!$A625+MALLI_saneeraus_VJ1!E$2,"")</f>
        <v/>
      </c>
      <c r="F626" s="8" t="str">
        <f>IF(E626&lt;&gt;"",'Vesiverkoston lähtötiedot'!$B625*MALLI_saneeraus_VJ1!F$2,"")</f>
        <v/>
      </c>
      <c r="G626" t="str">
        <f>IF('Vesiverkoston lähtötiedot'!$A625&gt;1000, 'Vesiverkoston lähtötiedot'!$A625+MALLI_saneeraus_VJ1!G$2,"")</f>
        <v/>
      </c>
      <c r="H626" s="8" t="str">
        <f>IF(G626&lt;&gt;"",'Vesiverkoston lähtötiedot'!$B625*MALLI_saneeraus_VJ1!H$2,"")</f>
        <v/>
      </c>
      <c r="I626" t="str">
        <f>IF('Vesiverkoston lähtötiedot'!$A625&gt;1000, 'Vesiverkoston lähtötiedot'!$A625+MALLI_saneeraus_VJ1!I$2,"")</f>
        <v/>
      </c>
      <c r="J626" s="8" t="str">
        <f>IF(I626&lt;&gt;"",'Vesiverkoston lähtötiedot'!$B625*MALLI_saneeraus_VJ1!J$2,"")</f>
        <v/>
      </c>
    </row>
    <row r="627" spans="1:10" x14ac:dyDescent="0.35">
      <c r="A627" t="str">
        <f>IF('Vesiverkoston lähtötiedot'!$A626&gt;1000, 'Vesiverkoston lähtötiedot'!$A626+MALLI_saneeraus_VJ1!A$2,"")</f>
        <v/>
      </c>
      <c r="B627" s="8" t="str">
        <f>IF(A627&lt;&gt;"",'Vesiverkoston lähtötiedot'!$B626*MALLI_saneeraus_VJ1!B$2,"")</f>
        <v/>
      </c>
      <c r="C627" t="str">
        <f>IF('Vesiverkoston lähtötiedot'!$A626&gt;1000, 'Vesiverkoston lähtötiedot'!$A626+MALLI_saneeraus_VJ1!C$2,"")</f>
        <v/>
      </c>
      <c r="D627" s="8" t="str">
        <f>IF(C627&lt;&gt;"",'Vesiverkoston lähtötiedot'!$B626*MALLI_saneeraus_VJ1!D$2,"")</f>
        <v/>
      </c>
      <c r="E627" t="str">
        <f>IF('Vesiverkoston lähtötiedot'!$A626&gt;1000, 'Vesiverkoston lähtötiedot'!$A626+MALLI_saneeraus_VJ1!E$2,"")</f>
        <v/>
      </c>
      <c r="F627" s="8" t="str">
        <f>IF(E627&lt;&gt;"",'Vesiverkoston lähtötiedot'!$B626*MALLI_saneeraus_VJ1!F$2,"")</f>
        <v/>
      </c>
      <c r="G627" t="str">
        <f>IF('Vesiverkoston lähtötiedot'!$A626&gt;1000, 'Vesiverkoston lähtötiedot'!$A626+MALLI_saneeraus_VJ1!G$2,"")</f>
        <v/>
      </c>
      <c r="H627" s="8" t="str">
        <f>IF(G627&lt;&gt;"",'Vesiverkoston lähtötiedot'!$B626*MALLI_saneeraus_VJ1!H$2,"")</f>
        <v/>
      </c>
      <c r="I627" t="str">
        <f>IF('Vesiverkoston lähtötiedot'!$A626&gt;1000, 'Vesiverkoston lähtötiedot'!$A626+MALLI_saneeraus_VJ1!I$2,"")</f>
        <v/>
      </c>
      <c r="J627" s="8" t="str">
        <f>IF(I627&lt;&gt;"",'Vesiverkoston lähtötiedot'!$B626*MALLI_saneeraus_VJ1!J$2,"")</f>
        <v/>
      </c>
    </row>
    <row r="628" spans="1:10" x14ac:dyDescent="0.35">
      <c r="A628" t="str">
        <f>IF('Vesiverkoston lähtötiedot'!$A627&gt;1000, 'Vesiverkoston lähtötiedot'!$A627+MALLI_saneeraus_VJ1!A$2,"")</f>
        <v/>
      </c>
      <c r="B628" s="8" t="str">
        <f>IF(A628&lt;&gt;"",'Vesiverkoston lähtötiedot'!$B627*MALLI_saneeraus_VJ1!B$2,"")</f>
        <v/>
      </c>
      <c r="C628" t="str">
        <f>IF('Vesiverkoston lähtötiedot'!$A627&gt;1000, 'Vesiverkoston lähtötiedot'!$A627+MALLI_saneeraus_VJ1!C$2,"")</f>
        <v/>
      </c>
      <c r="D628" s="8" t="str">
        <f>IF(C628&lt;&gt;"",'Vesiverkoston lähtötiedot'!$B627*MALLI_saneeraus_VJ1!D$2,"")</f>
        <v/>
      </c>
      <c r="E628" t="str">
        <f>IF('Vesiverkoston lähtötiedot'!$A627&gt;1000, 'Vesiverkoston lähtötiedot'!$A627+MALLI_saneeraus_VJ1!E$2,"")</f>
        <v/>
      </c>
      <c r="F628" s="8" t="str">
        <f>IF(E628&lt;&gt;"",'Vesiverkoston lähtötiedot'!$B627*MALLI_saneeraus_VJ1!F$2,"")</f>
        <v/>
      </c>
      <c r="G628" t="str">
        <f>IF('Vesiverkoston lähtötiedot'!$A627&gt;1000, 'Vesiverkoston lähtötiedot'!$A627+MALLI_saneeraus_VJ1!G$2,"")</f>
        <v/>
      </c>
      <c r="H628" s="8" t="str">
        <f>IF(G628&lt;&gt;"",'Vesiverkoston lähtötiedot'!$B627*MALLI_saneeraus_VJ1!H$2,"")</f>
        <v/>
      </c>
      <c r="I628" t="str">
        <f>IF('Vesiverkoston lähtötiedot'!$A627&gt;1000, 'Vesiverkoston lähtötiedot'!$A627+MALLI_saneeraus_VJ1!I$2,"")</f>
        <v/>
      </c>
      <c r="J628" s="8" t="str">
        <f>IF(I628&lt;&gt;"",'Vesiverkoston lähtötiedot'!$B627*MALLI_saneeraus_VJ1!J$2,"")</f>
        <v/>
      </c>
    </row>
    <row r="629" spans="1:10" x14ac:dyDescent="0.35">
      <c r="A629" t="str">
        <f>IF('Vesiverkoston lähtötiedot'!$A628&gt;1000, 'Vesiverkoston lähtötiedot'!$A628+MALLI_saneeraus_VJ1!A$2,"")</f>
        <v/>
      </c>
      <c r="B629" s="8" t="str">
        <f>IF(A629&lt;&gt;"",'Vesiverkoston lähtötiedot'!$B628*MALLI_saneeraus_VJ1!B$2,"")</f>
        <v/>
      </c>
      <c r="C629" t="str">
        <f>IF('Vesiverkoston lähtötiedot'!$A628&gt;1000, 'Vesiverkoston lähtötiedot'!$A628+MALLI_saneeraus_VJ1!C$2,"")</f>
        <v/>
      </c>
      <c r="D629" s="8" t="str">
        <f>IF(C629&lt;&gt;"",'Vesiverkoston lähtötiedot'!$B628*MALLI_saneeraus_VJ1!D$2,"")</f>
        <v/>
      </c>
      <c r="E629" t="str">
        <f>IF('Vesiverkoston lähtötiedot'!$A628&gt;1000, 'Vesiverkoston lähtötiedot'!$A628+MALLI_saneeraus_VJ1!E$2,"")</f>
        <v/>
      </c>
      <c r="F629" s="8" t="str">
        <f>IF(E629&lt;&gt;"",'Vesiverkoston lähtötiedot'!$B628*MALLI_saneeraus_VJ1!F$2,"")</f>
        <v/>
      </c>
      <c r="G629" t="str">
        <f>IF('Vesiverkoston lähtötiedot'!$A628&gt;1000, 'Vesiverkoston lähtötiedot'!$A628+MALLI_saneeraus_VJ1!G$2,"")</f>
        <v/>
      </c>
      <c r="H629" s="8" t="str">
        <f>IF(G629&lt;&gt;"",'Vesiverkoston lähtötiedot'!$B628*MALLI_saneeraus_VJ1!H$2,"")</f>
        <v/>
      </c>
      <c r="I629" t="str">
        <f>IF('Vesiverkoston lähtötiedot'!$A628&gt;1000, 'Vesiverkoston lähtötiedot'!$A628+MALLI_saneeraus_VJ1!I$2,"")</f>
        <v/>
      </c>
      <c r="J629" s="8" t="str">
        <f>IF(I629&lt;&gt;"",'Vesiverkoston lähtötiedot'!$B628*MALLI_saneeraus_VJ1!J$2,"")</f>
        <v/>
      </c>
    </row>
    <row r="630" spans="1:10" x14ac:dyDescent="0.35">
      <c r="A630" t="str">
        <f>IF('Vesiverkoston lähtötiedot'!$A629&gt;1000, 'Vesiverkoston lähtötiedot'!$A629+MALLI_saneeraus_VJ1!A$2,"")</f>
        <v/>
      </c>
      <c r="B630" s="8" t="str">
        <f>IF(A630&lt;&gt;"",'Vesiverkoston lähtötiedot'!$B629*MALLI_saneeraus_VJ1!B$2,"")</f>
        <v/>
      </c>
      <c r="C630" t="str">
        <f>IF('Vesiverkoston lähtötiedot'!$A629&gt;1000, 'Vesiverkoston lähtötiedot'!$A629+MALLI_saneeraus_VJ1!C$2,"")</f>
        <v/>
      </c>
      <c r="D630" s="8" t="str">
        <f>IF(C630&lt;&gt;"",'Vesiverkoston lähtötiedot'!$B629*MALLI_saneeraus_VJ1!D$2,"")</f>
        <v/>
      </c>
      <c r="E630" t="str">
        <f>IF('Vesiverkoston lähtötiedot'!$A629&gt;1000, 'Vesiverkoston lähtötiedot'!$A629+MALLI_saneeraus_VJ1!E$2,"")</f>
        <v/>
      </c>
      <c r="F630" s="8" t="str">
        <f>IF(E630&lt;&gt;"",'Vesiverkoston lähtötiedot'!$B629*MALLI_saneeraus_VJ1!F$2,"")</f>
        <v/>
      </c>
      <c r="G630" t="str">
        <f>IF('Vesiverkoston lähtötiedot'!$A629&gt;1000, 'Vesiverkoston lähtötiedot'!$A629+MALLI_saneeraus_VJ1!G$2,"")</f>
        <v/>
      </c>
      <c r="H630" s="8" t="str">
        <f>IF(G630&lt;&gt;"",'Vesiverkoston lähtötiedot'!$B629*MALLI_saneeraus_VJ1!H$2,"")</f>
        <v/>
      </c>
      <c r="I630" t="str">
        <f>IF('Vesiverkoston lähtötiedot'!$A629&gt;1000, 'Vesiverkoston lähtötiedot'!$A629+MALLI_saneeraus_VJ1!I$2,"")</f>
        <v/>
      </c>
      <c r="J630" s="8" t="str">
        <f>IF(I630&lt;&gt;"",'Vesiverkoston lähtötiedot'!$B629*MALLI_saneeraus_VJ1!J$2,"")</f>
        <v/>
      </c>
    </row>
    <row r="631" spans="1:10" x14ac:dyDescent="0.35">
      <c r="A631" t="str">
        <f>IF('Vesiverkoston lähtötiedot'!$A630&gt;1000, 'Vesiverkoston lähtötiedot'!$A630+MALLI_saneeraus_VJ1!A$2,"")</f>
        <v/>
      </c>
      <c r="B631" s="8" t="str">
        <f>IF(A631&lt;&gt;"",'Vesiverkoston lähtötiedot'!$B630*MALLI_saneeraus_VJ1!B$2,"")</f>
        <v/>
      </c>
      <c r="C631" t="str">
        <f>IF('Vesiverkoston lähtötiedot'!$A630&gt;1000, 'Vesiverkoston lähtötiedot'!$A630+MALLI_saneeraus_VJ1!C$2,"")</f>
        <v/>
      </c>
      <c r="D631" s="8" t="str">
        <f>IF(C631&lt;&gt;"",'Vesiverkoston lähtötiedot'!$B630*MALLI_saneeraus_VJ1!D$2,"")</f>
        <v/>
      </c>
      <c r="E631" t="str">
        <f>IF('Vesiverkoston lähtötiedot'!$A630&gt;1000, 'Vesiverkoston lähtötiedot'!$A630+MALLI_saneeraus_VJ1!E$2,"")</f>
        <v/>
      </c>
      <c r="F631" s="8" t="str">
        <f>IF(E631&lt;&gt;"",'Vesiverkoston lähtötiedot'!$B630*MALLI_saneeraus_VJ1!F$2,"")</f>
        <v/>
      </c>
      <c r="G631" t="str">
        <f>IF('Vesiverkoston lähtötiedot'!$A630&gt;1000, 'Vesiverkoston lähtötiedot'!$A630+MALLI_saneeraus_VJ1!G$2,"")</f>
        <v/>
      </c>
      <c r="H631" s="8" t="str">
        <f>IF(G631&lt;&gt;"",'Vesiverkoston lähtötiedot'!$B630*MALLI_saneeraus_VJ1!H$2,"")</f>
        <v/>
      </c>
      <c r="I631" t="str">
        <f>IF('Vesiverkoston lähtötiedot'!$A630&gt;1000, 'Vesiverkoston lähtötiedot'!$A630+MALLI_saneeraus_VJ1!I$2,"")</f>
        <v/>
      </c>
      <c r="J631" s="8" t="str">
        <f>IF(I631&lt;&gt;"",'Vesiverkoston lähtötiedot'!$B630*MALLI_saneeraus_VJ1!J$2,"")</f>
        <v/>
      </c>
    </row>
    <row r="632" spans="1:10" x14ac:dyDescent="0.35">
      <c r="A632" t="str">
        <f>IF('Vesiverkoston lähtötiedot'!$A631&gt;1000, 'Vesiverkoston lähtötiedot'!$A631+MALLI_saneeraus_VJ1!A$2,"")</f>
        <v/>
      </c>
      <c r="B632" s="8" t="str">
        <f>IF(A632&lt;&gt;"",'Vesiverkoston lähtötiedot'!$B631*MALLI_saneeraus_VJ1!B$2,"")</f>
        <v/>
      </c>
      <c r="C632" t="str">
        <f>IF('Vesiverkoston lähtötiedot'!$A631&gt;1000, 'Vesiverkoston lähtötiedot'!$A631+MALLI_saneeraus_VJ1!C$2,"")</f>
        <v/>
      </c>
      <c r="D632" s="8" t="str">
        <f>IF(C632&lt;&gt;"",'Vesiverkoston lähtötiedot'!$B631*MALLI_saneeraus_VJ1!D$2,"")</f>
        <v/>
      </c>
      <c r="E632" t="str">
        <f>IF('Vesiverkoston lähtötiedot'!$A631&gt;1000, 'Vesiverkoston lähtötiedot'!$A631+MALLI_saneeraus_VJ1!E$2,"")</f>
        <v/>
      </c>
      <c r="F632" s="8" t="str">
        <f>IF(E632&lt;&gt;"",'Vesiverkoston lähtötiedot'!$B631*MALLI_saneeraus_VJ1!F$2,"")</f>
        <v/>
      </c>
      <c r="G632" t="str">
        <f>IF('Vesiverkoston lähtötiedot'!$A631&gt;1000, 'Vesiverkoston lähtötiedot'!$A631+MALLI_saneeraus_VJ1!G$2,"")</f>
        <v/>
      </c>
      <c r="H632" s="8" t="str">
        <f>IF(G632&lt;&gt;"",'Vesiverkoston lähtötiedot'!$B631*MALLI_saneeraus_VJ1!H$2,"")</f>
        <v/>
      </c>
      <c r="I632" t="str">
        <f>IF('Vesiverkoston lähtötiedot'!$A631&gt;1000, 'Vesiverkoston lähtötiedot'!$A631+MALLI_saneeraus_VJ1!I$2,"")</f>
        <v/>
      </c>
      <c r="J632" s="8" t="str">
        <f>IF(I632&lt;&gt;"",'Vesiverkoston lähtötiedot'!$B631*MALLI_saneeraus_VJ1!J$2,"")</f>
        <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03916-4D2B-4F34-880A-79DE45A7C303}">
  <sheetPr>
    <tabColor theme="0" tint="-0.14999847407452621"/>
  </sheetPr>
  <dimension ref="A1:E94"/>
  <sheetViews>
    <sheetView workbookViewId="0">
      <selection activeCell="H4" sqref="H4"/>
    </sheetView>
  </sheetViews>
  <sheetFormatPr defaultRowHeight="14.5" x14ac:dyDescent="0.35"/>
  <cols>
    <col min="1" max="1" width="17.26953125" bestFit="1" customWidth="1"/>
    <col min="2" max="2" width="31" bestFit="1" customWidth="1"/>
    <col min="3" max="3" width="30.26953125" style="5" customWidth="1"/>
    <col min="4" max="4" width="25.7265625" customWidth="1"/>
  </cols>
  <sheetData>
    <row r="1" spans="1:5" x14ac:dyDescent="0.35">
      <c r="A1" s="11" t="s">
        <v>16395</v>
      </c>
      <c r="B1" s="12">
        <f>MIN(MALLI_saneeraus_JV1!A3:A2000)</f>
        <v>1990</v>
      </c>
      <c r="C1" s="13" t="s">
        <v>16398</v>
      </c>
      <c r="D1" s="14" t="s">
        <v>16399</v>
      </c>
      <c r="E1" s="15">
        <f>SUM(D2:D2000)/SUM('Viemäriverkoston lähtötiedot'!D2:D2000)</f>
        <v>161.79539121851698</v>
      </c>
    </row>
    <row r="2" spans="1:5" x14ac:dyDescent="0.35">
      <c r="A2" s="16" t="s">
        <v>16396</v>
      </c>
      <c r="B2" s="17">
        <f>MAX(MALLI_saneeraus_JV1!I:I)</f>
        <v>2050</v>
      </c>
      <c r="C2" s="18" t="s">
        <v>16400</v>
      </c>
      <c r="D2" s="19" t="str">
        <f>IF(Table13[[#This Row],[Putkikoot]]*Table13[[#This Row],[Metrimäärät (m)2]]&lt;&gt;0,Table13[[#This Row],[Putkikoot]]*Table13[[#This Row],[Metrimäärät (m)2]],"")</f>
        <v/>
      </c>
      <c r="E2" s="20" cm="1">
        <f t="array" ref="E2">_xlfn.IFS(E1&lt;70,TALOUSTIEDOT!D30,E1&lt;100,TALOUSTIEDOT!D31,E1&gt;=100,TALOUSTIEDOT!D32)</f>
        <v>120</v>
      </c>
    </row>
    <row r="3" spans="1:5" x14ac:dyDescent="0.35">
      <c r="A3" s="1" t="s">
        <v>0</v>
      </c>
      <c r="B3" s="1" t="s">
        <v>3</v>
      </c>
      <c r="C3" s="10" t="s">
        <v>4</v>
      </c>
      <c r="D3">
        <f>IF(Table13[[#This Row],[Putkikoot]]*Table13[[#This Row],[Metrimäärät (m)2]]&lt;&gt;0,Table13[[#This Row],[Putkikoot]]*Table13[[#This Row],[Metrimäärät (m)2]],"")</f>
        <v>888.9466000000001</v>
      </c>
    </row>
    <row r="4" spans="1:5" x14ac:dyDescent="0.35">
      <c r="A4" cm="1">
        <f t="array" ref="A4:A64">_xlfn.SEQUENCE(B2-B1+1,1,B1,1)</f>
        <v>1990</v>
      </c>
      <c r="B4">
        <f>SUMIF(MALLI_saneeraus_JV1!A$3:A$1000,MALLI_saneeraus_JV2!A4,MALLI_saneeraus_VJ1!B$3:B$1000)+SUMIF(MALLI_saneeraus_JV1!C$3:C$1000,MALLI_saneeraus_JV2!A4,MALLI_saneeraus_JV1!D$3:D$1000)+SUMIF(MALLI_saneeraus_JV1!E$3:E$1000,MALLI_saneeraus_JV2!A4,MALLI_saneeraus_JV1!F$3:F$1000)+SUMIF(MALLI_saneeraus_JV1!G$3:G$1000,MALLI_saneeraus_JV2!A4,MALLI_saneeraus_JV1!H$3:H$1000)+SUMIF(MALLI_saneeraus_JV1!I$3:I$1000,MALLI_saneeraus_JV2!A4,MALLI_saneeraus_JV1!J$3:J$1000)</f>
        <v>200</v>
      </c>
      <c r="C4" s="5">
        <f t="shared" ref="C4:C35" si="0">E$2*B4</f>
        <v>24000</v>
      </c>
      <c r="D4">
        <f>IF(Table13[[#This Row],[Putkikoot]]*Table13[[#This Row],[Metrimäärät (m)2]]&lt;&gt;0,Table13[[#This Row],[Putkikoot]]*Table13[[#This Row],[Metrimäärät (m)2]],"")</f>
        <v>29476.398820000002</v>
      </c>
    </row>
    <row r="5" spans="1:5" x14ac:dyDescent="0.35">
      <c r="A5">
        <v>1991</v>
      </c>
      <c r="B5">
        <f>SUMIF(MALLI_saneeraus_JV1!A$3:A$1000,MALLI_saneeraus_JV2!A5,MALLI_saneeraus_VJ1!B$3:B$1000)+SUMIF(MALLI_saneeraus_JV1!C$3:C$1000,MALLI_saneeraus_JV2!A5,MALLI_saneeraus_JV1!D$3:D$1000)+SUMIF(MALLI_saneeraus_JV1!E$3:E$1000,MALLI_saneeraus_JV2!A5,MALLI_saneeraus_JV1!F$3:F$1000)+SUMIF(MALLI_saneeraus_JV1!G$3:G$1000,MALLI_saneeraus_JV2!A5,MALLI_saneeraus_JV1!H$3:H$1000)+SUMIF(MALLI_saneeraus_JV1!I$3:I$1000,MALLI_saneeraus_JV2!A5,MALLI_saneeraus_JV1!J$3:J$1000)</f>
        <v>0</v>
      </c>
      <c r="C5" s="5">
        <f t="shared" si="0"/>
        <v>0</v>
      </c>
      <c r="D5">
        <f>IF(Table13[[#This Row],[Putkikoot]]*Table13[[#This Row],[Metrimäärät (m)2]]&lt;&gt;0,Table13[[#This Row],[Putkikoot]]*Table13[[#This Row],[Metrimäärät (m)2]],"")</f>
        <v>417836.10159999994</v>
      </c>
    </row>
    <row r="6" spans="1:5" x14ac:dyDescent="0.35">
      <c r="A6">
        <v>1992</v>
      </c>
      <c r="B6">
        <f>SUMIF(MALLI_saneeraus_JV1!A$3:A$1000,MALLI_saneeraus_JV2!A6,MALLI_saneeraus_VJ1!B$3:B$1000)+SUMIF(MALLI_saneeraus_JV1!C$3:C$1000,MALLI_saneeraus_JV2!A6,MALLI_saneeraus_JV1!D$3:D$1000)+SUMIF(MALLI_saneeraus_JV1!E$3:E$1000,MALLI_saneeraus_JV2!A6,MALLI_saneeraus_JV1!F$3:F$1000)+SUMIF(MALLI_saneeraus_JV1!G$3:G$1000,MALLI_saneeraus_JV2!A6,MALLI_saneeraus_JV1!H$3:H$1000)+SUMIF(MALLI_saneeraus_JV1!I$3:I$1000,MALLI_saneeraus_JV2!A6,MALLI_saneeraus_JV1!J$3:J$1000)</f>
        <v>0</v>
      </c>
      <c r="C6" s="5">
        <f>E$2*B6</f>
        <v>0</v>
      </c>
      <c r="D6">
        <f>IF(Table13[[#This Row],[Putkikoot]]*Table13[[#This Row],[Metrimäärät (m)2]]&lt;&gt;0,Table13[[#This Row],[Putkikoot]]*Table13[[#This Row],[Metrimäärät (m)2]],"")</f>
        <v>308223.7046</v>
      </c>
    </row>
    <row r="7" spans="1:5" x14ac:dyDescent="0.35">
      <c r="A7">
        <v>1993</v>
      </c>
      <c r="B7">
        <f>SUMIF(MALLI_saneeraus_JV1!A$3:A$1000,MALLI_saneeraus_JV2!A7,MALLI_saneeraus_VJ1!B$3:B$1000)+SUMIF(MALLI_saneeraus_JV1!C$3:C$1000,MALLI_saneeraus_JV2!A7,MALLI_saneeraus_JV1!D$3:D$1000)+SUMIF(MALLI_saneeraus_JV1!E$3:E$1000,MALLI_saneeraus_JV2!A7,MALLI_saneeraus_JV1!F$3:F$1000)+SUMIF(MALLI_saneeraus_JV1!G$3:G$1000,MALLI_saneeraus_JV2!A7,MALLI_saneeraus_JV1!H$3:H$1000)+SUMIF(MALLI_saneeraus_JV1!I$3:I$1000,MALLI_saneeraus_JV2!A7,MALLI_saneeraus_JV1!J$3:J$1000)</f>
        <v>0</v>
      </c>
      <c r="C7" s="5">
        <f t="shared" si="0"/>
        <v>0</v>
      </c>
      <c r="D7">
        <f>IF(Table13[[#This Row],[Putkikoot]]*Table13[[#This Row],[Metrimäärät (m)2]]&lt;&gt;0,Table13[[#This Row],[Putkikoot]]*Table13[[#This Row],[Metrimäärät (m)2]],"")</f>
        <v>1270.9032</v>
      </c>
    </row>
    <row r="8" spans="1:5" x14ac:dyDescent="0.35">
      <c r="A8">
        <v>1994</v>
      </c>
      <c r="B8">
        <f>SUMIF(MALLI_saneeraus_JV1!A$3:A$1000,MALLI_saneeraus_JV2!A8,MALLI_saneeraus_VJ1!B$3:B$1000)+SUMIF(MALLI_saneeraus_JV1!C$3:C$1000,MALLI_saneeraus_JV2!A8,MALLI_saneeraus_JV1!D$3:D$1000)+SUMIF(MALLI_saneeraus_JV1!E$3:E$1000,MALLI_saneeraus_JV2!A8,MALLI_saneeraus_JV1!F$3:F$1000)+SUMIF(MALLI_saneeraus_JV1!G$3:G$1000,MALLI_saneeraus_JV2!A8,MALLI_saneeraus_JV1!H$3:H$1000)+SUMIF(MALLI_saneeraus_JV1!I$3:I$1000,MALLI_saneeraus_JV2!A8,MALLI_saneeraus_JV1!J$3:J$1000)</f>
        <v>0</v>
      </c>
      <c r="C8" s="5">
        <f t="shared" si="0"/>
        <v>0</v>
      </c>
      <c r="D8">
        <f>IF(Table13[[#This Row],[Putkikoot]]*Table13[[#This Row],[Metrimäärät (m)2]]&lt;&gt;0,Table13[[#This Row],[Putkikoot]]*Table13[[#This Row],[Metrimäärät (m)2]],"")</f>
        <v>25727.83353</v>
      </c>
    </row>
    <row r="9" spans="1:5" x14ac:dyDescent="0.35">
      <c r="A9">
        <v>1995</v>
      </c>
      <c r="B9">
        <f>SUMIF(MALLI_saneeraus_JV1!A$3:A$1000,MALLI_saneeraus_JV2!A9,MALLI_saneeraus_VJ1!B$3:B$1000)+SUMIF(MALLI_saneeraus_JV1!C$3:C$1000,MALLI_saneeraus_JV2!A9,MALLI_saneeraus_JV1!D$3:D$1000)+SUMIF(MALLI_saneeraus_JV1!E$3:E$1000,MALLI_saneeraus_JV2!A9,MALLI_saneeraus_JV1!F$3:F$1000)+SUMIF(MALLI_saneeraus_JV1!G$3:G$1000,MALLI_saneeraus_JV2!A9,MALLI_saneeraus_JV1!H$3:H$1000)+SUMIF(MALLI_saneeraus_JV1!I$3:I$1000,MALLI_saneeraus_JV2!A9,MALLI_saneeraus_JV1!J$3:J$1000)</f>
        <v>0</v>
      </c>
      <c r="C9" s="5">
        <f t="shared" si="0"/>
        <v>0</v>
      </c>
      <c r="D9" t="str">
        <f>IF(Table13[[#This Row],[Putkikoot]]*Table13[[#This Row],[Metrimäärät (m)2]]&lt;&gt;0,Table13[[#This Row],[Putkikoot]]*Table13[[#This Row],[Metrimäärät (m)2]],"")</f>
        <v/>
      </c>
    </row>
    <row r="10" spans="1:5" x14ac:dyDescent="0.35">
      <c r="A10">
        <v>1996</v>
      </c>
      <c r="B10">
        <f>SUMIF(MALLI_saneeraus_JV1!A$3:A$1000,MALLI_saneeraus_JV2!A10,MALLI_saneeraus_VJ1!B$3:B$1000)+SUMIF(MALLI_saneeraus_JV1!C$3:C$1000,MALLI_saneeraus_JV2!A10,MALLI_saneeraus_JV1!D$3:D$1000)+SUMIF(MALLI_saneeraus_JV1!E$3:E$1000,MALLI_saneeraus_JV2!A10,MALLI_saneeraus_JV1!F$3:F$1000)+SUMIF(MALLI_saneeraus_JV1!G$3:G$1000,MALLI_saneeraus_JV2!A10,MALLI_saneeraus_JV1!H$3:H$1000)+SUMIF(MALLI_saneeraus_JV1!I$3:I$1000,MALLI_saneeraus_JV2!A10,MALLI_saneeraus_JV1!J$3:J$1000)</f>
        <v>0</v>
      </c>
      <c r="C10" s="5">
        <f t="shared" si="0"/>
        <v>0</v>
      </c>
      <c r="D10" t="str">
        <f>IF(Table13[[#This Row],[Putkikoot]]*Table13[[#This Row],[Metrimäärät (m)2]]&lt;&gt;0,Table13[[#This Row],[Putkikoot]]*Table13[[#This Row],[Metrimäärät (m)2]],"")</f>
        <v/>
      </c>
    </row>
    <row r="11" spans="1:5" x14ac:dyDescent="0.35">
      <c r="A11">
        <v>1997</v>
      </c>
      <c r="B11">
        <f>SUMIF(MALLI_saneeraus_JV1!A$3:A$1000,MALLI_saneeraus_JV2!A11,MALLI_saneeraus_VJ1!B$3:B$1000)+SUMIF(MALLI_saneeraus_JV1!C$3:C$1000,MALLI_saneeraus_JV2!A11,MALLI_saneeraus_JV1!D$3:D$1000)+SUMIF(MALLI_saneeraus_JV1!E$3:E$1000,MALLI_saneeraus_JV2!A11,MALLI_saneeraus_JV1!F$3:F$1000)+SUMIF(MALLI_saneeraus_JV1!G$3:G$1000,MALLI_saneeraus_JV2!A11,MALLI_saneeraus_JV1!H$3:H$1000)+SUMIF(MALLI_saneeraus_JV1!I$3:I$1000,MALLI_saneeraus_JV2!A11,MALLI_saneeraus_JV1!J$3:J$1000)</f>
        <v>0</v>
      </c>
      <c r="C11" s="5">
        <f t="shared" si="0"/>
        <v>0</v>
      </c>
      <c r="D11" t="str">
        <f>IF(Table13[[#This Row],[Putkikoot]]*Table13[[#This Row],[Metrimäärät (m)2]]&lt;&gt;0,Table13[[#This Row],[Putkikoot]]*Table13[[#This Row],[Metrimäärät (m)2]],"")</f>
        <v/>
      </c>
    </row>
    <row r="12" spans="1:5" x14ac:dyDescent="0.35">
      <c r="A12">
        <v>1998</v>
      </c>
      <c r="B12">
        <f>SUMIF(MALLI_saneeraus_JV1!A$3:A$1000,MALLI_saneeraus_JV2!A12,MALLI_saneeraus_VJ1!B$3:B$1000)+SUMIF(MALLI_saneeraus_JV1!C$3:C$1000,MALLI_saneeraus_JV2!A12,MALLI_saneeraus_JV1!D$3:D$1000)+SUMIF(MALLI_saneeraus_JV1!E$3:E$1000,MALLI_saneeraus_JV2!A12,MALLI_saneeraus_JV1!F$3:F$1000)+SUMIF(MALLI_saneeraus_JV1!G$3:G$1000,MALLI_saneeraus_JV2!A12,MALLI_saneeraus_JV1!H$3:H$1000)+SUMIF(MALLI_saneeraus_JV1!I$3:I$1000,MALLI_saneeraus_JV2!A12,MALLI_saneeraus_JV1!J$3:J$1000)</f>
        <v>0</v>
      </c>
      <c r="C12" s="5">
        <f t="shared" si="0"/>
        <v>0</v>
      </c>
      <c r="D12" t="str">
        <f>IF(Table13[[#This Row],[Putkikoot]]*Table13[[#This Row],[Metrimäärät (m)2]]&lt;&gt;0,Table13[[#This Row],[Putkikoot]]*Table13[[#This Row],[Metrimäärät (m)2]],"")</f>
        <v/>
      </c>
    </row>
    <row r="13" spans="1:5" x14ac:dyDescent="0.35">
      <c r="A13">
        <v>1999</v>
      </c>
      <c r="B13">
        <f>SUMIF(MALLI_saneeraus_JV1!A$3:A$1000,MALLI_saneeraus_JV2!A13,MALLI_saneeraus_VJ1!B$3:B$1000)+SUMIF(MALLI_saneeraus_JV1!C$3:C$1000,MALLI_saneeraus_JV2!A13,MALLI_saneeraus_JV1!D$3:D$1000)+SUMIF(MALLI_saneeraus_JV1!E$3:E$1000,MALLI_saneeraus_JV2!A13,MALLI_saneeraus_JV1!F$3:F$1000)+SUMIF(MALLI_saneeraus_JV1!G$3:G$1000,MALLI_saneeraus_JV2!A13,MALLI_saneeraus_JV1!H$3:H$1000)+SUMIF(MALLI_saneeraus_JV1!I$3:I$1000,MALLI_saneeraus_JV2!A13,MALLI_saneeraus_JV1!J$3:J$1000)</f>
        <v>0</v>
      </c>
      <c r="C13" s="5">
        <f t="shared" si="0"/>
        <v>0</v>
      </c>
      <c r="D13" t="str">
        <f>IF(Table13[[#This Row],[Putkikoot]]*Table13[[#This Row],[Metrimäärät (m)2]]&lt;&gt;0,Table13[[#This Row],[Putkikoot]]*Table13[[#This Row],[Metrimäärät (m)2]],"")</f>
        <v/>
      </c>
    </row>
    <row r="14" spans="1:5" x14ac:dyDescent="0.35">
      <c r="A14">
        <v>2000</v>
      </c>
      <c r="B14">
        <f>SUMIF(MALLI_saneeraus_JV1!A$3:A$1000,MALLI_saneeraus_JV2!A14,MALLI_saneeraus_VJ1!B$3:B$1000)+SUMIF(MALLI_saneeraus_JV1!C$3:C$1000,MALLI_saneeraus_JV2!A14,MALLI_saneeraus_JV1!D$3:D$1000)+SUMIF(MALLI_saneeraus_JV1!E$3:E$1000,MALLI_saneeraus_JV2!A14,MALLI_saneeraus_JV1!F$3:F$1000)+SUMIF(MALLI_saneeraus_JV1!G$3:G$1000,MALLI_saneeraus_JV2!A14,MALLI_saneeraus_JV1!H$3:H$1000)+SUMIF(MALLI_saneeraus_JV1!I$3:I$1000,MALLI_saneeraus_JV2!A14,MALLI_saneeraus_JV1!J$3:J$1000)</f>
        <v>1047</v>
      </c>
      <c r="C14" s="5">
        <f t="shared" si="0"/>
        <v>125640</v>
      </c>
      <c r="D14" t="str">
        <f>IF(Table13[[#This Row],[Putkikoot]]*Table13[[#This Row],[Metrimäärät (m)2]]&lt;&gt;0,Table13[[#This Row],[Putkikoot]]*Table13[[#This Row],[Metrimäärät (m)2]],"")</f>
        <v/>
      </c>
    </row>
    <row r="15" spans="1:5" x14ac:dyDescent="0.35">
      <c r="A15">
        <v>2001</v>
      </c>
      <c r="B15">
        <f>SUMIF(MALLI_saneeraus_JV1!A$3:A$1000,MALLI_saneeraus_JV2!A15,MALLI_saneeraus_VJ1!B$3:B$1000)+SUMIF(MALLI_saneeraus_JV1!C$3:C$1000,MALLI_saneeraus_JV2!A15,MALLI_saneeraus_JV1!D$3:D$1000)+SUMIF(MALLI_saneeraus_JV1!E$3:E$1000,MALLI_saneeraus_JV2!A15,MALLI_saneeraus_JV1!F$3:F$1000)+SUMIF(MALLI_saneeraus_JV1!G$3:G$1000,MALLI_saneeraus_JV2!A15,MALLI_saneeraus_JV1!H$3:H$1000)+SUMIF(MALLI_saneeraus_JV1!I$3:I$1000,MALLI_saneeraus_JV2!A15,MALLI_saneeraus_JV1!J$3:J$1000)</f>
        <v>0</v>
      </c>
      <c r="C15" s="5">
        <f t="shared" si="0"/>
        <v>0</v>
      </c>
      <c r="D15" t="str">
        <f>IF(Table13[[#This Row],[Putkikoot]]*Table13[[#This Row],[Metrimäärät (m)2]]&lt;&gt;0,Table13[[#This Row],[Putkikoot]]*Table13[[#This Row],[Metrimäärät (m)2]],"")</f>
        <v/>
      </c>
    </row>
    <row r="16" spans="1:5" x14ac:dyDescent="0.35">
      <c r="A16">
        <v>2002</v>
      </c>
      <c r="B16">
        <f>SUMIF(MALLI_saneeraus_JV1!A$3:A$1000,MALLI_saneeraus_JV2!A16,MALLI_saneeraus_VJ1!B$3:B$1000)+SUMIF(MALLI_saneeraus_JV1!C$3:C$1000,MALLI_saneeraus_JV2!A16,MALLI_saneeraus_JV1!D$3:D$1000)+SUMIF(MALLI_saneeraus_JV1!E$3:E$1000,MALLI_saneeraus_JV2!A16,MALLI_saneeraus_JV1!F$3:F$1000)+SUMIF(MALLI_saneeraus_JV1!G$3:G$1000,MALLI_saneeraus_JV2!A16,MALLI_saneeraus_JV1!H$3:H$1000)+SUMIF(MALLI_saneeraus_JV1!I$3:I$1000,MALLI_saneeraus_JV2!A16,MALLI_saneeraus_JV1!J$3:J$1000)</f>
        <v>0</v>
      </c>
      <c r="C16" s="5">
        <f t="shared" si="0"/>
        <v>0</v>
      </c>
      <c r="D16" t="str">
        <f>IF(Table13[[#This Row],[Putkikoot]]*Table13[[#This Row],[Metrimäärät (m)2]]&lt;&gt;0,Table13[[#This Row],[Putkikoot]]*Table13[[#This Row],[Metrimäärät (m)2]],"")</f>
        <v/>
      </c>
    </row>
    <row r="17" spans="1:4" x14ac:dyDescent="0.35">
      <c r="A17">
        <v>2003</v>
      </c>
      <c r="B17">
        <f>SUMIF(MALLI_saneeraus_JV1!A$3:A$1000,MALLI_saneeraus_JV2!A17,MALLI_saneeraus_VJ1!B$3:B$1000)+SUMIF(MALLI_saneeraus_JV1!C$3:C$1000,MALLI_saneeraus_JV2!A17,MALLI_saneeraus_JV1!D$3:D$1000)+SUMIF(MALLI_saneeraus_JV1!E$3:E$1000,MALLI_saneeraus_JV2!A17,MALLI_saneeraus_JV1!F$3:F$1000)+SUMIF(MALLI_saneeraus_JV1!G$3:G$1000,MALLI_saneeraus_JV2!A17,MALLI_saneeraus_JV1!H$3:H$1000)+SUMIF(MALLI_saneeraus_JV1!I$3:I$1000,MALLI_saneeraus_JV2!A17,MALLI_saneeraus_JV1!J$3:J$1000)</f>
        <v>0</v>
      </c>
      <c r="C17" s="5">
        <f t="shared" si="0"/>
        <v>0</v>
      </c>
      <c r="D17" t="str">
        <f>IF(Table13[[#This Row],[Putkikoot]]*Table13[[#This Row],[Metrimäärät (m)2]]&lt;&gt;0,Table13[[#This Row],[Putkikoot]]*Table13[[#This Row],[Metrimäärät (m)2]],"")</f>
        <v/>
      </c>
    </row>
    <row r="18" spans="1:4" x14ac:dyDescent="0.35">
      <c r="A18">
        <v>2004</v>
      </c>
      <c r="B18">
        <f>SUMIF(MALLI_saneeraus_JV1!A$3:A$1000,MALLI_saneeraus_JV2!A18,MALLI_saneeraus_VJ1!B$3:B$1000)+SUMIF(MALLI_saneeraus_JV1!C$3:C$1000,MALLI_saneeraus_JV2!A18,MALLI_saneeraus_JV1!D$3:D$1000)+SUMIF(MALLI_saneeraus_JV1!E$3:E$1000,MALLI_saneeraus_JV2!A18,MALLI_saneeraus_JV1!F$3:F$1000)+SUMIF(MALLI_saneeraus_JV1!G$3:G$1000,MALLI_saneeraus_JV2!A18,MALLI_saneeraus_JV1!H$3:H$1000)+SUMIF(MALLI_saneeraus_JV1!I$3:I$1000,MALLI_saneeraus_JV2!A18,MALLI_saneeraus_JV1!J$3:J$1000)</f>
        <v>0</v>
      </c>
      <c r="C18" s="5">
        <f t="shared" si="0"/>
        <v>0</v>
      </c>
      <c r="D18" t="str">
        <f>IF(Table13[[#This Row],[Putkikoot]]*Table13[[#This Row],[Metrimäärät (m)2]]&lt;&gt;0,Table13[[#This Row],[Putkikoot]]*Table13[[#This Row],[Metrimäärät (m)2]],"")</f>
        <v/>
      </c>
    </row>
    <row r="19" spans="1:4" x14ac:dyDescent="0.35">
      <c r="A19">
        <v>2005</v>
      </c>
      <c r="B19">
        <f>SUMIF(MALLI_saneeraus_JV1!A$3:A$1000,MALLI_saneeraus_JV2!A19,MALLI_saneeraus_VJ1!B$3:B$1000)+SUMIF(MALLI_saneeraus_JV1!C$3:C$1000,MALLI_saneeraus_JV2!A19,MALLI_saneeraus_JV1!D$3:D$1000)+SUMIF(MALLI_saneeraus_JV1!E$3:E$1000,MALLI_saneeraus_JV2!A19,MALLI_saneeraus_JV1!F$3:F$1000)+SUMIF(MALLI_saneeraus_JV1!G$3:G$1000,MALLI_saneeraus_JV2!A19,MALLI_saneeraus_JV1!H$3:H$1000)+SUMIF(MALLI_saneeraus_JV1!I$3:I$1000,MALLI_saneeraus_JV2!A19,MALLI_saneeraus_JV1!J$3:J$1000)</f>
        <v>0</v>
      </c>
      <c r="C19" s="5">
        <f t="shared" si="0"/>
        <v>0</v>
      </c>
      <c r="D19" t="str">
        <f>IF(Table13[[#This Row],[Putkikoot]]*Table13[[#This Row],[Metrimäärät (m)2]]&lt;&gt;0,Table13[[#This Row],[Putkikoot]]*Table13[[#This Row],[Metrimäärät (m)2]],"")</f>
        <v/>
      </c>
    </row>
    <row r="20" spans="1:4" x14ac:dyDescent="0.35">
      <c r="A20">
        <v>2006</v>
      </c>
      <c r="B20">
        <f>SUMIF(MALLI_saneeraus_JV1!A$3:A$1000,MALLI_saneeraus_JV2!A20,MALLI_saneeraus_VJ1!B$3:B$1000)+SUMIF(MALLI_saneeraus_JV1!C$3:C$1000,MALLI_saneeraus_JV2!A20,MALLI_saneeraus_JV1!D$3:D$1000)+SUMIF(MALLI_saneeraus_JV1!E$3:E$1000,MALLI_saneeraus_JV2!A20,MALLI_saneeraus_JV1!F$3:F$1000)+SUMIF(MALLI_saneeraus_JV1!G$3:G$1000,MALLI_saneeraus_JV2!A20,MALLI_saneeraus_JV1!H$3:H$1000)+SUMIF(MALLI_saneeraus_JV1!I$3:I$1000,MALLI_saneeraus_JV2!A20,MALLI_saneeraus_JV1!J$3:J$1000)</f>
        <v>0</v>
      </c>
      <c r="C20" s="5">
        <f t="shared" si="0"/>
        <v>0</v>
      </c>
      <c r="D20" t="str">
        <f>IF(Table13[[#This Row],[Putkikoot]]*Table13[[#This Row],[Metrimäärät (m)2]]&lt;&gt;0,Table13[[#This Row],[Putkikoot]]*Table13[[#This Row],[Metrimäärät (m)2]],"")</f>
        <v/>
      </c>
    </row>
    <row r="21" spans="1:4" x14ac:dyDescent="0.35">
      <c r="A21">
        <v>2007</v>
      </c>
      <c r="B21">
        <f>SUMIF(MALLI_saneeraus_JV1!A$3:A$1000,MALLI_saneeraus_JV2!A21,MALLI_saneeraus_VJ1!B$3:B$1000)+SUMIF(MALLI_saneeraus_JV1!C$3:C$1000,MALLI_saneeraus_JV2!A21,MALLI_saneeraus_JV1!D$3:D$1000)+SUMIF(MALLI_saneeraus_JV1!E$3:E$1000,MALLI_saneeraus_JV2!A21,MALLI_saneeraus_JV1!F$3:F$1000)+SUMIF(MALLI_saneeraus_JV1!G$3:G$1000,MALLI_saneeraus_JV2!A21,MALLI_saneeraus_JV1!H$3:H$1000)+SUMIF(MALLI_saneeraus_JV1!I$3:I$1000,MALLI_saneeraus_JV2!A21,MALLI_saneeraus_JV1!J$3:J$1000)</f>
        <v>0</v>
      </c>
      <c r="C21" s="5">
        <f t="shared" si="0"/>
        <v>0</v>
      </c>
      <c r="D21" t="str">
        <f>IF(Table13[[#This Row],[Putkikoot]]*Table13[[#This Row],[Metrimäärät (m)2]]&lt;&gt;0,Table13[[#This Row],[Putkikoot]]*Table13[[#This Row],[Metrimäärät (m)2]],"")</f>
        <v/>
      </c>
    </row>
    <row r="22" spans="1:4" x14ac:dyDescent="0.35">
      <c r="A22">
        <v>2008</v>
      </c>
      <c r="B22">
        <f>SUMIF(MALLI_saneeraus_JV1!A$3:A$1000,MALLI_saneeraus_JV2!A22,MALLI_saneeraus_VJ1!B$3:B$1000)+SUMIF(MALLI_saneeraus_JV1!C$3:C$1000,MALLI_saneeraus_JV2!A22,MALLI_saneeraus_JV1!D$3:D$1000)+SUMIF(MALLI_saneeraus_JV1!E$3:E$1000,MALLI_saneeraus_JV2!A22,MALLI_saneeraus_JV1!F$3:F$1000)+SUMIF(MALLI_saneeraus_JV1!G$3:G$1000,MALLI_saneeraus_JV2!A22,MALLI_saneeraus_JV1!H$3:H$1000)+SUMIF(MALLI_saneeraus_JV1!I$3:I$1000,MALLI_saneeraus_JV2!A22,MALLI_saneeraus_JV1!J$3:J$1000)</f>
        <v>0</v>
      </c>
      <c r="C22" s="5">
        <f t="shared" si="0"/>
        <v>0</v>
      </c>
      <c r="D22" t="str">
        <f>IF(Table13[[#This Row],[Putkikoot]]*Table13[[#This Row],[Metrimäärät (m)2]]&lt;&gt;0,Table13[[#This Row],[Putkikoot]]*Table13[[#This Row],[Metrimäärät (m)2]],"")</f>
        <v/>
      </c>
    </row>
    <row r="23" spans="1:4" x14ac:dyDescent="0.35">
      <c r="A23">
        <v>2009</v>
      </c>
      <c r="B23">
        <f>SUMIF(MALLI_saneeraus_JV1!A$3:A$1000,MALLI_saneeraus_JV2!A23,MALLI_saneeraus_VJ1!B$3:B$1000)+SUMIF(MALLI_saneeraus_JV1!C$3:C$1000,MALLI_saneeraus_JV2!A23,MALLI_saneeraus_JV1!D$3:D$1000)+SUMIF(MALLI_saneeraus_JV1!E$3:E$1000,MALLI_saneeraus_JV2!A23,MALLI_saneeraus_JV1!F$3:F$1000)+SUMIF(MALLI_saneeraus_JV1!G$3:G$1000,MALLI_saneeraus_JV2!A23,MALLI_saneeraus_JV1!H$3:H$1000)+SUMIF(MALLI_saneeraus_JV1!I$3:I$1000,MALLI_saneeraus_JV2!A23,MALLI_saneeraus_JV1!J$3:J$1000)</f>
        <v>0</v>
      </c>
      <c r="C23" s="5">
        <f t="shared" si="0"/>
        <v>0</v>
      </c>
      <c r="D23" t="str">
        <f>IF(Table13[[#This Row],[Putkikoot]]*Table13[[#This Row],[Metrimäärät (m)2]]&lt;&gt;0,Table13[[#This Row],[Putkikoot]]*Table13[[#This Row],[Metrimäärät (m)2]],"")</f>
        <v/>
      </c>
    </row>
    <row r="24" spans="1:4" x14ac:dyDescent="0.35">
      <c r="A24">
        <v>2010</v>
      </c>
      <c r="B24">
        <f>SUMIF(MALLI_saneeraus_JV1!A$3:A$1000,MALLI_saneeraus_JV2!A24,MALLI_saneeraus_VJ1!B$3:B$1000)+SUMIF(MALLI_saneeraus_JV1!C$3:C$1000,MALLI_saneeraus_JV2!A24,MALLI_saneeraus_JV1!D$3:D$1000)+SUMIF(MALLI_saneeraus_JV1!E$3:E$1000,MALLI_saneeraus_JV2!A24,MALLI_saneeraus_JV1!F$3:F$1000)+SUMIF(MALLI_saneeraus_JV1!G$3:G$1000,MALLI_saneeraus_JV2!A24,MALLI_saneeraus_JV1!H$3:H$1000)+SUMIF(MALLI_saneeraus_JV1!I$3:I$1000,MALLI_saneeraus_JV2!A24,MALLI_saneeraus_JV1!J$3:J$1000)</f>
        <v>0</v>
      </c>
      <c r="C24" s="5">
        <f>E$2*B24</f>
        <v>0</v>
      </c>
      <c r="D24" t="str">
        <f>IF(Table13[[#This Row],[Putkikoot]]*Table13[[#This Row],[Metrimäärät (m)2]]&lt;&gt;0,Table13[[#This Row],[Putkikoot]]*Table13[[#This Row],[Metrimäärät (m)2]],"")</f>
        <v/>
      </c>
    </row>
    <row r="25" spans="1:4" x14ac:dyDescent="0.35">
      <c r="A25">
        <v>2011</v>
      </c>
      <c r="B25">
        <f>SUMIF(MALLI_saneeraus_JV1!A$3:A$1000,MALLI_saneeraus_JV2!A25,MALLI_saneeraus_VJ1!B$3:B$1000)+SUMIF(MALLI_saneeraus_JV1!C$3:C$1000,MALLI_saneeraus_JV2!A25,MALLI_saneeraus_JV1!D$3:D$1000)+SUMIF(MALLI_saneeraus_JV1!E$3:E$1000,MALLI_saneeraus_JV2!A25,MALLI_saneeraus_JV1!F$3:F$1000)+SUMIF(MALLI_saneeraus_JV1!G$3:G$1000,MALLI_saneeraus_JV2!A25,MALLI_saneeraus_JV1!H$3:H$1000)+SUMIF(MALLI_saneeraus_JV1!I$3:I$1000,MALLI_saneeraus_JV2!A25,MALLI_saneeraus_JV1!J$3:J$1000)</f>
        <v>0</v>
      </c>
      <c r="C25" s="5">
        <f t="shared" si="0"/>
        <v>0</v>
      </c>
      <c r="D25" t="str">
        <f>IF(Table13[[#This Row],[Putkikoot]]*Table13[[#This Row],[Metrimäärät (m)2]]&lt;&gt;0,Table13[[#This Row],[Putkikoot]]*Table13[[#This Row],[Metrimäärät (m)2]],"")</f>
        <v/>
      </c>
    </row>
    <row r="26" spans="1:4" x14ac:dyDescent="0.35">
      <c r="A26">
        <v>2012</v>
      </c>
      <c r="B26">
        <f>SUMIF(MALLI_saneeraus_JV1!A$3:A$1000,MALLI_saneeraus_JV2!A26,MALLI_saneeraus_VJ1!B$3:B$1000)+SUMIF(MALLI_saneeraus_JV1!C$3:C$1000,MALLI_saneeraus_JV2!A26,MALLI_saneeraus_JV1!D$3:D$1000)+SUMIF(MALLI_saneeraus_JV1!E$3:E$1000,MALLI_saneeraus_JV2!A26,MALLI_saneeraus_JV1!F$3:F$1000)+SUMIF(MALLI_saneeraus_JV1!G$3:G$1000,MALLI_saneeraus_JV2!A26,MALLI_saneeraus_JV1!H$3:H$1000)+SUMIF(MALLI_saneeraus_JV1!I$3:I$1000,MALLI_saneeraus_JV2!A26,MALLI_saneeraus_JV1!J$3:J$1000)</f>
        <v>0</v>
      </c>
      <c r="C26" s="5">
        <f t="shared" si="0"/>
        <v>0</v>
      </c>
      <c r="D26" t="str">
        <f>IF(Table13[[#This Row],[Putkikoot]]*Table13[[#This Row],[Metrimäärät (m)2]]&lt;&gt;0,Table13[[#This Row],[Putkikoot]]*Table13[[#This Row],[Metrimäärät (m)2]],"")</f>
        <v/>
      </c>
    </row>
    <row r="27" spans="1:4" x14ac:dyDescent="0.35">
      <c r="A27">
        <v>2013</v>
      </c>
      <c r="B27">
        <f>SUMIF(MALLI_saneeraus_JV1!A$3:A$1000,MALLI_saneeraus_JV2!A27,MALLI_saneeraus_VJ1!B$3:B$1000)+SUMIF(MALLI_saneeraus_JV1!C$3:C$1000,MALLI_saneeraus_JV2!A27,MALLI_saneeraus_JV1!D$3:D$1000)+SUMIF(MALLI_saneeraus_JV1!E$3:E$1000,MALLI_saneeraus_JV2!A27,MALLI_saneeraus_JV1!F$3:F$1000)+SUMIF(MALLI_saneeraus_JV1!G$3:G$1000,MALLI_saneeraus_JV2!A27,MALLI_saneeraus_JV1!H$3:H$1000)+SUMIF(MALLI_saneeraus_JV1!I$3:I$1000,MALLI_saneeraus_JV2!A27,MALLI_saneeraus_JV1!J$3:J$1000)</f>
        <v>0</v>
      </c>
      <c r="C27" s="5">
        <f t="shared" si="0"/>
        <v>0</v>
      </c>
      <c r="D27" t="str">
        <f>IF(Table13[[#This Row],[Putkikoot]]*Table13[[#This Row],[Metrimäärät (m)2]]&lt;&gt;0,Table13[[#This Row],[Putkikoot]]*Table13[[#This Row],[Metrimäärät (m)2]],"")</f>
        <v/>
      </c>
    </row>
    <row r="28" spans="1:4" x14ac:dyDescent="0.35">
      <c r="A28">
        <v>2014</v>
      </c>
      <c r="B28">
        <f>SUMIF(MALLI_saneeraus_JV1!A$3:A$1000,MALLI_saneeraus_JV2!A28,MALLI_saneeraus_VJ1!B$3:B$1000)+SUMIF(MALLI_saneeraus_JV1!C$3:C$1000,MALLI_saneeraus_JV2!A28,MALLI_saneeraus_JV1!D$3:D$1000)+SUMIF(MALLI_saneeraus_JV1!E$3:E$1000,MALLI_saneeraus_JV2!A28,MALLI_saneeraus_JV1!F$3:F$1000)+SUMIF(MALLI_saneeraus_JV1!G$3:G$1000,MALLI_saneeraus_JV2!A28,MALLI_saneeraus_JV1!H$3:H$1000)+SUMIF(MALLI_saneeraus_JV1!I$3:I$1000,MALLI_saneeraus_JV2!A28,MALLI_saneeraus_JV1!J$3:J$1000)</f>
        <v>0</v>
      </c>
      <c r="C28" s="5">
        <f t="shared" si="0"/>
        <v>0</v>
      </c>
      <c r="D28" t="str">
        <f>IF(Table13[[#This Row],[Putkikoot]]*Table13[[#This Row],[Metrimäärät (m)2]]&lt;&gt;0,Table13[[#This Row],[Putkikoot]]*Table13[[#This Row],[Metrimäärät (m)2]],"")</f>
        <v/>
      </c>
    </row>
    <row r="29" spans="1:4" x14ac:dyDescent="0.35">
      <c r="A29">
        <v>2015</v>
      </c>
      <c r="B29">
        <f>SUMIF(MALLI_saneeraus_JV1!A$3:A$1000,MALLI_saneeraus_JV2!A29,MALLI_saneeraus_VJ1!B$3:B$1000)+SUMIF(MALLI_saneeraus_JV1!C$3:C$1000,MALLI_saneeraus_JV2!A29,MALLI_saneeraus_JV1!D$3:D$1000)+SUMIF(MALLI_saneeraus_JV1!E$3:E$1000,MALLI_saneeraus_JV2!A29,MALLI_saneeraus_JV1!F$3:F$1000)+SUMIF(MALLI_saneeraus_JV1!G$3:G$1000,MALLI_saneeraus_JV2!A29,MALLI_saneeraus_JV1!H$3:H$1000)+SUMIF(MALLI_saneeraus_JV1!I$3:I$1000,MALLI_saneeraus_JV2!A29,MALLI_saneeraus_JV1!J$3:J$1000)</f>
        <v>0</v>
      </c>
      <c r="C29" s="5">
        <f t="shared" si="0"/>
        <v>0</v>
      </c>
      <c r="D29" t="str">
        <f>IF(Table13[[#This Row],[Putkikoot]]*Table13[[#This Row],[Metrimäärät (m)2]]&lt;&gt;0,Table13[[#This Row],[Putkikoot]]*Table13[[#This Row],[Metrimäärät (m)2]],"")</f>
        <v/>
      </c>
    </row>
    <row r="30" spans="1:4" x14ac:dyDescent="0.35">
      <c r="A30">
        <v>2016</v>
      </c>
      <c r="B30">
        <f>SUMIF(MALLI_saneeraus_JV1!A$3:A$1000,MALLI_saneeraus_JV2!A30,MALLI_saneeraus_VJ1!B$3:B$1000)+SUMIF(MALLI_saneeraus_JV1!C$3:C$1000,MALLI_saneeraus_JV2!A30,MALLI_saneeraus_JV1!D$3:D$1000)+SUMIF(MALLI_saneeraus_JV1!E$3:E$1000,MALLI_saneeraus_JV2!A30,MALLI_saneeraus_JV1!F$3:F$1000)+SUMIF(MALLI_saneeraus_JV1!G$3:G$1000,MALLI_saneeraus_JV2!A30,MALLI_saneeraus_JV1!H$3:H$1000)+SUMIF(MALLI_saneeraus_JV1!I$3:I$1000,MALLI_saneeraus_JV2!A30,MALLI_saneeraus_JV1!J$3:J$1000)</f>
        <v>0</v>
      </c>
      <c r="C30" s="5">
        <f t="shared" si="0"/>
        <v>0</v>
      </c>
      <c r="D30" t="str">
        <f>IF(Table13[[#This Row],[Putkikoot]]*Table13[[#This Row],[Metrimäärät (m)2]]&lt;&gt;0,Table13[[#This Row],[Putkikoot]]*Table13[[#This Row],[Metrimäärät (m)2]],"")</f>
        <v/>
      </c>
    </row>
    <row r="31" spans="1:4" x14ac:dyDescent="0.35">
      <c r="A31">
        <v>2017</v>
      </c>
      <c r="B31">
        <f>SUMIF(MALLI_saneeraus_JV1!A$3:A$1000,MALLI_saneeraus_JV2!A31,MALLI_saneeraus_VJ1!B$3:B$1000)+SUMIF(MALLI_saneeraus_JV1!C$3:C$1000,MALLI_saneeraus_JV2!A31,MALLI_saneeraus_JV1!D$3:D$1000)+SUMIF(MALLI_saneeraus_JV1!E$3:E$1000,MALLI_saneeraus_JV2!A31,MALLI_saneeraus_JV1!F$3:F$1000)+SUMIF(MALLI_saneeraus_JV1!G$3:G$1000,MALLI_saneeraus_JV2!A31,MALLI_saneeraus_JV1!H$3:H$1000)+SUMIF(MALLI_saneeraus_JV1!I$3:I$1000,MALLI_saneeraus_JV2!A31,MALLI_saneeraus_JV1!J$3:J$1000)</f>
        <v>0</v>
      </c>
      <c r="C31" s="5">
        <f t="shared" si="0"/>
        <v>0</v>
      </c>
      <c r="D31" t="str">
        <f>IF(Table13[[#This Row],[Putkikoot]]*Table13[[#This Row],[Metrimäärät (m)2]]&lt;&gt;0,Table13[[#This Row],[Putkikoot]]*Table13[[#This Row],[Metrimäärät (m)2]],"")</f>
        <v/>
      </c>
    </row>
    <row r="32" spans="1:4" x14ac:dyDescent="0.35">
      <c r="A32">
        <v>2018</v>
      </c>
      <c r="B32">
        <f>SUMIF(MALLI_saneeraus_JV1!A$3:A$1000,MALLI_saneeraus_JV2!A32,MALLI_saneeraus_VJ1!B$3:B$1000)+SUMIF(MALLI_saneeraus_JV1!C$3:C$1000,MALLI_saneeraus_JV2!A32,MALLI_saneeraus_JV1!D$3:D$1000)+SUMIF(MALLI_saneeraus_JV1!E$3:E$1000,MALLI_saneeraus_JV2!A32,MALLI_saneeraus_JV1!F$3:F$1000)+SUMIF(MALLI_saneeraus_JV1!G$3:G$1000,MALLI_saneeraus_JV2!A32,MALLI_saneeraus_JV1!H$3:H$1000)+SUMIF(MALLI_saneeraus_JV1!I$3:I$1000,MALLI_saneeraus_JV2!A32,MALLI_saneeraus_JV1!J$3:J$1000)</f>
        <v>0</v>
      </c>
      <c r="C32" s="5">
        <f t="shared" si="0"/>
        <v>0</v>
      </c>
      <c r="D32" t="str">
        <f>IF(Table13[[#This Row],[Putkikoot]]*Table13[[#This Row],[Metrimäärät (m)2]]&lt;&gt;0,Table13[[#This Row],[Putkikoot]]*Table13[[#This Row],[Metrimäärät (m)2]],"")</f>
        <v/>
      </c>
    </row>
    <row r="33" spans="1:4" x14ac:dyDescent="0.35">
      <c r="A33">
        <v>2019</v>
      </c>
      <c r="B33">
        <f>SUMIF(MALLI_saneeraus_JV1!A$3:A$1000,MALLI_saneeraus_JV2!A33,MALLI_saneeraus_VJ1!B$3:B$1000)+SUMIF(MALLI_saneeraus_JV1!C$3:C$1000,MALLI_saneeraus_JV2!A33,MALLI_saneeraus_JV1!D$3:D$1000)+SUMIF(MALLI_saneeraus_JV1!E$3:E$1000,MALLI_saneeraus_JV2!A33,MALLI_saneeraus_JV1!F$3:F$1000)+SUMIF(MALLI_saneeraus_JV1!G$3:G$1000,MALLI_saneeraus_JV2!A33,MALLI_saneeraus_JV1!H$3:H$1000)+SUMIF(MALLI_saneeraus_JV1!I$3:I$1000,MALLI_saneeraus_JV2!A33,MALLI_saneeraus_JV1!J$3:J$1000)</f>
        <v>0</v>
      </c>
      <c r="C33" s="5">
        <f t="shared" si="0"/>
        <v>0</v>
      </c>
      <c r="D33" t="str">
        <f>IF(Table13[[#This Row],[Putkikoot]]*Table13[[#This Row],[Metrimäärät (m)2]]&lt;&gt;0,Table13[[#This Row],[Putkikoot]]*Table13[[#This Row],[Metrimäärät (m)2]],"")</f>
        <v/>
      </c>
    </row>
    <row r="34" spans="1:4" x14ac:dyDescent="0.35">
      <c r="A34">
        <v>2020</v>
      </c>
      <c r="B34">
        <f>SUMIF(MALLI_saneeraus_JV1!A$3:A$1000,MALLI_saneeraus_JV2!A34,MALLI_saneeraus_VJ1!B$3:B$1000)+SUMIF(MALLI_saneeraus_JV1!C$3:C$1000,MALLI_saneeraus_JV2!A34,MALLI_saneeraus_JV1!D$3:D$1000)+SUMIF(MALLI_saneeraus_JV1!E$3:E$1000,MALLI_saneeraus_JV2!A34,MALLI_saneeraus_JV1!F$3:F$1000)+SUMIF(MALLI_saneeraus_JV1!G$3:G$1000,MALLI_saneeraus_JV2!A34,MALLI_saneeraus_JV1!H$3:H$1000)+SUMIF(MALLI_saneeraus_JV1!I$3:I$1000,MALLI_saneeraus_JV2!A34,MALLI_saneeraus_JV1!J$3:J$1000)</f>
        <v>1447</v>
      </c>
      <c r="C34" s="5">
        <f t="shared" si="0"/>
        <v>173640</v>
      </c>
      <c r="D34" t="str">
        <f>IF(Table13[[#This Row],[Putkikoot]]*Table13[[#This Row],[Metrimäärät (m)2]]&lt;&gt;0,Table13[[#This Row],[Putkikoot]]*Table13[[#This Row],[Metrimäärät (m)2]],"")</f>
        <v/>
      </c>
    </row>
    <row r="35" spans="1:4" x14ac:dyDescent="0.35">
      <c r="A35">
        <v>2021</v>
      </c>
      <c r="B35">
        <f>SUMIF(MALLI_saneeraus_JV1!A$3:A$1000,MALLI_saneeraus_JV2!A35,MALLI_saneeraus_VJ1!B$3:B$1000)+SUMIF(MALLI_saneeraus_JV1!C$3:C$1000,MALLI_saneeraus_JV2!A35,MALLI_saneeraus_JV1!D$3:D$1000)+SUMIF(MALLI_saneeraus_JV1!E$3:E$1000,MALLI_saneeraus_JV2!A35,MALLI_saneeraus_JV1!F$3:F$1000)+SUMIF(MALLI_saneeraus_JV1!G$3:G$1000,MALLI_saneeraus_JV2!A35,MALLI_saneeraus_JV1!H$3:H$1000)+SUMIF(MALLI_saneeraus_JV1!I$3:I$1000,MALLI_saneeraus_JV2!A35,MALLI_saneeraus_JV1!J$3:J$1000)</f>
        <v>0</v>
      </c>
      <c r="C35" s="5">
        <f t="shared" si="0"/>
        <v>0</v>
      </c>
      <c r="D35" t="str">
        <f>IF(Table13[[#This Row],[Putkikoot]]*Table13[[#This Row],[Metrimäärät (m)2]]&lt;&gt;0,Table13[[#This Row],[Putkikoot]]*Table13[[#This Row],[Metrimäärät (m)2]],"")</f>
        <v/>
      </c>
    </row>
    <row r="36" spans="1:4" x14ac:dyDescent="0.35">
      <c r="A36">
        <v>2022</v>
      </c>
      <c r="B36">
        <f>SUMIF(MALLI_saneeraus_JV1!A$3:A$1000,MALLI_saneeraus_JV2!A36,MALLI_saneeraus_VJ1!B$3:B$1000)+SUMIF(MALLI_saneeraus_JV1!C$3:C$1000,MALLI_saneeraus_JV2!A36,MALLI_saneeraus_JV1!D$3:D$1000)+SUMIF(MALLI_saneeraus_JV1!E$3:E$1000,MALLI_saneeraus_JV2!A36,MALLI_saneeraus_JV1!F$3:F$1000)+SUMIF(MALLI_saneeraus_JV1!G$3:G$1000,MALLI_saneeraus_JV2!A36,MALLI_saneeraus_JV1!H$3:H$1000)+SUMIF(MALLI_saneeraus_JV1!I$3:I$1000,MALLI_saneeraus_JV2!A36,MALLI_saneeraus_JV1!J$3:J$1000)</f>
        <v>0</v>
      </c>
      <c r="C36" s="5">
        <f t="shared" ref="C36:C67" si="1">E$2*B36</f>
        <v>0</v>
      </c>
      <c r="D36" t="str">
        <f>IF(Table13[[#This Row],[Putkikoot]]*Table13[[#This Row],[Metrimäärät (m)2]]&lt;&gt;0,Table13[[#This Row],[Putkikoot]]*Table13[[#This Row],[Metrimäärät (m)2]],"")</f>
        <v/>
      </c>
    </row>
    <row r="37" spans="1:4" x14ac:dyDescent="0.35">
      <c r="A37">
        <v>2023</v>
      </c>
      <c r="B37">
        <f>SUMIF(MALLI_saneeraus_JV1!A$3:A$1000,MALLI_saneeraus_JV2!A37,MALLI_saneeraus_VJ1!B$3:B$1000)+SUMIF(MALLI_saneeraus_JV1!C$3:C$1000,MALLI_saneeraus_JV2!A37,MALLI_saneeraus_JV1!D$3:D$1000)+SUMIF(MALLI_saneeraus_JV1!E$3:E$1000,MALLI_saneeraus_JV2!A37,MALLI_saneeraus_JV1!F$3:F$1000)+SUMIF(MALLI_saneeraus_JV1!G$3:G$1000,MALLI_saneeraus_JV2!A37,MALLI_saneeraus_JV1!H$3:H$1000)+SUMIF(MALLI_saneeraus_JV1!I$3:I$1000,MALLI_saneeraus_JV2!A37,MALLI_saneeraus_JV1!J$3:J$1000)</f>
        <v>0</v>
      </c>
      <c r="C37" s="5">
        <f t="shared" si="1"/>
        <v>0</v>
      </c>
      <c r="D37" t="str">
        <f>IF(Table13[[#This Row],[Putkikoot]]*Table13[[#This Row],[Metrimäärät (m)2]]&lt;&gt;0,Table13[[#This Row],[Putkikoot]]*Table13[[#This Row],[Metrimäärät (m)2]],"")</f>
        <v/>
      </c>
    </row>
    <row r="38" spans="1:4" x14ac:dyDescent="0.35">
      <c r="A38">
        <v>2024</v>
      </c>
      <c r="B38">
        <f>SUMIF(MALLI_saneeraus_JV1!A$3:A$1000,MALLI_saneeraus_JV2!A38,MALLI_saneeraus_VJ1!B$3:B$1000)+SUMIF(MALLI_saneeraus_JV1!C$3:C$1000,MALLI_saneeraus_JV2!A38,MALLI_saneeraus_JV1!D$3:D$1000)+SUMIF(MALLI_saneeraus_JV1!E$3:E$1000,MALLI_saneeraus_JV2!A38,MALLI_saneeraus_JV1!F$3:F$1000)+SUMIF(MALLI_saneeraus_JV1!G$3:G$1000,MALLI_saneeraus_JV2!A38,MALLI_saneeraus_JV1!H$3:H$1000)+SUMIF(MALLI_saneeraus_JV1!I$3:I$1000,MALLI_saneeraus_JV2!A38,MALLI_saneeraus_JV1!J$3:J$1000)</f>
        <v>0</v>
      </c>
      <c r="C38" s="5">
        <f t="shared" si="1"/>
        <v>0</v>
      </c>
      <c r="D38" t="str">
        <f>IF(Table13[[#This Row],[Putkikoot]]*Table13[[#This Row],[Metrimäärät (m)2]]&lt;&gt;0,Table13[[#This Row],[Putkikoot]]*Table13[[#This Row],[Metrimäärät (m)2]],"")</f>
        <v/>
      </c>
    </row>
    <row r="39" spans="1:4" x14ac:dyDescent="0.35">
      <c r="A39">
        <v>2025</v>
      </c>
      <c r="B39">
        <f>SUMIF(MALLI_saneeraus_JV1!A$3:A$1000,MALLI_saneeraus_JV2!A39,MALLI_saneeraus_VJ1!B$3:B$1000)+SUMIF(MALLI_saneeraus_JV1!C$3:C$1000,MALLI_saneeraus_JV2!A39,MALLI_saneeraus_JV1!D$3:D$1000)+SUMIF(MALLI_saneeraus_JV1!E$3:E$1000,MALLI_saneeraus_JV2!A39,MALLI_saneeraus_JV1!F$3:F$1000)+SUMIF(MALLI_saneeraus_JV1!G$3:G$1000,MALLI_saneeraus_JV2!A39,MALLI_saneeraus_JV1!H$3:H$1000)+SUMIF(MALLI_saneeraus_JV1!I$3:I$1000,MALLI_saneeraus_JV2!A39,MALLI_saneeraus_JV1!J$3:J$1000)</f>
        <v>0</v>
      </c>
      <c r="C39" s="5">
        <f t="shared" si="1"/>
        <v>0</v>
      </c>
      <c r="D39" t="str">
        <f>IF(Table13[[#This Row],[Putkikoot]]*Table13[[#This Row],[Metrimäärät (m)2]]&lt;&gt;0,Table13[[#This Row],[Putkikoot]]*Table13[[#This Row],[Metrimäärät (m)2]],"")</f>
        <v/>
      </c>
    </row>
    <row r="40" spans="1:4" x14ac:dyDescent="0.35">
      <c r="A40">
        <v>2026</v>
      </c>
      <c r="B40">
        <f>SUMIF(MALLI_saneeraus_JV1!A$3:A$1000,MALLI_saneeraus_JV2!A40,MALLI_saneeraus_VJ1!B$3:B$1000)+SUMIF(MALLI_saneeraus_JV1!C$3:C$1000,MALLI_saneeraus_JV2!A40,MALLI_saneeraus_JV1!D$3:D$1000)+SUMIF(MALLI_saneeraus_JV1!E$3:E$1000,MALLI_saneeraus_JV2!A40,MALLI_saneeraus_JV1!F$3:F$1000)+SUMIF(MALLI_saneeraus_JV1!G$3:G$1000,MALLI_saneeraus_JV2!A40,MALLI_saneeraus_JV1!H$3:H$1000)+SUMIF(MALLI_saneeraus_JV1!I$3:I$1000,MALLI_saneeraus_JV2!A40,MALLI_saneeraus_JV1!J$3:J$1000)</f>
        <v>0</v>
      </c>
      <c r="C40" s="5">
        <f t="shared" si="1"/>
        <v>0</v>
      </c>
      <c r="D40" t="str">
        <f>IF(Table13[[#This Row],[Putkikoot]]*Table13[[#This Row],[Metrimäärät (m)2]]&lt;&gt;0,Table13[[#This Row],[Putkikoot]]*Table13[[#This Row],[Metrimäärät (m)2]],"")</f>
        <v/>
      </c>
    </row>
    <row r="41" spans="1:4" x14ac:dyDescent="0.35">
      <c r="A41">
        <v>2027</v>
      </c>
      <c r="B41">
        <f>SUMIF(MALLI_saneeraus_JV1!A$3:A$1000,MALLI_saneeraus_JV2!A41,MALLI_saneeraus_VJ1!B$3:B$1000)+SUMIF(MALLI_saneeraus_JV1!C$3:C$1000,MALLI_saneeraus_JV2!A41,MALLI_saneeraus_JV1!D$3:D$1000)+SUMIF(MALLI_saneeraus_JV1!E$3:E$1000,MALLI_saneeraus_JV2!A41,MALLI_saneeraus_JV1!F$3:F$1000)+SUMIF(MALLI_saneeraus_JV1!G$3:G$1000,MALLI_saneeraus_JV2!A41,MALLI_saneeraus_JV1!H$3:H$1000)+SUMIF(MALLI_saneeraus_JV1!I$3:I$1000,MALLI_saneeraus_JV2!A41,MALLI_saneeraus_JV1!J$3:J$1000)</f>
        <v>0</v>
      </c>
      <c r="C41" s="5">
        <f t="shared" si="1"/>
        <v>0</v>
      </c>
      <c r="D41" t="str">
        <f>IF(Table13[[#This Row],[Putkikoot]]*Table13[[#This Row],[Metrimäärät (m)2]]&lt;&gt;0,Table13[[#This Row],[Putkikoot]]*Table13[[#This Row],[Metrimäärät (m)2]],"")</f>
        <v/>
      </c>
    </row>
    <row r="42" spans="1:4" x14ac:dyDescent="0.35">
      <c r="A42">
        <v>2028</v>
      </c>
      <c r="B42">
        <f>SUMIF(MALLI_saneeraus_JV1!A$3:A$1000,MALLI_saneeraus_JV2!A42,MALLI_saneeraus_VJ1!B$3:B$1000)+SUMIF(MALLI_saneeraus_JV1!C$3:C$1000,MALLI_saneeraus_JV2!A42,MALLI_saneeraus_JV1!D$3:D$1000)+SUMIF(MALLI_saneeraus_JV1!E$3:E$1000,MALLI_saneeraus_JV2!A42,MALLI_saneeraus_JV1!F$3:F$1000)+SUMIF(MALLI_saneeraus_JV1!G$3:G$1000,MALLI_saneeraus_JV2!A42,MALLI_saneeraus_JV1!H$3:H$1000)+SUMIF(MALLI_saneeraus_JV1!I$3:I$1000,MALLI_saneeraus_JV2!A42,MALLI_saneeraus_JV1!J$3:J$1000)</f>
        <v>0</v>
      </c>
      <c r="C42" s="5">
        <f t="shared" si="1"/>
        <v>0</v>
      </c>
      <c r="D42" t="str">
        <f>IF(Table13[[#This Row],[Putkikoot]]*Table13[[#This Row],[Metrimäärät (m)2]]&lt;&gt;0,Table13[[#This Row],[Putkikoot]]*Table13[[#This Row],[Metrimäärät (m)2]],"")</f>
        <v/>
      </c>
    </row>
    <row r="43" spans="1:4" x14ac:dyDescent="0.35">
      <c r="A43">
        <v>2029</v>
      </c>
      <c r="B43">
        <f>SUMIF(MALLI_saneeraus_JV1!A$3:A$1000,MALLI_saneeraus_JV2!A43,MALLI_saneeraus_VJ1!B$3:B$1000)+SUMIF(MALLI_saneeraus_JV1!C$3:C$1000,MALLI_saneeraus_JV2!A43,MALLI_saneeraus_JV1!D$3:D$1000)+SUMIF(MALLI_saneeraus_JV1!E$3:E$1000,MALLI_saneeraus_JV2!A43,MALLI_saneeraus_JV1!F$3:F$1000)+SUMIF(MALLI_saneeraus_JV1!G$3:G$1000,MALLI_saneeraus_JV2!A43,MALLI_saneeraus_JV1!H$3:H$1000)+SUMIF(MALLI_saneeraus_JV1!I$3:I$1000,MALLI_saneeraus_JV2!A43,MALLI_saneeraus_JV1!J$3:J$1000)</f>
        <v>0</v>
      </c>
      <c r="C43" s="5">
        <f t="shared" si="1"/>
        <v>0</v>
      </c>
      <c r="D43" t="str">
        <f>IF(Table13[[#This Row],[Putkikoot]]*Table13[[#This Row],[Metrimäärät (m)2]]&lt;&gt;0,Table13[[#This Row],[Putkikoot]]*Table13[[#This Row],[Metrimäärät (m)2]],"")</f>
        <v/>
      </c>
    </row>
    <row r="44" spans="1:4" x14ac:dyDescent="0.35">
      <c r="A44">
        <v>2030</v>
      </c>
      <c r="B44">
        <f>SUMIF(MALLI_saneeraus_JV1!A$3:A$1000,MALLI_saneeraus_JV2!A44,MALLI_saneeraus_VJ1!B$3:B$1000)+SUMIF(MALLI_saneeraus_JV1!C$3:C$1000,MALLI_saneeraus_JV2!A44,MALLI_saneeraus_JV1!D$3:D$1000)+SUMIF(MALLI_saneeraus_JV1!E$3:E$1000,MALLI_saneeraus_JV2!A44,MALLI_saneeraus_JV1!F$3:F$1000)+SUMIF(MALLI_saneeraus_JV1!G$3:G$1000,MALLI_saneeraus_JV2!A44,MALLI_saneeraus_JV1!H$3:H$1000)+SUMIF(MALLI_saneeraus_JV1!I$3:I$1000,MALLI_saneeraus_JV2!A44,MALLI_saneeraus_JV1!J$3:J$1000)</f>
        <v>2617.5</v>
      </c>
      <c r="C44" s="5">
        <f t="shared" si="1"/>
        <v>314100</v>
      </c>
      <c r="D44" t="str">
        <f>IF(Table13[[#This Row],[Putkikoot]]*Table13[[#This Row],[Metrimäärät (m)2]]&lt;&gt;0,Table13[[#This Row],[Putkikoot]]*Table13[[#This Row],[Metrimäärät (m)2]],"")</f>
        <v/>
      </c>
    </row>
    <row r="45" spans="1:4" x14ac:dyDescent="0.35">
      <c r="A45">
        <v>2031</v>
      </c>
      <c r="B45">
        <f>SUMIF(MALLI_saneeraus_JV1!A$3:A$1000,MALLI_saneeraus_JV2!A45,MALLI_saneeraus_VJ1!B$3:B$1000)+SUMIF(MALLI_saneeraus_JV1!C$3:C$1000,MALLI_saneeraus_JV2!A45,MALLI_saneeraus_JV1!D$3:D$1000)+SUMIF(MALLI_saneeraus_JV1!E$3:E$1000,MALLI_saneeraus_JV2!A45,MALLI_saneeraus_JV1!F$3:F$1000)+SUMIF(MALLI_saneeraus_JV1!G$3:G$1000,MALLI_saneeraus_JV2!A45,MALLI_saneeraus_JV1!H$3:H$1000)+SUMIF(MALLI_saneeraus_JV1!I$3:I$1000,MALLI_saneeraus_JV2!A45,MALLI_saneeraus_JV1!J$3:J$1000)</f>
        <v>0</v>
      </c>
      <c r="C45" s="5">
        <f t="shared" si="1"/>
        <v>0</v>
      </c>
      <c r="D45" t="str">
        <f>IF(Table13[[#This Row],[Putkikoot]]*Table13[[#This Row],[Metrimäärät (m)2]]&lt;&gt;0,Table13[[#This Row],[Putkikoot]]*Table13[[#This Row],[Metrimäärät (m)2]],"")</f>
        <v/>
      </c>
    </row>
    <row r="46" spans="1:4" x14ac:dyDescent="0.35">
      <c r="A46">
        <v>2032</v>
      </c>
      <c r="B46">
        <f>SUMIF(MALLI_saneeraus_JV1!A$3:A$1000,MALLI_saneeraus_JV2!A46,MALLI_saneeraus_VJ1!B$3:B$1000)+SUMIF(MALLI_saneeraus_JV1!C$3:C$1000,MALLI_saneeraus_JV2!A46,MALLI_saneeraus_JV1!D$3:D$1000)+SUMIF(MALLI_saneeraus_JV1!E$3:E$1000,MALLI_saneeraus_JV2!A46,MALLI_saneeraus_JV1!F$3:F$1000)+SUMIF(MALLI_saneeraus_JV1!G$3:G$1000,MALLI_saneeraus_JV2!A46,MALLI_saneeraus_JV1!H$3:H$1000)+SUMIF(MALLI_saneeraus_JV1!I$3:I$1000,MALLI_saneeraus_JV2!A46,MALLI_saneeraus_JV1!J$3:J$1000)</f>
        <v>0</v>
      </c>
      <c r="C46" s="5">
        <f t="shared" si="1"/>
        <v>0</v>
      </c>
      <c r="D46" t="str">
        <f>IF(Table13[[#This Row],[Putkikoot]]*Table13[[#This Row],[Metrimäärät (m)2]]&lt;&gt;0,Table13[[#This Row],[Putkikoot]]*Table13[[#This Row],[Metrimäärät (m)2]],"")</f>
        <v/>
      </c>
    </row>
    <row r="47" spans="1:4" x14ac:dyDescent="0.35">
      <c r="A47">
        <v>2033</v>
      </c>
      <c r="B47">
        <f>SUMIF(MALLI_saneeraus_JV1!A$3:A$1000,MALLI_saneeraus_JV2!A47,MALLI_saneeraus_VJ1!B$3:B$1000)+SUMIF(MALLI_saneeraus_JV1!C$3:C$1000,MALLI_saneeraus_JV2!A47,MALLI_saneeraus_JV1!D$3:D$1000)+SUMIF(MALLI_saneeraus_JV1!E$3:E$1000,MALLI_saneeraus_JV2!A47,MALLI_saneeraus_JV1!F$3:F$1000)+SUMIF(MALLI_saneeraus_JV1!G$3:G$1000,MALLI_saneeraus_JV2!A47,MALLI_saneeraus_JV1!H$3:H$1000)+SUMIF(MALLI_saneeraus_JV1!I$3:I$1000,MALLI_saneeraus_JV2!A47,MALLI_saneeraus_JV1!J$3:J$1000)</f>
        <v>0</v>
      </c>
      <c r="C47" s="5">
        <f t="shared" si="1"/>
        <v>0</v>
      </c>
      <c r="D47" t="str">
        <f>IF(Table13[[#This Row],[Putkikoot]]*Table13[[#This Row],[Metrimäärät (m)2]]&lt;&gt;0,Table13[[#This Row],[Putkikoot]]*Table13[[#This Row],[Metrimäärät (m)2]],"")</f>
        <v/>
      </c>
    </row>
    <row r="48" spans="1:4" x14ac:dyDescent="0.35">
      <c r="A48">
        <v>2034</v>
      </c>
      <c r="B48">
        <f>SUMIF(MALLI_saneeraus_JV1!A$3:A$1000,MALLI_saneeraus_JV2!A48,MALLI_saneeraus_VJ1!B$3:B$1000)+SUMIF(MALLI_saneeraus_JV1!C$3:C$1000,MALLI_saneeraus_JV2!A48,MALLI_saneeraus_JV1!D$3:D$1000)+SUMIF(MALLI_saneeraus_JV1!E$3:E$1000,MALLI_saneeraus_JV2!A48,MALLI_saneeraus_JV1!F$3:F$1000)+SUMIF(MALLI_saneeraus_JV1!G$3:G$1000,MALLI_saneeraus_JV2!A48,MALLI_saneeraus_JV1!H$3:H$1000)+SUMIF(MALLI_saneeraus_JV1!I$3:I$1000,MALLI_saneeraus_JV2!A48,MALLI_saneeraus_JV1!J$3:J$1000)</f>
        <v>0</v>
      </c>
      <c r="C48" s="5">
        <f t="shared" si="1"/>
        <v>0</v>
      </c>
      <c r="D48" t="str">
        <f>IF(Table13[[#This Row],[Putkikoot]]*Table13[[#This Row],[Metrimäärät (m)2]]&lt;&gt;0,Table13[[#This Row],[Putkikoot]]*Table13[[#This Row],[Metrimäärät (m)2]],"")</f>
        <v/>
      </c>
    </row>
    <row r="49" spans="1:4" x14ac:dyDescent="0.35">
      <c r="A49">
        <v>2035</v>
      </c>
      <c r="B49">
        <f>SUMIF(MALLI_saneeraus_JV1!A$3:A$1000,MALLI_saneeraus_JV2!A49,MALLI_saneeraus_VJ1!B$3:B$1000)+SUMIF(MALLI_saneeraus_JV1!C$3:C$1000,MALLI_saneeraus_JV2!A49,MALLI_saneeraus_JV1!D$3:D$1000)+SUMIF(MALLI_saneeraus_JV1!E$3:E$1000,MALLI_saneeraus_JV2!A49,MALLI_saneeraus_JV1!F$3:F$1000)+SUMIF(MALLI_saneeraus_JV1!G$3:G$1000,MALLI_saneeraus_JV2!A49,MALLI_saneeraus_JV1!H$3:H$1000)+SUMIF(MALLI_saneeraus_JV1!I$3:I$1000,MALLI_saneeraus_JV2!A49,MALLI_saneeraus_JV1!J$3:J$1000)</f>
        <v>0</v>
      </c>
      <c r="C49" s="5">
        <f t="shared" si="1"/>
        <v>0</v>
      </c>
      <c r="D49" t="str">
        <f>IF(Table13[[#This Row],[Putkikoot]]*Table13[[#This Row],[Metrimäärät (m)2]]&lt;&gt;0,Table13[[#This Row],[Putkikoot]]*Table13[[#This Row],[Metrimäärät (m)2]],"")</f>
        <v/>
      </c>
    </row>
    <row r="50" spans="1:4" x14ac:dyDescent="0.35">
      <c r="A50">
        <v>2036</v>
      </c>
      <c r="B50">
        <f>SUMIF(MALLI_saneeraus_JV1!A$3:A$1000,MALLI_saneeraus_JV2!A50,MALLI_saneeraus_VJ1!B$3:B$1000)+SUMIF(MALLI_saneeraus_JV1!C$3:C$1000,MALLI_saneeraus_JV2!A50,MALLI_saneeraus_JV1!D$3:D$1000)+SUMIF(MALLI_saneeraus_JV1!E$3:E$1000,MALLI_saneeraus_JV2!A50,MALLI_saneeraus_JV1!F$3:F$1000)+SUMIF(MALLI_saneeraus_JV1!G$3:G$1000,MALLI_saneeraus_JV2!A50,MALLI_saneeraus_JV1!H$3:H$1000)+SUMIF(MALLI_saneeraus_JV1!I$3:I$1000,MALLI_saneeraus_JV2!A50,MALLI_saneeraus_JV1!J$3:J$1000)</f>
        <v>0</v>
      </c>
      <c r="C50" s="5">
        <f t="shared" si="1"/>
        <v>0</v>
      </c>
      <c r="D50" t="str">
        <f>IF(Table13[[#This Row],[Putkikoot]]*Table13[[#This Row],[Metrimäärät (m)2]]&lt;&gt;0,Table13[[#This Row],[Putkikoot]]*Table13[[#This Row],[Metrimäärät (m)2]],"")</f>
        <v/>
      </c>
    </row>
    <row r="51" spans="1:4" x14ac:dyDescent="0.35">
      <c r="A51">
        <v>2037</v>
      </c>
      <c r="B51">
        <f>SUMIF(MALLI_saneeraus_JV1!A$3:A$1000,MALLI_saneeraus_JV2!A51,MALLI_saneeraus_VJ1!B$3:B$1000)+SUMIF(MALLI_saneeraus_JV1!C$3:C$1000,MALLI_saneeraus_JV2!A51,MALLI_saneeraus_JV1!D$3:D$1000)+SUMIF(MALLI_saneeraus_JV1!E$3:E$1000,MALLI_saneeraus_JV2!A51,MALLI_saneeraus_JV1!F$3:F$1000)+SUMIF(MALLI_saneeraus_JV1!G$3:G$1000,MALLI_saneeraus_JV2!A51,MALLI_saneeraus_JV1!H$3:H$1000)+SUMIF(MALLI_saneeraus_JV1!I$3:I$1000,MALLI_saneeraus_JV2!A51,MALLI_saneeraus_JV1!J$3:J$1000)</f>
        <v>0</v>
      </c>
      <c r="C51" s="5">
        <f t="shared" si="1"/>
        <v>0</v>
      </c>
      <c r="D51" t="str">
        <f>IF(Table13[[#This Row],[Putkikoot]]*Table13[[#This Row],[Metrimäärät (m)2]]&lt;&gt;0,Table13[[#This Row],[Putkikoot]]*Table13[[#This Row],[Metrimäärät (m)2]],"")</f>
        <v/>
      </c>
    </row>
    <row r="52" spans="1:4" x14ac:dyDescent="0.35">
      <c r="A52">
        <v>2038</v>
      </c>
      <c r="B52">
        <f>SUMIF(MALLI_saneeraus_JV1!A$3:A$1000,MALLI_saneeraus_JV2!A52,MALLI_saneeraus_VJ1!B$3:B$1000)+SUMIF(MALLI_saneeraus_JV1!C$3:C$1000,MALLI_saneeraus_JV2!A52,MALLI_saneeraus_JV1!D$3:D$1000)+SUMIF(MALLI_saneeraus_JV1!E$3:E$1000,MALLI_saneeraus_JV2!A52,MALLI_saneeraus_JV1!F$3:F$1000)+SUMIF(MALLI_saneeraus_JV1!G$3:G$1000,MALLI_saneeraus_JV2!A52,MALLI_saneeraus_JV1!H$3:H$1000)+SUMIF(MALLI_saneeraus_JV1!I$3:I$1000,MALLI_saneeraus_JV2!A52,MALLI_saneeraus_JV1!J$3:J$1000)</f>
        <v>0</v>
      </c>
      <c r="C52" s="5">
        <f t="shared" si="1"/>
        <v>0</v>
      </c>
      <c r="D52" t="str">
        <f>IF(Table13[[#This Row],[Putkikoot]]*Table13[[#This Row],[Metrimäärät (m)2]]&lt;&gt;0,Table13[[#This Row],[Putkikoot]]*Table13[[#This Row],[Metrimäärät (m)2]],"")</f>
        <v/>
      </c>
    </row>
    <row r="53" spans="1:4" x14ac:dyDescent="0.35">
      <c r="A53">
        <v>2039</v>
      </c>
      <c r="B53">
        <f>SUMIF(MALLI_saneeraus_JV1!A$3:A$1000,MALLI_saneeraus_JV2!A53,MALLI_saneeraus_VJ1!B$3:B$1000)+SUMIF(MALLI_saneeraus_JV1!C$3:C$1000,MALLI_saneeraus_JV2!A53,MALLI_saneeraus_JV1!D$3:D$1000)+SUMIF(MALLI_saneeraus_JV1!E$3:E$1000,MALLI_saneeraus_JV2!A53,MALLI_saneeraus_JV1!F$3:F$1000)+SUMIF(MALLI_saneeraus_JV1!G$3:G$1000,MALLI_saneeraus_JV2!A53,MALLI_saneeraus_JV1!H$3:H$1000)+SUMIF(MALLI_saneeraus_JV1!I$3:I$1000,MALLI_saneeraus_JV2!A53,MALLI_saneeraus_JV1!J$3:J$1000)</f>
        <v>0</v>
      </c>
      <c r="C53" s="5">
        <f t="shared" si="1"/>
        <v>0</v>
      </c>
      <c r="D53" t="str">
        <f>IF(Table13[[#This Row],[Putkikoot]]*Table13[[#This Row],[Metrimäärät (m)2]]&lt;&gt;0,Table13[[#This Row],[Putkikoot]]*Table13[[#This Row],[Metrimäärät (m)2]],"")</f>
        <v/>
      </c>
    </row>
    <row r="54" spans="1:4" x14ac:dyDescent="0.35">
      <c r="A54">
        <v>2040</v>
      </c>
      <c r="B54">
        <f>SUMIF(MALLI_saneeraus_JV1!A$3:A$1000,MALLI_saneeraus_JV2!A54,MALLI_saneeraus_VJ1!B$3:B$1000)+SUMIF(MALLI_saneeraus_JV1!C$3:C$1000,MALLI_saneeraus_JV2!A54,MALLI_saneeraus_JV1!D$3:D$1000)+SUMIF(MALLI_saneeraus_JV1!E$3:E$1000,MALLI_saneeraus_JV2!A54,MALLI_saneeraus_JV1!F$3:F$1000)+SUMIF(MALLI_saneeraus_JV1!G$3:G$1000,MALLI_saneeraus_JV2!A54,MALLI_saneeraus_JV1!H$3:H$1000)+SUMIF(MALLI_saneeraus_JV1!I$3:I$1000,MALLI_saneeraus_JV2!A54,MALLI_saneeraus_JV1!J$3:J$1000)</f>
        <v>400</v>
      </c>
      <c r="C54" s="5">
        <f t="shared" si="1"/>
        <v>48000</v>
      </c>
      <c r="D54" t="str">
        <f>IF(Table13[[#This Row],[Putkikoot]]*Table13[[#This Row],[Metrimäärät (m)2]]&lt;&gt;0,Table13[[#This Row],[Putkikoot]]*Table13[[#This Row],[Metrimäärät (m)2]],"")</f>
        <v/>
      </c>
    </row>
    <row r="55" spans="1:4" x14ac:dyDescent="0.35">
      <c r="A55">
        <v>2041</v>
      </c>
      <c r="B55">
        <f>SUMIF(MALLI_saneeraus_JV1!A$3:A$1000,MALLI_saneeraus_JV2!A55,MALLI_saneeraus_VJ1!B$3:B$1000)+SUMIF(MALLI_saneeraus_JV1!C$3:C$1000,MALLI_saneeraus_JV2!A55,MALLI_saneeraus_JV1!D$3:D$1000)+SUMIF(MALLI_saneeraus_JV1!E$3:E$1000,MALLI_saneeraus_JV2!A55,MALLI_saneeraus_JV1!F$3:F$1000)+SUMIF(MALLI_saneeraus_JV1!G$3:G$1000,MALLI_saneeraus_JV2!A55,MALLI_saneeraus_JV1!H$3:H$1000)+SUMIF(MALLI_saneeraus_JV1!I$3:I$1000,MALLI_saneeraus_JV2!A55,MALLI_saneeraus_JV1!J$3:J$1000)</f>
        <v>0</v>
      </c>
      <c r="C55" s="5">
        <f t="shared" si="1"/>
        <v>0</v>
      </c>
      <c r="D55" t="str">
        <f>IF(Table13[[#This Row],[Putkikoot]]*Table13[[#This Row],[Metrimäärät (m)2]]&lt;&gt;0,Table13[[#This Row],[Putkikoot]]*Table13[[#This Row],[Metrimäärät (m)2]],"")</f>
        <v/>
      </c>
    </row>
    <row r="56" spans="1:4" x14ac:dyDescent="0.35">
      <c r="A56">
        <v>2042</v>
      </c>
      <c r="B56">
        <f>SUMIF(MALLI_saneeraus_JV1!A$3:A$1000,MALLI_saneeraus_JV2!A56,MALLI_saneeraus_VJ1!B$3:B$1000)+SUMIF(MALLI_saneeraus_JV1!C$3:C$1000,MALLI_saneeraus_JV2!A56,MALLI_saneeraus_JV1!D$3:D$1000)+SUMIF(MALLI_saneeraus_JV1!E$3:E$1000,MALLI_saneeraus_JV2!A56,MALLI_saneeraus_JV1!F$3:F$1000)+SUMIF(MALLI_saneeraus_JV1!G$3:G$1000,MALLI_saneeraus_JV2!A56,MALLI_saneeraus_JV1!H$3:H$1000)+SUMIF(MALLI_saneeraus_JV1!I$3:I$1000,MALLI_saneeraus_JV2!A56,MALLI_saneeraus_JV1!J$3:J$1000)</f>
        <v>0</v>
      </c>
      <c r="C56" s="5">
        <f t="shared" si="1"/>
        <v>0</v>
      </c>
      <c r="D56" t="str">
        <f>IF(Table13[[#This Row],[Putkikoot]]*Table13[[#This Row],[Metrimäärät (m)2]]&lt;&gt;0,Table13[[#This Row],[Putkikoot]]*Table13[[#This Row],[Metrimäärät (m)2]],"")</f>
        <v/>
      </c>
    </row>
    <row r="57" spans="1:4" x14ac:dyDescent="0.35">
      <c r="A57">
        <v>2043</v>
      </c>
      <c r="B57">
        <f>SUMIF(MALLI_saneeraus_JV1!A$3:A$1000,MALLI_saneeraus_JV2!A57,MALLI_saneeraus_VJ1!B$3:B$1000)+SUMIF(MALLI_saneeraus_JV1!C$3:C$1000,MALLI_saneeraus_JV2!A57,MALLI_saneeraus_JV1!D$3:D$1000)+SUMIF(MALLI_saneeraus_JV1!E$3:E$1000,MALLI_saneeraus_JV2!A57,MALLI_saneeraus_JV1!F$3:F$1000)+SUMIF(MALLI_saneeraus_JV1!G$3:G$1000,MALLI_saneeraus_JV2!A57,MALLI_saneeraus_JV1!H$3:H$1000)+SUMIF(MALLI_saneeraus_JV1!I$3:I$1000,MALLI_saneeraus_JV2!A57,MALLI_saneeraus_JV1!J$3:J$1000)</f>
        <v>0</v>
      </c>
      <c r="C57" s="5">
        <f t="shared" si="1"/>
        <v>0</v>
      </c>
      <c r="D57" t="str">
        <f>IF(Table13[[#This Row],[Putkikoot]]*Table13[[#This Row],[Metrimäärät (m)2]]&lt;&gt;0,Table13[[#This Row],[Putkikoot]]*Table13[[#This Row],[Metrimäärät (m)2]],"")</f>
        <v/>
      </c>
    </row>
    <row r="58" spans="1:4" x14ac:dyDescent="0.35">
      <c r="A58">
        <v>2044</v>
      </c>
      <c r="B58">
        <f>SUMIF(MALLI_saneeraus_JV1!A$3:A$1000,MALLI_saneeraus_JV2!A58,MALLI_saneeraus_VJ1!B$3:B$1000)+SUMIF(MALLI_saneeraus_JV1!C$3:C$1000,MALLI_saneeraus_JV2!A58,MALLI_saneeraus_JV1!D$3:D$1000)+SUMIF(MALLI_saneeraus_JV1!E$3:E$1000,MALLI_saneeraus_JV2!A58,MALLI_saneeraus_JV1!F$3:F$1000)+SUMIF(MALLI_saneeraus_JV1!G$3:G$1000,MALLI_saneeraus_JV2!A58,MALLI_saneeraus_JV1!H$3:H$1000)+SUMIF(MALLI_saneeraus_JV1!I$3:I$1000,MALLI_saneeraus_JV2!A58,MALLI_saneeraus_JV1!J$3:J$1000)</f>
        <v>0</v>
      </c>
      <c r="C58" s="5">
        <f t="shared" si="1"/>
        <v>0</v>
      </c>
      <c r="D58" t="str">
        <f>IF(Table13[[#This Row],[Putkikoot]]*Table13[[#This Row],[Metrimäärät (m)2]]&lt;&gt;0,Table13[[#This Row],[Putkikoot]]*Table13[[#This Row],[Metrimäärät (m)2]],"")</f>
        <v/>
      </c>
    </row>
    <row r="59" spans="1:4" x14ac:dyDescent="0.35">
      <c r="A59">
        <v>2045</v>
      </c>
      <c r="B59">
        <f>SUMIF(MALLI_saneeraus_JV1!A$3:A$1000,MALLI_saneeraus_JV2!A59,MALLI_saneeraus_VJ1!B$3:B$1000)+SUMIF(MALLI_saneeraus_JV1!C$3:C$1000,MALLI_saneeraus_JV2!A59,MALLI_saneeraus_JV1!D$3:D$1000)+SUMIF(MALLI_saneeraus_JV1!E$3:E$1000,MALLI_saneeraus_JV2!A59,MALLI_saneeraus_JV1!F$3:F$1000)+SUMIF(MALLI_saneeraus_JV1!G$3:G$1000,MALLI_saneeraus_JV2!A59,MALLI_saneeraus_JV1!H$3:H$1000)+SUMIF(MALLI_saneeraus_JV1!I$3:I$1000,MALLI_saneeraus_JV2!A59,MALLI_saneeraus_JV1!J$3:J$1000)</f>
        <v>0</v>
      </c>
      <c r="C59" s="5">
        <f t="shared" si="1"/>
        <v>0</v>
      </c>
      <c r="D59" t="str">
        <f>IF(Table13[[#This Row],[Putkikoot]]*Table13[[#This Row],[Metrimäärät (m)2]]&lt;&gt;0,Table13[[#This Row],[Putkikoot]]*Table13[[#This Row],[Metrimäärät (m)2]],"")</f>
        <v/>
      </c>
    </row>
    <row r="60" spans="1:4" x14ac:dyDescent="0.35">
      <c r="A60">
        <v>2046</v>
      </c>
      <c r="B60">
        <f>SUMIF(MALLI_saneeraus_JV1!A$3:A$1000,MALLI_saneeraus_JV2!A60,MALLI_saneeraus_VJ1!B$3:B$1000)+SUMIF(MALLI_saneeraus_JV1!C$3:C$1000,MALLI_saneeraus_JV2!A60,MALLI_saneeraus_JV1!D$3:D$1000)+SUMIF(MALLI_saneeraus_JV1!E$3:E$1000,MALLI_saneeraus_JV2!A60,MALLI_saneeraus_JV1!F$3:F$1000)+SUMIF(MALLI_saneeraus_JV1!G$3:G$1000,MALLI_saneeraus_JV2!A60,MALLI_saneeraus_JV1!H$3:H$1000)+SUMIF(MALLI_saneeraus_JV1!I$3:I$1000,MALLI_saneeraus_JV2!A60,MALLI_saneeraus_JV1!J$3:J$1000)</f>
        <v>0</v>
      </c>
      <c r="C60" s="5">
        <f t="shared" si="1"/>
        <v>0</v>
      </c>
      <c r="D60" t="str">
        <f>IF(Table13[[#This Row],[Putkikoot]]*Table13[[#This Row],[Metrimäärät (m)2]]&lt;&gt;0,Table13[[#This Row],[Putkikoot]]*Table13[[#This Row],[Metrimäärät (m)2]],"")</f>
        <v/>
      </c>
    </row>
    <row r="61" spans="1:4" x14ac:dyDescent="0.35">
      <c r="A61">
        <v>2047</v>
      </c>
      <c r="B61">
        <f>SUMIF(MALLI_saneeraus_JV1!A$3:A$1000,MALLI_saneeraus_JV2!A61,MALLI_saneeraus_VJ1!B$3:B$1000)+SUMIF(MALLI_saneeraus_JV1!C$3:C$1000,MALLI_saneeraus_JV2!A61,MALLI_saneeraus_JV1!D$3:D$1000)+SUMIF(MALLI_saneeraus_JV1!E$3:E$1000,MALLI_saneeraus_JV2!A61,MALLI_saneeraus_JV1!F$3:F$1000)+SUMIF(MALLI_saneeraus_JV1!G$3:G$1000,MALLI_saneeraus_JV2!A61,MALLI_saneeraus_JV1!H$3:H$1000)+SUMIF(MALLI_saneeraus_JV1!I$3:I$1000,MALLI_saneeraus_JV2!A61,MALLI_saneeraus_JV1!J$3:J$1000)</f>
        <v>0</v>
      </c>
      <c r="C61" s="5">
        <f t="shared" si="1"/>
        <v>0</v>
      </c>
      <c r="D61" t="str">
        <f>IF(Table13[[#This Row],[Putkikoot]]*Table13[[#This Row],[Metrimäärät (m)2]]&lt;&gt;0,Table13[[#This Row],[Putkikoot]]*Table13[[#This Row],[Metrimäärät (m)2]],"")</f>
        <v/>
      </c>
    </row>
    <row r="62" spans="1:4" x14ac:dyDescent="0.35">
      <c r="A62">
        <v>2048</v>
      </c>
      <c r="B62">
        <f>SUMIF(MALLI_saneeraus_JV1!A$3:A$1000,MALLI_saneeraus_JV2!A62,MALLI_saneeraus_VJ1!B$3:B$1000)+SUMIF(MALLI_saneeraus_JV1!C$3:C$1000,MALLI_saneeraus_JV2!A62,MALLI_saneeraus_JV1!D$3:D$1000)+SUMIF(MALLI_saneeraus_JV1!E$3:E$1000,MALLI_saneeraus_JV2!A62,MALLI_saneeraus_JV1!F$3:F$1000)+SUMIF(MALLI_saneeraus_JV1!G$3:G$1000,MALLI_saneeraus_JV2!A62,MALLI_saneeraus_JV1!H$3:H$1000)+SUMIF(MALLI_saneeraus_JV1!I$3:I$1000,MALLI_saneeraus_JV2!A62,MALLI_saneeraus_JV1!J$3:J$1000)</f>
        <v>0</v>
      </c>
      <c r="C62" s="5">
        <f t="shared" si="1"/>
        <v>0</v>
      </c>
      <c r="D62" t="str">
        <f>IF(Table13[[#This Row],[Putkikoot]]*Table13[[#This Row],[Metrimäärät (m)2]]&lt;&gt;0,Table13[[#This Row],[Putkikoot]]*Table13[[#This Row],[Metrimäärät (m)2]],"")</f>
        <v/>
      </c>
    </row>
    <row r="63" spans="1:4" x14ac:dyDescent="0.35">
      <c r="A63">
        <v>2049</v>
      </c>
      <c r="B63">
        <f>SUMIF(MALLI_saneeraus_JV1!A$3:A$1000,MALLI_saneeraus_JV2!A63,MALLI_saneeraus_VJ1!B$3:B$1000)+SUMIF(MALLI_saneeraus_JV1!C$3:C$1000,MALLI_saneeraus_JV2!A63,MALLI_saneeraus_JV1!D$3:D$1000)+SUMIF(MALLI_saneeraus_JV1!E$3:E$1000,MALLI_saneeraus_JV2!A63,MALLI_saneeraus_JV1!F$3:F$1000)+SUMIF(MALLI_saneeraus_JV1!G$3:G$1000,MALLI_saneeraus_JV2!A63,MALLI_saneeraus_JV1!H$3:H$1000)+SUMIF(MALLI_saneeraus_JV1!I$3:I$1000,MALLI_saneeraus_JV2!A63,MALLI_saneeraus_JV1!J$3:J$1000)</f>
        <v>0</v>
      </c>
      <c r="C63" s="5">
        <f t="shared" si="1"/>
        <v>0</v>
      </c>
      <c r="D63" t="str">
        <f>IF(Table13[[#This Row],[Putkikoot]]*Table13[[#This Row],[Metrimäärät (m)2]]&lt;&gt;0,Table13[[#This Row],[Putkikoot]]*Table13[[#This Row],[Metrimäärät (m)2]],"")</f>
        <v/>
      </c>
    </row>
    <row r="64" spans="1:4" x14ac:dyDescent="0.35">
      <c r="A64">
        <v>2050</v>
      </c>
      <c r="B64">
        <f>SUMIF(MALLI_saneeraus_JV1!A$3:A$1000,MALLI_saneeraus_JV2!A64,MALLI_saneeraus_VJ1!B$3:B$1000)+SUMIF(MALLI_saneeraus_JV1!C$3:C$1000,MALLI_saneeraus_JV2!A64,MALLI_saneeraus_JV1!D$3:D$1000)+SUMIF(MALLI_saneeraus_JV1!E$3:E$1000,MALLI_saneeraus_JV2!A64,MALLI_saneeraus_JV1!F$3:F$1000)+SUMIF(MALLI_saneeraus_JV1!G$3:G$1000,MALLI_saneeraus_JV2!A64,MALLI_saneeraus_JV1!H$3:H$1000)+SUMIF(MALLI_saneeraus_JV1!I$3:I$1000,MALLI_saneeraus_JV2!A64,MALLI_saneeraus_JV1!J$3:J$1000)</f>
        <v>1000</v>
      </c>
      <c r="C64" s="5">
        <f t="shared" si="1"/>
        <v>120000</v>
      </c>
      <c r="D64" t="str">
        <f>IF(Table13[[#This Row],[Putkikoot]]*Table13[[#This Row],[Metrimäärät (m)2]]&lt;&gt;0,Table13[[#This Row],[Putkikoot]]*Table13[[#This Row],[Metrimäärät (m)2]],"")</f>
        <v/>
      </c>
    </row>
    <row r="65" spans="2:4" x14ac:dyDescent="0.35">
      <c r="B65">
        <f>SUMIF(MALLI_saneeraus_JV1!A$3:A$1000,MALLI_saneeraus_JV2!A65,MALLI_saneeraus_VJ1!B$3:B$1000)+SUMIF(MALLI_saneeraus_JV1!C$3:C$1000,MALLI_saneeraus_JV2!A65,MALLI_saneeraus_JV1!D$3:D$1000)+SUMIF(MALLI_saneeraus_JV1!E$3:E$1000,MALLI_saneeraus_JV2!A65,MALLI_saneeraus_JV1!F$3:F$1000)+SUMIF(MALLI_saneeraus_JV1!G$3:G$1000,MALLI_saneeraus_JV2!A65,MALLI_saneeraus_JV1!H$3:H$1000)+SUMIF(MALLI_saneeraus_JV1!I$3:I$1000,MALLI_saneeraus_JV2!A65,MALLI_saneeraus_JV1!J$3:J$1000)</f>
        <v>0</v>
      </c>
      <c r="C65" s="5">
        <f t="shared" si="1"/>
        <v>0</v>
      </c>
      <c r="D65" t="str">
        <f>IF(Table13[[#This Row],[Putkikoot]]*Table13[[#This Row],[Metrimäärät (m)2]]&lt;&gt;0,Table13[[#This Row],[Putkikoot]]*Table13[[#This Row],[Metrimäärät (m)2]],"")</f>
        <v/>
      </c>
    </row>
    <row r="66" spans="2:4" x14ac:dyDescent="0.35">
      <c r="B66">
        <f>SUMIF(MALLI_saneeraus_JV1!A$3:A$1000,MALLI_saneeraus_JV2!A66,MALLI_saneeraus_VJ1!B$3:B$1000)+SUMIF(MALLI_saneeraus_JV1!C$3:C$1000,MALLI_saneeraus_JV2!A66,MALLI_saneeraus_JV1!D$3:D$1000)+SUMIF(MALLI_saneeraus_JV1!E$3:E$1000,MALLI_saneeraus_JV2!A66,MALLI_saneeraus_JV1!F$3:F$1000)+SUMIF(MALLI_saneeraus_JV1!G$3:G$1000,MALLI_saneeraus_JV2!A66,MALLI_saneeraus_JV1!H$3:H$1000)+SUMIF(MALLI_saneeraus_JV1!I$3:I$1000,MALLI_saneeraus_JV2!A66,MALLI_saneeraus_JV1!J$3:J$1000)</f>
        <v>0</v>
      </c>
      <c r="C66" s="5">
        <f t="shared" si="1"/>
        <v>0</v>
      </c>
      <c r="D66" t="str">
        <f>IF(Table13[[#This Row],[Putkikoot]]*Table13[[#This Row],[Metrimäärät (m)2]]&lt;&gt;0,Table13[[#This Row],[Putkikoot]]*Table13[[#This Row],[Metrimäärät (m)2]],"")</f>
        <v/>
      </c>
    </row>
    <row r="67" spans="2:4" x14ac:dyDescent="0.35">
      <c r="B67">
        <f>SUMIF(MALLI_saneeraus_JV1!A$3:A$1000,MALLI_saneeraus_JV2!A67,MALLI_saneeraus_VJ1!B$3:B$1000)+SUMIF(MALLI_saneeraus_JV1!C$3:C$1000,MALLI_saneeraus_JV2!A67,MALLI_saneeraus_JV1!D$3:D$1000)+SUMIF(MALLI_saneeraus_JV1!E$3:E$1000,MALLI_saneeraus_JV2!A67,MALLI_saneeraus_JV1!F$3:F$1000)+SUMIF(MALLI_saneeraus_JV1!G$3:G$1000,MALLI_saneeraus_JV2!A67,MALLI_saneeraus_JV1!H$3:H$1000)+SUMIF(MALLI_saneeraus_JV1!I$3:I$1000,MALLI_saneeraus_JV2!A67,MALLI_saneeraus_JV1!J$3:J$1000)</f>
        <v>0</v>
      </c>
      <c r="C67" s="5">
        <f t="shared" si="1"/>
        <v>0</v>
      </c>
      <c r="D67" t="str">
        <f>IF(Table13[[#This Row],[Putkikoot]]*Table13[[#This Row],[Metrimäärät (m)2]]&lt;&gt;0,Table13[[#This Row],[Putkikoot]]*Table13[[#This Row],[Metrimäärät (m)2]],"")</f>
        <v/>
      </c>
    </row>
    <row r="68" spans="2:4" x14ac:dyDescent="0.35">
      <c r="B68">
        <f>SUMIF(MALLI_saneeraus_JV1!A$3:A$1000,MALLI_saneeraus_JV2!A68,MALLI_saneeraus_VJ1!B$3:B$1000)+SUMIF(MALLI_saneeraus_JV1!C$3:C$1000,MALLI_saneeraus_JV2!A68,MALLI_saneeraus_JV1!D$3:D$1000)+SUMIF(MALLI_saneeraus_JV1!E$3:E$1000,MALLI_saneeraus_JV2!A68,MALLI_saneeraus_JV1!F$3:F$1000)+SUMIF(MALLI_saneeraus_JV1!G$3:G$1000,MALLI_saneeraus_JV2!A68,MALLI_saneeraus_JV1!H$3:H$1000)+SUMIF(MALLI_saneeraus_JV1!I$3:I$1000,MALLI_saneeraus_JV2!A68,MALLI_saneeraus_JV1!J$3:J$1000)</f>
        <v>0</v>
      </c>
      <c r="C68" s="5">
        <f t="shared" ref="C68:C94" si="2">E$2*B68</f>
        <v>0</v>
      </c>
      <c r="D68" t="str">
        <f>IF(Table13[[#This Row],[Putkikoot]]*Table13[[#This Row],[Metrimäärät (m)2]]&lt;&gt;0,Table13[[#This Row],[Putkikoot]]*Table13[[#This Row],[Metrimäärät (m)2]],"")</f>
        <v/>
      </c>
    </row>
    <row r="69" spans="2:4" x14ac:dyDescent="0.35">
      <c r="B69">
        <f>SUMIF(MALLI_saneeraus_JV1!A$3:A$1000,MALLI_saneeraus_JV2!A69,MALLI_saneeraus_VJ1!B$3:B$1000)+SUMIF(MALLI_saneeraus_JV1!C$3:C$1000,MALLI_saneeraus_JV2!A69,MALLI_saneeraus_JV1!D$3:D$1000)+SUMIF(MALLI_saneeraus_JV1!E$3:E$1000,MALLI_saneeraus_JV2!A69,MALLI_saneeraus_JV1!F$3:F$1000)+SUMIF(MALLI_saneeraus_JV1!G$3:G$1000,MALLI_saneeraus_JV2!A69,MALLI_saneeraus_JV1!H$3:H$1000)+SUMIF(MALLI_saneeraus_JV1!I$3:I$1000,MALLI_saneeraus_JV2!A69,MALLI_saneeraus_JV1!J$3:J$1000)</f>
        <v>0</v>
      </c>
      <c r="C69" s="5">
        <f t="shared" si="2"/>
        <v>0</v>
      </c>
      <c r="D69" t="str">
        <f>IF(Table13[[#This Row],[Putkikoot]]*Table13[[#This Row],[Metrimäärät (m)2]]&lt;&gt;0,Table13[[#This Row],[Putkikoot]]*Table13[[#This Row],[Metrimäärät (m)2]],"")</f>
        <v/>
      </c>
    </row>
    <row r="70" spans="2:4" x14ac:dyDescent="0.35">
      <c r="B70">
        <f>SUMIF(MALLI_saneeraus_JV1!A$3:A$1000,MALLI_saneeraus_JV2!A70,MALLI_saneeraus_VJ1!B$3:B$1000)+SUMIF(MALLI_saneeraus_JV1!C$3:C$1000,MALLI_saneeraus_JV2!A70,MALLI_saneeraus_JV1!D$3:D$1000)+SUMIF(MALLI_saneeraus_JV1!E$3:E$1000,MALLI_saneeraus_JV2!A70,MALLI_saneeraus_JV1!F$3:F$1000)+SUMIF(MALLI_saneeraus_JV1!G$3:G$1000,MALLI_saneeraus_JV2!A70,MALLI_saneeraus_JV1!H$3:H$1000)+SUMIF(MALLI_saneeraus_JV1!I$3:I$1000,MALLI_saneeraus_JV2!A70,MALLI_saneeraus_JV1!J$3:J$1000)</f>
        <v>0</v>
      </c>
      <c r="C70" s="5">
        <f t="shared" si="2"/>
        <v>0</v>
      </c>
      <c r="D70" t="str">
        <f>IF(Table13[[#This Row],[Putkikoot]]*Table13[[#This Row],[Metrimäärät (m)2]]&lt;&gt;0,Table13[[#This Row],[Putkikoot]]*Table13[[#This Row],[Metrimäärät (m)2]],"")</f>
        <v/>
      </c>
    </row>
    <row r="71" spans="2:4" x14ac:dyDescent="0.35">
      <c r="B71">
        <f>SUMIF(MALLI_saneeraus_JV1!A$3:A$1000,MALLI_saneeraus_JV2!A71,MALLI_saneeraus_VJ1!B$3:B$1000)+SUMIF(MALLI_saneeraus_JV1!C$3:C$1000,MALLI_saneeraus_JV2!A71,MALLI_saneeraus_JV1!D$3:D$1000)+SUMIF(MALLI_saneeraus_JV1!E$3:E$1000,MALLI_saneeraus_JV2!A71,MALLI_saneeraus_JV1!F$3:F$1000)+SUMIF(MALLI_saneeraus_JV1!G$3:G$1000,MALLI_saneeraus_JV2!A71,MALLI_saneeraus_JV1!H$3:H$1000)+SUMIF(MALLI_saneeraus_JV1!I$3:I$1000,MALLI_saneeraus_JV2!A71,MALLI_saneeraus_JV1!J$3:J$1000)</f>
        <v>0</v>
      </c>
      <c r="C71" s="5">
        <f t="shared" si="2"/>
        <v>0</v>
      </c>
      <c r="D71" t="str">
        <f>IF(Table13[[#This Row],[Putkikoot]]*Table13[[#This Row],[Metrimäärät (m)2]]&lt;&gt;0,Table13[[#This Row],[Putkikoot]]*Table13[[#This Row],[Metrimäärät (m)2]],"")</f>
        <v/>
      </c>
    </row>
    <row r="72" spans="2:4" x14ac:dyDescent="0.35">
      <c r="B72">
        <f>SUMIF(MALLI_saneeraus_JV1!A$3:A$1000,MALLI_saneeraus_JV2!A72,MALLI_saneeraus_VJ1!B$3:B$1000)+SUMIF(MALLI_saneeraus_JV1!C$3:C$1000,MALLI_saneeraus_JV2!A72,MALLI_saneeraus_JV1!D$3:D$1000)+SUMIF(MALLI_saneeraus_JV1!E$3:E$1000,MALLI_saneeraus_JV2!A72,MALLI_saneeraus_JV1!F$3:F$1000)+SUMIF(MALLI_saneeraus_JV1!G$3:G$1000,MALLI_saneeraus_JV2!A72,MALLI_saneeraus_JV1!H$3:H$1000)+SUMIF(MALLI_saneeraus_JV1!I$3:I$1000,MALLI_saneeraus_JV2!A72,MALLI_saneeraus_JV1!J$3:J$1000)</f>
        <v>0</v>
      </c>
      <c r="C72" s="5">
        <f t="shared" si="2"/>
        <v>0</v>
      </c>
      <c r="D72" t="str">
        <f>IF(Table13[[#This Row],[Putkikoot]]*Table13[[#This Row],[Metrimäärät (m)2]]&lt;&gt;0,Table13[[#This Row],[Putkikoot]]*Table13[[#This Row],[Metrimäärät (m)2]],"")</f>
        <v/>
      </c>
    </row>
    <row r="73" spans="2:4" x14ac:dyDescent="0.35">
      <c r="B73">
        <f>SUMIF(MALLI_saneeraus_JV1!A$3:A$1000,MALLI_saneeraus_JV2!A73,MALLI_saneeraus_VJ1!B$3:B$1000)+SUMIF(MALLI_saneeraus_JV1!C$3:C$1000,MALLI_saneeraus_JV2!A73,MALLI_saneeraus_JV1!D$3:D$1000)+SUMIF(MALLI_saneeraus_JV1!E$3:E$1000,MALLI_saneeraus_JV2!A73,MALLI_saneeraus_JV1!F$3:F$1000)+SUMIF(MALLI_saneeraus_JV1!G$3:G$1000,MALLI_saneeraus_JV2!A73,MALLI_saneeraus_JV1!H$3:H$1000)+SUMIF(MALLI_saneeraus_JV1!I$3:I$1000,MALLI_saneeraus_JV2!A73,MALLI_saneeraus_JV1!J$3:J$1000)</f>
        <v>0</v>
      </c>
      <c r="C73" s="5">
        <f t="shared" si="2"/>
        <v>0</v>
      </c>
      <c r="D73" t="str">
        <f>IF(Table13[[#This Row],[Putkikoot]]*Table13[[#This Row],[Metrimäärät (m)2]]&lt;&gt;0,Table13[[#This Row],[Putkikoot]]*Table13[[#This Row],[Metrimäärät (m)2]],"")</f>
        <v/>
      </c>
    </row>
    <row r="74" spans="2:4" x14ac:dyDescent="0.35">
      <c r="B74">
        <f>SUMIF(MALLI_saneeraus_JV1!A$3:A$1000,MALLI_saneeraus_JV2!A74,MALLI_saneeraus_VJ1!B$3:B$1000)+SUMIF(MALLI_saneeraus_JV1!C$3:C$1000,MALLI_saneeraus_JV2!A74,MALLI_saneeraus_JV1!D$3:D$1000)+SUMIF(MALLI_saneeraus_JV1!E$3:E$1000,MALLI_saneeraus_JV2!A74,MALLI_saneeraus_JV1!F$3:F$1000)+SUMIF(MALLI_saneeraus_JV1!G$3:G$1000,MALLI_saneeraus_JV2!A74,MALLI_saneeraus_JV1!H$3:H$1000)+SUMIF(MALLI_saneeraus_JV1!I$3:I$1000,MALLI_saneeraus_JV2!A74,MALLI_saneeraus_JV1!J$3:J$1000)</f>
        <v>0</v>
      </c>
      <c r="C74" s="5">
        <f t="shared" si="2"/>
        <v>0</v>
      </c>
      <c r="D74" t="str">
        <f>IF(Table13[[#This Row],[Putkikoot]]*Table13[[#This Row],[Metrimäärät (m)2]]&lt;&gt;0,Table13[[#This Row],[Putkikoot]]*Table13[[#This Row],[Metrimäärät (m)2]],"")</f>
        <v/>
      </c>
    </row>
    <row r="75" spans="2:4" x14ac:dyDescent="0.35">
      <c r="B75">
        <f>SUMIF(MALLI_saneeraus_JV1!A$3:A$1000,MALLI_saneeraus_JV2!A75,MALLI_saneeraus_VJ1!B$3:B$1000)+SUMIF(MALLI_saneeraus_JV1!C$3:C$1000,MALLI_saneeraus_JV2!A75,MALLI_saneeraus_JV1!D$3:D$1000)+SUMIF(MALLI_saneeraus_JV1!E$3:E$1000,MALLI_saneeraus_JV2!A75,MALLI_saneeraus_JV1!F$3:F$1000)+SUMIF(MALLI_saneeraus_JV1!G$3:G$1000,MALLI_saneeraus_JV2!A75,MALLI_saneeraus_JV1!H$3:H$1000)+SUMIF(MALLI_saneeraus_JV1!I$3:I$1000,MALLI_saneeraus_JV2!A75,MALLI_saneeraus_JV1!J$3:J$1000)</f>
        <v>0</v>
      </c>
      <c r="C75" s="5">
        <f t="shared" si="2"/>
        <v>0</v>
      </c>
      <c r="D75" t="str">
        <f>IF(Table13[[#This Row],[Putkikoot]]*Table13[[#This Row],[Metrimäärät (m)2]]&lt;&gt;0,Table13[[#This Row],[Putkikoot]]*Table13[[#This Row],[Metrimäärät (m)2]],"")</f>
        <v/>
      </c>
    </row>
    <row r="76" spans="2:4" x14ac:dyDescent="0.35">
      <c r="B76">
        <f>SUMIF(MALLI_saneeraus_JV1!A$3:A$1000,MALLI_saneeraus_JV2!A76,MALLI_saneeraus_VJ1!B$3:B$1000)+SUMIF(MALLI_saneeraus_JV1!C$3:C$1000,MALLI_saneeraus_JV2!A76,MALLI_saneeraus_JV1!D$3:D$1000)+SUMIF(MALLI_saneeraus_JV1!E$3:E$1000,MALLI_saneeraus_JV2!A76,MALLI_saneeraus_JV1!F$3:F$1000)+SUMIF(MALLI_saneeraus_JV1!G$3:G$1000,MALLI_saneeraus_JV2!A76,MALLI_saneeraus_JV1!H$3:H$1000)+SUMIF(MALLI_saneeraus_JV1!I$3:I$1000,MALLI_saneeraus_JV2!A76,MALLI_saneeraus_JV1!J$3:J$1000)</f>
        <v>0</v>
      </c>
      <c r="C76" s="5">
        <f t="shared" si="2"/>
        <v>0</v>
      </c>
      <c r="D76" t="str">
        <f>IF(Table13[[#This Row],[Putkikoot]]*Table13[[#This Row],[Metrimäärät (m)2]]&lt;&gt;0,Table13[[#This Row],[Putkikoot]]*Table13[[#This Row],[Metrimäärät (m)2]],"")</f>
        <v/>
      </c>
    </row>
    <row r="77" spans="2:4" x14ac:dyDescent="0.35">
      <c r="B77">
        <f>SUMIF(MALLI_saneeraus_JV1!A$3:A$1000,MALLI_saneeraus_JV2!A77,MALLI_saneeraus_VJ1!B$3:B$1000)+SUMIF(MALLI_saneeraus_JV1!C$3:C$1000,MALLI_saneeraus_JV2!A77,MALLI_saneeraus_JV1!D$3:D$1000)+SUMIF(MALLI_saneeraus_JV1!E$3:E$1000,MALLI_saneeraus_JV2!A77,MALLI_saneeraus_JV1!F$3:F$1000)+SUMIF(MALLI_saneeraus_JV1!G$3:G$1000,MALLI_saneeraus_JV2!A77,MALLI_saneeraus_JV1!H$3:H$1000)+SUMIF(MALLI_saneeraus_JV1!I$3:I$1000,MALLI_saneeraus_JV2!A77,MALLI_saneeraus_JV1!J$3:J$1000)</f>
        <v>0</v>
      </c>
      <c r="C77" s="5">
        <f t="shared" si="2"/>
        <v>0</v>
      </c>
      <c r="D77" t="str">
        <f>IF(Table13[[#This Row],[Putkikoot]]*Table13[[#This Row],[Metrimäärät (m)2]]&lt;&gt;0,Table13[[#This Row],[Putkikoot]]*Table13[[#This Row],[Metrimäärät (m)2]],"")</f>
        <v/>
      </c>
    </row>
    <row r="78" spans="2:4" x14ac:dyDescent="0.35">
      <c r="B78">
        <f>SUMIF(MALLI_saneeraus_JV1!A$3:A$1000,MALLI_saneeraus_JV2!A78,MALLI_saneeraus_VJ1!B$3:B$1000)+SUMIF(MALLI_saneeraus_JV1!C$3:C$1000,MALLI_saneeraus_JV2!A78,MALLI_saneeraus_JV1!D$3:D$1000)+SUMIF(MALLI_saneeraus_JV1!E$3:E$1000,MALLI_saneeraus_JV2!A78,MALLI_saneeraus_JV1!F$3:F$1000)+SUMIF(MALLI_saneeraus_JV1!G$3:G$1000,MALLI_saneeraus_JV2!A78,MALLI_saneeraus_JV1!H$3:H$1000)+SUMIF(MALLI_saneeraus_JV1!I$3:I$1000,MALLI_saneeraus_JV2!A78,MALLI_saneeraus_JV1!J$3:J$1000)</f>
        <v>0</v>
      </c>
      <c r="C78" s="5">
        <f t="shared" si="2"/>
        <v>0</v>
      </c>
      <c r="D78" t="str">
        <f>IF(Table13[[#This Row],[Putkikoot]]*Table13[[#This Row],[Metrimäärät (m)2]]&lt;&gt;0,Table13[[#This Row],[Putkikoot]]*Table13[[#This Row],[Metrimäärät (m)2]],"")</f>
        <v/>
      </c>
    </row>
    <row r="79" spans="2:4" x14ac:dyDescent="0.35">
      <c r="B79">
        <f>SUMIF(MALLI_saneeraus_JV1!A$3:A$1000,MALLI_saneeraus_JV2!A79,MALLI_saneeraus_VJ1!B$3:B$1000)+SUMIF(MALLI_saneeraus_JV1!C$3:C$1000,MALLI_saneeraus_JV2!A79,MALLI_saneeraus_JV1!D$3:D$1000)+SUMIF(MALLI_saneeraus_JV1!E$3:E$1000,MALLI_saneeraus_JV2!A79,MALLI_saneeraus_JV1!F$3:F$1000)+SUMIF(MALLI_saneeraus_JV1!G$3:G$1000,MALLI_saneeraus_JV2!A79,MALLI_saneeraus_JV1!H$3:H$1000)+SUMIF(MALLI_saneeraus_JV1!I$3:I$1000,MALLI_saneeraus_JV2!A79,MALLI_saneeraus_JV1!J$3:J$1000)</f>
        <v>0</v>
      </c>
      <c r="C79" s="5">
        <f t="shared" si="2"/>
        <v>0</v>
      </c>
      <c r="D79" t="str">
        <f>IF(Table13[[#This Row],[Putkikoot]]*Table13[[#This Row],[Metrimäärät (m)2]]&lt;&gt;0,Table13[[#This Row],[Putkikoot]]*Table13[[#This Row],[Metrimäärät (m)2]],"")</f>
        <v/>
      </c>
    </row>
    <row r="80" spans="2:4" x14ac:dyDescent="0.35">
      <c r="B80">
        <f>SUMIF(MALLI_saneeraus_JV1!A$3:A$1000,MALLI_saneeraus_JV2!A80,MALLI_saneeraus_VJ1!B$3:B$1000)+SUMIF(MALLI_saneeraus_JV1!C$3:C$1000,MALLI_saneeraus_JV2!A80,MALLI_saneeraus_JV1!D$3:D$1000)+SUMIF(MALLI_saneeraus_JV1!E$3:E$1000,MALLI_saneeraus_JV2!A80,MALLI_saneeraus_JV1!F$3:F$1000)+SUMIF(MALLI_saneeraus_JV1!G$3:G$1000,MALLI_saneeraus_JV2!A80,MALLI_saneeraus_JV1!H$3:H$1000)+SUMIF(MALLI_saneeraus_JV1!I$3:I$1000,MALLI_saneeraus_JV2!A80,MALLI_saneeraus_JV1!J$3:J$1000)</f>
        <v>0</v>
      </c>
      <c r="C80" s="5">
        <f t="shared" si="2"/>
        <v>0</v>
      </c>
      <c r="D80" t="str">
        <f>IF(Table13[[#This Row],[Putkikoot]]*Table13[[#This Row],[Metrimäärät (m)2]]&lt;&gt;0,Table13[[#This Row],[Putkikoot]]*Table13[[#This Row],[Metrimäärät (m)2]],"")</f>
        <v/>
      </c>
    </row>
    <row r="81" spans="2:4" x14ac:dyDescent="0.35">
      <c r="B81">
        <f>SUMIF(MALLI_saneeraus_JV1!A$3:A$1000,MALLI_saneeraus_JV2!A81,MALLI_saneeraus_VJ1!B$3:B$1000)+SUMIF(MALLI_saneeraus_JV1!C$3:C$1000,MALLI_saneeraus_JV2!A81,MALLI_saneeraus_JV1!D$3:D$1000)+SUMIF(MALLI_saneeraus_JV1!E$3:E$1000,MALLI_saneeraus_JV2!A81,MALLI_saneeraus_JV1!F$3:F$1000)+SUMIF(MALLI_saneeraus_JV1!G$3:G$1000,MALLI_saneeraus_JV2!A81,MALLI_saneeraus_JV1!H$3:H$1000)+SUMIF(MALLI_saneeraus_JV1!I$3:I$1000,MALLI_saneeraus_JV2!A81,MALLI_saneeraus_JV1!J$3:J$1000)</f>
        <v>0</v>
      </c>
      <c r="C81" s="5">
        <f t="shared" si="2"/>
        <v>0</v>
      </c>
      <c r="D81" t="str">
        <f>IF(Table13[[#This Row],[Putkikoot]]*Table13[[#This Row],[Metrimäärät (m)2]]&lt;&gt;0,Table13[[#This Row],[Putkikoot]]*Table13[[#This Row],[Metrimäärät (m)2]],"")</f>
        <v/>
      </c>
    </row>
    <row r="82" spans="2:4" x14ac:dyDescent="0.35">
      <c r="B82">
        <f>SUMIF(MALLI_saneeraus_JV1!A$3:A$1000,MALLI_saneeraus_JV2!A82,MALLI_saneeraus_VJ1!B$3:B$1000)+SUMIF(MALLI_saneeraus_JV1!C$3:C$1000,MALLI_saneeraus_JV2!A82,MALLI_saneeraus_JV1!D$3:D$1000)+SUMIF(MALLI_saneeraus_JV1!E$3:E$1000,MALLI_saneeraus_JV2!A82,MALLI_saneeraus_JV1!F$3:F$1000)+SUMIF(MALLI_saneeraus_JV1!G$3:G$1000,MALLI_saneeraus_JV2!A82,MALLI_saneeraus_JV1!H$3:H$1000)+SUMIF(MALLI_saneeraus_JV1!I$3:I$1000,MALLI_saneeraus_JV2!A82,MALLI_saneeraus_JV1!J$3:J$1000)</f>
        <v>0</v>
      </c>
      <c r="C82" s="5">
        <f t="shared" si="2"/>
        <v>0</v>
      </c>
      <c r="D82" t="str">
        <f>IF(Table13[[#This Row],[Putkikoot]]*Table13[[#This Row],[Metrimäärät (m)2]]&lt;&gt;0,Table13[[#This Row],[Putkikoot]]*Table13[[#This Row],[Metrimäärät (m)2]],"")</f>
        <v/>
      </c>
    </row>
    <row r="83" spans="2:4" x14ac:dyDescent="0.35">
      <c r="B83">
        <f>SUMIF(MALLI_saneeraus_JV1!A$3:A$1000,MALLI_saneeraus_JV2!A83,MALLI_saneeraus_VJ1!B$3:B$1000)+SUMIF(MALLI_saneeraus_JV1!C$3:C$1000,MALLI_saneeraus_JV2!A83,MALLI_saneeraus_JV1!D$3:D$1000)+SUMIF(MALLI_saneeraus_JV1!E$3:E$1000,MALLI_saneeraus_JV2!A83,MALLI_saneeraus_JV1!F$3:F$1000)+SUMIF(MALLI_saneeraus_JV1!G$3:G$1000,MALLI_saneeraus_JV2!A83,MALLI_saneeraus_JV1!H$3:H$1000)+SUMIF(MALLI_saneeraus_JV1!I$3:I$1000,MALLI_saneeraus_JV2!A83,MALLI_saneeraus_JV1!J$3:J$1000)</f>
        <v>0</v>
      </c>
      <c r="C83" s="5">
        <f t="shared" si="2"/>
        <v>0</v>
      </c>
      <c r="D83" t="str">
        <f>IF(Table13[[#This Row],[Putkikoot]]*Table13[[#This Row],[Metrimäärät (m)2]]&lt;&gt;0,Table13[[#This Row],[Putkikoot]]*Table13[[#This Row],[Metrimäärät (m)2]],"")</f>
        <v/>
      </c>
    </row>
    <row r="84" spans="2:4" x14ac:dyDescent="0.35">
      <c r="B84">
        <f>SUMIF(MALLI_saneeraus_JV1!A$3:A$1000,MALLI_saneeraus_JV2!A84,MALLI_saneeraus_VJ1!B$3:B$1000)+SUMIF(MALLI_saneeraus_JV1!C$3:C$1000,MALLI_saneeraus_JV2!A84,MALLI_saneeraus_JV1!D$3:D$1000)+SUMIF(MALLI_saneeraus_JV1!E$3:E$1000,MALLI_saneeraus_JV2!A84,MALLI_saneeraus_JV1!F$3:F$1000)+SUMIF(MALLI_saneeraus_JV1!G$3:G$1000,MALLI_saneeraus_JV2!A84,MALLI_saneeraus_JV1!H$3:H$1000)+SUMIF(MALLI_saneeraus_JV1!I$3:I$1000,MALLI_saneeraus_JV2!A84,MALLI_saneeraus_JV1!J$3:J$1000)</f>
        <v>0</v>
      </c>
      <c r="C84" s="5">
        <f t="shared" si="2"/>
        <v>0</v>
      </c>
      <c r="D84" t="str">
        <f>IF(Table13[[#This Row],[Putkikoot]]*Table13[[#This Row],[Metrimäärät (m)2]]&lt;&gt;0,Table13[[#This Row],[Putkikoot]]*Table13[[#This Row],[Metrimäärät (m)2]],"")</f>
        <v/>
      </c>
    </row>
    <row r="85" spans="2:4" x14ac:dyDescent="0.35">
      <c r="B85">
        <f>SUMIF(MALLI_saneeraus_JV1!A$3:A$1000,MALLI_saneeraus_JV2!A85,MALLI_saneeraus_VJ1!B$3:B$1000)+SUMIF(MALLI_saneeraus_JV1!C$3:C$1000,MALLI_saneeraus_JV2!A85,MALLI_saneeraus_JV1!D$3:D$1000)+SUMIF(MALLI_saneeraus_JV1!E$3:E$1000,MALLI_saneeraus_JV2!A85,MALLI_saneeraus_JV1!F$3:F$1000)+SUMIF(MALLI_saneeraus_JV1!G$3:G$1000,MALLI_saneeraus_JV2!A85,MALLI_saneeraus_JV1!H$3:H$1000)+SUMIF(MALLI_saneeraus_JV1!I$3:I$1000,MALLI_saneeraus_JV2!A85,MALLI_saneeraus_JV1!J$3:J$1000)</f>
        <v>0</v>
      </c>
      <c r="C85" s="5">
        <f t="shared" si="2"/>
        <v>0</v>
      </c>
      <c r="D85" t="str">
        <f>IF(Table13[[#This Row],[Putkikoot]]*Table13[[#This Row],[Metrimäärät (m)2]]&lt;&gt;0,Table13[[#This Row],[Putkikoot]]*Table13[[#This Row],[Metrimäärät (m)2]],"")</f>
        <v/>
      </c>
    </row>
    <row r="86" spans="2:4" x14ac:dyDescent="0.35">
      <c r="B86">
        <f>SUMIF(MALLI_saneeraus_JV1!A$3:A$1000,MALLI_saneeraus_JV2!A86,MALLI_saneeraus_VJ1!B$3:B$1000)+SUMIF(MALLI_saneeraus_JV1!C$3:C$1000,MALLI_saneeraus_JV2!A86,MALLI_saneeraus_JV1!D$3:D$1000)+SUMIF(MALLI_saneeraus_JV1!E$3:E$1000,MALLI_saneeraus_JV2!A86,MALLI_saneeraus_JV1!F$3:F$1000)+SUMIF(MALLI_saneeraus_JV1!G$3:G$1000,MALLI_saneeraus_JV2!A86,MALLI_saneeraus_JV1!H$3:H$1000)+SUMIF(MALLI_saneeraus_JV1!I$3:I$1000,MALLI_saneeraus_JV2!A86,MALLI_saneeraus_JV1!J$3:J$1000)</f>
        <v>0</v>
      </c>
      <c r="C86" s="5">
        <f t="shared" si="2"/>
        <v>0</v>
      </c>
      <c r="D86" t="str">
        <f>IF(Table13[[#This Row],[Putkikoot]]*Table13[[#This Row],[Metrimäärät (m)2]]&lt;&gt;0,Table13[[#This Row],[Putkikoot]]*Table13[[#This Row],[Metrimäärät (m)2]],"")</f>
        <v/>
      </c>
    </row>
    <row r="87" spans="2:4" x14ac:dyDescent="0.35">
      <c r="B87">
        <f>SUMIF(MALLI_saneeraus_JV1!A$3:A$1000,MALLI_saneeraus_JV2!A87,MALLI_saneeraus_VJ1!B$3:B$1000)+SUMIF(MALLI_saneeraus_JV1!C$3:C$1000,MALLI_saneeraus_JV2!A87,MALLI_saneeraus_JV1!D$3:D$1000)+SUMIF(MALLI_saneeraus_JV1!E$3:E$1000,MALLI_saneeraus_JV2!A87,MALLI_saneeraus_JV1!F$3:F$1000)+SUMIF(MALLI_saneeraus_JV1!G$3:G$1000,MALLI_saneeraus_JV2!A87,MALLI_saneeraus_JV1!H$3:H$1000)+SUMIF(MALLI_saneeraus_JV1!I$3:I$1000,MALLI_saneeraus_JV2!A87,MALLI_saneeraus_JV1!J$3:J$1000)</f>
        <v>0</v>
      </c>
      <c r="C87" s="5">
        <f t="shared" si="2"/>
        <v>0</v>
      </c>
      <c r="D87" t="str">
        <f>IF(Table13[[#This Row],[Putkikoot]]*Table13[[#This Row],[Metrimäärät (m)2]]&lt;&gt;0,Table13[[#This Row],[Putkikoot]]*Table13[[#This Row],[Metrimäärät (m)2]],"")</f>
        <v/>
      </c>
    </row>
    <row r="88" spans="2:4" x14ac:dyDescent="0.35">
      <c r="B88">
        <f>SUMIF(MALLI_saneeraus_JV1!A$3:A$1000,MALLI_saneeraus_JV2!A88,MALLI_saneeraus_VJ1!B$3:B$1000)+SUMIF(MALLI_saneeraus_JV1!C$3:C$1000,MALLI_saneeraus_JV2!A88,MALLI_saneeraus_JV1!D$3:D$1000)+SUMIF(MALLI_saneeraus_JV1!E$3:E$1000,MALLI_saneeraus_JV2!A88,MALLI_saneeraus_JV1!F$3:F$1000)+SUMIF(MALLI_saneeraus_JV1!G$3:G$1000,MALLI_saneeraus_JV2!A88,MALLI_saneeraus_JV1!H$3:H$1000)+SUMIF(MALLI_saneeraus_JV1!I$3:I$1000,MALLI_saneeraus_JV2!A88,MALLI_saneeraus_JV1!J$3:J$1000)</f>
        <v>0</v>
      </c>
      <c r="C88" s="5">
        <f t="shared" si="2"/>
        <v>0</v>
      </c>
      <c r="D88" t="str">
        <f>IF(Table13[[#This Row],[Putkikoot]]*Table13[[#This Row],[Metrimäärät (m)2]]&lt;&gt;0,Table13[[#This Row],[Putkikoot]]*Table13[[#This Row],[Metrimäärät (m)2]],"")</f>
        <v/>
      </c>
    </row>
    <row r="89" spans="2:4" x14ac:dyDescent="0.35">
      <c r="B89">
        <f>SUMIF(MALLI_saneeraus_JV1!A$3:A$1000,MALLI_saneeraus_JV2!A89,MALLI_saneeraus_VJ1!B$3:B$1000)+SUMIF(MALLI_saneeraus_JV1!C$3:C$1000,MALLI_saneeraus_JV2!A89,MALLI_saneeraus_JV1!D$3:D$1000)+SUMIF(MALLI_saneeraus_JV1!E$3:E$1000,MALLI_saneeraus_JV2!A89,MALLI_saneeraus_JV1!F$3:F$1000)+SUMIF(MALLI_saneeraus_JV1!G$3:G$1000,MALLI_saneeraus_JV2!A89,MALLI_saneeraus_JV1!H$3:H$1000)+SUMIF(MALLI_saneeraus_JV1!I$3:I$1000,MALLI_saneeraus_JV2!A89,MALLI_saneeraus_JV1!J$3:J$1000)</f>
        <v>0</v>
      </c>
      <c r="C89" s="5">
        <f t="shared" si="2"/>
        <v>0</v>
      </c>
      <c r="D89" t="str">
        <f>IF(Table13[[#This Row],[Putkikoot]]*Table13[[#This Row],[Metrimäärät (m)2]]&lt;&gt;0,Table13[[#This Row],[Putkikoot]]*Table13[[#This Row],[Metrimäärät (m)2]],"")</f>
        <v/>
      </c>
    </row>
    <row r="90" spans="2:4" x14ac:dyDescent="0.35">
      <c r="B90">
        <f>SUMIF(MALLI_saneeraus_JV1!A$3:A$1000,MALLI_saneeraus_JV2!A90,MALLI_saneeraus_VJ1!B$3:B$1000)+SUMIF(MALLI_saneeraus_JV1!C$3:C$1000,MALLI_saneeraus_JV2!A90,MALLI_saneeraus_JV1!D$3:D$1000)+SUMIF(MALLI_saneeraus_JV1!E$3:E$1000,MALLI_saneeraus_JV2!A90,MALLI_saneeraus_JV1!F$3:F$1000)+SUMIF(MALLI_saneeraus_JV1!G$3:G$1000,MALLI_saneeraus_JV2!A90,MALLI_saneeraus_JV1!H$3:H$1000)+SUMIF(MALLI_saneeraus_JV1!I$3:I$1000,MALLI_saneeraus_JV2!A90,MALLI_saneeraus_JV1!J$3:J$1000)</f>
        <v>0</v>
      </c>
      <c r="C90" s="5">
        <f t="shared" si="2"/>
        <v>0</v>
      </c>
      <c r="D90" t="str">
        <f>IF(Table13[[#This Row],[Putkikoot]]*Table13[[#This Row],[Metrimäärät (m)2]]&lt;&gt;0,Table13[[#This Row],[Putkikoot]]*Table13[[#This Row],[Metrimäärät (m)2]],"")</f>
        <v/>
      </c>
    </row>
    <row r="91" spans="2:4" x14ac:dyDescent="0.35">
      <c r="B91">
        <f>SUMIF(MALLI_saneeraus_JV1!A$3:A$1000,MALLI_saneeraus_JV2!A91,MALLI_saneeraus_VJ1!B$3:B$1000)+SUMIF(MALLI_saneeraus_JV1!C$3:C$1000,MALLI_saneeraus_JV2!A91,MALLI_saneeraus_JV1!D$3:D$1000)+SUMIF(MALLI_saneeraus_JV1!E$3:E$1000,MALLI_saneeraus_JV2!A91,MALLI_saneeraus_JV1!F$3:F$1000)+SUMIF(MALLI_saneeraus_JV1!G$3:G$1000,MALLI_saneeraus_JV2!A91,MALLI_saneeraus_JV1!H$3:H$1000)+SUMIF(MALLI_saneeraus_JV1!I$3:I$1000,MALLI_saneeraus_JV2!A91,MALLI_saneeraus_JV1!J$3:J$1000)</f>
        <v>0</v>
      </c>
      <c r="C91" s="5">
        <f t="shared" si="2"/>
        <v>0</v>
      </c>
      <c r="D91" t="str">
        <f>IF(Table13[[#This Row],[Putkikoot]]*Table13[[#This Row],[Metrimäärät (m)2]]&lt;&gt;0,Table13[[#This Row],[Putkikoot]]*Table13[[#This Row],[Metrimäärät (m)2]],"")</f>
        <v/>
      </c>
    </row>
    <row r="92" spans="2:4" x14ac:dyDescent="0.35">
      <c r="B92">
        <f>SUMIF(MALLI_saneeraus_JV1!A$3:A$1000,MALLI_saneeraus_JV2!A92,MALLI_saneeraus_VJ1!B$3:B$1000)+SUMIF(MALLI_saneeraus_JV1!C$3:C$1000,MALLI_saneeraus_JV2!A92,MALLI_saneeraus_JV1!D$3:D$1000)+SUMIF(MALLI_saneeraus_JV1!E$3:E$1000,MALLI_saneeraus_JV2!A92,MALLI_saneeraus_JV1!F$3:F$1000)+SUMIF(MALLI_saneeraus_JV1!G$3:G$1000,MALLI_saneeraus_JV2!A92,MALLI_saneeraus_JV1!H$3:H$1000)+SUMIF(MALLI_saneeraus_JV1!I$3:I$1000,MALLI_saneeraus_JV2!A92,MALLI_saneeraus_JV1!J$3:J$1000)</f>
        <v>0</v>
      </c>
      <c r="C92" s="5">
        <f t="shared" si="2"/>
        <v>0</v>
      </c>
      <c r="D92" t="str">
        <f>IF(Table13[[#This Row],[Putkikoot]]*Table13[[#This Row],[Metrimäärät (m)2]]&lt;&gt;0,Table13[[#This Row],[Putkikoot]]*Table13[[#This Row],[Metrimäärät (m)2]],"")</f>
        <v/>
      </c>
    </row>
    <row r="93" spans="2:4" x14ac:dyDescent="0.35">
      <c r="B93">
        <f>SUMIF(MALLI_saneeraus_JV1!A$3:A$1000,MALLI_saneeraus_JV2!A93,MALLI_saneeraus_VJ1!B$3:B$1000)+SUMIF(MALLI_saneeraus_JV1!C$3:C$1000,MALLI_saneeraus_JV2!A93,MALLI_saneeraus_JV1!D$3:D$1000)+SUMIF(MALLI_saneeraus_JV1!E$3:E$1000,MALLI_saneeraus_JV2!A93,MALLI_saneeraus_JV1!F$3:F$1000)+SUMIF(MALLI_saneeraus_JV1!G$3:G$1000,MALLI_saneeraus_JV2!A93,MALLI_saneeraus_JV1!H$3:H$1000)+SUMIF(MALLI_saneeraus_JV1!I$3:I$1000,MALLI_saneeraus_JV2!A93,MALLI_saneeraus_JV1!J$3:J$1000)</f>
        <v>0</v>
      </c>
      <c r="C93" s="5">
        <f t="shared" si="2"/>
        <v>0</v>
      </c>
      <c r="D93" t="str">
        <f>IF(Table13[[#This Row],[Putkikoot]]*Table13[[#This Row],[Metrimäärät (m)2]]&lt;&gt;0,Table13[[#This Row],[Putkikoot]]*Table13[[#This Row],[Metrimäärät (m)2]],"")</f>
        <v/>
      </c>
    </row>
    <row r="94" spans="2:4" x14ac:dyDescent="0.35">
      <c r="B94">
        <f>SUMIF(MALLI_saneeraus_JV1!A$3:A$1000,MALLI_saneeraus_JV2!A94,MALLI_saneeraus_VJ1!B$3:B$1000)+SUMIF(MALLI_saneeraus_JV1!C$3:C$1000,MALLI_saneeraus_JV2!A94,MALLI_saneeraus_JV1!D$3:D$1000)+SUMIF(MALLI_saneeraus_JV1!E$3:E$1000,MALLI_saneeraus_JV2!A94,MALLI_saneeraus_JV1!F$3:F$1000)+SUMIF(MALLI_saneeraus_JV1!G$3:G$1000,MALLI_saneeraus_JV2!A94,MALLI_saneeraus_JV1!H$3:H$1000)+SUMIF(MALLI_saneeraus_JV1!I$3:I$1000,MALLI_saneeraus_JV2!A94,MALLI_saneeraus_JV1!J$3:J$1000)</f>
        <v>0</v>
      </c>
      <c r="C94" s="5">
        <f t="shared" si="2"/>
        <v>0</v>
      </c>
      <c r="D94" t="str">
        <f>IF(Table13[[#This Row],[Putkikoot]]*Table13[[#This Row],[Metrimäärät (m)2]]&lt;&gt;0,Table13[[#This Row],[Putkikoot]]*Table13[[#This Row],[Metrimäärät (m)2]],"")</f>
        <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B10-37A5-4B10-B2D2-1ACE92A6ACAB}">
  <sheetPr>
    <tabColor theme="0" tint="-0.14999847407452621"/>
  </sheetPr>
  <dimension ref="A1:E94"/>
  <sheetViews>
    <sheetView workbookViewId="0">
      <selection activeCell="H4" sqref="H4"/>
    </sheetView>
  </sheetViews>
  <sheetFormatPr defaultRowHeight="14.5" x14ac:dyDescent="0.35"/>
  <cols>
    <col min="1" max="1" width="17.26953125" bestFit="1" customWidth="1"/>
    <col min="2" max="2" width="31" bestFit="1" customWidth="1"/>
    <col min="3" max="3" width="30.26953125" style="5" customWidth="1"/>
    <col min="4" max="4" width="29.54296875" customWidth="1"/>
  </cols>
  <sheetData>
    <row r="1" spans="1:5" x14ac:dyDescent="0.35">
      <c r="A1" s="11" t="s">
        <v>16395</v>
      </c>
      <c r="B1" s="12">
        <f>MIN(MALLI_saneeraus_VJ1!A3:A2000)</f>
        <v>2010</v>
      </c>
      <c r="C1" s="13" t="s">
        <v>16398</v>
      </c>
      <c r="D1" s="14" t="s">
        <v>16399</v>
      </c>
      <c r="E1" s="15">
        <f>SUM(D2:D2000)/SUM('Vesiverkoston lähtötiedot'!D2:D2000)</f>
        <v>79.487831793930894</v>
      </c>
    </row>
    <row r="2" spans="1:5" x14ac:dyDescent="0.35">
      <c r="A2" s="16" t="s">
        <v>16396</v>
      </c>
      <c r="B2" s="17">
        <f>MAX(MALLI_saneeraus_VJ1!I:I)</f>
        <v>2070</v>
      </c>
      <c r="C2" s="18" t="s">
        <v>16400</v>
      </c>
      <c r="D2" s="19" t="str">
        <f>IF(Table1[[#This Row],[Putkikoot]]*Table1[[#This Row],[Metrimäärät (m)2]]&lt;&gt;0,Table1[[#This Row],[Putkikoot]]*Table1[[#This Row],[Metrimäärät (m)2]],"")</f>
        <v/>
      </c>
      <c r="E2" s="20" cm="1">
        <f t="array" ref="E2">_xlfn.IFS(E1&lt;70,TALOUSTIEDOT!C30,MALLI_saneeraus_VJ2!E1&lt;100,TALOUSTIEDOT!C31,MALLI_saneeraus_VJ2!E1&gt;=100,TALOUSTIEDOT!C32)</f>
        <v>70</v>
      </c>
    </row>
    <row r="3" spans="1:5" x14ac:dyDescent="0.35">
      <c r="A3" s="1" t="s">
        <v>0</v>
      </c>
      <c r="B3" s="1" t="s">
        <v>3</v>
      </c>
      <c r="C3" s="10" t="s">
        <v>4</v>
      </c>
      <c r="D3">
        <f>IF(Table1[[#This Row],[Putkikoot]]*Table1[[#This Row],[Metrimäärät (m)2]]&lt;&gt;0,Table1[[#This Row],[Putkikoot]]*Table1[[#This Row],[Metrimäärät (m)2]],"")</f>
        <v>157471.81240999998</v>
      </c>
    </row>
    <row r="4" spans="1:5" x14ac:dyDescent="0.35">
      <c r="A4" cm="1">
        <f t="array" ref="A4:A64">_xlfn.SEQUENCE(B2-B1+1,1,B1,1)</f>
        <v>2010</v>
      </c>
      <c r="B4">
        <f>SUMIF(MALLI_saneeraus_VJ1!A$3:A$1000,MALLI_saneeraus_VJ2!A4,MALLI_saneeraus_VJ1!B$3:B$1000)+SUMIF(MALLI_saneeraus_VJ1!C$3:C$1000,MALLI_saneeraus_VJ2!A4,MALLI_saneeraus_VJ1!D$3:D$1000)+SUMIF(MALLI_saneeraus_VJ1!E$3:E$1000,MALLI_saneeraus_VJ2!A4,MALLI_saneeraus_VJ1!F$3:F$1000)+SUMIF(MALLI_saneeraus_VJ1!G$3:G$1000,MALLI_saneeraus_VJ2!A4,MALLI_saneeraus_VJ1!H$3:H$1000)+SUMIF(MALLI_saneeraus_VJ1!I$3:I$1000,MALLI_saneeraus_VJ2!A4,MALLI_saneeraus_VJ1!J$3:J$1000)</f>
        <v>1000</v>
      </c>
      <c r="C4" s="5">
        <f>E$2*B4</f>
        <v>70000</v>
      </c>
      <c r="D4">
        <f>IF(Table1[[#This Row],[Putkikoot]]*Table1[[#This Row],[Metrimäärät (m)2]]&lt;&gt;0,Table1[[#This Row],[Putkikoot]]*Table1[[#This Row],[Metrimäärät (m)2]],"")</f>
        <v>18560.5612</v>
      </c>
    </row>
    <row r="5" spans="1:5" x14ac:dyDescent="0.35">
      <c r="A5">
        <v>2011</v>
      </c>
      <c r="B5">
        <f>SUMIF(MALLI_saneeraus_VJ1!A$3:A$1000,MALLI_saneeraus_VJ2!A5,MALLI_saneeraus_VJ1!B$3:B$1000)+SUMIF(MALLI_saneeraus_VJ1!C$3:C$1000,MALLI_saneeraus_VJ2!A5,MALLI_saneeraus_VJ1!D$3:D$1000)+SUMIF(MALLI_saneeraus_VJ1!E$3:E$1000,MALLI_saneeraus_VJ2!A5,MALLI_saneeraus_VJ1!F$3:F$1000)+SUMIF(MALLI_saneeraus_VJ1!G$3:G$1000,MALLI_saneeraus_VJ2!A5,MALLI_saneeraus_VJ1!H$3:H$1000)+SUMIF(MALLI_saneeraus_VJ1!I$3:I$1000,MALLI_saneeraus_VJ2!A5,MALLI_saneeraus_VJ1!J$3:J$1000)</f>
        <v>0</v>
      </c>
      <c r="C5" s="5">
        <f t="shared" ref="C5:C68" si="0">E$2*B5</f>
        <v>0</v>
      </c>
      <c r="D5">
        <f>IF(Table1[[#This Row],[Putkikoot]]*Table1[[#This Row],[Metrimäärät (m)2]]&lt;&gt;0,Table1[[#This Row],[Putkikoot]]*Table1[[#This Row],[Metrimäärät (m)2]],"")</f>
        <v>12129.781999999999</v>
      </c>
    </row>
    <row r="6" spans="1:5" x14ac:dyDescent="0.35">
      <c r="A6">
        <v>2012</v>
      </c>
      <c r="B6">
        <f>SUMIF(MALLI_saneeraus_VJ1!A$3:A$1000,MALLI_saneeraus_VJ2!A6,MALLI_saneeraus_VJ1!B$3:B$1000)+SUMIF(MALLI_saneeraus_VJ1!C$3:C$1000,MALLI_saneeraus_VJ2!A6,MALLI_saneeraus_VJ1!D$3:D$1000)+SUMIF(MALLI_saneeraus_VJ1!E$3:E$1000,MALLI_saneeraus_VJ2!A6,MALLI_saneeraus_VJ1!F$3:F$1000)+SUMIF(MALLI_saneeraus_VJ1!G$3:G$1000,MALLI_saneeraus_VJ2!A6,MALLI_saneeraus_VJ1!H$3:H$1000)+SUMIF(MALLI_saneeraus_VJ1!I$3:I$1000,MALLI_saneeraus_VJ2!A6,MALLI_saneeraus_VJ1!J$3:J$1000)</f>
        <v>0</v>
      </c>
      <c r="C6" s="5">
        <f t="shared" si="0"/>
        <v>0</v>
      </c>
      <c r="D6">
        <f>IF(Table1[[#This Row],[Putkikoot]]*Table1[[#This Row],[Metrimäärät (m)2]]&lt;&gt;0,Table1[[#This Row],[Putkikoot]]*Table1[[#This Row],[Metrimäärät (m)2]],"")</f>
        <v>182.72669999999999</v>
      </c>
    </row>
    <row r="7" spans="1:5" x14ac:dyDescent="0.35">
      <c r="A7">
        <v>2013</v>
      </c>
      <c r="B7">
        <f>SUMIF(MALLI_saneeraus_VJ1!A$3:A$1000,MALLI_saneeraus_VJ2!A7,MALLI_saneeraus_VJ1!B$3:B$1000)+SUMIF(MALLI_saneeraus_VJ1!C$3:C$1000,MALLI_saneeraus_VJ2!A7,MALLI_saneeraus_VJ1!D$3:D$1000)+SUMIF(MALLI_saneeraus_VJ1!E$3:E$1000,MALLI_saneeraus_VJ2!A7,MALLI_saneeraus_VJ1!F$3:F$1000)+SUMIF(MALLI_saneeraus_VJ1!G$3:G$1000,MALLI_saneeraus_VJ2!A7,MALLI_saneeraus_VJ1!H$3:H$1000)+SUMIF(MALLI_saneeraus_VJ1!I$3:I$1000,MALLI_saneeraus_VJ2!A7,MALLI_saneeraus_VJ1!J$3:J$1000)</f>
        <v>0</v>
      </c>
      <c r="C7" s="5">
        <f t="shared" si="0"/>
        <v>0</v>
      </c>
      <c r="D7">
        <f>IF(Table1[[#This Row],[Putkikoot]]*Table1[[#This Row],[Metrimäärät (m)2]]&lt;&gt;0,Table1[[#This Row],[Putkikoot]]*Table1[[#This Row],[Metrimäärät (m)2]],"")</f>
        <v>134487.59013900001</v>
      </c>
    </row>
    <row r="8" spans="1:5" x14ac:dyDescent="0.35">
      <c r="A8">
        <v>2014</v>
      </c>
      <c r="B8">
        <f>SUMIF(MALLI_saneeraus_VJ1!A$3:A$1000,MALLI_saneeraus_VJ2!A8,MALLI_saneeraus_VJ1!B$3:B$1000)+SUMIF(MALLI_saneeraus_VJ1!C$3:C$1000,MALLI_saneeraus_VJ2!A8,MALLI_saneeraus_VJ1!D$3:D$1000)+SUMIF(MALLI_saneeraus_VJ1!E$3:E$1000,MALLI_saneeraus_VJ2!A8,MALLI_saneeraus_VJ1!F$3:F$1000)+SUMIF(MALLI_saneeraus_VJ1!G$3:G$1000,MALLI_saneeraus_VJ2!A8,MALLI_saneeraus_VJ1!H$3:H$1000)+SUMIF(MALLI_saneeraus_VJ1!I$3:I$1000,MALLI_saneeraus_VJ2!A8,MALLI_saneeraus_VJ1!J$3:J$1000)</f>
        <v>0</v>
      </c>
      <c r="C8" s="5">
        <f t="shared" si="0"/>
        <v>0</v>
      </c>
      <c r="D8">
        <f>IF(Table1[[#This Row],[Putkikoot]]*Table1[[#This Row],[Metrimäärät (m)2]]&lt;&gt;0,Table1[[#This Row],[Putkikoot]]*Table1[[#This Row],[Metrimäärät (m)2]],"")</f>
        <v>587.59177499999998</v>
      </c>
    </row>
    <row r="9" spans="1:5" x14ac:dyDescent="0.35">
      <c r="A9">
        <v>2015</v>
      </c>
      <c r="B9">
        <f>SUMIF(MALLI_saneeraus_VJ1!A$3:A$1000,MALLI_saneeraus_VJ2!A9,MALLI_saneeraus_VJ1!B$3:B$1000)+SUMIF(MALLI_saneeraus_VJ1!C$3:C$1000,MALLI_saneeraus_VJ2!A9,MALLI_saneeraus_VJ1!D$3:D$1000)+SUMIF(MALLI_saneeraus_VJ1!E$3:E$1000,MALLI_saneeraus_VJ2!A9,MALLI_saneeraus_VJ1!F$3:F$1000)+SUMIF(MALLI_saneeraus_VJ1!G$3:G$1000,MALLI_saneeraus_VJ2!A9,MALLI_saneeraus_VJ1!H$3:H$1000)+SUMIF(MALLI_saneeraus_VJ1!I$3:I$1000,MALLI_saneeraus_VJ2!A9,MALLI_saneeraus_VJ1!J$3:J$1000)</f>
        <v>0</v>
      </c>
      <c r="C9" s="5">
        <f t="shared" si="0"/>
        <v>0</v>
      </c>
      <c r="D9">
        <f>IF(Table1[[#This Row],[Putkikoot]]*Table1[[#This Row],[Metrimäärät (m)2]]&lt;&gt;0,Table1[[#This Row],[Putkikoot]]*Table1[[#This Row],[Metrimäärät (m)2]],"")</f>
        <v>146298.53889</v>
      </c>
    </row>
    <row r="10" spans="1:5" x14ac:dyDescent="0.35">
      <c r="A10">
        <v>2016</v>
      </c>
      <c r="B10">
        <f>SUMIF(MALLI_saneeraus_VJ1!A$3:A$1000,MALLI_saneeraus_VJ2!A10,MALLI_saneeraus_VJ1!B$3:B$1000)+SUMIF(MALLI_saneeraus_VJ1!C$3:C$1000,MALLI_saneeraus_VJ2!A10,MALLI_saneeraus_VJ1!D$3:D$1000)+SUMIF(MALLI_saneeraus_VJ1!E$3:E$1000,MALLI_saneeraus_VJ2!A10,MALLI_saneeraus_VJ1!F$3:F$1000)+SUMIF(MALLI_saneeraus_VJ1!G$3:G$1000,MALLI_saneeraus_VJ2!A10,MALLI_saneeraus_VJ1!H$3:H$1000)+SUMIF(MALLI_saneeraus_VJ1!I$3:I$1000,MALLI_saneeraus_VJ2!A10,MALLI_saneeraus_VJ1!J$3:J$1000)</f>
        <v>0</v>
      </c>
      <c r="C10" s="5">
        <f t="shared" si="0"/>
        <v>0</v>
      </c>
      <c r="D10" t="str">
        <f>IF(Table1[[#This Row],[Putkikoot]]*Table1[[#This Row],[Metrimäärät (m)2]]&lt;&gt;0,Table1[[#This Row],[Putkikoot]]*Table1[[#This Row],[Metrimäärät (m)2]],"")</f>
        <v/>
      </c>
    </row>
    <row r="11" spans="1:5" x14ac:dyDescent="0.35">
      <c r="A11">
        <v>2017</v>
      </c>
      <c r="B11">
        <f>SUMIF(MALLI_saneeraus_VJ1!A$3:A$1000,MALLI_saneeraus_VJ2!A11,MALLI_saneeraus_VJ1!B$3:B$1000)+SUMIF(MALLI_saneeraus_VJ1!C$3:C$1000,MALLI_saneeraus_VJ2!A11,MALLI_saneeraus_VJ1!D$3:D$1000)+SUMIF(MALLI_saneeraus_VJ1!E$3:E$1000,MALLI_saneeraus_VJ2!A11,MALLI_saneeraus_VJ1!F$3:F$1000)+SUMIF(MALLI_saneeraus_VJ1!G$3:G$1000,MALLI_saneeraus_VJ2!A11,MALLI_saneeraus_VJ1!H$3:H$1000)+SUMIF(MALLI_saneeraus_VJ1!I$3:I$1000,MALLI_saneeraus_VJ2!A11,MALLI_saneeraus_VJ1!J$3:J$1000)</f>
        <v>0</v>
      </c>
      <c r="C11" s="5">
        <f t="shared" si="0"/>
        <v>0</v>
      </c>
      <c r="D11" t="str">
        <f>IF(Table1[[#This Row],[Putkikoot]]*Table1[[#This Row],[Metrimäärät (m)2]]&lt;&gt;0,Table1[[#This Row],[Putkikoot]]*Table1[[#This Row],[Metrimäärät (m)2]],"")</f>
        <v/>
      </c>
    </row>
    <row r="12" spans="1:5" x14ac:dyDescent="0.35">
      <c r="A12">
        <v>2018</v>
      </c>
      <c r="B12">
        <f>SUMIF(MALLI_saneeraus_VJ1!A$3:A$1000,MALLI_saneeraus_VJ2!A12,MALLI_saneeraus_VJ1!B$3:B$1000)+SUMIF(MALLI_saneeraus_VJ1!C$3:C$1000,MALLI_saneeraus_VJ2!A12,MALLI_saneeraus_VJ1!D$3:D$1000)+SUMIF(MALLI_saneeraus_VJ1!E$3:E$1000,MALLI_saneeraus_VJ2!A12,MALLI_saneeraus_VJ1!F$3:F$1000)+SUMIF(MALLI_saneeraus_VJ1!G$3:G$1000,MALLI_saneeraus_VJ2!A12,MALLI_saneeraus_VJ1!H$3:H$1000)+SUMIF(MALLI_saneeraus_VJ1!I$3:I$1000,MALLI_saneeraus_VJ2!A12,MALLI_saneeraus_VJ1!J$3:J$1000)</f>
        <v>0</v>
      </c>
      <c r="C12" s="5">
        <f t="shared" si="0"/>
        <v>0</v>
      </c>
      <c r="D12" t="str">
        <f>IF(Table1[[#This Row],[Putkikoot]]*Table1[[#This Row],[Metrimäärät (m)2]]&lt;&gt;0,Table1[[#This Row],[Putkikoot]]*Table1[[#This Row],[Metrimäärät (m)2]],"")</f>
        <v/>
      </c>
    </row>
    <row r="13" spans="1:5" x14ac:dyDescent="0.35">
      <c r="A13">
        <v>2019</v>
      </c>
      <c r="B13">
        <f>SUMIF(MALLI_saneeraus_VJ1!A$3:A$1000,MALLI_saneeraus_VJ2!A13,MALLI_saneeraus_VJ1!B$3:B$1000)+SUMIF(MALLI_saneeraus_VJ1!C$3:C$1000,MALLI_saneeraus_VJ2!A13,MALLI_saneeraus_VJ1!D$3:D$1000)+SUMIF(MALLI_saneeraus_VJ1!E$3:E$1000,MALLI_saneeraus_VJ2!A13,MALLI_saneeraus_VJ1!F$3:F$1000)+SUMIF(MALLI_saneeraus_VJ1!G$3:G$1000,MALLI_saneeraus_VJ2!A13,MALLI_saneeraus_VJ1!H$3:H$1000)+SUMIF(MALLI_saneeraus_VJ1!I$3:I$1000,MALLI_saneeraus_VJ2!A13,MALLI_saneeraus_VJ1!J$3:J$1000)</f>
        <v>0</v>
      </c>
      <c r="C13" s="5">
        <f t="shared" si="0"/>
        <v>0</v>
      </c>
      <c r="D13" t="str">
        <f>IF(Table1[[#This Row],[Putkikoot]]*Table1[[#This Row],[Metrimäärät (m)2]]&lt;&gt;0,Table1[[#This Row],[Putkikoot]]*Table1[[#This Row],[Metrimäärät (m)2]],"")</f>
        <v/>
      </c>
    </row>
    <row r="14" spans="1:5" x14ac:dyDescent="0.35">
      <c r="A14">
        <v>2020</v>
      </c>
      <c r="B14">
        <f>SUMIF(MALLI_saneeraus_VJ1!A$3:A$1000,MALLI_saneeraus_VJ2!A14,MALLI_saneeraus_VJ1!B$3:B$1000)+SUMIF(MALLI_saneeraus_VJ1!C$3:C$1000,MALLI_saneeraus_VJ2!A14,MALLI_saneeraus_VJ1!D$3:D$1000)+SUMIF(MALLI_saneeraus_VJ1!E$3:E$1000,MALLI_saneeraus_VJ2!A14,MALLI_saneeraus_VJ1!F$3:F$1000)+SUMIF(MALLI_saneeraus_VJ1!G$3:G$1000,MALLI_saneeraus_VJ2!A14,MALLI_saneeraus_VJ1!H$3:H$1000)+SUMIF(MALLI_saneeraus_VJ1!I$3:I$1000,MALLI_saneeraus_VJ2!A14,MALLI_saneeraus_VJ1!J$3:J$1000)</f>
        <v>2000</v>
      </c>
      <c r="C14" s="5">
        <f t="shared" si="0"/>
        <v>140000</v>
      </c>
      <c r="D14" t="str">
        <f>IF(Table1[[#This Row],[Putkikoot]]*Table1[[#This Row],[Metrimäärät (m)2]]&lt;&gt;0,Table1[[#This Row],[Putkikoot]]*Table1[[#This Row],[Metrimäärät (m)2]],"")</f>
        <v/>
      </c>
    </row>
    <row r="15" spans="1:5" x14ac:dyDescent="0.35">
      <c r="A15">
        <v>2021</v>
      </c>
      <c r="B15">
        <f>SUMIF(MALLI_saneeraus_VJ1!A$3:A$1000,MALLI_saneeraus_VJ2!A15,MALLI_saneeraus_VJ1!B$3:B$1000)+SUMIF(MALLI_saneeraus_VJ1!C$3:C$1000,MALLI_saneeraus_VJ2!A15,MALLI_saneeraus_VJ1!D$3:D$1000)+SUMIF(MALLI_saneeraus_VJ1!E$3:E$1000,MALLI_saneeraus_VJ2!A15,MALLI_saneeraus_VJ1!F$3:F$1000)+SUMIF(MALLI_saneeraus_VJ1!G$3:G$1000,MALLI_saneeraus_VJ2!A15,MALLI_saneeraus_VJ1!H$3:H$1000)+SUMIF(MALLI_saneeraus_VJ1!I$3:I$1000,MALLI_saneeraus_VJ2!A15,MALLI_saneeraus_VJ1!J$3:J$1000)</f>
        <v>0</v>
      </c>
      <c r="C15" s="5">
        <f t="shared" si="0"/>
        <v>0</v>
      </c>
      <c r="D15" t="str">
        <f>IF(Table1[[#This Row],[Putkikoot]]*Table1[[#This Row],[Metrimäärät (m)2]]&lt;&gt;0,Table1[[#This Row],[Putkikoot]]*Table1[[#This Row],[Metrimäärät (m)2]],"")</f>
        <v/>
      </c>
    </row>
    <row r="16" spans="1:5" x14ac:dyDescent="0.35">
      <c r="A16">
        <v>2022</v>
      </c>
      <c r="B16">
        <f>SUMIF(MALLI_saneeraus_VJ1!A$3:A$1000,MALLI_saneeraus_VJ2!A16,MALLI_saneeraus_VJ1!B$3:B$1000)+SUMIF(MALLI_saneeraus_VJ1!C$3:C$1000,MALLI_saneeraus_VJ2!A16,MALLI_saneeraus_VJ1!D$3:D$1000)+SUMIF(MALLI_saneeraus_VJ1!E$3:E$1000,MALLI_saneeraus_VJ2!A16,MALLI_saneeraus_VJ1!F$3:F$1000)+SUMIF(MALLI_saneeraus_VJ1!G$3:G$1000,MALLI_saneeraus_VJ2!A16,MALLI_saneeraus_VJ1!H$3:H$1000)+SUMIF(MALLI_saneeraus_VJ1!I$3:I$1000,MALLI_saneeraus_VJ2!A16,MALLI_saneeraus_VJ1!J$3:J$1000)</f>
        <v>0</v>
      </c>
      <c r="C16" s="5">
        <f t="shared" si="0"/>
        <v>0</v>
      </c>
      <c r="D16" t="str">
        <f>IF(Table1[[#This Row],[Putkikoot]]*Table1[[#This Row],[Metrimäärät (m)2]]&lt;&gt;0,Table1[[#This Row],[Putkikoot]]*Table1[[#This Row],[Metrimäärät (m)2]],"")</f>
        <v/>
      </c>
    </row>
    <row r="17" spans="1:4" x14ac:dyDescent="0.35">
      <c r="A17">
        <v>2023</v>
      </c>
      <c r="B17">
        <f>SUMIF(MALLI_saneeraus_VJ1!A$3:A$1000,MALLI_saneeraus_VJ2!A17,MALLI_saneeraus_VJ1!B$3:B$1000)+SUMIF(MALLI_saneeraus_VJ1!C$3:C$1000,MALLI_saneeraus_VJ2!A17,MALLI_saneeraus_VJ1!D$3:D$1000)+SUMIF(MALLI_saneeraus_VJ1!E$3:E$1000,MALLI_saneeraus_VJ2!A17,MALLI_saneeraus_VJ1!F$3:F$1000)+SUMIF(MALLI_saneeraus_VJ1!G$3:G$1000,MALLI_saneeraus_VJ2!A17,MALLI_saneeraus_VJ1!H$3:H$1000)+SUMIF(MALLI_saneeraus_VJ1!I$3:I$1000,MALLI_saneeraus_VJ2!A17,MALLI_saneeraus_VJ1!J$3:J$1000)</f>
        <v>0</v>
      </c>
      <c r="C17" s="5">
        <f t="shared" si="0"/>
        <v>0</v>
      </c>
      <c r="D17" t="str">
        <f>IF(Table1[[#This Row],[Putkikoot]]*Table1[[#This Row],[Metrimäärät (m)2]]&lt;&gt;0,Table1[[#This Row],[Putkikoot]]*Table1[[#This Row],[Metrimäärät (m)2]],"")</f>
        <v/>
      </c>
    </row>
    <row r="18" spans="1:4" x14ac:dyDescent="0.35">
      <c r="A18">
        <v>2024</v>
      </c>
      <c r="B18">
        <f>SUMIF(MALLI_saneeraus_VJ1!A$3:A$1000,MALLI_saneeraus_VJ2!A18,MALLI_saneeraus_VJ1!B$3:B$1000)+SUMIF(MALLI_saneeraus_VJ1!C$3:C$1000,MALLI_saneeraus_VJ2!A18,MALLI_saneeraus_VJ1!D$3:D$1000)+SUMIF(MALLI_saneeraus_VJ1!E$3:E$1000,MALLI_saneeraus_VJ2!A18,MALLI_saneeraus_VJ1!F$3:F$1000)+SUMIF(MALLI_saneeraus_VJ1!G$3:G$1000,MALLI_saneeraus_VJ2!A18,MALLI_saneeraus_VJ1!H$3:H$1000)+SUMIF(MALLI_saneeraus_VJ1!I$3:I$1000,MALLI_saneeraus_VJ2!A18,MALLI_saneeraus_VJ1!J$3:J$1000)</f>
        <v>0</v>
      </c>
      <c r="C18" s="5">
        <f t="shared" si="0"/>
        <v>0</v>
      </c>
      <c r="D18" t="str">
        <f>IF(Table1[[#This Row],[Putkikoot]]*Table1[[#This Row],[Metrimäärät (m)2]]&lt;&gt;0,Table1[[#This Row],[Putkikoot]]*Table1[[#This Row],[Metrimäärät (m)2]],"")</f>
        <v/>
      </c>
    </row>
    <row r="19" spans="1:4" x14ac:dyDescent="0.35">
      <c r="A19">
        <v>2025</v>
      </c>
      <c r="B19">
        <f>SUMIF(MALLI_saneeraus_VJ1!A$3:A$1000,MALLI_saneeraus_VJ2!A19,MALLI_saneeraus_VJ1!B$3:B$1000)+SUMIF(MALLI_saneeraus_VJ1!C$3:C$1000,MALLI_saneeraus_VJ2!A19,MALLI_saneeraus_VJ1!D$3:D$1000)+SUMIF(MALLI_saneeraus_VJ1!E$3:E$1000,MALLI_saneeraus_VJ2!A19,MALLI_saneeraus_VJ1!F$3:F$1000)+SUMIF(MALLI_saneeraus_VJ1!G$3:G$1000,MALLI_saneeraus_VJ2!A19,MALLI_saneeraus_VJ1!H$3:H$1000)+SUMIF(MALLI_saneeraus_VJ1!I$3:I$1000,MALLI_saneeraus_VJ2!A19,MALLI_saneeraus_VJ1!J$3:J$1000)</f>
        <v>0</v>
      </c>
      <c r="C19" s="5">
        <f t="shared" si="0"/>
        <v>0</v>
      </c>
      <c r="D19" t="str">
        <f>IF(Table1[[#This Row],[Putkikoot]]*Table1[[#This Row],[Metrimäärät (m)2]]&lt;&gt;0,Table1[[#This Row],[Putkikoot]]*Table1[[#This Row],[Metrimäärät (m)2]],"")</f>
        <v/>
      </c>
    </row>
    <row r="20" spans="1:4" x14ac:dyDescent="0.35">
      <c r="A20">
        <v>2026</v>
      </c>
      <c r="B20">
        <f>SUMIF(MALLI_saneeraus_VJ1!A$3:A$1000,MALLI_saneeraus_VJ2!A20,MALLI_saneeraus_VJ1!B$3:B$1000)+SUMIF(MALLI_saneeraus_VJ1!C$3:C$1000,MALLI_saneeraus_VJ2!A20,MALLI_saneeraus_VJ1!D$3:D$1000)+SUMIF(MALLI_saneeraus_VJ1!E$3:E$1000,MALLI_saneeraus_VJ2!A20,MALLI_saneeraus_VJ1!F$3:F$1000)+SUMIF(MALLI_saneeraus_VJ1!G$3:G$1000,MALLI_saneeraus_VJ2!A20,MALLI_saneeraus_VJ1!H$3:H$1000)+SUMIF(MALLI_saneeraus_VJ1!I$3:I$1000,MALLI_saneeraus_VJ2!A20,MALLI_saneeraus_VJ1!J$3:J$1000)</f>
        <v>0</v>
      </c>
      <c r="C20" s="5">
        <f t="shared" si="0"/>
        <v>0</v>
      </c>
      <c r="D20" t="str">
        <f>IF(Table1[[#This Row],[Putkikoot]]*Table1[[#This Row],[Metrimäärät (m)2]]&lt;&gt;0,Table1[[#This Row],[Putkikoot]]*Table1[[#This Row],[Metrimäärät (m)2]],"")</f>
        <v/>
      </c>
    </row>
    <row r="21" spans="1:4" x14ac:dyDescent="0.35">
      <c r="A21">
        <v>2027</v>
      </c>
      <c r="B21">
        <f>SUMIF(MALLI_saneeraus_VJ1!A$3:A$1000,MALLI_saneeraus_VJ2!A21,MALLI_saneeraus_VJ1!B$3:B$1000)+SUMIF(MALLI_saneeraus_VJ1!C$3:C$1000,MALLI_saneeraus_VJ2!A21,MALLI_saneeraus_VJ1!D$3:D$1000)+SUMIF(MALLI_saneeraus_VJ1!E$3:E$1000,MALLI_saneeraus_VJ2!A21,MALLI_saneeraus_VJ1!F$3:F$1000)+SUMIF(MALLI_saneeraus_VJ1!G$3:G$1000,MALLI_saneeraus_VJ2!A21,MALLI_saneeraus_VJ1!H$3:H$1000)+SUMIF(MALLI_saneeraus_VJ1!I$3:I$1000,MALLI_saneeraus_VJ2!A21,MALLI_saneeraus_VJ1!J$3:J$1000)</f>
        <v>0</v>
      </c>
      <c r="C21" s="5">
        <f t="shared" si="0"/>
        <v>0</v>
      </c>
      <c r="D21" t="str">
        <f>IF(Table1[[#This Row],[Putkikoot]]*Table1[[#This Row],[Metrimäärät (m)2]]&lt;&gt;0,Table1[[#This Row],[Putkikoot]]*Table1[[#This Row],[Metrimäärät (m)2]],"")</f>
        <v/>
      </c>
    </row>
    <row r="22" spans="1:4" x14ac:dyDescent="0.35">
      <c r="A22">
        <v>2028</v>
      </c>
      <c r="B22">
        <f>SUMIF(MALLI_saneeraus_VJ1!A$3:A$1000,MALLI_saneeraus_VJ2!A22,MALLI_saneeraus_VJ1!B$3:B$1000)+SUMIF(MALLI_saneeraus_VJ1!C$3:C$1000,MALLI_saneeraus_VJ2!A22,MALLI_saneeraus_VJ1!D$3:D$1000)+SUMIF(MALLI_saneeraus_VJ1!E$3:E$1000,MALLI_saneeraus_VJ2!A22,MALLI_saneeraus_VJ1!F$3:F$1000)+SUMIF(MALLI_saneeraus_VJ1!G$3:G$1000,MALLI_saneeraus_VJ2!A22,MALLI_saneeraus_VJ1!H$3:H$1000)+SUMIF(MALLI_saneeraus_VJ1!I$3:I$1000,MALLI_saneeraus_VJ2!A22,MALLI_saneeraus_VJ1!J$3:J$1000)</f>
        <v>0</v>
      </c>
      <c r="C22" s="5">
        <f t="shared" si="0"/>
        <v>0</v>
      </c>
      <c r="D22" t="str">
        <f>IF(Table1[[#This Row],[Putkikoot]]*Table1[[#This Row],[Metrimäärät (m)2]]&lt;&gt;0,Table1[[#This Row],[Putkikoot]]*Table1[[#This Row],[Metrimäärät (m)2]],"")</f>
        <v/>
      </c>
    </row>
    <row r="23" spans="1:4" x14ac:dyDescent="0.35">
      <c r="A23">
        <v>2029</v>
      </c>
      <c r="B23">
        <f>SUMIF(MALLI_saneeraus_VJ1!A$3:A$1000,MALLI_saneeraus_VJ2!A23,MALLI_saneeraus_VJ1!B$3:B$1000)+SUMIF(MALLI_saneeraus_VJ1!C$3:C$1000,MALLI_saneeraus_VJ2!A23,MALLI_saneeraus_VJ1!D$3:D$1000)+SUMIF(MALLI_saneeraus_VJ1!E$3:E$1000,MALLI_saneeraus_VJ2!A23,MALLI_saneeraus_VJ1!F$3:F$1000)+SUMIF(MALLI_saneeraus_VJ1!G$3:G$1000,MALLI_saneeraus_VJ2!A23,MALLI_saneeraus_VJ1!H$3:H$1000)+SUMIF(MALLI_saneeraus_VJ1!I$3:I$1000,MALLI_saneeraus_VJ2!A23,MALLI_saneeraus_VJ1!J$3:J$1000)</f>
        <v>0</v>
      </c>
      <c r="C23" s="5">
        <f t="shared" si="0"/>
        <v>0</v>
      </c>
      <c r="D23" t="str">
        <f>IF(Table1[[#This Row],[Putkikoot]]*Table1[[#This Row],[Metrimäärät (m)2]]&lt;&gt;0,Table1[[#This Row],[Putkikoot]]*Table1[[#This Row],[Metrimäärät (m)2]],"")</f>
        <v/>
      </c>
    </row>
    <row r="24" spans="1:4" x14ac:dyDescent="0.35">
      <c r="A24">
        <v>2030</v>
      </c>
      <c r="B24">
        <f>SUMIF(MALLI_saneeraus_VJ1!A$3:A$1000,MALLI_saneeraus_VJ2!A24,MALLI_saneeraus_VJ1!B$3:B$1000)+SUMIF(MALLI_saneeraus_VJ1!C$3:C$1000,MALLI_saneeraus_VJ2!A24,MALLI_saneeraus_VJ1!D$3:D$1000)+SUMIF(MALLI_saneeraus_VJ1!E$3:E$1000,MALLI_saneeraus_VJ2!A24,MALLI_saneeraus_VJ1!F$3:F$1000)+SUMIF(MALLI_saneeraus_VJ1!G$3:G$1000,MALLI_saneeraus_VJ2!A24,MALLI_saneeraus_VJ1!H$3:H$1000)+SUMIF(MALLI_saneeraus_VJ1!I$3:I$1000,MALLI_saneeraus_VJ2!A24,MALLI_saneeraus_VJ1!J$3:J$1000)</f>
        <v>4200</v>
      </c>
      <c r="C24" s="5">
        <f t="shared" si="0"/>
        <v>294000</v>
      </c>
      <c r="D24" t="str">
        <f>IF(Table1[[#This Row],[Putkikoot]]*Table1[[#This Row],[Metrimäärät (m)2]]&lt;&gt;0,Table1[[#This Row],[Putkikoot]]*Table1[[#This Row],[Metrimäärät (m)2]],"")</f>
        <v/>
      </c>
    </row>
    <row r="25" spans="1:4" x14ac:dyDescent="0.35">
      <c r="A25">
        <v>2031</v>
      </c>
      <c r="B25">
        <f>SUMIF(MALLI_saneeraus_VJ1!A$3:A$1000,MALLI_saneeraus_VJ2!A25,MALLI_saneeraus_VJ1!B$3:B$1000)+SUMIF(MALLI_saneeraus_VJ1!C$3:C$1000,MALLI_saneeraus_VJ2!A25,MALLI_saneeraus_VJ1!D$3:D$1000)+SUMIF(MALLI_saneeraus_VJ1!E$3:E$1000,MALLI_saneeraus_VJ2!A25,MALLI_saneeraus_VJ1!F$3:F$1000)+SUMIF(MALLI_saneeraus_VJ1!G$3:G$1000,MALLI_saneeraus_VJ2!A25,MALLI_saneeraus_VJ1!H$3:H$1000)+SUMIF(MALLI_saneeraus_VJ1!I$3:I$1000,MALLI_saneeraus_VJ2!A25,MALLI_saneeraus_VJ1!J$3:J$1000)</f>
        <v>0</v>
      </c>
      <c r="C25" s="5">
        <f t="shared" si="0"/>
        <v>0</v>
      </c>
      <c r="D25" t="str">
        <f>IF(Table1[[#This Row],[Putkikoot]]*Table1[[#This Row],[Metrimäärät (m)2]]&lt;&gt;0,Table1[[#This Row],[Putkikoot]]*Table1[[#This Row],[Metrimäärät (m)2]],"")</f>
        <v/>
      </c>
    </row>
    <row r="26" spans="1:4" x14ac:dyDescent="0.35">
      <c r="A26">
        <v>2032</v>
      </c>
      <c r="B26">
        <f>SUMIF(MALLI_saneeraus_VJ1!A$3:A$1000,MALLI_saneeraus_VJ2!A26,MALLI_saneeraus_VJ1!B$3:B$1000)+SUMIF(MALLI_saneeraus_VJ1!C$3:C$1000,MALLI_saneeraus_VJ2!A26,MALLI_saneeraus_VJ1!D$3:D$1000)+SUMIF(MALLI_saneeraus_VJ1!E$3:E$1000,MALLI_saneeraus_VJ2!A26,MALLI_saneeraus_VJ1!F$3:F$1000)+SUMIF(MALLI_saneeraus_VJ1!G$3:G$1000,MALLI_saneeraus_VJ2!A26,MALLI_saneeraus_VJ1!H$3:H$1000)+SUMIF(MALLI_saneeraus_VJ1!I$3:I$1000,MALLI_saneeraus_VJ2!A26,MALLI_saneeraus_VJ1!J$3:J$1000)</f>
        <v>0</v>
      </c>
      <c r="C26" s="5">
        <f t="shared" si="0"/>
        <v>0</v>
      </c>
      <c r="D26" t="str">
        <f>IF(Table1[[#This Row],[Putkikoot]]*Table1[[#This Row],[Metrimäärät (m)2]]&lt;&gt;0,Table1[[#This Row],[Putkikoot]]*Table1[[#This Row],[Metrimäärät (m)2]],"")</f>
        <v/>
      </c>
    </row>
    <row r="27" spans="1:4" x14ac:dyDescent="0.35">
      <c r="A27">
        <v>2033</v>
      </c>
      <c r="B27">
        <f>SUMIF(MALLI_saneeraus_VJ1!A$3:A$1000,MALLI_saneeraus_VJ2!A27,MALLI_saneeraus_VJ1!B$3:B$1000)+SUMIF(MALLI_saneeraus_VJ1!C$3:C$1000,MALLI_saneeraus_VJ2!A27,MALLI_saneeraus_VJ1!D$3:D$1000)+SUMIF(MALLI_saneeraus_VJ1!E$3:E$1000,MALLI_saneeraus_VJ2!A27,MALLI_saneeraus_VJ1!F$3:F$1000)+SUMIF(MALLI_saneeraus_VJ1!G$3:G$1000,MALLI_saneeraus_VJ2!A27,MALLI_saneeraus_VJ1!H$3:H$1000)+SUMIF(MALLI_saneeraus_VJ1!I$3:I$1000,MALLI_saneeraus_VJ2!A27,MALLI_saneeraus_VJ1!J$3:J$1000)</f>
        <v>0</v>
      </c>
      <c r="C27" s="5">
        <f t="shared" si="0"/>
        <v>0</v>
      </c>
      <c r="D27" t="str">
        <f>IF(Table1[[#This Row],[Putkikoot]]*Table1[[#This Row],[Metrimäärät (m)2]]&lt;&gt;0,Table1[[#This Row],[Putkikoot]]*Table1[[#This Row],[Metrimäärät (m)2]],"")</f>
        <v/>
      </c>
    </row>
    <row r="28" spans="1:4" x14ac:dyDescent="0.35">
      <c r="A28">
        <v>2034</v>
      </c>
      <c r="B28">
        <f>SUMIF(MALLI_saneeraus_VJ1!A$3:A$1000,MALLI_saneeraus_VJ2!A28,MALLI_saneeraus_VJ1!B$3:B$1000)+SUMIF(MALLI_saneeraus_VJ1!C$3:C$1000,MALLI_saneeraus_VJ2!A28,MALLI_saneeraus_VJ1!D$3:D$1000)+SUMIF(MALLI_saneeraus_VJ1!E$3:E$1000,MALLI_saneeraus_VJ2!A28,MALLI_saneeraus_VJ1!F$3:F$1000)+SUMIF(MALLI_saneeraus_VJ1!G$3:G$1000,MALLI_saneeraus_VJ2!A28,MALLI_saneeraus_VJ1!H$3:H$1000)+SUMIF(MALLI_saneeraus_VJ1!I$3:I$1000,MALLI_saneeraus_VJ2!A28,MALLI_saneeraus_VJ1!J$3:J$1000)</f>
        <v>0</v>
      </c>
      <c r="C28" s="5">
        <f t="shared" si="0"/>
        <v>0</v>
      </c>
      <c r="D28" t="str">
        <f>IF(Table1[[#This Row],[Putkikoot]]*Table1[[#This Row],[Metrimäärät (m)2]]&lt;&gt;0,Table1[[#This Row],[Putkikoot]]*Table1[[#This Row],[Metrimäärät (m)2]],"")</f>
        <v/>
      </c>
    </row>
    <row r="29" spans="1:4" x14ac:dyDescent="0.35">
      <c r="A29">
        <v>2035</v>
      </c>
      <c r="B29">
        <f>SUMIF(MALLI_saneeraus_VJ1!A$3:A$1000,MALLI_saneeraus_VJ2!A29,MALLI_saneeraus_VJ1!B$3:B$1000)+SUMIF(MALLI_saneeraus_VJ1!C$3:C$1000,MALLI_saneeraus_VJ2!A29,MALLI_saneeraus_VJ1!D$3:D$1000)+SUMIF(MALLI_saneeraus_VJ1!E$3:E$1000,MALLI_saneeraus_VJ2!A29,MALLI_saneeraus_VJ1!F$3:F$1000)+SUMIF(MALLI_saneeraus_VJ1!G$3:G$1000,MALLI_saneeraus_VJ2!A29,MALLI_saneeraus_VJ1!H$3:H$1000)+SUMIF(MALLI_saneeraus_VJ1!I$3:I$1000,MALLI_saneeraus_VJ2!A29,MALLI_saneeraus_VJ1!J$3:J$1000)</f>
        <v>0</v>
      </c>
      <c r="C29" s="5">
        <f t="shared" si="0"/>
        <v>0</v>
      </c>
      <c r="D29" t="str">
        <f>IF(Table1[[#This Row],[Putkikoot]]*Table1[[#This Row],[Metrimäärät (m)2]]&lt;&gt;0,Table1[[#This Row],[Putkikoot]]*Table1[[#This Row],[Metrimäärät (m)2]],"")</f>
        <v/>
      </c>
    </row>
    <row r="30" spans="1:4" x14ac:dyDescent="0.35">
      <c r="A30">
        <v>2036</v>
      </c>
      <c r="B30">
        <f>SUMIF(MALLI_saneeraus_VJ1!A$3:A$1000,MALLI_saneeraus_VJ2!A30,MALLI_saneeraus_VJ1!B$3:B$1000)+SUMIF(MALLI_saneeraus_VJ1!C$3:C$1000,MALLI_saneeraus_VJ2!A30,MALLI_saneeraus_VJ1!D$3:D$1000)+SUMIF(MALLI_saneeraus_VJ1!E$3:E$1000,MALLI_saneeraus_VJ2!A30,MALLI_saneeraus_VJ1!F$3:F$1000)+SUMIF(MALLI_saneeraus_VJ1!G$3:G$1000,MALLI_saneeraus_VJ2!A30,MALLI_saneeraus_VJ1!H$3:H$1000)+SUMIF(MALLI_saneeraus_VJ1!I$3:I$1000,MALLI_saneeraus_VJ2!A30,MALLI_saneeraus_VJ1!J$3:J$1000)</f>
        <v>0</v>
      </c>
      <c r="C30" s="5">
        <f t="shared" si="0"/>
        <v>0</v>
      </c>
      <c r="D30" t="str">
        <f>IF(Table1[[#This Row],[Putkikoot]]*Table1[[#This Row],[Metrimäärät (m)2]]&lt;&gt;0,Table1[[#This Row],[Putkikoot]]*Table1[[#This Row],[Metrimäärät (m)2]],"")</f>
        <v/>
      </c>
    </row>
    <row r="31" spans="1:4" x14ac:dyDescent="0.35">
      <c r="A31">
        <v>2037</v>
      </c>
      <c r="B31">
        <f>SUMIF(MALLI_saneeraus_VJ1!A$3:A$1000,MALLI_saneeraus_VJ2!A31,MALLI_saneeraus_VJ1!B$3:B$1000)+SUMIF(MALLI_saneeraus_VJ1!C$3:C$1000,MALLI_saneeraus_VJ2!A31,MALLI_saneeraus_VJ1!D$3:D$1000)+SUMIF(MALLI_saneeraus_VJ1!E$3:E$1000,MALLI_saneeraus_VJ2!A31,MALLI_saneeraus_VJ1!F$3:F$1000)+SUMIF(MALLI_saneeraus_VJ1!G$3:G$1000,MALLI_saneeraus_VJ2!A31,MALLI_saneeraus_VJ1!H$3:H$1000)+SUMIF(MALLI_saneeraus_VJ1!I$3:I$1000,MALLI_saneeraus_VJ2!A31,MALLI_saneeraus_VJ1!J$3:J$1000)</f>
        <v>0</v>
      </c>
      <c r="C31" s="5">
        <f t="shared" si="0"/>
        <v>0</v>
      </c>
      <c r="D31" t="str">
        <f>IF(Table1[[#This Row],[Putkikoot]]*Table1[[#This Row],[Metrimäärät (m)2]]&lt;&gt;0,Table1[[#This Row],[Putkikoot]]*Table1[[#This Row],[Metrimäärät (m)2]],"")</f>
        <v/>
      </c>
    </row>
    <row r="32" spans="1:4" x14ac:dyDescent="0.35">
      <c r="A32">
        <v>2038</v>
      </c>
      <c r="B32">
        <f>SUMIF(MALLI_saneeraus_VJ1!A$3:A$1000,MALLI_saneeraus_VJ2!A32,MALLI_saneeraus_VJ1!B$3:B$1000)+SUMIF(MALLI_saneeraus_VJ1!C$3:C$1000,MALLI_saneeraus_VJ2!A32,MALLI_saneeraus_VJ1!D$3:D$1000)+SUMIF(MALLI_saneeraus_VJ1!E$3:E$1000,MALLI_saneeraus_VJ2!A32,MALLI_saneeraus_VJ1!F$3:F$1000)+SUMIF(MALLI_saneeraus_VJ1!G$3:G$1000,MALLI_saneeraus_VJ2!A32,MALLI_saneeraus_VJ1!H$3:H$1000)+SUMIF(MALLI_saneeraus_VJ1!I$3:I$1000,MALLI_saneeraus_VJ2!A32,MALLI_saneeraus_VJ1!J$3:J$1000)</f>
        <v>0</v>
      </c>
      <c r="C32" s="5">
        <f t="shared" si="0"/>
        <v>0</v>
      </c>
      <c r="D32" t="str">
        <f>IF(Table1[[#This Row],[Putkikoot]]*Table1[[#This Row],[Metrimäärät (m)2]]&lt;&gt;0,Table1[[#This Row],[Putkikoot]]*Table1[[#This Row],[Metrimäärät (m)2]],"")</f>
        <v/>
      </c>
    </row>
    <row r="33" spans="1:4" x14ac:dyDescent="0.35">
      <c r="A33">
        <v>2039</v>
      </c>
      <c r="B33">
        <f>SUMIF(MALLI_saneeraus_VJ1!A$3:A$1000,MALLI_saneeraus_VJ2!A33,MALLI_saneeraus_VJ1!B$3:B$1000)+SUMIF(MALLI_saneeraus_VJ1!C$3:C$1000,MALLI_saneeraus_VJ2!A33,MALLI_saneeraus_VJ1!D$3:D$1000)+SUMIF(MALLI_saneeraus_VJ1!E$3:E$1000,MALLI_saneeraus_VJ2!A33,MALLI_saneeraus_VJ1!F$3:F$1000)+SUMIF(MALLI_saneeraus_VJ1!G$3:G$1000,MALLI_saneeraus_VJ2!A33,MALLI_saneeraus_VJ1!H$3:H$1000)+SUMIF(MALLI_saneeraus_VJ1!I$3:I$1000,MALLI_saneeraus_VJ2!A33,MALLI_saneeraus_VJ1!J$3:J$1000)</f>
        <v>0</v>
      </c>
      <c r="C33" s="5">
        <f t="shared" si="0"/>
        <v>0</v>
      </c>
      <c r="D33" t="str">
        <f>IF(Table1[[#This Row],[Putkikoot]]*Table1[[#This Row],[Metrimäärät (m)2]]&lt;&gt;0,Table1[[#This Row],[Putkikoot]]*Table1[[#This Row],[Metrimäärät (m)2]],"")</f>
        <v/>
      </c>
    </row>
    <row r="34" spans="1:4" x14ac:dyDescent="0.35">
      <c r="A34">
        <v>2040</v>
      </c>
      <c r="B34">
        <f>SUMIF(MALLI_saneeraus_VJ1!A$3:A$1000,MALLI_saneeraus_VJ2!A34,MALLI_saneeraus_VJ1!B$3:B$1000)+SUMIF(MALLI_saneeraus_VJ1!C$3:C$1000,MALLI_saneeraus_VJ2!A34,MALLI_saneeraus_VJ1!D$3:D$1000)+SUMIF(MALLI_saneeraus_VJ1!E$3:E$1000,MALLI_saneeraus_VJ2!A34,MALLI_saneeraus_VJ1!F$3:F$1000)+SUMIF(MALLI_saneeraus_VJ1!G$3:G$1000,MALLI_saneeraus_VJ2!A34,MALLI_saneeraus_VJ1!H$3:H$1000)+SUMIF(MALLI_saneeraus_VJ1!I$3:I$1000,MALLI_saneeraus_VJ2!A34,MALLI_saneeraus_VJ1!J$3:J$1000)</f>
        <v>2400</v>
      </c>
      <c r="C34" s="5">
        <f t="shared" si="0"/>
        <v>168000</v>
      </c>
      <c r="D34" t="str">
        <f>IF(Table1[[#This Row],[Putkikoot]]*Table1[[#This Row],[Metrimäärät (m)2]]&lt;&gt;0,Table1[[#This Row],[Putkikoot]]*Table1[[#This Row],[Metrimäärät (m)2]],"")</f>
        <v/>
      </c>
    </row>
    <row r="35" spans="1:4" x14ac:dyDescent="0.35">
      <c r="A35">
        <v>2041</v>
      </c>
      <c r="B35">
        <f>SUMIF(MALLI_saneeraus_VJ1!A$3:A$1000,MALLI_saneeraus_VJ2!A35,MALLI_saneeraus_VJ1!B$3:B$1000)+SUMIF(MALLI_saneeraus_VJ1!C$3:C$1000,MALLI_saneeraus_VJ2!A35,MALLI_saneeraus_VJ1!D$3:D$1000)+SUMIF(MALLI_saneeraus_VJ1!E$3:E$1000,MALLI_saneeraus_VJ2!A35,MALLI_saneeraus_VJ1!F$3:F$1000)+SUMIF(MALLI_saneeraus_VJ1!G$3:G$1000,MALLI_saneeraus_VJ2!A35,MALLI_saneeraus_VJ1!H$3:H$1000)+SUMIF(MALLI_saneeraus_VJ1!I$3:I$1000,MALLI_saneeraus_VJ2!A35,MALLI_saneeraus_VJ1!J$3:J$1000)</f>
        <v>0</v>
      </c>
      <c r="C35" s="5">
        <f t="shared" si="0"/>
        <v>0</v>
      </c>
      <c r="D35" t="str">
        <f>IF(Table1[[#This Row],[Putkikoot]]*Table1[[#This Row],[Metrimäärät (m)2]]&lt;&gt;0,Table1[[#This Row],[Putkikoot]]*Table1[[#This Row],[Metrimäärät (m)2]],"")</f>
        <v/>
      </c>
    </row>
    <row r="36" spans="1:4" x14ac:dyDescent="0.35">
      <c r="A36">
        <v>2042</v>
      </c>
      <c r="B36">
        <f>SUMIF(MALLI_saneeraus_VJ1!A$3:A$1000,MALLI_saneeraus_VJ2!A36,MALLI_saneeraus_VJ1!B$3:B$1000)+SUMIF(MALLI_saneeraus_VJ1!C$3:C$1000,MALLI_saneeraus_VJ2!A36,MALLI_saneeraus_VJ1!D$3:D$1000)+SUMIF(MALLI_saneeraus_VJ1!E$3:E$1000,MALLI_saneeraus_VJ2!A36,MALLI_saneeraus_VJ1!F$3:F$1000)+SUMIF(MALLI_saneeraus_VJ1!G$3:G$1000,MALLI_saneeraus_VJ2!A36,MALLI_saneeraus_VJ1!H$3:H$1000)+SUMIF(MALLI_saneeraus_VJ1!I$3:I$1000,MALLI_saneeraus_VJ2!A36,MALLI_saneeraus_VJ1!J$3:J$1000)</f>
        <v>0</v>
      </c>
      <c r="C36" s="5">
        <f t="shared" si="0"/>
        <v>0</v>
      </c>
      <c r="D36" t="str">
        <f>IF(Table1[[#This Row],[Putkikoot]]*Table1[[#This Row],[Metrimäärät (m)2]]&lt;&gt;0,Table1[[#This Row],[Putkikoot]]*Table1[[#This Row],[Metrimäärät (m)2]],"")</f>
        <v/>
      </c>
    </row>
    <row r="37" spans="1:4" x14ac:dyDescent="0.35">
      <c r="A37">
        <v>2043</v>
      </c>
      <c r="B37">
        <f>SUMIF(MALLI_saneeraus_VJ1!A$3:A$1000,MALLI_saneeraus_VJ2!A37,MALLI_saneeraus_VJ1!B$3:B$1000)+SUMIF(MALLI_saneeraus_VJ1!C$3:C$1000,MALLI_saneeraus_VJ2!A37,MALLI_saneeraus_VJ1!D$3:D$1000)+SUMIF(MALLI_saneeraus_VJ1!E$3:E$1000,MALLI_saneeraus_VJ2!A37,MALLI_saneeraus_VJ1!F$3:F$1000)+SUMIF(MALLI_saneeraus_VJ1!G$3:G$1000,MALLI_saneeraus_VJ2!A37,MALLI_saneeraus_VJ1!H$3:H$1000)+SUMIF(MALLI_saneeraus_VJ1!I$3:I$1000,MALLI_saneeraus_VJ2!A37,MALLI_saneeraus_VJ1!J$3:J$1000)</f>
        <v>0</v>
      </c>
      <c r="C37" s="5">
        <f t="shared" si="0"/>
        <v>0</v>
      </c>
      <c r="D37" t="str">
        <f>IF(Table1[[#This Row],[Putkikoot]]*Table1[[#This Row],[Metrimäärät (m)2]]&lt;&gt;0,Table1[[#This Row],[Putkikoot]]*Table1[[#This Row],[Metrimäärät (m)2]],"")</f>
        <v/>
      </c>
    </row>
    <row r="38" spans="1:4" x14ac:dyDescent="0.35">
      <c r="A38">
        <v>2044</v>
      </c>
      <c r="B38">
        <f>SUMIF(MALLI_saneeraus_VJ1!A$3:A$1000,MALLI_saneeraus_VJ2!A38,MALLI_saneeraus_VJ1!B$3:B$1000)+SUMIF(MALLI_saneeraus_VJ1!C$3:C$1000,MALLI_saneeraus_VJ2!A38,MALLI_saneeraus_VJ1!D$3:D$1000)+SUMIF(MALLI_saneeraus_VJ1!E$3:E$1000,MALLI_saneeraus_VJ2!A38,MALLI_saneeraus_VJ1!F$3:F$1000)+SUMIF(MALLI_saneeraus_VJ1!G$3:G$1000,MALLI_saneeraus_VJ2!A38,MALLI_saneeraus_VJ1!H$3:H$1000)+SUMIF(MALLI_saneeraus_VJ1!I$3:I$1000,MALLI_saneeraus_VJ2!A38,MALLI_saneeraus_VJ1!J$3:J$1000)</f>
        <v>0</v>
      </c>
      <c r="C38" s="5">
        <f t="shared" si="0"/>
        <v>0</v>
      </c>
      <c r="D38" t="str">
        <f>IF(Table1[[#This Row],[Putkikoot]]*Table1[[#This Row],[Metrimäärät (m)2]]&lt;&gt;0,Table1[[#This Row],[Putkikoot]]*Table1[[#This Row],[Metrimäärät (m)2]],"")</f>
        <v/>
      </c>
    </row>
    <row r="39" spans="1:4" x14ac:dyDescent="0.35">
      <c r="A39">
        <v>2045</v>
      </c>
      <c r="B39">
        <f>SUMIF(MALLI_saneeraus_VJ1!A$3:A$1000,MALLI_saneeraus_VJ2!A39,MALLI_saneeraus_VJ1!B$3:B$1000)+SUMIF(MALLI_saneeraus_VJ1!C$3:C$1000,MALLI_saneeraus_VJ2!A39,MALLI_saneeraus_VJ1!D$3:D$1000)+SUMIF(MALLI_saneeraus_VJ1!E$3:E$1000,MALLI_saneeraus_VJ2!A39,MALLI_saneeraus_VJ1!F$3:F$1000)+SUMIF(MALLI_saneeraus_VJ1!G$3:G$1000,MALLI_saneeraus_VJ2!A39,MALLI_saneeraus_VJ1!H$3:H$1000)+SUMIF(MALLI_saneeraus_VJ1!I$3:I$1000,MALLI_saneeraus_VJ2!A39,MALLI_saneeraus_VJ1!J$3:J$1000)</f>
        <v>0</v>
      </c>
      <c r="C39" s="5">
        <f t="shared" si="0"/>
        <v>0</v>
      </c>
      <c r="D39" t="str">
        <f>IF(Table1[[#This Row],[Putkikoot]]*Table1[[#This Row],[Metrimäärät (m)2]]&lt;&gt;0,Table1[[#This Row],[Putkikoot]]*Table1[[#This Row],[Metrimäärät (m)2]],"")</f>
        <v/>
      </c>
    </row>
    <row r="40" spans="1:4" x14ac:dyDescent="0.35">
      <c r="A40">
        <v>2046</v>
      </c>
      <c r="B40">
        <f>SUMIF(MALLI_saneeraus_VJ1!A$3:A$1000,MALLI_saneeraus_VJ2!A40,MALLI_saneeraus_VJ1!B$3:B$1000)+SUMIF(MALLI_saneeraus_VJ1!C$3:C$1000,MALLI_saneeraus_VJ2!A40,MALLI_saneeraus_VJ1!D$3:D$1000)+SUMIF(MALLI_saneeraus_VJ1!E$3:E$1000,MALLI_saneeraus_VJ2!A40,MALLI_saneeraus_VJ1!F$3:F$1000)+SUMIF(MALLI_saneeraus_VJ1!G$3:G$1000,MALLI_saneeraus_VJ2!A40,MALLI_saneeraus_VJ1!H$3:H$1000)+SUMIF(MALLI_saneeraus_VJ1!I$3:I$1000,MALLI_saneeraus_VJ2!A40,MALLI_saneeraus_VJ1!J$3:J$1000)</f>
        <v>0</v>
      </c>
      <c r="C40" s="5">
        <f t="shared" si="0"/>
        <v>0</v>
      </c>
      <c r="D40" t="str">
        <f>IF(Table1[[#This Row],[Putkikoot]]*Table1[[#This Row],[Metrimäärät (m)2]]&lt;&gt;0,Table1[[#This Row],[Putkikoot]]*Table1[[#This Row],[Metrimäärät (m)2]],"")</f>
        <v/>
      </c>
    </row>
    <row r="41" spans="1:4" x14ac:dyDescent="0.35">
      <c r="A41">
        <v>2047</v>
      </c>
      <c r="B41">
        <f>SUMIF(MALLI_saneeraus_VJ1!A$3:A$1000,MALLI_saneeraus_VJ2!A41,MALLI_saneeraus_VJ1!B$3:B$1000)+SUMIF(MALLI_saneeraus_VJ1!C$3:C$1000,MALLI_saneeraus_VJ2!A41,MALLI_saneeraus_VJ1!D$3:D$1000)+SUMIF(MALLI_saneeraus_VJ1!E$3:E$1000,MALLI_saneeraus_VJ2!A41,MALLI_saneeraus_VJ1!F$3:F$1000)+SUMIF(MALLI_saneeraus_VJ1!G$3:G$1000,MALLI_saneeraus_VJ2!A41,MALLI_saneeraus_VJ1!H$3:H$1000)+SUMIF(MALLI_saneeraus_VJ1!I$3:I$1000,MALLI_saneeraus_VJ2!A41,MALLI_saneeraus_VJ1!J$3:J$1000)</f>
        <v>0</v>
      </c>
      <c r="C41" s="5">
        <f t="shared" si="0"/>
        <v>0</v>
      </c>
      <c r="D41" t="str">
        <f>IF(Table1[[#This Row],[Putkikoot]]*Table1[[#This Row],[Metrimäärät (m)2]]&lt;&gt;0,Table1[[#This Row],[Putkikoot]]*Table1[[#This Row],[Metrimäärät (m)2]],"")</f>
        <v/>
      </c>
    </row>
    <row r="42" spans="1:4" x14ac:dyDescent="0.35">
      <c r="A42">
        <v>2048</v>
      </c>
      <c r="B42">
        <f>SUMIF(MALLI_saneeraus_VJ1!A$3:A$1000,MALLI_saneeraus_VJ2!A42,MALLI_saneeraus_VJ1!B$3:B$1000)+SUMIF(MALLI_saneeraus_VJ1!C$3:C$1000,MALLI_saneeraus_VJ2!A42,MALLI_saneeraus_VJ1!D$3:D$1000)+SUMIF(MALLI_saneeraus_VJ1!E$3:E$1000,MALLI_saneeraus_VJ2!A42,MALLI_saneeraus_VJ1!F$3:F$1000)+SUMIF(MALLI_saneeraus_VJ1!G$3:G$1000,MALLI_saneeraus_VJ2!A42,MALLI_saneeraus_VJ1!H$3:H$1000)+SUMIF(MALLI_saneeraus_VJ1!I$3:I$1000,MALLI_saneeraus_VJ2!A42,MALLI_saneeraus_VJ1!J$3:J$1000)</f>
        <v>0</v>
      </c>
      <c r="C42" s="5">
        <f t="shared" si="0"/>
        <v>0</v>
      </c>
      <c r="D42" t="str">
        <f>IF(Table1[[#This Row],[Putkikoot]]*Table1[[#This Row],[Metrimäärät (m)2]]&lt;&gt;0,Table1[[#This Row],[Putkikoot]]*Table1[[#This Row],[Metrimäärät (m)2]],"")</f>
        <v/>
      </c>
    </row>
    <row r="43" spans="1:4" x14ac:dyDescent="0.35">
      <c r="A43">
        <v>2049</v>
      </c>
      <c r="B43">
        <f>SUMIF(MALLI_saneeraus_VJ1!A$3:A$1000,MALLI_saneeraus_VJ2!A43,MALLI_saneeraus_VJ1!B$3:B$1000)+SUMIF(MALLI_saneeraus_VJ1!C$3:C$1000,MALLI_saneeraus_VJ2!A43,MALLI_saneeraus_VJ1!D$3:D$1000)+SUMIF(MALLI_saneeraus_VJ1!E$3:E$1000,MALLI_saneeraus_VJ2!A43,MALLI_saneeraus_VJ1!F$3:F$1000)+SUMIF(MALLI_saneeraus_VJ1!G$3:G$1000,MALLI_saneeraus_VJ2!A43,MALLI_saneeraus_VJ1!H$3:H$1000)+SUMIF(MALLI_saneeraus_VJ1!I$3:I$1000,MALLI_saneeraus_VJ2!A43,MALLI_saneeraus_VJ1!J$3:J$1000)</f>
        <v>0</v>
      </c>
      <c r="C43" s="5">
        <f t="shared" si="0"/>
        <v>0</v>
      </c>
      <c r="D43" t="str">
        <f>IF(Table1[[#This Row],[Putkikoot]]*Table1[[#This Row],[Metrimäärät (m)2]]&lt;&gt;0,Table1[[#This Row],[Putkikoot]]*Table1[[#This Row],[Metrimäärät (m)2]],"")</f>
        <v/>
      </c>
    </row>
    <row r="44" spans="1:4" x14ac:dyDescent="0.35">
      <c r="A44">
        <v>2050</v>
      </c>
      <c r="B44">
        <f>SUMIF(MALLI_saneeraus_VJ1!A$3:A$1000,MALLI_saneeraus_VJ2!A44,MALLI_saneeraus_VJ1!B$3:B$1000)+SUMIF(MALLI_saneeraus_VJ1!C$3:C$1000,MALLI_saneeraus_VJ2!A44,MALLI_saneeraus_VJ1!D$3:D$1000)+SUMIF(MALLI_saneeraus_VJ1!E$3:E$1000,MALLI_saneeraus_VJ2!A44,MALLI_saneeraus_VJ1!F$3:F$1000)+SUMIF(MALLI_saneeraus_VJ1!G$3:G$1000,MALLI_saneeraus_VJ2!A44,MALLI_saneeraus_VJ1!H$3:H$1000)+SUMIF(MALLI_saneeraus_VJ1!I$3:I$1000,MALLI_saneeraus_VJ2!A44,MALLI_saneeraus_VJ1!J$3:J$1000)</f>
        <v>1800</v>
      </c>
      <c r="C44" s="5">
        <f t="shared" si="0"/>
        <v>126000</v>
      </c>
      <c r="D44" t="str">
        <f>IF(Table1[[#This Row],[Putkikoot]]*Table1[[#This Row],[Metrimäärät (m)2]]&lt;&gt;0,Table1[[#This Row],[Putkikoot]]*Table1[[#This Row],[Metrimäärät (m)2]],"")</f>
        <v/>
      </c>
    </row>
    <row r="45" spans="1:4" x14ac:dyDescent="0.35">
      <c r="A45">
        <v>2051</v>
      </c>
      <c r="B45">
        <f>SUMIF(MALLI_saneeraus_VJ1!A$3:A$1000,MALLI_saneeraus_VJ2!A45,MALLI_saneeraus_VJ1!B$3:B$1000)+SUMIF(MALLI_saneeraus_VJ1!C$3:C$1000,MALLI_saneeraus_VJ2!A45,MALLI_saneeraus_VJ1!D$3:D$1000)+SUMIF(MALLI_saneeraus_VJ1!E$3:E$1000,MALLI_saneeraus_VJ2!A45,MALLI_saneeraus_VJ1!F$3:F$1000)+SUMIF(MALLI_saneeraus_VJ1!G$3:G$1000,MALLI_saneeraus_VJ2!A45,MALLI_saneeraus_VJ1!H$3:H$1000)+SUMIF(MALLI_saneeraus_VJ1!I$3:I$1000,MALLI_saneeraus_VJ2!A45,MALLI_saneeraus_VJ1!J$3:J$1000)</f>
        <v>0</v>
      </c>
      <c r="C45" s="5">
        <f t="shared" si="0"/>
        <v>0</v>
      </c>
      <c r="D45" t="str">
        <f>IF(Table1[[#This Row],[Putkikoot]]*Table1[[#This Row],[Metrimäärät (m)2]]&lt;&gt;0,Table1[[#This Row],[Putkikoot]]*Table1[[#This Row],[Metrimäärät (m)2]],"")</f>
        <v/>
      </c>
    </row>
    <row r="46" spans="1:4" x14ac:dyDescent="0.35">
      <c r="A46">
        <v>2052</v>
      </c>
      <c r="B46">
        <f>SUMIF(MALLI_saneeraus_VJ1!A$3:A$1000,MALLI_saneeraus_VJ2!A46,MALLI_saneeraus_VJ1!B$3:B$1000)+SUMIF(MALLI_saneeraus_VJ1!C$3:C$1000,MALLI_saneeraus_VJ2!A46,MALLI_saneeraus_VJ1!D$3:D$1000)+SUMIF(MALLI_saneeraus_VJ1!E$3:E$1000,MALLI_saneeraus_VJ2!A46,MALLI_saneeraus_VJ1!F$3:F$1000)+SUMIF(MALLI_saneeraus_VJ1!G$3:G$1000,MALLI_saneeraus_VJ2!A46,MALLI_saneeraus_VJ1!H$3:H$1000)+SUMIF(MALLI_saneeraus_VJ1!I$3:I$1000,MALLI_saneeraus_VJ2!A46,MALLI_saneeraus_VJ1!J$3:J$1000)</f>
        <v>0</v>
      </c>
      <c r="C46" s="5">
        <f t="shared" si="0"/>
        <v>0</v>
      </c>
      <c r="D46" t="str">
        <f>IF(Table1[[#This Row],[Putkikoot]]*Table1[[#This Row],[Metrimäärät (m)2]]&lt;&gt;0,Table1[[#This Row],[Putkikoot]]*Table1[[#This Row],[Metrimäärät (m)2]],"")</f>
        <v/>
      </c>
    </row>
    <row r="47" spans="1:4" x14ac:dyDescent="0.35">
      <c r="A47">
        <v>2053</v>
      </c>
      <c r="B47">
        <f>SUMIF(MALLI_saneeraus_VJ1!A$3:A$1000,MALLI_saneeraus_VJ2!A47,MALLI_saneeraus_VJ1!B$3:B$1000)+SUMIF(MALLI_saneeraus_VJ1!C$3:C$1000,MALLI_saneeraus_VJ2!A47,MALLI_saneeraus_VJ1!D$3:D$1000)+SUMIF(MALLI_saneeraus_VJ1!E$3:E$1000,MALLI_saneeraus_VJ2!A47,MALLI_saneeraus_VJ1!F$3:F$1000)+SUMIF(MALLI_saneeraus_VJ1!G$3:G$1000,MALLI_saneeraus_VJ2!A47,MALLI_saneeraus_VJ1!H$3:H$1000)+SUMIF(MALLI_saneeraus_VJ1!I$3:I$1000,MALLI_saneeraus_VJ2!A47,MALLI_saneeraus_VJ1!J$3:J$1000)</f>
        <v>0</v>
      </c>
      <c r="C47" s="5">
        <f t="shared" si="0"/>
        <v>0</v>
      </c>
      <c r="D47" t="str">
        <f>IF(Table1[[#This Row],[Putkikoot]]*Table1[[#This Row],[Metrimäärät (m)2]]&lt;&gt;0,Table1[[#This Row],[Putkikoot]]*Table1[[#This Row],[Metrimäärät (m)2]],"")</f>
        <v/>
      </c>
    </row>
    <row r="48" spans="1:4" x14ac:dyDescent="0.35">
      <c r="A48">
        <v>2054</v>
      </c>
      <c r="B48">
        <f>SUMIF(MALLI_saneeraus_VJ1!A$3:A$1000,MALLI_saneeraus_VJ2!A48,MALLI_saneeraus_VJ1!B$3:B$1000)+SUMIF(MALLI_saneeraus_VJ1!C$3:C$1000,MALLI_saneeraus_VJ2!A48,MALLI_saneeraus_VJ1!D$3:D$1000)+SUMIF(MALLI_saneeraus_VJ1!E$3:E$1000,MALLI_saneeraus_VJ2!A48,MALLI_saneeraus_VJ1!F$3:F$1000)+SUMIF(MALLI_saneeraus_VJ1!G$3:G$1000,MALLI_saneeraus_VJ2!A48,MALLI_saneeraus_VJ1!H$3:H$1000)+SUMIF(MALLI_saneeraus_VJ1!I$3:I$1000,MALLI_saneeraus_VJ2!A48,MALLI_saneeraus_VJ1!J$3:J$1000)</f>
        <v>0</v>
      </c>
      <c r="C48" s="5">
        <f t="shared" si="0"/>
        <v>0</v>
      </c>
      <c r="D48" t="str">
        <f>IF(Table1[[#This Row],[Putkikoot]]*Table1[[#This Row],[Metrimäärät (m)2]]&lt;&gt;0,Table1[[#This Row],[Putkikoot]]*Table1[[#This Row],[Metrimäärät (m)2]],"")</f>
        <v/>
      </c>
    </row>
    <row r="49" spans="1:4" x14ac:dyDescent="0.35">
      <c r="A49">
        <v>2055</v>
      </c>
      <c r="B49">
        <f>SUMIF(MALLI_saneeraus_VJ1!A$3:A$1000,MALLI_saneeraus_VJ2!A49,MALLI_saneeraus_VJ1!B$3:B$1000)+SUMIF(MALLI_saneeraus_VJ1!C$3:C$1000,MALLI_saneeraus_VJ2!A49,MALLI_saneeraus_VJ1!D$3:D$1000)+SUMIF(MALLI_saneeraus_VJ1!E$3:E$1000,MALLI_saneeraus_VJ2!A49,MALLI_saneeraus_VJ1!F$3:F$1000)+SUMIF(MALLI_saneeraus_VJ1!G$3:G$1000,MALLI_saneeraus_VJ2!A49,MALLI_saneeraus_VJ1!H$3:H$1000)+SUMIF(MALLI_saneeraus_VJ1!I$3:I$1000,MALLI_saneeraus_VJ2!A49,MALLI_saneeraus_VJ1!J$3:J$1000)</f>
        <v>0</v>
      </c>
      <c r="C49" s="5">
        <f t="shared" si="0"/>
        <v>0</v>
      </c>
      <c r="D49" t="str">
        <f>IF(Table1[[#This Row],[Putkikoot]]*Table1[[#This Row],[Metrimäärät (m)2]]&lt;&gt;0,Table1[[#This Row],[Putkikoot]]*Table1[[#This Row],[Metrimäärät (m)2]],"")</f>
        <v/>
      </c>
    </row>
    <row r="50" spans="1:4" x14ac:dyDescent="0.35">
      <c r="A50">
        <v>2056</v>
      </c>
      <c r="B50">
        <f>SUMIF(MALLI_saneeraus_VJ1!A$3:A$1000,MALLI_saneeraus_VJ2!A50,MALLI_saneeraus_VJ1!B$3:B$1000)+SUMIF(MALLI_saneeraus_VJ1!C$3:C$1000,MALLI_saneeraus_VJ2!A50,MALLI_saneeraus_VJ1!D$3:D$1000)+SUMIF(MALLI_saneeraus_VJ1!E$3:E$1000,MALLI_saneeraus_VJ2!A50,MALLI_saneeraus_VJ1!F$3:F$1000)+SUMIF(MALLI_saneeraus_VJ1!G$3:G$1000,MALLI_saneeraus_VJ2!A50,MALLI_saneeraus_VJ1!H$3:H$1000)+SUMIF(MALLI_saneeraus_VJ1!I$3:I$1000,MALLI_saneeraus_VJ2!A50,MALLI_saneeraus_VJ1!J$3:J$1000)</f>
        <v>0</v>
      </c>
      <c r="C50" s="5">
        <f t="shared" si="0"/>
        <v>0</v>
      </c>
      <c r="D50" t="str">
        <f>IF(Table1[[#This Row],[Putkikoot]]*Table1[[#This Row],[Metrimäärät (m)2]]&lt;&gt;0,Table1[[#This Row],[Putkikoot]]*Table1[[#This Row],[Metrimäärät (m)2]],"")</f>
        <v/>
      </c>
    </row>
    <row r="51" spans="1:4" x14ac:dyDescent="0.35">
      <c r="A51">
        <v>2057</v>
      </c>
      <c r="B51">
        <f>SUMIF(MALLI_saneeraus_VJ1!A$3:A$1000,MALLI_saneeraus_VJ2!A51,MALLI_saneeraus_VJ1!B$3:B$1000)+SUMIF(MALLI_saneeraus_VJ1!C$3:C$1000,MALLI_saneeraus_VJ2!A51,MALLI_saneeraus_VJ1!D$3:D$1000)+SUMIF(MALLI_saneeraus_VJ1!E$3:E$1000,MALLI_saneeraus_VJ2!A51,MALLI_saneeraus_VJ1!F$3:F$1000)+SUMIF(MALLI_saneeraus_VJ1!G$3:G$1000,MALLI_saneeraus_VJ2!A51,MALLI_saneeraus_VJ1!H$3:H$1000)+SUMIF(MALLI_saneeraus_VJ1!I$3:I$1000,MALLI_saneeraus_VJ2!A51,MALLI_saneeraus_VJ1!J$3:J$1000)</f>
        <v>0</v>
      </c>
      <c r="C51" s="5">
        <f t="shared" si="0"/>
        <v>0</v>
      </c>
      <c r="D51" t="str">
        <f>IF(Table1[[#This Row],[Putkikoot]]*Table1[[#This Row],[Metrimäärät (m)2]]&lt;&gt;0,Table1[[#This Row],[Putkikoot]]*Table1[[#This Row],[Metrimäärät (m)2]],"")</f>
        <v/>
      </c>
    </row>
    <row r="52" spans="1:4" x14ac:dyDescent="0.35">
      <c r="A52">
        <v>2058</v>
      </c>
      <c r="B52">
        <f>SUMIF(MALLI_saneeraus_VJ1!A$3:A$1000,MALLI_saneeraus_VJ2!A52,MALLI_saneeraus_VJ1!B$3:B$1000)+SUMIF(MALLI_saneeraus_VJ1!C$3:C$1000,MALLI_saneeraus_VJ2!A52,MALLI_saneeraus_VJ1!D$3:D$1000)+SUMIF(MALLI_saneeraus_VJ1!E$3:E$1000,MALLI_saneeraus_VJ2!A52,MALLI_saneeraus_VJ1!F$3:F$1000)+SUMIF(MALLI_saneeraus_VJ1!G$3:G$1000,MALLI_saneeraus_VJ2!A52,MALLI_saneeraus_VJ1!H$3:H$1000)+SUMIF(MALLI_saneeraus_VJ1!I$3:I$1000,MALLI_saneeraus_VJ2!A52,MALLI_saneeraus_VJ1!J$3:J$1000)</f>
        <v>0</v>
      </c>
      <c r="C52" s="5">
        <f t="shared" si="0"/>
        <v>0</v>
      </c>
      <c r="D52" t="str">
        <f>IF(Table1[[#This Row],[Putkikoot]]*Table1[[#This Row],[Metrimäärät (m)2]]&lt;&gt;0,Table1[[#This Row],[Putkikoot]]*Table1[[#This Row],[Metrimäärät (m)2]],"")</f>
        <v/>
      </c>
    </row>
    <row r="53" spans="1:4" x14ac:dyDescent="0.35">
      <c r="A53">
        <v>2059</v>
      </c>
      <c r="B53">
        <f>SUMIF(MALLI_saneeraus_VJ1!A$3:A$1000,MALLI_saneeraus_VJ2!A53,MALLI_saneeraus_VJ1!B$3:B$1000)+SUMIF(MALLI_saneeraus_VJ1!C$3:C$1000,MALLI_saneeraus_VJ2!A53,MALLI_saneeraus_VJ1!D$3:D$1000)+SUMIF(MALLI_saneeraus_VJ1!E$3:E$1000,MALLI_saneeraus_VJ2!A53,MALLI_saneeraus_VJ1!F$3:F$1000)+SUMIF(MALLI_saneeraus_VJ1!G$3:G$1000,MALLI_saneeraus_VJ2!A53,MALLI_saneeraus_VJ1!H$3:H$1000)+SUMIF(MALLI_saneeraus_VJ1!I$3:I$1000,MALLI_saneeraus_VJ2!A53,MALLI_saneeraus_VJ1!J$3:J$1000)</f>
        <v>0</v>
      </c>
      <c r="C53" s="5">
        <f t="shared" si="0"/>
        <v>0</v>
      </c>
      <c r="D53" t="str">
        <f>IF(Table1[[#This Row],[Putkikoot]]*Table1[[#This Row],[Metrimäärät (m)2]]&lt;&gt;0,Table1[[#This Row],[Putkikoot]]*Table1[[#This Row],[Metrimäärät (m)2]],"")</f>
        <v/>
      </c>
    </row>
    <row r="54" spans="1:4" x14ac:dyDescent="0.35">
      <c r="A54">
        <v>2060</v>
      </c>
      <c r="B54">
        <f>SUMIF(MALLI_saneeraus_VJ1!A$3:A$1000,MALLI_saneeraus_VJ2!A54,MALLI_saneeraus_VJ1!B$3:B$1000)+SUMIF(MALLI_saneeraus_VJ1!C$3:C$1000,MALLI_saneeraus_VJ2!A54,MALLI_saneeraus_VJ1!D$3:D$1000)+SUMIF(MALLI_saneeraus_VJ1!E$3:E$1000,MALLI_saneeraus_VJ2!A54,MALLI_saneeraus_VJ1!F$3:F$1000)+SUMIF(MALLI_saneeraus_VJ1!G$3:G$1000,MALLI_saneeraus_VJ2!A54,MALLI_saneeraus_VJ1!H$3:H$1000)+SUMIF(MALLI_saneeraus_VJ1!I$3:I$1000,MALLI_saneeraus_VJ2!A54,MALLI_saneeraus_VJ1!J$3:J$1000)</f>
        <v>400</v>
      </c>
      <c r="C54" s="5">
        <f t="shared" si="0"/>
        <v>28000</v>
      </c>
      <c r="D54" t="str">
        <f>IF(Table1[[#This Row],[Putkikoot]]*Table1[[#This Row],[Metrimäärät (m)2]]&lt;&gt;0,Table1[[#This Row],[Putkikoot]]*Table1[[#This Row],[Metrimäärät (m)2]],"")</f>
        <v/>
      </c>
    </row>
    <row r="55" spans="1:4" x14ac:dyDescent="0.35">
      <c r="A55">
        <v>2061</v>
      </c>
      <c r="B55">
        <f>SUMIF(MALLI_saneeraus_VJ1!A$3:A$1000,MALLI_saneeraus_VJ2!A55,MALLI_saneeraus_VJ1!B$3:B$1000)+SUMIF(MALLI_saneeraus_VJ1!C$3:C$1000,MALLI_saneeraus_VJ2!A55,MALLI_saneeraus_VJ1!D$3:D$1000)+SUMIF(MALLI_saneeraus_VJ1!E$3:E$1000,MALLI_saneeraus_VJ2!A55,MALLI_saneeraus_VJ1!F$3:F$1000)+SUMIF(MALLI_saneeraus_VJ1!G$3:G$1000,MALLI_saneeraus_VJ2!A55,MALLI_saneeraus_VJ1!H$3:H$1000)+SUMIF(MALLI_saneeraus_VJ1!I$3:I$1000,MALLI_saneeraus_VJ2!A55,MALLI_saneeraus_VJ1!J$3:J$1000)</f>
        <v>0</v>
      </c>
      <c r="C55" s="5">
        <f t="shared" si="0"/>
        <v>0</v>
      </c>
      <c r="D55" t="str">
        <f>IF(Table1[[#This Row],[Putkikoot]]*Table1[[#This Row],[Metrimäärät (m)2]]&lt;&gt;0,Table1[[#This Row],[Putkikoot]]*Table1[[#This Row],[Metrimäärät (m)2]],"")</f>
        <v/>
      </c>
    </row>
    <row r="56" spans="1:4" x14ac:dyDescent="0.35">
      <c r="A56">
        <v>2062</v>
      </c>
      <c r="B56">
        <f>SUMIF(MALLI_saneeraus_VJ1!A$3:A$1000,MALLI_saneeraus_VJ2!A56,MALLI_saneeraus_VJ1!B$3:B$1000)+SUMIF(MALLI_saneeraus_VJ1!C$3:C$1000,MALLI_saneeraus_VJ2!A56,MALLI_saneeraus_VJ1!D$3:D$1000)+SUMIF(MALLI_saneeraus_VJ1!E$3:E$1000,MALLI_saneeraus_VJ2!A56,MALLI_saneeraus_VJ1!F$3:F$1000)+SUMIF(MALLI_saneeraus_VJ1!G$3:G$1000,MALLI_saneeraus_VJ2!A56,MALLI_saneeraus_VJ1!H$3:H$1000)+SUMIF(MALLI_saneeraus_VJ1!I$3:I$1000,MALLI_saneeraus_VJ2!A56,MALLI_saneeraus_VJ1!J$3:J$1000)</f>
        <v>0</v>
      </c>
      <c r="C56" s="5">
        <f t="shared" si="0"/>
        <v>0</v>
      </c>
      <c r="D56" t="str">
        <f>IF(Table1[[#This Row],[Putkikoot]]*Table1[[#This Row],[Metrimäärät (m)2]]&lt;&gt;0,Table1[[#This Row],[Putkikoot]]*Table1[[#This Row],[Metrimäärät (m)2]],"")</f>
        <v/>
      </c>
    </row>
    <row r="57" spans="1:4" x14ac:dyDescent="0.35">
      <c r="A57">
        <v>2063</v>
      </c>
      <c r="B57">
        <f>SUMIF(MALLI_saneeraus_VJ1!A$3:A$1000,MALLI_saneeraus_VJ2!A57,MALLI_saneeraus_VJ1!B$3:B$1000)+SUMIF(MALLI_saneeraus_VJ1!C$3:C$1000,MALLI_saneeraus_VJ2!A57,MALLI_saneeraus_VJ1!D$3:D$1000)+SUMIF(MALLI_saneeraus_VJ1!E$3:E$1000,MALLI_saneeraus_VJ2!A57,MALLI_saneeraus_VJ1!F$3:F$1000)+SUMIF(MALLI_saneeraus_VJ1!G$3:G$1000,MALLI_saneeraus_VJ2!A57,MALLI_saneeraus_VJ1!H$3:H$1000)+SUMIF(MALLI_saneeraus_VJ1!I$3:I$1000,MALLI_saneeraus_VJ2!A57,MALLI_saneeraus_VJ1!J$3:J$1000)</f>
        <v>0</v>
      </c>
      <c r="C57" s="5">
        <f t="shared" si="0"/>
        <v>0</v>
      </c>
      <c r="D57" t="str">
        <f>IF(Table1[[#This Row],[Putkikoot]]*Table1[[#This Row],[Metrimäärät (m)2]]&lt;&gt;0,Table1[[#This Row],[Putkikoot]]*Table1[[#This Row],[Metrimäärät (m)2]],"")</f>
        <v/>
      </c>
    </row>
    <row r="58" spans="1:4" x14ac:dyDescent="0.35">
      <c r="A58">
        <v>2064</v>
      </c>
      <c r="B58">
        <f>SUMIF(MALLI_saneeraus_VJ1!A$3:A$1000,MALLI_saneeraus_VJ2!A58,MALLI_saneeraus_VJ1!B$3:B$1000)+SUMIF(MALLI_saneeraus_VJ1!C$3:C$1000,MALLI_saneeraus_VJ2!A58,MALLI_saneeraus_VJ1!D$3:D$1000)+SUMIF(MALLI_saneeraus_VJ1!E$3:E$1000,MALLI_saneeraus_VJ2!A58,MALLI_saneeraus_VJ1!F$3:F$1000)+SUMIF(MALLI_saneeraus_VJ1!G$3:G$1000,MALLI_saneeraus_VJ2!A58,MALLI_saneeraus_VJ1!H$3:H$1000)+SUMIF(MALLI_saneeraus_VJ1!I$3:I$1000,MALLI_saneeraus_VJ2!A58,MALLI_saneeraus_VJ1!J$3:J$1000)</f>
        <v>0</v>
      </c>
      <c r="C58" s="5">
        <f t="shared" si="0"/>
        <v>0</v>
      </c>
      <c r="D58" t="str">
        <f>IF(Table1[[#This Row],[Putkikoot]]*Table1[[#This Row],[Metrimäärät (m)2]]&lt;&gt;0,Table1[[#This Row],[Putkikoot]]*Table1[[#This Row],[Metrimäärät (m)2]],"")</f>
        <v/>
      </c>
    </row>
    <row r="59" spans="1:4" x14ac:dyDescent="0.35">
      <c r="A59">
        <v>2065</v>
      </c>
      <c r="B59">
        <f>SUMIF(MALLI_saneeraus_VJ1!A$3:A$1000,MALLI_saneeraus_VJ2!A59,MALLI_saneeraus_VJ1!B$3:B$1000)+SUMIF(MALLI_saneeraus_VJ1!C$3:C$1000,MALLI_saneeraus_VJ2!A59,MALLI_saneeraus_VJ1!D$3:D$1000)+SUMIF(MALLI_saneeraus_VJ1!E$3:E$1000,MALLI_saneeraus_VJ2!A59,MALLI_saneeraus_VJ1!F$3:F$1000)+SUMIF(MALLI_saneeraus_VJ1!G$3:G$1000,MALLI_saneeraus_VJ2!A59,MALLI_saneeraus_VJ1!H$3:H$1000)+SUMIF(MALLI_saneeraus_VJ1!I$3:I$1000,MALLI_saneeraus_VJ2!A59,MALLI_saneeraus_VJ1!J$3:J$1000)</f>
        <v>0</v>
      </c>
      <c r="C59" s="5">
        <f t="shared" si="0"/>
        <v>0</v>
      </c>
      <c r="D59" t="str">
        <f>IF(Table1[[#This Row],[Putkikoot]]*Table1[[#This Row],[Metrimäärät (m)2]]&lt;&gt;0,Table1[[#This Row],[Putkikoot]]*Table1[[#This Row],[Metrimäärät (m)2]],"")</f>
        <v/>
      </c>
    </row>
    <row r="60" spans="1:4" x14ac:dyDescent="0.35">
      <c r="A60">
        <v>2066</v>
      </c>
      <c r="B60">
        <f>SUMIF(MALLI_saneeraus_VJ1!A$3:A$1000,MALLI_saneeraus_VJ2!A60,MALLI_saneeraus_VJ1!B$3:B$1000)+SUMIF(MALLI_saneeraus_VJ1!C$3:C$1000,MALLI_saneeraus_VJ2!A60,MALLI_saneeraus_VJ1!D$3:D$1000)+SUMIF(MALLI_saneeraus_VJ1!E$3:E$1000,MALLI_saneeraus_VJ2!A60,MALLI_saneeraus_VJ1!F$3:F$1000)+SUMIF(MALLI_saneeraus_VJ1!G$3:G$1000,MALLI_saneeraus_VJ2!A60,MALLI_saneeraus_VJ1!H$3:H$1000)+SUMIF(MALLI_saneeraus_VJ1!I$3:I$1000,MALLI_saneeraus_VJ2!A60,MALLI_saneeraus_VJ1!J$3:J$1000)</f>
        <v>0</v>
      </c>
      <c r="C60" s="5">
        <f t="shared" si="0"/>
        <v>0</v>
      </c>
      <c r="D60" t="str">
        <f>IF(Table1[[#This Row],[Putkikoot]]*Table1[[#This Row],[Metrimäärät (m)2]]&lt;&gt;0,Table1[[#This Row],[Putkikoot]]*Table1[[#This Row],[Metrimäärät (m)2]],"")</f>
        <v/>
      </c>
    </row>
    <row r="61" spans="1:4" x14ac:dyDescent="0.35">
      <c r="A61">
        <v>2067</v>
      </c>
      <c r="B61">
        <f>SUMIF(MALLI_saneeraus_VJ1!A$3:A$1000,MALLI_saneeraus_VJ2!A61,MALLI_saneeraus_VJ1!B$3:B$1000)+SUMIF(MALLI_saneeraus_VJ1!C$3:C$1000,MALLI_saneeraus_VJ2!A61,MALLI_saneeraus_VJ1!D$3:D$1000)+SUMIF(MALLI_saneeraus_VJ1!E$3:E$1000,MALLI_saneeraus_VJ2!A61,MALLI_saneeraus_VJ1!F$3:F$1000)+SUMIF(MALLI_saneeraus_VJ1!G$3:G$1000,MALLI_saneeraus_VJ2!A61,MALLI_saneeraus_VJ1!H$3:H$1000)+SUMIF(MALLI_saneeraus_VJ1!I$3:I$1000,MALLI_saneeraus_VJ2!A61,MALLI_saneeraus_VJ1!J$3:J$1000)</f>
        <v>0</v>
      </c>
      <c r="C61" s="5">
        <f t="shared" si="0"/>
        <v>0</v>
      </c>
      <c r="D61" t="str">
        <f>IF(Table1[[#This Row],[Putkikoot]]*Table1[[#This Row],[Metrimäärät (m)2]]&lt;&gt;0,Table1[[#This Row],[Putkikoot]]*Table1[[#This Row],[Metrimäärät (m)2]],"")</f>
        <v/>
      </c>
    </row>
    <row r="62" spans="1:4" x14ac:dyDescent="0.35">
      <c r="A62">
        <v>2068</v>
      </c>
      <c r="B62">
        <f>SUMIF(MALLI_saneeraus_VJ1!A$3:A$1000,MALLI_saneeraus_VJ2!A62,MALLI_saneeraus_VJ1!B$3:B$1000)+SUMIF(MALLI_saneeraus_VJ1!C$3:C$1000,MALLI_saneeraus_VJ2!A62,MALLI_saneeraus_VJ1!D$3:D$1000)+SUMIF(MALLI_saneeraus_VJ1!E$3:E$1000,MALLI_saneeraus_VJ2!A62,MALLI_saneeraus_VJ1!F$3:F$1000)+SUMIF(MALLI_saneeraus_VJ1!G$3:G$1000,MALLI_saneeraus_VJ2!A62,MALLI_saneeraus_VJ1!H$3:H$1000)+SUMIF(MALLI_saneeraus_VJ1!I$3:I$1000,MALLI_saneeraus_VJ2!A62,MALLI_saneeraus_VJ1!J$3:J$1000)</f>
        <v>0</v>
      </c>
      <c r="C62" s="5">
        <f t="shared" si="0"/>
        <v>0</v>
      </c>
      <c r="D62" t="str">
        <f>IF(Table1[[#This Row],[Putkikoot]]*Table1[[#This Row],[Metrimäärät (m)2]]&lt;&gt;0,Table1[[#This Row],[Putkikoot]]*Table1[[#This Row],[Metrimäärät (m)2]],"")</f>
        <v/>
      </c>
    </row>
    <row r="63" spans="1:4" x14ac:dyDescent="0.35">
      <c r="A63">
        <v>2069</v>
      </c>
      <c r="B63">
        <f>SUMIF(MALLI_saneeraus_VJ1!A$3:A$1000,MALLI_saneeraus_VJ2!A63,MALLI_saneeraus_VJ1!B$3:B$1000)+SUMIF(MALLI_saneeraus_VJ1!C$3:C$1000,MALLI_saneeraus_VJ2!A63,MALLI_saneeraus_VJ1!D$3:D$1000)+SUMIF(MALLI_saneeraus_VJ1!E$3:E$1000,MALLI_saneeraus_VJ2!A63,MALLI_saneeraus_VJ1!F$3:F$1000)+SUMIF(MALLI_saneeraus_VJ1!G$3:G$1000,MALLI_saneeraus_VJ2!A63,MALLI_saneeraus_VJ1!H$3:H$1000)+SUMIF(MALLI_saneeraus_VJ1!I$3:I$1000,MALLI_saneeraus_VJ2!A63,MALLI_saneeraus_VJ1!J$3:J$1000)</f>
        <v>0</v>
      </c>
      <c r="C63" s="5">
        <f t="shared" si="0"/>
        <v>0</v>
      </c>
      <c r="D63" t="str">
        <f>IF(Table1[[#This Row],[Putkikoot]]*Table1[[#This Row],[Metrimäärät (m)2]]&lt;&gt;0,Table1[[#This Row],[Putkikoot]]*Table1[[#This Row],[Metrimäärät (m)2]],"")</f>
        <v/>
      </c>
    </row>
    <row r="64" spans="1:4" x14ac:dyDescent="0.35">
      <c r="A64">
        <v>2070</v>
      </c>
      <c r="B64">
        <f>SUMIF(MALLI_saneeraus_VJ1!A$3:A$1000,MALLI_saneeraus_VJ2!A64,MALLI_saneeraus_VJ1!B$3:B$1000)+SUMIF(MALLI_saneeraus_VJ1!C$3:C$1000,MALLI_saneeraus_VJ2!A64,MALLI_saneeraus_VJ1!D$3:D$1000)+SUMIF(MALLI_saneeraus_VJ1!E$3:E$1000,MALLI_saneeraus_VJ2!A64,MALLI_saneeraus_VJ1!F$3:F$1000)+SUMIF(MALLI_saneeraus_VJ1!G$3:G$1000,MALLI_saneeraus_VJ2!A64,MALLI_saneeraus_VJ1!H$3:H$1000)+SUMIF(MALLI_saneeraus_VJ1!I$3:I$1000,MALLI_saneeraus_VJ2!A64,MALLI_saneeraus_VJ1!J$3:J$1000)</f>
        <v>200</v>
      </c>
      <c r="C64" s="5">
        <f t="shared" si="0"/>
        <v>14000</v>
      </c>
      <c r="D64" t="str">
        <f>IF(Table1[[#This Row],[Putkikoot]]*Table1[[#This Row],[Metrimäärät (m)2]]&lt;&gt;0,Table1[[#This Row],[Putkikoot]]*Table1[[#This Row],[Metrimäärät (m)2]],"")</f>
        <v/>
      </c>
    </row>
    <row r="65" spans="2:4" x14ac:dyDescent="0.35">
      <c r="B65">
        <f>SUMIF(MALLI_saneeraus_VJ1!A$3:A$1000,MALLI_saneeraus_VJ2!A65,MALLI_saneeraus_VJ1!B$3:B$1000)+SUMIF(MALLI_saneeraus_VJ1!C$3:C$1000,MALLI_saneeraus_VJ2!A65,MALLI_saneeraus_VJ1!D$3:D$1000)+SUMIF(MALLI_saneeraus_VJ1!E$3:E$1000,MALLI_saneeraus_VJ2!A65,MALLI_saneeraus_VJ1!F$3:F$1000)+SUMIF(MALLI_saneeraus_VJ1!G$3:G$1000,MALLI_saneeraus_VJ2!A65,MALLI_saneeraus_VJ1!H$3:H$1000)+SUMIF(MALLI_saneeraus_VJ1!I$3:I$1000,MALLI_saneeraus_VJ2!A65,MALLI_saneeraus_VJ1!J$3:J$1000)</f>
        <v>0</v>
      </c>
      <c r="C65" s="5">
        <f t="shared" si="0"/>
        <v>0</v>
      </c>
      <c r="D65" t="str">
        <f>IF(Table1[[#This Row],[Putkikoot]]*Table1[[#This Row],[Metrimäärät (m)2]]&lt;&gt;0,Table1[[#This Row],[Putkikoot]]*Table1[[#This Row],[Metrimäärät (m)2]],"")</f>
        <v/>
      </c>
    </row>
    <row r="66" spans="2:4" x14ac:dyDescent="0.35">
      <c r="B66">
        <f>SUMIF(MALLI_saneeraus_VJ1!A$3:A$1000,MALLI_saneeraus_VJ2!A66,MALLI_saneeraus_VJ1!B$3:B$1000)+SUMIF(MALLI_saneeraus_VJ1!C$3:C$1000,MALLI_saneeraus_VJ2!A66,MALLI_saneeraus_VJ1!D$3:D$1000)+SUMIF(MALLI_saneeraus_VJ1!E$3:E$1000,MALLI_saneeraus_VJ2!A66,MALLI_saneeraus_VJ1!F$3:F$1000)+SUMIF(MALLI_saneeraus_VJ1!G$3:G$1000,MALLI_saneeraus_VJ2!A66,MALLI_saneeraus_VJ1!H$3:H$1000)+SUMIF(MALLI_saneeraus_VJ1!I$3:I$1000,MALLI_saneeraus_VJ2!A66,MALLI_saneeraus_VJ1!J$3:J$1000)</f>
        <v>0</v>
      </c>
      <c r="C66" s="5">
        <f t="shared" si="0"/>
        <v>0</v>
      </c>
      <c r="D66" t="str">
        <f>IF(Table1[[#This Row],[Putkikoot]]*Table1[[#This Row],[Metrimäärät (m)2]]&lt;&gt;0,Table1[[#This Row],[Putkikoot]]*Table1[[#This Row],[Metrimäärät (m)2]],"")</f>
        <v/>
      </c>
    </row>
    <row r="67" spans="2:4" x14ac:dyDescent="0.35">
      <c r="B67">
        <f>SUMIF(MALLI_saneeraus_VJ1!A$3:A$1000,MALLI_saneeraus_VJ2!A67,MALLI_saneeraus_VJ1!B$3:B$1000)+SUMIF(MALLI_saneeraus_VJ1!C$3:C$1000,MALLI_saneeraus_VJ2!A67,MALLI_saneeraus_VJ1!D$3:D$1000)+SUMIF(MALLI_saneeraus_VJ1!E$3:E$1000,MALLI_saneeraus_VJ2!A67,MALLI_saneeraus_VJ1!F$3:F$1000)+SUMIF(MALLI_saneeraus_VJ1!G$3:G$1000,MALLI_saneeraus_VJ2!A67,MALLI_saneeraus_VJ1!H$3:H$1000)+SUMIF(MALLI_saneeraus_VJ1!I$3:I$1000,MALLI_saneeraus_VJ2!A67,MALLI_saneeraus_VJ1!J$3:J$1000)</f>
        <v>0</v>
      </c>
      <c r="C67" s="5">
        <f t="shared" si="0"/>
        <v>0</v>
      </c>
      <c r="D67" t="str">
        <f>IF(Table1[[#This Row],[Putkikoot]]*Table1[[#This Row],[Metrimäärät (m)2]]&lt;&gt;0,Table1[[#This Row],[Putkikoot]]*Table1[[#This Row],[Metrimäärät (m)2]],"")</f>
        <v/>
      </c>
    </row>
    <row r="68" spans="2:4" x14ac:dyDescent="0.35">
      <c r="B68">
        <f>SUMIF(MALLI_saneeraus_VJ1!A$3:A$1000,MALLI_saneeraus_VJ2!A68,MALLI_saneeraus_VJ1!B$3:B$1000)+SUMIF(MALLI_saneeraus_VJ1!C$3:C$1000,MALLI_saneeraus_VJ2!A68,MALLI_saneeraus_VJ1!D$3:D$1000)+SUMIF(MALLI_saneeraus_VJ1!E$3:E$1000,MALLI_saneeraus_VJ2!A68,MALLI_saneeraus_VJ1!F$3:F$1000)+SUMIF(MALLI_saneeraus_VJ1!G$3:G$1000,MALLI_saneeraus_VJ2!A68,MALLI_saneeraus_VJ1!H$3:H$1000)+SUMIF(MALLI_saneeraus_VJ1!I$3:I$1000,MALLI_saneeraus_VJ2!A68,MALLI_saneeraus_VJ1!J$3:J$1000)</f>
        <v>0</v>
      </c>
      <c r="C68" s="5">
        <f t="shared" si="0"/>
        <v>0</v>
      </c>
      <c r="D68" t="str">
        <f>IF(Table1[[#This Row],[Putkikoot]]*Table1[[#This Row],[Metrimäärät (m)2]]&lt;&gt;0,Table1[[#This Row],[Putkikoot]]*Table1[[#This Row],[Metrimäärät (m)2]],"")</f>
        <v/>
      </c>
    </row>
    <row r="69" spans="2:4" x14ac:dyDescent="0.35">
      <c r="B69">
        <f>SUMIF(MALLI_saneeraus_VJ1!A$3:A$1000,MALLI_saneeraus_VJ2!A69,MALLI_saneeraus_VJ1!B$3:B$1000)+SUMIF(MALLI_saneeraus_VJ1!C$3:C$1000,MALLI_saneeraus_VJ2!A69,MALLI_saneeraus_VJ1!D$3:D$1000)+SUMIF(MALLI_saneeraus_VJ1!E$3:E$1000,MALLI_saneeraus_VJ2!A69,MALLI_saneeraus_VJ1!F$3:F$1000)+SUMIF(MALLI_saneeraus_VJ1!G$3:G$1000,MALLI_saneeraus_VJ2!A69,MALLI_saneeraus_VJ1!H$3:H$1000)+SUMIF(MALLI_saneeraus_VJ1!I$3:I$1000,MALLI_saneeraus_VJ2!A69,MALLI_saneeraus_VJ1!J$3:J$1000)</f>
        <v>0</v>
      </c>
      <c r="C69" s="5">
        <f t="shared" ref="C69:C94" si="1">E$2*B69</f>
        <v>0</v>
      </c>
      <c r="D69" t="str">
        <f>IF(Table1[[#This Row],[Putkikoot]]*Table1[[#This Row],[Metrimäärät (m)2]]&lt;&gt;0,Table1[[#This Row],[Putkikoot]]*Table1[[#This Row],[Metrimäärät (m)2]],"")</f>
        <v/>
      </c>
    </row>
    <row r="70" spans="2:4" x14ac:dyDescent="0.35">
      <c r="B70">
        <f>SUMIF(MALLI_saneeraus_VJ1!A$3:A$1000,MALLI_saneeraus_VJ2!A70,MALLI_saneeraus_VJ1!B$3:B$1000)+SUMIF(MALLI_saneeraus_VJ1!C$3:C$1000,MALLI_saneeraus_VJ2!A70,MALLI_saneeraus_VJ1!D$3:D$1000)+SUMIF(MALLI_saneeraus_VJ1!E$3:E$1000,MALLI_saneeraus_VJ2!A70,MALLI_saneeraus_VJ1!F$3:F$1000)+SUMIF(MALLI_saneeraus_VJ1!G$3:G$1000,MALLI_saneeraus_VJ2!A70,MALLI_saneeraus_VJ1!H$3:H$1000)+SUMIF(MALLI_saneeraus_VJ1!I$3:I$1000,MALLI_saneeraus_VJ2!A70,MALLI_saneeraus_VJ1!J$3:J$1000)</f>
        <v>0</v>
      </c>
      <c r="C70" s="5">
        <f t="shared" si="1"/>
        <v>0</v>
      </c>
      <c r="D70" t="str">
        <f>IF(Table1[[#This Row],[Putkikoot]]*Table1[[#This Row],[Metrimäärät (m)2]]&lt;&gt;0,Table1[[#This Row],[Putkikoot]]*Table1[[#This Row],[Metrimäärät (m)2]],"")</f>
        <v/>
      </c>
    </row>
    <row r="71" spans="2:4" x14ac:dyDescent="0.35">
      <c r="B71">
        <f>SUMIF(MALLI_saneeraus_VJ1!A$3:A$1000,MALLI_saneeraus_VJ2!A71,MALLI_saneeraus_VJ1!B$3:B$1000)+SUMIF(MALLI_saneeraus_VJ1!C$3:C$1000,MALLI_saneeraus_VJ2!A71,MALLI_saneeraus_VJ1!D$3:D$1000)+SUMIF(MALLI_saneeraus_VJ1!E$3:E$1000,MALLI_saneeraus_VJ2!A71,MALLI_saneeraus_VJ1!F$3:F$1000)+SUMIF(MALLI_saneeraus_VJ1!G$3:G$1000,MALLI_saneeraus_VJ2!A71,MALLI_saneeraus_VJ1!H$3:H$1000)+SUMIF(MALLI_saneeraus_VJ1!I$3:I$1000,MALLI_saneeraus_VJ2!A71,MALLI_saneeraus_VJ1!J$3:J$1000)</f>
        <v>0</v>
      </c>
      <c r="C71" s="5">
        <f t="shared" si="1"/>
        <v>0</v>
      </c>
      <c r="D71" t="str">
        <f>IF(Table1[[#This Row],[Putkikoot]]*Table1[[#This Row],[Metrimäärät (m)2]]&lt;&gt;0,Table1[[#This Row],[Putkikoot]]*Table1[[#This Row],[Metrimäärät (m)2]],"")</f>
        <v/>
      </c>
    </row>
    <row r="72" spans="2:4" x14ac:dyDescent="0.35">
      <c r="B72">
        <f>SUMIF(MALLI_saneeraus_VJ1!A$3:A$1000,MALLI_saneeraus_VJ2!A72,MALLI_saneeraus_VJ1!B$3:B$1000)+SUMIF(MALLI_saneeraus_VJ1!C$3:C$1000,MALLI_saneeraus_VJ2!A72,MALLI_saneeraus_VJ1!D$3:D$1000)+SUMIF(MALLI_saneeraus_VJ1!E$3:E$1000,MALLI_saneeraus_VJ2!A72,MALLI_saneeraus_VJ1!F$3:F$1000)+SUMIF(MALLI_saneeraus_VJ1!G$3:G$1000,MALLI_saneeraus_VJ2!A72,MALLI_saneeraus_VJ1!H$3:H$1000)+SUMIF(MALLI_saneeraus_VJ1!I$3:I$1000,MALLI_saneeraus_VJ2!A72,MALLI_saneeraus_VJ1!J$3:J$1000)</f>
        <v>0</v>
      </c>
      <c r="C72" s="5">
        <f t="shared" si="1"/>
        <v>0</v>
      </c>
      <c r="D72" t="str">
        <f>IF(Table1[[#This Row],[Putkikoot]]*Table1[[#This Row],[Metrimäärät (m)2]]&lt;&gt;0,Table1[[#This Row],[Putkikoot]]*Table1[[#This Row],[Metrimäärät (m)2]],"")</f>
        <v/>
      </c>
    </row>
    <row r="73" spans="2:4" x14ac:dyDescent="0.35">
      <c r="B73">
        <f>SUMIF(MALLI_saneeraus_VJ1!A$3:A$1000,MALLI_saneeraus_VJ2!A73,MALLI_saneeraus_VJ1!B$3:B$1000)+SUMIF(MALLI_saneeraus_VJ1!C$3:C$1000,MALLI_saneeraus_VJ2!A73,MALLI_saneeraus_VJ1!D$3:D$1000)+SUMIF(MALLI_saneeraus_VJ1!E$3:E$1000,MALLI_saneeraus_VJ2!A73,MALLI_saneeraus_VJ1!F$3:F$1000)+SUMIF(MALLI_saneeraus_VJ1!G$3:G$1000,MALLI_saneeraus_VJ2!A73,MALLI_saneeraus_VJ1!H$3:H$1000)+SUMIF(MALLI_saneeraus_VJ1!I$3:I$1000,MALLI_saneeraus_VJ2!A73,MALLI_saneeraus_VJ1!J$3:J$1000)</f>
        <v>0</v>
      </c>
      <c r="C73" s="5">
        <f t="shared" si="1"/>
        <v>0</v>
      </c>
      <c r="D73" t="str">
        <f>IF(Table1[[#This Row],[Putkikoot]]*Table1[[#This Row],[Metrimäärät (m)2]]&lt;&gt;0,Table1[[#This Row],[Putkikoot]]*Table1[[#This Row],[Metrimäärät (m)2]],"")</f>
        <v/>
      </c>
    </row>
    <row r="74" spans="2:4" x14ac:dyDescent="0.35">
      <c r="B74">
        <f>SUMIF(MALLI_saneeraus_VJ1!A$3:A$1000,MALLI_saneeraus_VJ2!A74,MALLI_saneeraus_VJ1!B$3:B$1000)+SUMIF(MALLI_saneeraus_VJ1!C$3:C$1000,MALLI_saneeraus_VJ2!A74,MALLI_saneeraus_VJ1!D$3:D$1000)+SUMIF(MALLI_saneeraus_VJ1!E$3:E$1000,MALLI_saneeraus_VJ2!A74,MALLI_saneeraus_VJ1!F$3:F$1000)+SUMIF(MALLI_saneeraus_VJ1!G$3:G$1000,MALLI_saneeraus_VJ2!A74,MALLI_saneeraus_VJ1!H$3:H$1000)+SUMIF(MALLI_saneeraus_VJ1!I$3:I$1000,MALLI_saneeraus_VJ2!A74,MALLI_saneeraus_VJ1!J$3:J$1000)</f>
        <v>0</v>
      </c>
      <c r="C74" s="5">
        <f t="shared" si="1"/>
        <v>0</v>
      </c>
      <c r="D74" t="str">
        <f>IF(Table1[[#This Row],[Putkikoot]]*Table1[[#This Row],[Metrimäärät (m)2]]&lt;&gt;0,Table1[[#This Row],[Putkikoot]]*Table1[[#This Row],[Metrimäärät (m)2]],"")</f>
        <v/>
      </c>
    </row>
    <row r="75" spans="2:4" x14ac:dyDescent="0.35">
      <c r="B75">
        <f>SUMIF(MALLI_saneeraus_VJ1!A$3:A$1000,MALLI_saneeraus_VJ2!A75,MALLI_saneeraus_VJ1!B$3:B$1000)+SUMIF(MALLI_saneeraus_VJ1!C$3:C$1000,MALLI_saneeraus_VJ2!A75,MALLI_saneeraus_VJ1!D$3:D$1000)+SUMIF(MALLI_saneeraus_VJ1!E$3:E$1000,MALLI_saneeraus_VJ2!A75,MALLI_saneeraus_VJ1!F$3:F$1000)+SUMIF(MALLI_saneeraus_VJ1!G$3:G$1000,MALLI_saneeraus_VJ2!A75,MALLI_saneeraus_VJ1!H$3:H$1000)+SUMIF(MALLI_saneeraus_VJ1!I$3:I$1000,MALLI_saneeraus_VJ2!A75,MALLI_saneeraus_VJ1!J$3:J$1000)</f>
        <v>0</v>
      </c>
      <c r="C75" s="5">
        <f t="shared" si="1"/>
        <v>0</v>
      </c>
      <c r="D75" t="str">
        <f>IF(Table1[[#This Row],[Putkikoot]]*Table1[[#This Row],[Metrimäärät (m)2]]&lt;&gt;0,Table1[[#This Row],[Putkikoot]]*Table1[[#This Row],[Metrimäärät (m)2]],"")</f>
        <v/>
      </c>
    </row>
    <row r="76" spans="2:4" x14ac:dyDescent="0.35">
      <c r="B76">
        <f>SUMIF(MALLI_saneeraus_VJ1!A$3:A$1000,MALLI_saneeraus_VJ2!A76,MALLI_saneeraus_VJ1!B$3:B$1000)+SUMIF(MALLI_saneeraus_VJ1!C$3:C$1000,MALLI_saneeraus_VJ2!A76,MALLI_saneeraus_VJ1!D$3:D$1000)+SUMIF(MALLI_saneeraus_VJ1!E$3:E$1000,MALLI_saneeraus_VJ2!A76,MALLI_saneeraus_VJ1!F$3:F$1000)+SUMIF(MALLI_saneeraus_VJ1!G$3:G$1000,MALLI_saneeraus_VJ2!A76,MALLI_saneeraus_VJ1!H$3:H$1000)+SUMIF(MALLI_saneeraus_VJ1!I$3:I$1000,MALLI_saneeraus_VJ2!A76,MALLI_saneeraus_VJ1!J$3:J$1000)</f>
        <v>0</v>
      </c>
      <c r="C76" s="5">
        <f t="shared" si="1"/>
        <v>0</v>
      </c>
      <c r="D76" t="str">
        <f>IF(Table1[[#This Row],[Putkikoot]]*Table1[[#This Row],[Metrimäärät (m)2]]&lt;&gt;0,Table1[[#This Row],[Putkikoot]]*Table1[[#This Row],[Metrimäärät (m)2]],"")</f>
        <v/>
      </c>
    </row>
    <row r="77" spans="2:4" x14ac:dyDescent="0.35">
      <c r="B77">
        <f>SUMIF(MALLI_saneeraus_VJ1!A$3:A$1000,MALLI_saneeraus_VJ2!A77,MALLI_saneeraus_VJ1!B$3:B$1000)+SUMIF(MALLI_saneeraus_VJ1!C$3:C$1000,MALLI_saneeraus_VJ2!A77,MALLI_saneeraus_VJ1!D$3:D$1000)+SUMIF(MALLI_saneeraus_VJ1!E$3:E$1000,MALLI_saneeraus_VJ2!A77,MALLI_saneeraus_VJ1!F$3:F$1000)+SUMIF(MALLI_saneeraus_VJ1!G$3:G$1000,MALLI_saneeraus_VJ2!A77,MALLI_saneeraus_VJ1!H$3:H$1000)+SUMIF(MALLI_saneeraus_VJ1!I$3:I$1000,MALLI_saneeraus_VJ2!A77,MALLI_saneeraus_VJ1!J$3:J$1000)</f>
        <v>0</v>
      </c>
      <c r="C77" s="5">
        <f t="shared" si="1"/>
        <v>0</v>
      </c>
      <c r="D77" t="str">
        <f>IF(Table1[[#This Row],[Putkikoot]]*Table1[[#This Row],[Metrimäärät (m)2]]&lt;&gt;0,Table1[[#This Row],[Putkikoot]]*Table1[[#This Row],[Metrimäärät (m)2]],"")</f>
        <v/>
      </c>
    </row>
    <row r="78" spans="2:4" x14ac:dyDescent="0.35">
      <c r="B78">
        <f>SUMIF(MALLI_saneeraus_VJ1!A$3:A$1000,MALLI_saneeraus_VJ2!A78,MALLI_saneeraus_VJ1!B$3:B$1000)+SUMIF(MALLI_saneeraus_VJ1!C$3:C$1000,MALLI_saneeraus_VJ2!A78,MALLI_saneeraus_VJ1!D$3:D$1000)+SUMIF(MALLI_saneeraus_VJ1!E$3:E$1000,MALLI_saneeraus_VJ2!A78,MALLI_saneeraus_VJ1!F$3:F$1000)+SUMIF(MALLI_saneeraus_VJ1!G$3:G$1000,MALLI_saneeraus_VJ2!A78,MALLI_saneeraus_VJ1!H$3:H$1000)+SUMIF(MALLI_saneeraus_VJ1!I$3:I$1000,MALLI_saneeraus_VJ2!A78,MALLI_saneeraus_VJ1!J$3:J$1000)</f>
        <v>0</v>
      </c>
      <c r="C78" s="5">
        <f t="shared" si="1"/>
        <v>0</v>
      </c>
      <c r="D78" t="str">
        <f>IF(Table1[[#This Row],[Putkikoot]]*Table1[[#This Row],[Metrimäärät (m)2]]&lt;&gt;0,Table1[[#This Row],[Putkikoot]]*Table1[[#This Row],[Metrimäärät (m)2]],"")</f>
        <v/>
      </c>
    </row>
    <row r="79" spans="2:4" x14ac:dyDescent="0.35">
      <c r="B79">
        <f>SUMIF(MALLI_saneeraus_VJ1!A$3:A$1000,MALLI_saneeraus_VJ2!A79,MALLI_saneeraus_VJ1!B$3:B$1000)+SUMIF(MALLI_saneeraus_VJ1!C$3:C$1000,MALLI_saneeraus_VJ2!A79,MALLI_saneeraus_VJ1!D$3:D$1000)+SUMIF(MALLI_saneeraus_VJ1!E$3:E$1000,MALLI_saneeraus_VJ2!A79,MALLI_saneeraus_VJ1!F$3:F$1000)+SUMIF(MALLI_saneeraus_VJ1!G$3:G$1000,MALLI_saneeraus_VJ2!A79,MALLI_saneeraus_VJ1!H$3:H$1000)+SUMIF(MALLI_saneeraus_VJ1!I$3:I$1000,MALLI_saneeraus_VJ2!A79,MALLI_saneeraus_VJ1!J$3:J$1000)</f>
        <v>0</v>
      </c>
      <c r="C79" s="5">
        <f t="shared" si="1"/>
        <v>0</v>
      </c>
      <c r="D79" t="str">
        <f>IF(Table1[[#This Row],[Putkikoot]]*Table1[[#This Row],[Metrimäärät (m)2]]&lt;&gt;0,Table1[[#This Row],[Putkikoot]]*Table1[[#This Row],[Metrimäärät (m)2]],"")</f>
        <v/>
      </c>
    </row>
    <row r="80" spans="2:4" x14ac:dyDescent="0.35">
      <c r="B80">
        <f>SUMIF(MALLI_saneeraus_VJ1!A$3:A$1000,MALLI_saneeraus_VJ2!A80,MALLI_saneeraus_VJ1!B$3:B$1000)+SUMIF(MALLI_saneeraus_VJ1!C$3:C$1000,MALLI_saneeraus_VJ2!A80,MALLI_saneeraus_VJ1!D$3:D$1000)+SUMIF(MALLI_saneeraus_VJ1!E$3:E$1000,MALLI_saneeraus_VJ2!A80,MALLI_saneeraus_VJ1!F$3:F$1000)+SUMIF(MALLI_saneeraus_VJ1!G$3:G$1000,MALLI_saneeraus_VJ2!A80,MALLI_saneeraus_VJ1!H$3:H$1000)+SUMIF(MALLI_saneeraus_VJ1!I$3:I$1000,MALLI_saneeraus_VJ2!A80,MALLI_saneeraus_VJ1!J$3:J$1000)</f>
        <v>0</v>
      </c>
      <c r="C80" s="5">
        <f t="shared" si="1"/>
        <v>0</v>
      </c>
      <c r="D80" t="str">
        <f>IF(Table1[[#This Row],[Putkikoot]]*Table1[[#This Row],[Metrimäärät (m)2]]&lt;&gt;0,Table1[[#This Row],[Putkikoot]]*Table1[[#This Row],[Metrimäärät (m)2]],"")</f>
        <v/>
      </c>
    </row>
    <row r="81" spans="2:5" x14ac:dyDescent="0.35">
      <c r="B81">
        <f>SUMIF(MALLI_saneeraus_VJ1!A$3:A$1000,MALLI_saneeraus_VJ2!A81,MALLI_saneeraus_VJ1!B$3:B$1000)+SUMIF(MALLI_saneeraus_VJ1!C$3:C$1000,MALLI_saneeraus_VJ2!A81,MALLI_saneeraus_VJ1!D$3:D$1000)+SUMIF(MALLI_saneeraus_VJ1!E$3:E$1000,MALLI_saneeraus_VJ2!A81,MALLI_saneeraus_VJ1!F$3:F$1000)+SUMIF(MALLI_saneeraus_VJ1!G$3:G$1000,MALLI_saneeraus_VJ2!A81,MALLI_saneeraus_VJ1!H$3:H$1000)+SUMIF(MALLI_saneeraus_VJ1!I$3:I$1000,MALLI_saneeraus_VJ2!A81,MALLI_saneeraus_VJ1!J$3:J$1000)</f>
        <v>0</v>
      </c>
      <c r="C81" s="5">
        <f t="shared" si="1"/>
        <v>0</v>
      </c>
      <c r="D81" t="str">
        <f>IF(Table1[[#This Row],[Putkikoot]]*Table1[[#This Row],[Metrimäärät (m)2]]&lt;&gt;0,Table1[[#This Row],[Putkikoot]]*Table1[[#This Row],[Metrimäärät (m)2]],"")</f>
        <v/>
      </c>
    </row>
    <row r="82" spans="2:5" x14ac:dyDescent="0.35">
      <c r="B82">
        <f>SUMIF(MALLI_saneeraus_VJ1!A$3:A$1000,MALLI_saneeraus_VJ2!A82,MALLI_saneeraus_VJ1!B$3:B$1000)+SUMIF(MALLI_saneeraus_VJ1!C$3:C$1000,MALLI_saneeraus_VJ2!A82,MALLI_saneeraus_VJ1!D$3:D$1000)+SUMIF(MALLI_saneeraus_VJ1!E$3:E$1000,MALLI_saneeraus_VJ2!A82,MALLI_saneeraus_VJ1!F$3:F$1000)+SUMIF(MALLI_saneeraus_VJ1!G$3:G$1000,MALLI_saneeraus_VJ2!A82,MALLI_saneeraus_VJ1!H$3:H$1000)+SUMIF(MALLI_saneeraus_VJ1!I$3:I$1000,MALLI_saneeraus_VJ2!A82,MALLI_saneeraus_VJ1!J$3:J$1000)</f>
        <v>0</v>
      </c>
      <c r="C82" s="5">
        <f t="shared" si="1"/>
        <v>0</v>
      </c>
      <c r="D82" t="str">
        <f>IF(Table1[[#This Row],[Putkikoot]]*Table1[[#This Row],[Metrimäärät (m)2]]&lt;&gt;0,Table1[[#This Row],[Putkikoot]]*Table1[[#This Row],[Metrimäärät (m)2]],"")</f>
        <v/>
      </c>
    </row>
    <row r="83" spans="2:5" x14ac:dyDescent="0.35">
      <c r="B83">
        <f>SUMIF(MALLI_saneeraus_VJ1!A$3:A$1000,MALLI_saneeraus_VJ2!A83,MALLI_saneeraus_VJ1!B$3:B$1000)+SUMIF(MALLI_saneeraus_VJ1!C$3:C$1000,MALLI_saneeraus_VJ2!A83,MALLI_saneeraus_VJ1!D$3:D$1000)+SUMIF(MALLI_saneeraus_VJ1!E$3:E$1000,MALLI_saneeraus_VJ2!A83,MALLI_saneeraus_VJ1!F$3:F$1000)+SUMIF(MALLI_saneeraus_VJ1!G$3:G$1000,MALLI_saneeraus_VJ2!A83,MALLI_saneeraus_VJ1!H$3:H$1000)+SUMIF(MALLI_saneeraus_VJ1!I$3:I$1000,MALLI_saneeraus_VJ2!A83,MALLI_saneeraus_VJ1!J$3:J$1000)</f>
        <v>0</v>
      </c>
      <c r="C83" s="5">
        <f t="shared" si="1"/>
        <v>0</v>
      </c>
      <c r="D83" t="str">
        <f>IF(Table1[[#This Row],[Putkikoot]]*Table1[[#This Row],[Metrimäärät (m)2]]&lt;&gt;0,Table1[[#This Row],[Putkikoot]]*Table1[[#This Row],[Metrimäärät (m)2]],"")</f>
        <v/>
      </c>
      <c r="E83">
        <f>SUM(B4:B76)</f>
        <v>12000</v>
      </c>
    </row>
    <row r="84" spans="2:5" x14ac:dyDescent="0.35">
      <c r="B84">
        <f>SUMIF(MALLI_saneeraus_VJ1!A$3:A$1000,MALLI_saneeraus_VJ2!A84,MALLI_saneeraus_VJ1!B$3:B$1000)+SUMIF(MALLI_saneeraus_VJ1!C$3:C$1000,MALLI_saneeraus_VJ2!A84,MALLI_saneeraus_VJ1!D$3:D$1000)+SUMIF(MALLI_saneeraus_VJ1!E$3:E$1000,MALLI_saneeraus_VJ2!A84,MALLI_saneeraus_VJ1!F$3:F$1000)+SUMIF(MALLI_saneeraus_VJ1!G$3:G$1000,MALLI_saneeraus_VJ2!A84,MALLI_saneeraus_VJ1!H$3:H$1000)+SUMIF(MALLI_saneeraus_VJ1!I$3:I$1000,MALLI_saneeraus_VJ2!A84,MALLI_saneeraus_VJ1!J$3:J$1000)</f>
        <v>0</v>
      </c>
      <c r="C84" s="5">
        <f t="shared" si="1"/>
        <v>0</v>
      </c>
      <c r="D84" t="str">
        <f>IF(Table1[[#This Row],[Putkikoot]]*Table1[[#This Row],[Metrimäärät (m)2]]&lt;&gt;0,Table1[[#This Row],[Putkikoot]]*Table1[[#This Row],[Metrimäärät (m)2]],"")</f>
        <v/>
      </c>
    </row>
    <row r="85" spans="2:5" x14ac:dyDescent="0.35">
      <c r="B85">
        <f>SUMIF(MALLI_saneeraus_VJ1!A$3:A$1000,MALLI_saneeraus_VJ2!A85,MALLI_saneeraus_VJ1!B$3:B$1000)+SUMIF(MALLI_saneeraus_VJ1!C$3:C$1000,MALLI_saneeraus_VJ2!A85,MALLI_saneeraus_VJ1!D$3:D$1000)+SUMIF(MALLI_saneeraus_VJ1!E$3:E$1000,MALLI_saneeraus_VJ2!A85,MALLI_saneeraus_VJ1!F$3:F$1000)+SUMIF(MALLI_saneeraus_VJ1!G$3:G$1000,MALLI_saneeraus_VJ2!A85,MALLI_saneeraus_VJ1!H$3:H$1000)+SUMIF(MALLI_saneeraus_VJ1!I$3:I$1000,MALLI_saneeraus_VJ2!A85,MALLI_saneeraus_VJ1!J$3:J$1000)</f>
        <v>0</v>
      </c>
      <c r="C85" s="5">
        <f t="shared" si="1"/>
        <v>0</v>
      </c>
      <c r="D85" t="str">
        <f>IF(Table1[[#This Row],[Putkikoot]]*Table1[[#This Row],[Metrimäärät (m)2]]&lt;&gt;0,Table1[[#This Row],[Putkikoot]]*Table1[[#This Row],[Metrimäärät (m)2]],"")</f>
        <v/>
      </c>
    </row>
    <row r="86" spans="2:5" x14ac:dyDescent="0.35">
      <c r="B86">
        <f>SUMIF(MALLI_saneeraus_VJ1!A$3:A$1000,MALLI_saneeraus_VJ2!A86,MALLI_saneeraus_VJ1!B$3:B$1000)+SUMIF(MALLI_saneeraus_VJ1!C$3:C$1000,MALLI_saneeraus_VJ2!A86,MALLI_saneeraus_VJ1!D$3:D$1000)+SUMIF(MALLI_saneeraus_VJ1!E$3:E$1000,MALLI_saneeraus_VJ2!A86,MALLI_saneeraus_VJ1!F$3:F$1000)+SUMIF(MALLI_saneeraus_VJ1!G$3:G$1000,MALLI_saneeraus_VJ2!A86,MALLI_saneeraus_VJ1!H$3:H$1000)+SUMIF(MALLI_saneeraus_VJ1!I$3:I$1000,MALLI_saneeraus_VJ2!A86,MALLI_saneeraus_VJ1!J$3:J$1000)</f>
        <v>0</v>
      </c>
      <c r="C86" s="5">
        <f t="shared" si="1"/>
        <v>0</v>
      </c>
      <c r="D86" t="str">
        <f>IF(Table1[[#This Row],[Putkikoot]]*Table1[[#This Row],[Metrimäärät (m)2]]&lt;&gt;0,Table1[[#This Row],[Putkikoot]]*Table1[[#This Row],[Metrimäärät (m)2]],"")</f>
        <v/>
      </c>
    </row>
    <row r="87" spans="2:5" x14ac:dyDescent="0.35">
      <c r="B87">
        <f>SUMIF(MALLI_saneeraus_VJ1!A$3:A$1000,MALLI_saneeraus_VJ2!A87,MALLI_saneeraus_VJ1!B$3:B$1000)+SUMIF(MALLI_saneeraus_VJ1!C$3:C$1000,MALLI_saneeraus_VJ2!A87,MALLI_saneeraus_VJ1!D$3:D$1000)+SUMIF(MALLI_saneeraus_VJ1!E$3:E$1000,MALLI_saneeraus_VJ2!A87,MALLI_saneeraus_VJ1!F$3:F$1000)+SUMIF(MALLI_saneeraus_VJ1!G$3:G$1000,MALLI_saneeraus_VJ2!A87,MALLI_saneeraus_VJ1!H$3:H$1000)+SUMIF(MALLI_saneeraus_VJ1!I$3:I$1000,MALLI_saneeraus_VJ2!A87,MALLI_saneeraus_VJ1!J$3:J$1000)</f>
        <v>0</v>
      </c>
      <c r="C87" s="5">
        <f t="shared" si="1"/>
        <v>0</v>
      </c>
      <c r="D87" t="str">
        <f>IF(Table1[[#This Row],[Putkikoot]]*Table1[[#This Row],[Metrimäärät (m)2]]&lt;&gt;0,Table1[[#This Row],[Putkikoot]]*Table1[[#This Row],[Metrimäärät (m)2]],"")</f>
        <v/>
      </c>
    </row>
    <row r="88" spans="2:5" x14ac:dyDescent="0.35">
      <c r="B88">
        <f>SUMIF(MALLI_saneeraus_VJ1!A$3:A$1000,MALLI_saneeraus_VJ2!A88,MALLI_saneeraus_VJ1!B$3:B$1000)+SUMIF(MALLI_saneeraus_VJ1!C$3:C$1000,MALLI_saneeraus_VJ2!A88,MALLI_saneeraus_VJ1!D$3:D$1000)+SUMIF(MALLI_saneeraus_VJ1!E$3:E$1000,MALLI_saneeraus_VJ2!A88,MALLI_saneeraus_VJ1!F$3:F$1000)+SUMIF(MALLI_saneeraus_VJ1!G$3:G$1000,MALLI_saneeraus_VJ2!A88,MALLI_saneeraus_VJ1!H$3:H$1000)+SUMIF(MALLI_saneeraus_VJ1!I$3:I$1000,MALLI_saneeraus_VJ2!A88,MALLI_saneeraus_VJ1!J$3:J$1000)</f>
        <v>0</v>
      </c>
      <c r="C88" s="5">
        <f t="shared" si="1"/>
        <v>0</v>
      </c>
      <c r="D88" t="str">
        <f>IF(Table1[[#This Row],[Putkikoot]]*Table1[[#This Row],[Metrimäärät (m)2]]&lt;&gt;0,Table1[[#This Row],[Putkikoot]]*Table1[[#This Row],[Metrimäärät (m)2]],"")</f>
        <v/>
      </c>
    </row>
    <row r="89" spans="2:5" x14ac:dyDescent="0.35">
      <c r="B89">
        <f>SUMIF(MALLI_saneeraus_VJ1!A$3:A$1000,MALLI_saneeraus_VJ2!A89,MALLI_saneeraus_VJ1!B$3:B$1000)+SUMIF(MALLI_saneeraus_VJ1!C$3:C$1000,MALLI_saneeraus_VJ2!A89,MALLI_saneeraus_VJ1!D$3:D$1000)+SUMIF(MALLI_saneeraus_VJ1!E$3:E$1000,MALLI_saneeraus_VJ2!A89,MALLI_saneeraus_VJ1!F$3:F$1000)+SUMIF(MALLI_saneeraus_VJ1!G$3:G$1000,MALLI_saneeraus_VJ2!A89,MALLI_saneeraus_VJ1!H$3:H$1000)+SUMIF(MALLI_saneeraus_VJ1!I$3:I$1000,MALLI_saneeraus_VJ2!A89,MALLI_saneeraus_VJ1!J$3:J$1000)</f>
        <v>0</v>
      </c>
      <c r="C89" s="5">
        <f t="shared" si="1"/>
        <v>0</v>
      </c>
      <c r="D89" t="str">
        <f>IF(Table1[[#This Row],[Putkikoot]]*Table1[[#This Row],[Metrimäärät (m)2]]&lt;&gt;0,Table1[[#This Row],[Putkikoot]]*Table1[[#This Row],[Metrimäärät (m)2]],"")</f>
        <v/>
      </c>
    </row>
    <row r="90" spans="2:5" x14ac:dyDescent="0.35">
      <c r="B90">
        <f>SUMIF(MALLI_saneeraus_VJ1!A$3:A$1000,MALLI_saneeraus_VJ2!A90,MALLI_saneeraus_VJ1!B$3:B$1000)+SUMIF(MALLI_saneeraus_VJ1!C$3:C$1000,MALLI_saneeraus_VJ2!A90,MALLI_saneeraus_VJ1!D$3:D$1000)+SUMIF(MALLI_saneeraus_VJ1!E$3:E$1000,MALLI_saneeraus_VJ2!A90,MALLI_saneeraus_VJ1!F$3:F$1000)+SUMIF(MALLI_saneeraus_VJ1!G$3:G$1000,MALLI_saneeraus_VJ2!A90,MALLI_saneeraus_VJ1!H$3:H$1000)+SUMIF(MALLI_saneeraus_VJ1!I$3:I$1000,MALLI_saneeraus_VJ2!A90,MALLI_saneeraus_VJ1!J$3:J$1000)</f>
        <v>0</v>
      </c>
      <c r="C90" s="5">
        <f t="shared" si="1"/>
        <v>0</v>
      </c>
      <c r="D90" t="str">
        <f>IF(Table1[[#This Row],[Putkikoot]]*Table1[[#This Row],[Metrimäärät (m)2]]&lt;&gt;0,Table1[[#This Row],[Putkikoot]]*Table1[[#This Row],[Metrimäärät (m)2]],"")</f>
        <v/>
      </c>
    </row>
    <row r="91" spans="2:5" x14ac:dyDescent="0.35">
      <c r="B91">
        <f>SUMIF(MALLI_saneeraus_VJ1!A$3:A$1000,MALLI_saneeraus_VJ2!A91,MALLI_saneeraus_VJ1!B$3:B$1000)+SUMIF(MALLI_saneeraus_VJ1!C$3:C$1000,MALLI_saneeraus_VJ2!A91,MALLI_saneeraus_VJ1!D$3:D$1000)+SUMIF(MALLI_saneeraus_VJ1!E$3:E$1000,MALLI_saneeraus_VJ2!A91,MALLI_saneeraus_VJ1!F$3:F$1000)+SUMIF(MALLI_saneeraus_VJ1!G$3:G$1000,MALLI_saneeraus_VJ2!A91,MALLI_saneeraus_VJ1!H$3:H$1000)+SUMIF(MALLI_saneeraus_VJ1!I$3:I$1000,MALLI_saneeraus_VJ2!A91,MALLI_saneeraus_VJ1!J$3:J$1000)</f>
        <v>0</v>
      </c>
      <c r="C91" s="5">
        <f t="shared" si="1"/>
        <v>0</v>
      </c>
      <c r="D91" t="str">
        <f>IF(Table1[[#This Row],[Putkikoot]]*Table1[[#This Row],[Metrimäärät (m)2]]&lt;&gt;0,Table1[[#This Row],[Putkikoot]]*Table1[[#This Row],[Metrimäärät (m)2]],"")</f>
        <v/>
      </c>
    </row>
    <row r="92" spans="2:5" x14ac:dyDescent="0.35">
      <c r="B92">
        <f>SUMIF(MALLI_saneeraus_VJ1!A$3:A$1000,MALLI_saneeraus_VJ2!A92,MALLI_saneeraus_VJ1!B$3:B$1000)+SUMIF(MALLI_saneeraus_VJ1!C$3:C$1000,MALLI_saneeraus_VJ2!A92,MALLI_saneeraus_VJ1!D$3:D$1000)+SUMIF(MALLI_saneeraus_VJ1!E$3:E$1000,MALLI_saneeraus_VJ2!A92,MALLI_saneeraus_VJ1!F$3:F$1000)+SUMIF(MALLI_saneeraus_VJ1!G$3:G$1000,MALLI_saneeraus_VJ2!A92,MALLI_saneeraus_VJ1!H$3:H$1000)+SUMIF(MALLI_saneeraus_VJ1!I$3:I$1000,MALLI_saneeraus_VJ2!A92,MALLI_saneeraus_VJ1!J$3:J$1000)</f>
        <v>0</v>
      </c>
      <c r="C92" s="5">
        <f t="shared" si="1"/>
        <v>0</v>
      </c>
      <c r="D92" t="str">
        <f>IF(Table1[[#This Row],[Putkikoot]]*Table1[[#This Row],[Metrimäärät (m)2]]&lt;&gt;0,Table1[[#This Row],[Putkikoot]]*Table1[[#This Row],[Metrimäärät (m)2]],"")</f>
        <v/>
      </c>
    </row>
    <row r="93" spans="2:5" x14ac:dyDescent="0.35">
      <c r="B93">
        <f>SUMIF(MALLI_saneeraus_VJ1!A$3:A$1000,MALLI_saneeraus_VJ2!A93,MALLI_saneeraus_VJ1!B$3:B$1000)+SUMIF(MALLI_saneeraus_VJ1!C$3:C$1000,MALLI_saneeraus_VJ2!A93,MALLI_saneeraus_VJ1!D$3:D$1000)+SUMIF(MALLI_saneeraus_VJ1!E$3:E$1000,MALLI_saneeraus_VJ2!A93,MALLI_saneeraus_VJ1!F$3:F$1000)+SUMIF(MALLI_saneeraus_VJ1!G$3:G$1000,MALLI_saneeraus_VJ2!A93,MALLI_saneeraus_VJ1!H$3:H$1000)+SUMIF(MALLI_saneeraus_VJ1!I$3:I$1000,MALLI_saneeraus_VJ2!A93,MALLI_saneeraus_VJ1!J$3:J$1000)</f>
        <v>0</v>
      </c>
      <c r="C93" s="5">
        <f t="shared" si="1"/>
        <v>0</v>
      </c>
      <c r="D93" t="str">
        <f>IF(Table1[[#This Row],[Putkikoot]]*Table1[[#This Row],[Metrimäärät (m)2]]&lt;&gt;0,Table1[[#This Row],[Putkikoot]]*Table1[[#This Row],[Metrimäärät (m)2]],"")</f>
        <v/>
      </c>
    </row>
    <row r="94" spans="2:5" x14ac:dyDescent="0.35">
      <c r="B94">
        <f>SUMIF(MALLI_saneeraus_VJ1!A$3:A$1000,MALLI_saneeraus_VJ2!A94,MALLI_saneeraus_VJ1!B$3:B$1000)+SUMIF(MALLI_saneeraus_VJ1!C$3:C$1000,MALLI_saneeraus_VJ2!A94,MALLI_saneeraus_VJ1!D$3:D$1000)+SUMIF(MALLI_saneeraus_VJ1!E$3:E$1000,MALLI_saneeraus_VJ2!A94,MALLI_saneeraus_VJ1!F$3:F$1000)+SUMIF(MALLI_saneeraus_VJ1!G$3:G$1000,MALLI_saneeraus_VJ2!A94,MALLI_saneeraus_VJ1!H$3:H$1000)+SUMIF(MALLI_saneeraus_VJ1!I$3:I$1000,MALLI_saneeraus_VJ2!A94,MALLI_saneeraus_VJ1!J$3:J$1000)</f>
        <v>0</v>
      </c>
      <c r="C94" s="5">
        <f t="shared" si="1"/>
        <v>0</v>
      </c>
      <c r="D94" t="str">
        <f>IF(Table1[[#This Row],[Putkikoot]]*Table1[[#This Row],[Metrimäärät (m)2]]&lt;&gt;0,Table1[[#This Row],[Putkikoot]]*Table1[[#This Row],[Metrimäärät (m)2]],"")</f>
        <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1662D-3358-40D9-8F0E-3674E8C688CA}">
  <sheetPr>
    <tabColor theme="4" tint="0.79998168889431442"/>
  </sheetPr>
  <dimension ref="A2:AA170"/>
  <sheetViews>
    <sheetView tabSelected="1" topLeftCell="A69" zoomScale="59" zoomScaleNormal="90" workbookViewId="0">
      <selection activeCell="J112" sqref="J112"/>
    </sheetView>
  </sheetViews>
  <sheetFormatPr defaultRowHeight="14.5" x14ac:dyDescent="0.35"/>
  <cols>
    <col min="1" max="1" width="10.7265625" customWidth="1"/>
    <col min="2" max="2" width="41.54296875" customWidth="1"/>
    <col min="3" max="3" width="30.54296875" style="87" customWidth="1"/>
    <col min="4" max="4" width="20.1796875" customWidth="1"/>
    <col min="5" max="5" width="19" customWidth="1"/>
    <col min="6" max="6" width="22" customWidth="1"/>
    <col min="7" max="7" width="22.81640625" style="87" customWidth="1"/>
    <col min="8" max="8" width="29.453125" bestFit="1" customWidth="1"/>
    <col min="9" max="9" width="19.26953125" bestFit="1" customWidth="1"/>
    <col min="10" max="10" width="15.26953125" bestFit="1" customWidth="1"/>
    <col min="11" max="13" width="12.453125" bestFit="1" customWidth="1"/>
    <col min="14" max="14" width="14.7265625" customWidth="1"/>
    <col min="15" max="19" width="12.453125" bestFit="1" customWidth="1"/>
    <col min="20" max="25" width="13.7265625" bestFit="1" customWidth="1"/>
  </cols>
  <sheetData>
    <row r="2" spans="2:6" ht="26" x14ac:dyDescent="0.6">
      <c r="B2" s="131" t="s">
        <v>16608</v>
      </c>
    </row>
    <row r="3" spans="2:6" ht="16" x14ac:dyDescent="0.4">
      <c r="B3" s="99" t="s">
        <v>16644</v>
      </c>
    </row>
    <row r="4" spans="2:6" ht="16" x14ac:dyDescent="0.4">
      <c r="B4" s="99"/>
    </row>
    <row r="6" spans="2:6" x14ac:dyDescent="0.35">
      <c r="B6" s="329" t="s">
        <v>16645</v>
      </c>
      <c r="C6" s="329"/>
      <c r="D6" s="329"/>
      <c r="E6" s="329"/>
      <c r="F6" s="329"/>
    </row>
    <row r="7" spans="2:6" x14ac:dyDescent="0.35">
      <c r="B7" s="329"/>
      <c r="C7" s="329"/>
      <c r="D7" s="329"/>
      <c r="E7" s="329"/>
      <c r="F7" s="329"/>
    </row>
    <row r="8" spans="2:6" x14ac:dyDescent="0.35">
      <c r="B8" s="329"/>
      <c r="C8" s="329"/>
      <c r="D8" s="329"/>
      <c r="E8" s="329"/>
      <c r="F8" s="329"/>
    </row>
    <row r="9" spans="2:6" x14ac:dyDescent="0.35">
      <c r="B9" s="329"/>
      <c r="C9" s="329"/>
      <c r="D9" s="329"/>
      <c r="E9" s="329"/>
      <c r="F9" s="329"/>
    </row>
    <row r="10" spans="2:6" x14ac:dyDescent="0.35">
      <c r="B10" s="329"/>
      <c r="C10" s="329"/>
      <c r="D10" s="329"/>
      <c r="E10" s="329"/>
      <c r="F10" s="329"/>
    </row>
    <row r="11" spans="2:6" ht="61.5" customHeight="1" x14ac:dyDescent="0.35">
      <c r="B11" s="329"/>
      <c r="C11" s="329"/>
      <c r="D11" s="329"/>
      <c r="E11" s="329"/>
      <c r="F11" s="329"/>
    </row>
    <row r="12" spans="2:6" x14ac:dyDescent="0.35">
      <c r="B12" s="3" t="s">
        <v>16656</v>
      </c>
    </row>
    <row r="13" spans="2:6" ht="16" x14ac:dyDescent="0.4">
      <c r="B13" s="99" t="s">
        <v>16624</v>
      </c>
    </row>
    <row r="15" spans="2:6" ht="21" x14ac:dyDescent="0.5">
      <c r="B15" s="4" t="s">
        <v>16657</v>
      </c>
      <c r="C15" s="93" t="s">
        <v>16684</v>
      </c>
    </row>
    <row r="16" spans="2:6" ht="21" x14ac:dyDescent="0.5">
      <c r="B16" s="4" t="s">
        <v>16641</v>
      </c>
    </row>
    <row r="18" spans="2:8" x14ac:dyDescent="0.35">
      <c r="B18" s="329" t="s">
        <v>16618</v>
      </c>
      <c r="C18" s="329"/>
      <c r="D18" s="329"/>
      <c r="E18" s="329"/>
      <c r="F18" s="329"/>
    </row>
    <row r="19" spans="2:8" x14ac:dyDescent="0.35">
      <c r="B19" s="329"/>
      <c r="C19" s="329"/>
      <c r="D19" s="329"/>
      <c r="E19" s="329"/>
      <c r="F19" s="329"/>
    </row>
    <row r="20" spans="2:8" ht="38.25" customHeight="1" x14ac:dyDescent="0.35">
      <c r="B20" s="329"/>
      <c r="C20" s="329"/>
      <c r="D20" s="329"/>
      <c r="E20" s="329"/>
      <c r="F20" s="329"/>
    </row>
    <row r="21" spans="2:8" x14ac:dyDescent="0.35">
      <c r="B21" s="157"/>
      <c r="C21" s="157"/>
      <c r="D21" s="157"/>
      <c r="E21" s="157"/>
      <c r="F21" s="157"/>
    </row>
    <row r="22" spans="2:8" x14ac:dyDescent="0.35">
      <c r="B22" s="198" t="s">
        <v>10</v>
      </c>
      <c r="C22" s="199"/>
      <c r="D22" s="200"/>
      <c r="E22" s="157"/>
      <c r="F22" s="161" t="s">
        <v>16623</v>
      </c>
    </row>
    <row r="23" spans="2:8" x14ac:dyDescent="0.35">
      <c r="B23" s="90" t="s">
        <v>5</v>
      </c>
      <c r="C23" s="91" t="s">
        <v>6</v>
      </c>
      <c r="D23" s="92" t="s">
        <v>7</v>
      </c>
      <c r="E23" s="157"/>
      <c r="F23" s="168" t="s">
        <v>16620</v>
      </c>
      <c r="G23" s="169" t="s">
        <v>16621</v>
      </c>
      <c r="H23" s="12" t="s">
        <v>16622</v>
      </c>
    </row>
    <row r="24" spans="2:8" x14ac:dyDescent="0.35">
      <c r="B24" s="90" t="s">
        <v>11</v>
      </c>
      <c r="C24" s="91">
        <v>40</v>
      </c>
      <c r="D24" s="92">
        <v>50</v>
      </c>
      <c r="E24" s="157"/>
      <c r="F24" s="309">
        <v>0.1</v>
      </c>
      <c r="G24" s="170">
        <f>G25-10</f>
        <v>50</v>
      </c>
      <c r="H24" s="171">
        <f>H25-10</f>
        <v>30</v>
      </c>
    </row>
    <row r="25" spans="2:8" x14ac:dyDescent="0.35">
      <c r="B25" s="90" t="s">
        <v>8</v>
      </c>
      <c r="C25" s="91">
        <v>70</v>
      </c>
      <c r="D25" s="92">
        <v>80</v>
      </c>
      <c r="E25" s="157"/>
      <c r="F25" s="309">
        <v>0.2</v>
      </c>
      <c r="G25" s="170">
        <f>G26-10</f>
        <v>60</v>
      </c>
      <c r="H25" s="171">
        <f>H26-10</f>
        <v>40</v>
      </c>
    </row>
    <row r="26" spans="2:8" x14ac:dyDescent="0.35">
      <c r="B26" s="94" t="s">
        <v>9</v>
      </c>
      <c r="C26" s="96">
        <v>100</v>
      </c>
      <c r="D26" s="97">
        <v>120</v>
      </c>
      <c r="F26" s="309">
        <v>0.4</v>
      </c>
      <c r="G26" s="167">
        <f>C33</f>
        <v>70</v>
      </c>
      <c r="H26" s="172">
        <f>D33</f>
        <v>50</v>
      </c>
    </row>
    <row r="27" spans="2:8" x14ac:dyDescent="0.35">
      <c r="C27"/>
      <c r="F27" s="309">
        <v>0.2</v>
      </c>
      <c r="G27" s="167">
        <f>G26+10</f>
        <v>80</v>
      </c>
      <c r="H27" s="172">
        <f>H26+10</f>
        <v>60</v>
      </c>
    </row>
    <row r="28" spans="2:8" ht="16" x14ac:dyDescent="0.4">
      <c r="B28" s="201" t="s">
        <v>16642</v>
      </c>
      <c r="C28" s="202"/>
      <c r="D28" s="202"/>
      <c r="F28" s="310">
        <v>0.1</v>
      </c>
      <c r="G28" s="173">
        <f>G27+10</f>
        <v>90</v>
      </c>
      <c r="H28" s="174">
        <f>H27+10</f>
        <v>70</v>
      </c>
    </row>
    <row r="29" spans="2:8" x14ac:dyDescent="0.35">
      <c r="B29" s="117" t="s">
        <v>5</v>
      </c>
      <c r="C29" s="88" t="s">
        <v>6</v>
      </c>
      <c r="D29" s="89" t="s">
        <v>7</v>
      </c>
    </row>
    <row r="30" spans="2:8" x14ac:dyDescent="0.35">
      <c r="B30" s="118" t="s">
        <v>11</v>
      </c>
      <c r="C30" s="93">
        <v>40</v>
      </c>
      <c r="D30" s="318">
        <v>50</v>
      </c>
      <c r="F30" s="161"/>
    </row>
    <row r="31" spans="2:8" x14ac:dyDescent="0.35">
      <c r="B31" s="118" t="s">
        <v>8</v>
      </c>
      <c r="C31" s="93">
        <v>70</v>
      </c>
      <c r="D31" s="318">
        <v>80</v>
      </c>
    </row>
    <row r="32" spans="2:8" x14ac:dyDescent="0.35">
      <c r="B32" s="119" t="s">
        <v>9</v>
      </c>
      <c r="C32" s="93">
        <v>100</v>
      </c>
      <c r="D32" s="318">
        <v>120</v>
      </c>
      <c r="F32" s="152"/>
    </row>
    <row r="33" spans="2:4" x14ac:dyDescent="0.35">
      <c r="B33" s="160" t="s">
        <v>16619</v>
      </c>
      <c r="C33" s="95">
        <v>70</v>
      </c>
      <c r="D33" s="132">
        <v>50</v>
      </c>
    </row>
    <row r="34" spans="2:4" x14ac:dyDescent="0.35">
      <c r="C34"/>
    </row>
    <row r="35" spans="2:4" x14ac:dyDescent="0.35">
      <c r="B35" s="152" t="s">
        <v>16627</v>
      </c>
      <c r="C35"/>
    </row>
    <row r="36" spans="2:4" x14ac:dyDescent="0.35">
      <c r="B36" s="152" t="s">
        <v>16646</v>
      </c>
      <c r="C36"/>
    </row>
    <row r="37" spans="2:4" x14ac:dyDescent="0.35">
      <c r="B37" s="152" t="s">
        <v>16647</v>
      </c>
      <c r="C37"/>
    </row>
    <row r="38" spans="2:4" x14ac:dyDescent="0.35">
      <c r="B38" s="152" t="s">
        <v>16631</v>
      </c>
      <c r="C38"/>
    </row>
    <row r="39" spans="2:4" x14ac:dyDescent="0.35">
      <c r="B39" s="152" t="s">
        <v>16632</v>
      </c>
      <c r="C39"/>
    </row>
    <row r="40" spans="2:4" x14ac:dyDescent="0.35">
      <c r="B40" s="152" t="s">
        <v>16648</v>
      </c>
      <c r="C40"/>
    </row>
    <row r="41" spans="2:4" x14ac:dyDescent="0.35">
      <c r="B41" s="152" t="s">
        <v>16649</v>
      </c>
      <c r="C41"/>
    </row>
    <row r="42" spans="2:4" x14ac:dyDescent="0.35">
      <c r="C42"/>
    </row>
    <row r="43" spans="2:4" hidden="1" x14ac:dyDescent="0.35">
      <c r="C43"/>
    </row>
    <row r="44" spans="2:4" hidden="1" x14ac:dyDescent="0.35">
      <c r="C44"/>
    </row>
    <row r="45" spans="2:4" hidden="1" x14ac:dyDescent="0.35">
      <c r="C45"/>
    </row>
    <row r="46" spans="2:4" hidden="1" x14ac:dyDescent="0.35">
      <c r="C46"/>
    </row>
    <row r="47" spans="2:4" hidden="1" x14ac:dyDescent="0.35">
      <c r="C47"/>
    </row>
    <row r="48" spans="2:4" hidden="1" x14ac:dyDescent="0.35">
      <c r="C48"/>
    </row>
    <row r="49" spans="2:9" hidden="1" x14ac:dyDescent="0.35">
      <c r="C49"/>
    </row>
    <row r="50" spans="2:9" hidden="1" x14ac:dyDescent="0.35">
      <c r="C50"/>
    </row>
    <row r="51" spans="2:9" hidden="1" x14ac:dyDescent="0.35">
      <c r="C51"/>
    </row>
    <row r="52" spans="2:9" hidden="1" x14ac:dyDescent="0.35">
      <c r="C52"/>
    </row>
    <row r="53" spans="2:9" hidden="1" x14ac:dyDescent="0.35">
      <c r="C53"/>
    </row>
    <row r="54" spans="2:9" hidden="1" x14ac:dyDescent="0.35">
      <c r="C54"/>
    </row>
    <row r="55" spans="2:9" hidden="1" x14ac:dyDescent="0.35">
      <c r="C55"/>
    </row>
    <row r="56" spans="2:9" hidden="1" x14ac:dyDescent="0.35">
      <c r="C56"/>
    </row>
    <row r="57" spans="2:9" hidden="1" x14ac:dyDescent="0.35">
      <c r="B57" s="78"/>
    </row>
    <row r="58" spans="2:9" hidden="1" x14ac:dyDescent="0.35">
      <c r="B58" s="78"/>
    </row>
    <row r="59" spans="2:9" ht="16" x14ac:dyDescent="0.4">
      <c r="B59" s="156" t="s">
        <v>16670</v>
      </c>
      <c r="C59" s="98"/>
      <c r="D59" s="98"/>
      <c r="E59" s="98"/>
      <c r="F59" s="98"/>
      <c r="H59" s="3" t="s">
        <v>16671</v>
      </c>
      <c r="I59" s="87"/>
    </row>
    <row r="60" spans="2:9" x14ac:dyDescent="0.35">
      <c r="B60" s="124"/>
      <c r="C60" s="126" t="s">
        <v>16407</v>
      </c>
      <c r="D60" s="126" t="s">
        <v>16408</v>
      </c>
      <c r="E60" s="126" t="s">
        <v>16409</v>
      </c>
      <c r="F60" s="127" t="s">
        <v>16585</v>
      </c>
      <c r="H60" s="116" t="s">
        <v>16609</v>
      </c>
      <c r="I60" s="12" t="s">
        <v>16610</v>
      </c>
    </row>
    <row r="61" spans="2:9" x14ac:dyDescent="0.35">
      <c r="B61" s="125" t="s">
        <v>16413</v>
      </c>
      <c r="C61" s="287">
        <v>300000</v>
      </c>
      <c r="D61" s="93">
        <v>70</v>
      </c>
      <c r="E61" s="93">
        <v>150</v>
      </c>
      <c r="F61" s="128">
        <f>C61/D61*E61</f>
        <v>642857.14285714284</v>
      </c>
      <c r="H61" s="90" t="s">
        <v>16606</v>
      </c>
      <c r="I61" s="122" t="s">
        <v>16611</v>
      </c>
    </row>
    <row r="62" spans="2:9" x14ac:dyDescent="0.35">
      <c r="B62" s="125" t="s">
        <v>16583</v>
      </c>
      <c r="C62" s="287">
        <v>350000</v>
      </c>
      <c r="D62" s="93">
        <v>60</v>
      </c>
      <c r="E62" s="93">
        <v>200</v>
      </c>
      <c r="F62" s="128">
        <f>C62/D62*E62</f>
        <v>1166666.6666666665</v>
      </c>
      <c r="H62" s="94" t="s">
        <v>16607</v>
      </c>
      <c r="I62" s="123" t="s">
        <v>16612</v>
      </c>
    </row>
    <row r="63" spans="2:9" x14ac:dyDescent="0.35">
      <c r="B63" s="119" t="s">
        <v>16584</v>
      </c>
      <c r="C63" s="129"/>
      <c r="D63" s="96"/>
      <c r="E63" s="96"/>
      <c r="F63" s="130">
        <f>SUM(F61:F62)</f>
        <v>1809523.8095238092</v>
      </c>
    </row>
    <row r="66" spans="1:9" ht="21" x14ac:dyDescent="0.5">
      <c r="B66" s="203" t="s">
        <v>16571</v>
      </c>
      <c r="C66" s="204"/>
      <c r="D66" s="202"/>
      <c r="E66" s="202"/>
      <c r="F66" s="202"/>
      <c r="G66" s="202"/>
      <c r="H66" s="202"/>
    </row>
    <row r="67" spans="1:9" x14ac:dyDescent="0.35">
      <c r="B67" s="202"/>
      <c r="C67" s="204"/>
      <c r="D67" s="202"/>
      <c r="E67" s="202"/>
      <c r="F67" s="202"/>
      <c r="G67" s="202"/>
      <c r="H67" s="202"/>
    </row>
    <row r="68" spans="1:9" x14ac:dyDescent="0.35">
      <c r="B68" s="205" t="s">
        <v>16592</v>
      </c>
      <c r="C68" s="204"/>
      <c r="D68" s="202"/>
      <c r="E68" s="202"/>
      <c r="F68" s="202"/>
      <c r="G68" s="204"/>
      <c r="H68" s="202"/>
    </row>
    <row r="69" spans="1:9" ht="32.25" customHeight="1" x14ac:dyDescent="0.35">
      <c r="B69" s="133" t="s">
        <v>16572</v>
      </c>
      <c r="C69" s="134">
        <v>2023</v>
      </c>
      <c r="D69" s="330" t="s">
        <v>16604</v>
      </c>
      <c r="E69" s="331"/>
      <c r="F69" s="331"/>
      <c r="G69" s="331"/>
      <c r="H69" s="331"/>
      <c r="I69" s="85"/>
    </row>
    <row r="70" spans="1:9" x14ac:dyDescent="0.35">
      <c r="B70" s="135" t="s">
        <v>16411</v>
      </c>
      <c r="C70" s="136">
        <v>0.02</v>
      </c>
      <c r="D70" s="206" t="s">
        <v>16613</v>
      </c>
      <c r="E70" s="202"/>
      <c r="F70" s="202"/>
      <c r="G70" s="204"/>
      <c r="H70" s="202"/>
    </row>
    <row r="71" spans="1:9" x14ac:dyDescent="0.35">
      <c r="B71" s="135" t="s">
        <v>16414</v>
      </c>
      <c r="C71" s="136">
        <v>0.03</v>
      </c>
      <c r="D71" s="202"/>
      <c r="E71" s="202"/>
      <c r="F71" s="202"/>
      <c r="G71" s="204"/>
      <c r="H71" s="202"/>
    </row>
    <row r="72" spans="1:9" x14ac:dyDescent="0.35">
      <c r="B72" s="135" t="s">
        <v>16417</v>
      </c>
      <c r="C72" s="137">
        <v>15</v>
      </c>
      <c r="D72" s="202"/>
      <c r="E72" s="202"/>
      <c r="F72" s="202"/>
      <c r="G72" s="204"/>
      <c r="H72" s="202"/>
    </row>
    <row r="73" spans="1:9" x14ac:dyDescent="0.35">
      <c r="B73" s="135" t="s">
        <v>16643</v>
      </c>
      <c r="C73" s="136">
        <v>0.08</v>
      </c>
      <c r="D73" s="202"/>
      <c r="E73" s="202"/>
      <c r="F73" s="202"/>
      <c r="G73" s="204"/>
      <c r="H73" s="202"/>
    </row>
    <row r="74" spans="1:9" x14ac:dyDescent="0.35">
      <c r="B74" s="322" t="s">
        <v>16421</v>
      </c>
      <c r="C74" s="323">
        <v>0.1</v>
      </c>
      <c r="D74" s="202"/>
      <c r="E74" s="202"/>
      <c r="F74" s="202"/>
      <c r="G74" s="204"/>
      <c r="H74" s="202"/>
    </row>
    <row r="75" spans="1:9" x14ac:dyDescent="0.35">
      <c r="A75" s="192"/>
      <c r="B75" s="135" t="s">
        <v>16651</v>
      </c>
      <c r="C75" s="324">
        <v>0.02</v>
      </c>
      <c r="D75" s="202" t="s">
        <v>16652</v>
      </c>
      <c r="E75" s="202"/>
      <c r="F75" s="202"/>
      <c r="G75" s="204"/>
      <c r="H75" s="202"/>
    </row>
    <row r="76" spans="1:9" x14ac:dyDescent="0.35">
      <c r="B76" s="135" t="s">
        <v>16412</v>
      </c>
      <c r="C76" s="138">
        <v>4486000</v>
      </c>
      <c r="D76" s="202" t="s">
        <v>16687</v>
      </c>
      <c r="E76" s="202"/>
      <c r="F76" s="202"/>
      <c r="G76" s="204"/>
      <c r="H76" s="202"/>
    </row>
    <row r="77" spans="1:9" x14ac:dyDescent="0.35">
      <c r="B77" s="135" t="s">
        <v>16415</v>
      </c>
      <c r="C77" s="138">
        <v>1402000</v>
      </c>
      <c r="D77" s="202" t="s">
        <v>16687</v>
      </c>
      <c r="E77" s="202"/>
      <c r="F77" s="202"/>
      <c r="G77" s="204"/>
      <c r="H77" s="202"/>
    </row>
    <row r="78" spans="1:9" x14ac:dyDescent="0.35">
      <c r="B78" s="135" t="s">
        <v>16418</v>
      </c>
      <c r="C78" s="138">
        <v>113000</v>
      </c>
      <c r="D78" s="202" t="s">
        <v>16687</v>
      </c>
      <c r="E78" s="202"/>
      <c r="F78" s="202"/>
      <c r="G78" s="204"/>
      <c r="H78" s="207"/>
      <c r="I78" s="23"/>
    </row>
    <row r="79" spans="1:9" x14ac:dyDescent="0.35">
      <c r="B79" s="135" t="s">
        <v>16420</v>
      </c>
      <c r="C79" s="138">
        <v>55000</v>
      </c>
      <c r="D79" s="202" t="s">
        <v>16687</v>
      </c>
      <c r="E79" s="202"/>
      <c r="F79" s="202"/>
      <c r="G79" s="204"/>
      <c r="H79" s="207"/>
      <c r="I79" s="23"/>
    </row>
    <row r="80" spans="1:9" x14ac:dyDescent="0.35">
      <c r="B80" s="135" t="s">
        <v>16593</v>
      </c>
      <c r="C80" s="138">
        <v>4000000</v>
      </c>
      <c r="D80" s="202" t="s">
        <v>16688</v>
      </c>
      <c r="E80" s="202"/>
      <c r="F80" s="202"/>
      <c r="G80" s="204"/>
      <c r="H80" s="207"/>
      <c r="I80" s="23"/>
    </row>
    <row r="81" spans="2:19" x14ac:dyDescent="0.35">
      <c r="B81" s="135" t="s">
        <v>16685</v>
      </c>
      <c r="C81" s="138">
        <v>0</v>
      </c>
      <c r="D81" s="202" t="s">
        <v>16688</v>
      </c>
      <c r="E81" s="207"/>
      <c r="F81" s="202"/>
      <c r="G81" s="208"/>
      <c r="H81" s="207"/>
      <c r="I81" s="23"/>
    </row>
    <row r="82" spans="2:19" x14ac:dyDescent="0.35">
      <c r="B82" s="135" t="s">
        <v>16424</v>
      </c>
      <c r="C82" s="138">
        <v>2670000</v>
      </c>
      <c r="D82" s="202" t="s">
        <v>16687</v>
      </c>
      <c r="E82" s="207"/>
      <c r="F82" s="207"/>
      <c r="G82" s="209"/>
      <c r="H82" s="207"/>
      <c r="I82" s="23"/>
    </row>
    <row r="83" spans="2:19" x14ac:dyDescent="0.35">
      <c r="B83" s="139" t="s">
        <v>16679</v>
      </c>
      <c r="C83" s="140">
        <v>8971000</v>
      </c>
      <c r="D83" s="202" t="s">
        <v>16680</v>
      </c>
      <c r="E83" s="202"/>
      <c r="F83" s="202"/>
      <c r="G83" s="204"/>
      <c r="H83" s="202"/>
    </row>
    <row r="84" spans="2:19" x14ac:dyDescent="0.35">
      <c r="B84" s="205" t="s">
        <v>16686</v>
      </c>
      <c r="C84" s="208"/>
      <c r="D84" s="207"/>
      <c r="E84" s="207"/>
      <c r="F84" s="202"/>
      <c r="G84" s="204"/>
      <c r="H84" s="202"/>
    </row>
    <row r="85" spans="2:19" ht="30" customHeight="1" x14ac:dyDescent="0.35">
      <c r="B85" s="116"/>
      <c r="C85" s="88" t="s">
        <v>16478</v>
      </c>
      <c r="D85" s="169" t="s">
        <v>16479</v>
      </c>
      <c r="E85" s="89" t="s">
        <v>16480</v>
      </c>
      <c r="F85" s="202"/>
      <c r="G85" s="204"/>
      <c r="H85" s="202"/>
    </row>
    <row r="86" spans="2:19" x14ac:dyDescent="0.35">
      <c r="B86" s="90" t="s">
        <v>16481</v>
      </c>
      <c r="C86" s="93">
        <v>33000</v>
      </c>
      <c r="D86" s="93">
        <v>143</v>
      </c>
      <c r="E86" s="291">
        <f>D86/C86</f>
        <v>4.3333333333333331E-3</v>
      </c>
      <c r="F86" s="202"/>
      <c r="G86" s="204"/>
      <c r="H86" s="202"/>
    </row>
    <row r="87" spans="2:19" x14ac:dyDescent="0.35">
      <c r="B87" s="90" t="s">
        <v>16482</v>
      </c>
      <c r="C87" s="287">
        <v>1781000</v>
      </c>
      <c r="D87" s="287">
        <v>3048</v>
      </c>
      <c r="E87" s="291">
        <f>D87/C87</f>
        <v>1.7113980909601346E-3</v>
      </c>
      <c r="F87" s="202"/>
      <c r="G87" s="204"/>
      <c r="H87" s="202"/>
    </row>
    <row r="88" spans="2:19" x14ac:dyDescent="0.35">
      <c r="B88" s="90" t="s">
        <v>16586</v>
      </c>
      <c r="C88" s="91"/>
      <c r="D88" s="91"/>
      <c r="E88" s="292">
        <f>AVERAGE(E86:E87)*D89</f>
        <v>3.0223657121467339E-3</v>
      </c>
      <c r="F88" s="202"/>
      <c r="G88" s="204"/>
      <c r="H88" s="202"/>
      <c r="L88" s="98"/>
      <c r="M88" s="21"/>
      <c r="S88" s="98"/>
    </row>
    <row r="89" spans="2:19" ht="15" customHeight="1" x14ac:dyDescent="0.35">
      <c r="B89" s="94" t="s">
        <v>16633</v>
      </c>
      <c r="C89" s="185"/>
      <c r="D89" s="186">
        <v>1</v>
      </c>
      <c r="E89" s="97"/>
      <c r="F89" s="326" t="s">
        <v>16634</v>
      </c>
      <c r="G89" s="326"/>
      <c r="H89" s="326"/>
      <c r="L89" s="98"/>
      <c r="M89" s="21"/>
      <c r="S89" s="98"/>
    </row>
    <row r="90" spans="2:19" x14ac:dyDescent="0.35">
      <c r="B90" s="202"/>
      <c r="C90" s="202"/>
      <c r="D90" s="202"/>
      <c r="E90" s="202"/>
      <c r="F90" s="326"/>
      <c r="G90" s="326"/>
      <c r="H90" s="326"/>
      <c r="L90" s="98"/>
      <c r="M90" s="21"/>
      <c r="S90" s="98"/>
    </row>
    <row r="91" spans="2:19" ht="15.75" customHeight="1" x14ac:dyDescent="0.4">
      <c r="B91" s="159" t="s">
        <v>16602</v>
      </c>
      <c r="C91" s="202"/>
      <c r="D91" s="202"/>
      <c r="E91" s="202"/>
      <c r="F91" s="326"/>
      <c r="G91" s="326"/>
      <c r="H91" s="326"/>
      <c r="L91" s="32"/>
      <c r="M91" s="34"/>
      <c r="S91" s="23"/>
    </row>
    <row r="92" spans="2:19" x14ac:dyDescent="0.35">
      <c r="B92" s="117" t="s">
        <v>16591</v>
      </c>
      <c r="C92" s="12" t="s">
        <v>16601</v>
      </c>
      <c r="D92" s="202"/>
      <c r="E92" s="202"/>
      <c r="F92" s="326"/>
      <c r="G92" s="326"/>
      <c r="H92" s="326"/>
      <c r="L92" s="32"/>
      <c r="M92" s="34"/>
      <c r="N92" s="23"/>
      <c r="O92" s="32"/>
      <c r="P92" s="23"/>
      <c r="Q92" s="23"/>
      <c r="R92" s="23"/>
      <c r="S92" s="23"/>
    </row>
    <row r="93" spans="2:19" x14ac:dyDescent="0.35">
      <c r="B93" s="118" t="s">
        <v>16496</v>
      </c>
      <c r="C93" s="120" t="s">
        <v>16598</v>
      </c>
      <c r="D93" s="202"/>
      <c r="E93" s="202"/>
      <c r="F93" s="202"/>
      <c r="G93" s="204"/>
      <c r="H93" s="202"/>
      <c r="L93" s="32"/>
      <c r="M93" s="23"/>
      <c r="N93" s="23"/>
      <c r="O93" s="32"/>
      <c r="P93" s="23"/>
      <c r="Q93" s="23"/>
      <c r="R93" s="23"/>
      <c r="S93" s="23"/>
    </row>
    <row r="94" spans="2:19" x14ac:dyDescent="0.35">
      <c r="B94" s="118" t="s">
        <v>16486</v>
      </c>
      <c r="C94" s="120" t="s">
        <v>16599</v>
      </c>
      <c r="D94" s="202"/>
      <c r="E94" s="202"/>
      <c r="F94" s="202"/>
      <c r="G94" s="204"/>
      <c r="H94" s="202"/>
      <c r="L94" s="32"/>
      <c r="M94" s="23"/>
      <c r="N94" s="23"/>
      <c r="O94" s="32"/>
      <c r="P94" s="23"/>
      <c r="Q94" s="23"/>
      <c r="R94" s="23"/>
      <c r="S94" s="23"/>
    </row>
    <row r="95" spans="2:19" x14ac:dyDescent="0.35">
      <c r="B95" s="119" t="s">
        <v>16497</v>
      </c>
      <c r="C95" s="17" t="s">
        <v>16600</v>
      </c>
      <c r="D95" s="202"/>
      <c r="E95" s="206"/>
      <c r="F95" s="202"/>
      <c r="G95" s="204"/>
      <c r="H95" s="202"/>
      <c r="L95" s="23"/>
      <c r="M95" s="23"/>
      <c r="N95" s="23"/>
      <c r="O95" s="32"/>
      <c r="P95" s="23"/>
      <c r="Q95" s="23"/>
      <c r="R95" s="23"/>
      <c r="S95" s="23"/>
    </row>
    <row r="96" spans="2:19" x14ac:dyDescent="0.35">
      <c r="B96" s="202"/>
      <c r="C96" s="204"/>
      <c r="D96" s="202"/>
      <c r="E96" s="202"/>
      <c r="F96" s="202"/>
      <c r="G96" s="204"/>
      <c r="H96" s="202"/>
    </row>
    <row r="97" spans="2:19" x14ac:dyDescent="0.35">
      <c r="B97" s="202"/>
      <c r="C97" s="202"/>
      <c r="D97" s="202"/>
      <c r="E97" s="202"/>
      <c r="F97" s="202"/>
      <c r="G97" s="204"/>
      <c r="H97" s="202"/>
      <c r="L97" s="27"/>
      <c r="M97" s="23"/>
      <c r="S97" s="23"/>
    </row>
    <row r="98" spans="2:19" ht="42.75" customHeight="1" x14ac:dyDescent="0.35">
      <c r="B98" s="331" t="s">
        <v>16603</v>
      </c>
      <c r="C98" s="331"/>
      <c r="D98" s="331"/>
      <c r="E98" s="331"/>
      <c r="F98" s="210"/>
      <c r="G98" s="204"/>
      <c r="H98" s="202"/>
      <c r="L98" s="32"/>
      <c r="M98" s="23"/>
      <c r="S98" s="23"/>
    </row>
    <row r="99" spans="2:19" x14ac:dyDescent="0.35">
      <c r="B99" s="202"/>
      <c r="C99" s="204"/>
      <c r="D99" s="202"/>
      <c r="E99" s="202"/>
      <c r="F99" s="202"/>
      <c r="G99" s="204"/>
      <c r="H99" s="202"/>
      <c r="L99" s="32"/>
      <c r="M99" s="23"/>
      <c r="S99" s="23"/>
    </row>
    <row r="100" spans="2:19" x14ac:dyDescent="0.35">
      <c r="B100" s="202"/>
      <c r="C100" s="204"/>
      <c r="D100" s="202"/>
      <c r="E100" s="202"/>
      <c r="F100" s="202"/>
      <c r="G100" s="204"/>
      <c r="H100" s="202"/>
    </row>
    <row r="101" spans="2:19" x14ac:dyDescent="0.35">
      <c r="C101"/>
    </row>
    <row r="102" spans="2:19" ht="16" x14ac:dyDescent="0.4">
      <c r="B102" s="99" t="s">
        <v>16672</v>
      </c>
    </row>
    <row r="103" spans="2:19" x14ac:dyDescent="0.35">
      <c r="B103" s="178"/>
      <c r="C103" s="88"/>
      <c r="D103" s="88">
        <f>C69</f>
        <v>2023</v>
      </c>
      <c r="E103" s="88"/>
      <c r="F103" s="11"/>
      <c r="G103" s="88">
        <f>D103+1</f>
        <v>2024</v>
      </c>
      <c r="H103" s="12"/>
    </row>
    <row r="104" spans="2:19" x14ac:dyDescent="0.35">
      <c r="B104" s="179"/>
      <c r="C104" s="175" t="s">
        <v>16486</v>
      </c>
      <c r="D104" s="175" t="s">
        <v>16496</v>
      </c>
      <c r="E104" s="175" t="s">
        <v>16497</v>
      </c>
      <c r="F104" s="176" t="s">
        <v>16486</v>
      </c>
      <c r="G104" s="175" t="s">
        <v>16496</v>
      </c>
      <c r="H104" s="177" t="s">
        <v>16497</v>
      </c>
    </row>
    <row r="105" spans="2:19" x14ac:dyDescent="0.35">
      <c r="B105" s="180" t="s">
        <v>16616</v>
      </c>
      <c r="C105" s="286">
        <v>35</v>
      </c>
      <c r="D105" s="287">
        <v>22</v>
      </c>
      <c r="E105" s="182">
        <v>1</v>
      </c>
      <c r="F105" s="286">
        <v>35</v>
      </c>
      <c r="G105" s="287">
        <v>22</v>
      </c>
      <c r="H105" s="182">
        <v>1</v>
      </c>
    </row>
    <row r="106" spans="2:19" x14ac:dyDescent="0.35">
      <c r="B106" s="118" t="s">
        <v>16617</v>
      </c>
      <c r="C106" s="286">
        <v>35</v>
      </c>
      <c r="D106" s="287">
        <v>22</v>
      </c>
      <c r="E106" s="288">
        <v>0</v>
      </c>
      <c r="F106" s="286">
        <v>35</v>
      </c>
      <c r="G106" s="287">
        <v>22</v>
      </c>
      <c r="H106" s="288">
        <v>0</v>
      </c>
    </row>
    <row r="107" spans="2:19" x14ac:dyDescent="0.35">
      <c r="B107" s="118" t="s">
        <v>16625</v>
      </c>
      <c r="C107" s="286">
        <v>0</v>
      </c>
      <c r="D107" s="287">
        <v>0</v>
      </c>
      <c r="E107" s="287">
        <v>0</v>
      </c>
      <c r="F107" s="286"/>
      <c r="G107" s="287"/>
      <c r="H107" s="287">
        <v>0</v>
      </c>
    </row>
    <row r="108" spans="2:19" ht="17.25" customHeight="1" x14ac:dyDescent="0.35">
      <c r="B108" s="118" t="s">
        <v>16626</v>
      </c>
      <c r="C108" s="286">
        <v>0</v>
      </c>
      <c r="D108" s="287">
        <v>0</v>
      </c>
      <c r="E108" s="287">
        <v>0</v>
      </c>
      <c r="F108" s="286"/>
      <c r="G108" s="287"/>
      <c r="H108" s="287">
        <v>0</v>
      </c>
    </row>
    <row r="109" spans="2:19" x14ac:dyDescent="0.35">
      <c r="B109" s="118" t="s">
        <v>16489</v>
      </c>
      <c r="C109" s="286">
        <v>2160</v>
      </c>
      <c r="D109" s="287">
        <v>2160</v>
      </c>
      <c r="E109" s="287">
        <v>2160</v>
      </c>
      <c r="F109" s="286">
        <v>2160</v>
      </c>
      <c r="G109" s="287">
        <v>2160</v>
      </c>
      <c r="H109" s="287">
        <v>2160</v>
      </c>
    </row>
    <row r="110" spans="2:19" x14ac:dyDescent="0.35">
      <c r="B110" s="118" t="s">
        <v>16490</v>
      </c>
      <c r="C110" s="286">
        <v>3240</v>
      </c>
      <c r="D110" s="287">
        <v>3240</v>
      </c>
      <c r="E110" s="287">
        <v>3240</v>
      </c>
      <c r="F110" s="286">
        <v>3240</v>
      </c>
      <c r="G110" s="287">
        <v>3240</v>
      </c>
      <c r="H110" s="287">
        <v>3240</v>
      </c>
    </row>
    <row r="111" spans="2:19" x14ac:dyDescent="0.35">
      <c r="B111" s="118" t="s">
        <v>16491</v>
      </c>
      <c r="C111" s="286">
        <v>74.400000000000006</v>
      </c>
      <c r="D111" s="287">
        <v>74.400000000000006</v>
      </c>
      <c r="E111" s="287">
        <v>74.400000000000006</v>
      </c>
      <c r="F111" s="286">
        <v>74.400000000000006</v>
      </c>
      <c r="G111" s="287">
        <v>74.400000000000006</v>
      </c>
      <c r="H111" s="287">
        <v>74.400000000000006</v>
      </c>
    </row>
    <row r="112" spans="2:19" x14ac:dyDescent="0.35">
      <c r="B112" s="118" t="s">
        <v>16492</v>
      </c>
      <c r="C112" s="286">
        <v>148.80000000000001</v>
      </c>
      <c r="D112" s="287">
        <v>148.80000000000001</v>
      </c>
      <c r="E112" s="287">
        <v>148.80000000000001</v>
      </c>
      <c r="F112" s="286">
        <v>148.80000000000001</v>
      </c>
      <c r="G112" s="287">
        <v>148.80000000000001</v>
      </c>
      <c r="H112" s="287">
        <v>148.80000000000001</v>
      </c>
    </row>
    <row r="113" spans="2:8" x14ac:dyDescent="0.35">
      <c r="B113" s="118" t="s">
        <v>16493</v>
      </c>
      <c r="C113" s="286">
        <v>1.51</v>
      </c>
      <c r="D113" s="287">
        <v>1.51</v>
      </c>
      <c r="E113" s="287">
        <v>1.51</v>
      </c>
      <c r="F113" s="286">
        <v>1.51</v>
      </c>
      <c r="G113" s="287">
        <v>1.51</v>
      </c>
      <c r="H113" s="287">
        <v>1.51</v>
      </c>
    </row>
    <row r="114" spans="2:8" x14ac:dyDescent="0.35">
      <c r="B114" s="118" t="s">
        <v>16494</v>
      </c>
      <c r="C114" s="286">
        <v>3.01</v>
      </c>
      <c r="D114" s="287">
        <v>3.01</v>
      </c>
      <c r="E114" s="287">
        <v>3.01</v>
      </c>
      <c r="F114" s="286">
        <v>3.01</v>
      </c>
      <c r="G114" s="287">
        <v>3.01</v>
      </c>
      <c r="H114" s="287">
        <v>3.01</v>
      </c>
    </row>
    <row r="115" spans="2:8" x14ac:dyDescent="0.35">
      <c r="B115" s="181" t="s">
        <v>16495</v>
      </c>
      <c r="C115" s="289">
        <v>79</v>
      </c>
      <c r="D115" s="290">
        <v>13</v>
      </c>
      <c r="E115" s="290">
        <v>2000</v>
      </c>
      <c r="F115" s="289">
        <v>79</v>
      </c>
      <c r="G115" s="290">
        <v>13</v>
      </c>
      <c r="H115" s="290">
        <v>2000</v>
      </c>
    </row>
    <row r="116" spans="2:8" x14ac:dyDescent="0.35">
      <c r="C116"/>
    </row>
    <row r="117" spans="2:8" x14ac:dyDescent="0.35">
      <c r="C117"/>
    </row>
    <row r="118" spans="2:8" ht="21" x14ac:dyDescent="0.5">
      <c r="B118" s="4" t="s">
        <v>16615</v>
      </c>
      <c r="C118"/>
    </row>
    <row r="119" spans="2:8" x14ac:dyDescent="0.35">
      <c r="C119"/>
    </row>
    <row r="120" spans="2:8" ht="15" customHeight="1" x14ac:dyDescent="0.35">
      <c r="B120" s="329" t="s">
        <v>16689</v>
      </c>
      <c r="C120" s="329"/>
      <c r="D120" s="329"/>
      <c r="E120" s="329"/>
      <c r="F120" s="329"/>
      <c r="G120" s="329"/>
      <c r="H120" s="329"/>
    </row>
    <row r="121" spans="2:8" x14ac:dyDescent="0.35">
      <c r="B121" s="329"/>
      <c r="C121" s="329"/>
      <c r="D121" s="329"/>
      <c r="E121" s="329"/>
      <c r="F121" s="329"/>
      <c r="G121" s="329"/>
      <c r="H121" s="329"/>
    </row>
    <row r="122" spans="2:8" x14ac:dyDescent="0.35">
      <c r="B122" s="329"/>
      <c r="C122" s="329"/>
      <c r="D122" s="329"/>
      <c r="E122" s="329"/>
      <c r="F122" s="329"/>
      <c r="G122" s="329"/>
      <c r="H122" s="329"/>
    </row>
    <row r="123" spans="2:8" x14ac:dyDescent="0.35">
      <c r="B123" s="329"/>
      <c r="C123" s="329"/>
      <c r="D123" s="329"/>
      <c r="E123" s="329"/>
      <c r="F123" s="329"/>
      <c r="G123" s="329"/>
      <c r="H123" s="329"/>
    </row>
    <row r="124" spans="2:8" x14ac:dyDescent="0.35">
      <c r="B124" s="329"/>
      <c r="C124" s="329"/>
      <c r="D124" s="329"/>
      <c r="E124" s="329"/>
      <c r="F124" s="329"/>
      <c r="G124" s="329"/>
      <c r="H124" s="329"/>
    </row>
    <row r="125" spans="2:8" x14ac:dyDescent="0.35">
      <c r="C125"/>
    </row>
    <row r="126" spans="2:8" ht="15" customHeight="1" x14ac:dyDescent="0.35">
      <c r="C126"/>
    </row>
    <row r="127" spans="2:8" ht="15" customHeight="1" x14ac:dyDescent="0.4">
      <c r="B127" s="159" t="s">
        <v>16630</v>
      </c>
    </row>
    <row r="128" spans="2:8" x14ac:dyDescent="0.35">
      <c r="B128" s="117" t="s">
        <v>16591</v>
      </c>
      <c r="C128" s="12" t="s">
        <v>16614</v>
      </c>
    </row>
    <row r="129" spans="1:25" x14ac:dyDescent="0.35">
      <c r="B129" s="118" t="s">
        <v>16486</v>
      </c>
      <c r="C129" s="154">
        <v>0.5</v>
      </c>
    </row>
    <row r="130" spans="1:25" x14ac:dyDescent="0.35">
      <c r="B130" s="118" t="s">
        <v>16496</v>
      </c>
      <c r="C130" s="154">
        <v>0.5</v>
      </c>
    </row>
    <row r="131" spans="1:25" x14ac:dyDescent="0.35">
      <c r="B131" s="119" t="s">
        <v>16497</v>
      </c>
      <c r="C131" s="155"/>
    </row>
    <row r="133" spans="1:25" x14ac:dyDescent="0.35">
      <c r="C133"/>
    </row>
    <row r="134" spans="1:25" hidden="1" x14ac:dyDescent="0.35"/>
    <row r="135" spans="1:25" hidden="1" x14ac:dyDescent="0.35">
      <c r="B135" t="s">
        <v>16588</v>
      </c>
    </row>
    <row r="136" spans="1:25" ht="16" hidden="1" x14ac:dyDescent="0.4">
      <c r="A136" t="s">
        <v>16590</v>
      </c>
      <c r="B136" s="105" t="s">
        <v>16587</v>
      </c>
      <c r="C136" s="105"/>
      <c r="D136" s="100"/>
      <c r="E136" s="100"/>
      <c r="F136" s="113">
        <v>0.08</v>
      </c>
      <c r="G136" s="162">
        <v>0.01</v>
      </c>
      <c r="H136" s="113">
        <v>0.01</v>
      </c>
      <c r="I136" s="113">
        <v>0.02</v>
      </c>
      <c r="J136" s="113">
        <v>0.03</v>
      </c>
      <c r="K136" s="113">
        <v>0.02</v>
      </c>
      <c r="L136" s="113">
        <v>0.02</v>
      </c>
      <c r="M136" s="113">
        <v>0.02</v>
      </c>
      <c r="N136" s="113">
        <v>0.02</v>
      </c>
      <c r="O136" s="113">
        <v>0.02</v>
      </c>
      <c r="P136" s="113">
        <v>0.04</v>
      </c>
      <c r="Q136" s="113">
        <v>0.01</v>
      </c>
      <c r="R136" s="113">
        <v>0.01</v>
      </c>
      <c r="S136" s="113">
        <v>0.01</v>
      </c>
      <c r="T136" s="113">
        <v>0.01</v>
      </c>
      <c r="U136" s="113">
        <v>0.01</v>
      </c>
      <c r="V136" s="113">
        <v>0.01</v>
      </c>
      <c r="W136" s="113">
        <v>0.01</v>
      </c>
      <c r="X136" s="113">
        <v>0.01</v>
      </c>
    </row>
    <row r="137" spans="1:25" ht="16" hidden="1" x14ac:dyDescent="0.4">
      <c r="A137" t="s">
        <v>16589</v>
      </c>
      <c r="B137" s="107" t="s">
        <v>16587</v>
      </c>
      <c r="C137" s="107"/>
      <c r="D137" s="110"/>
      <c r="E137" s="110">
        <v>0</v>
      </c>
      <c r="F137" s="114">
        <v>0.02</v>
      </c>
      <c r="G137" s="163">
        <v>0.05</v>
      </c>
      <c r="H137" s="114">
        <v>0.05</v>
      </c>
      <c r="I137" s="114">
        <v>0.05</v>
      </c>
      <c r="J137" s="114">
        <v>0.05</v>
      </c>
      <c r="K137" s="114">
        <v>0.05</v>
      </c>
      <c r="L137" s="114">
        <v>7.0000000000000007E-2</v>
      </c>
      <c r="M137" s="114">
        <v>7.0000000000000007E-2</v>
      </c>
      <c r="N137" s="114">
        <v>0.1</v>
      </c>
      <c r="O137" s="114">
        <v>0.1</v>
      </c>
      <c r="P137" s="114">
        <v>7.0000000000000007E-2</v>
      </c>
      <c r="Q137" s="114">
        <v>0.08</v>
      </c>
      <c r="R137" s="114">
        <v>0.06</v>
      </c>
      <c r="S137" s="114">
        <v>0.05</v>
      </c>
      <c r="T137" s="114">
        <v>0.05</v>
      </c>
      <c r="U137" s="114">
        <v>0.05</v>
      </c>
      <c r="V137" s="114">
        <v>0.05</v>
      </c>
      <c r="W137" s="114">
        <v>0.03</v>
      </c>
      <c r="X137" s="115">
        <v>0.1</v>
      </c>
    </row>
    <row r="138" spans="1:25" x14ac:dyDescent="0.35">
      <c r="B138" s="160" t="s">
        <v>16673</v>
      </c>
      <c r="C138" s="283">
        <v>33000</v>
      </c>
      <c r="D138" s="284" t="s">
        <v>16674</v>
      </c>
    </row>
    <row r="141" spans="1:25" ht="21" x14ac:dyDescent="0.5">
      <c r="B141" s="4" t="s">
        <v>16605</v>
      </c>
    </row>
    <row r="142" spans="1:25" ht="16" x14ac:dyDescent="0.4">
      <c r="B142" s="103"/>
      <c r="C142" s="104" t="s">
        <v>16573</v>
      </c>
      <c r="D142" s="104">
        <f>'Yhtiö VE 0 '!C19</f>
        <v>2023</v>
      </c>
      <c r="E142" s="104">
        <f>'Yhtiö VE 0 '!D19</f>
        <v>2024</v>
      </c>
      <c r="F142" s="104">
        <f>'Yhtiö VE 0 '!E19</f>
        <v>2025</v>
      </c>
      <c r="G142" s="104">
        <f>'Yhtiö VE 0 '!F19</f>
        <v>2026</v>
      </c>
      <c r="H142" s="104">
        <f>'Yhtiö VE 0 '!G19</f>
        <v>2027</v>
      </c>
      <c r="I142" s="104">
        <f>'Yhtiö VE 0 '!H19</f>
        <v>2028</v>
      </c>
      <c r="J142" s="104">
        <f>'Yhtiö VE 0 '!I19</f>
        <v>2029</v>
      </c>
      <c r="K142" s="104">
        <f>'Yhtiö VE 0 '!J19</f>
        <v>2030</v>
      </c>
      <c r="L142" s="104">
        <f>'Yhtiö VE 0 '!K19</f>
        <v>2031</v>
      </c>
      <c r="M142" s="104">
        <f>'Yhtiö VE 0 '!L19</f>
        <v>2032</v>
      </c>
      <c r="N142" s="104">
        <f>'Yhtiö VE 0 '!M19</f>
        <v>2033</v>
      </c>
      <c r="O142" s="104">
        <f>'Yhtiö VE 0 '!N19</f>
        <v>2034</v>
      </c>
      <c r="P142" s="104">
        <f>'Yhtiö VE 0 '!O19</f>
        <v>2035</v>
      </c>
      <c r="Q142" s="104">
        <f>'Yhtiö VE 0 '!P19</f>
        <v>2036</v>
      </c>
      <c r="R142" s="104">
        <f>'Yhtiö VE 0 '!Q19</f>
        <v>2037</v>
      </c>
      <c r="S142" s="104">
        <f>'Yhtiö VE 0 '!R19</f>
        <v>2038</v>
      </c>
      <c r="T142" s="104">
        <f>'Yhtiö VE 0 '!S19</f>
        <v>2039</v>
      </c>
      <c r="U142" s="104">
        <f>'Yhtiö VE 0 '!T19</f>
        <v>2040</v>
      </c>
      <c r="V142" s="104">
        <f>'Yhtiö VE 0 '!U19</f>
        <v>2041</v>
      </c>
      <c r="W142" s="104">
        <f>'Yhtiö VE 0 '!V19</f>
        <v>2042</v>
      </c>
      <c r="X142" s="104">
        <f>'Yhtiö VE 0 '!W19</f>
        <v>2043</v>
      </c>
      <c r="Y142" s="108">
        <f>'Yhtiö VE 0 '!X19</f>
        <v>2044</v>
      </c>
    </row>
    <row r="143" spans="1:25" ht="16" x14ac:dyDescent="0.4">
      <c r="B143" s="332" t="s">
        <v>16577</v>
      </c>
      <c r="C143" s="105" t="s">
        <v>16574</v>
      </c>
      <c r="D143" s="295">
        <f>'Yhtiö VE 0 '!C44</f>
        <v>-1085000</v>
      </c>
      <c r="E143" s="295">
        <f>'Yhtiö VE 0 '!D44</f>
        <v>112235.73333333433</v>
      </c>
      <c r="F143" s="295">
        <f>'Yhtiö VE 0 '!E44</f>
        <v>369721.64284444787</v>
      </c>
      <c r="G143" s="296">
        <f>'Yhtiö VE 0 '!F44</f>
        <v>671236.13843777403</v>
      </c>
      <c r="H143" s="295">
        <f>'Yhtiö VE 0 '!G44</f>
        <v>1219581.283410389</v>
      </c>
      <c r="I143" s="295">
        <f>'Yhtiö VE 0 '!H44</f>
        <v>1883700.5736166965</v>
      </c>
      <c r="J143" s="295">
        <f>'Yhtiö VE 0 '!I44</f>
        <v>2852887.2528185733</v>
      </c>
      <c r="K143" s="295">
        <f>'Yhtiö VE 0 '!J44</f>
        <v>3899944.9123363458</v>
      </c>
      <c r="L143" s="295">
        <f>'Yhtiö VE 0 '!K44</f>
        <v>5187320.6124396157</v>
      </c>
      <c r="M143" s="295">
        <f>'Yhtiö VE 0 '!L44</f>
        <v>6723615.6520931497</v>
      </c>
      <c r="N143" s="295">
        <f>'Yhtiö VE 0 '!M44</f>
        <v>8518094.5309489015</v>
      </c>
      <c r="O143" s="295">
        <f>'Yhtiö VE 0 '!N44</f>
        <v>10580695.532870872</v>
      </c>
      <c r="P143" s="295">
        <f>'Yhtiö VE 0 '!O44</f>
        <v>12922042.914435156</v>
      </c>
      <c r="Q143" s="295">
        <f>'Yhtiö VE 0 '!P44</f>
        <v>15464232.04863691</v>
      </c>
      <c r="R143" s="295">
        <f>'Yhtiö VE 0 '!Q44</f>
        <v>18212547.461059153</v>
      </c>
      <c r="S143" s="295">
        <f>'Yhtiö VE 0 '!R44</f>
        <v>21172621.678294167</v>
      </c>
      <c r="T143" s="295">
        <f>'Yhtiö VE 0 '!S44</f>
        <v>24350434.323661689</v>
      </c>
      <c r="U143" s="295">
        <f>'Yhtiö VE 0 '!T44</f>
        <v>27752311.880571745</v>
      </c>
      <c r="V143" s="295">
        <f>'Yhtiö VE 0 '!U44</f>
        <v>31384928.091568898</v>
      </c>
      <c r="W143" s="295">
        <f>'Yhtiö VE 0 '!V44</f>
        <v>35255304.963276349</v>
      </c>
      <c r="X143" s="295">
        <f>'Yhtiö VE 0 '!W44</f>
        <v>39370814.349479899</v>
      </c>
      <c r="Y143" s="297">
        <f>'Yhtiö VE 0 '!X44</f>
        <v>43739180.08646296</v>
      </c>
    </row>
    <row r="144" spans="1:25" ht="16" x14ac:dyDescent="0.4">
      <c r="B144" s="332"/>
      <c r="C144" s="105" t="s">
        <v>16575</v>
      </c>
      <c r="D144" s="295">
        <f>'Yhtiö VE 0 '!C56</f>
        <v>245000</v>
      </c>
      <c r="E144" s="295">
        <f>'Yhtiö VE 0 '!D56</f>
        <v>2363220.7552000005</v>
      </c>
      <c r="F144" s="295">
        <f>'Yhtiö VE 0 '!E56</f>
        <v>2504947.685184001</v>
      </c>
      <c r="G144" s="296">
        <f>'Yhtiö VE 0 '!F56</f>
        <v>2769351.181064236</v>
      </c>
      <c r="H144" s="295">
        <f>'Yhtiö VE 0 '!G56</f>
        <v>3132515.2906675804</v>
      </c>
      <c r="I144" s="295">
        <f>'Yhtiö VE 0 '!H56</f>
        <v>3593865.5263032895</v>
      </c>
      <c r="J144" s="295">
        <f>'Yhtiö VE 0 '!I56</f>
        <v>3898175.6049982067</v>
      </c>
      <c r="K144" s="295">
        <f>'Yhtiö VE 0 '!J56</f>
        <v>3977108.3672650252</v>
      </c>
      <c r="L144" s="295">
        <f>'Yhtiö VE 0 '!K56</f>
        <v>4081884.5208443981</v>
      </c>
      <c r="M144" s="295">
        <f>'Yhtiö VE 0 '!L56</f>
        <v>4207647.3130414523</v>
      </c>
      <c r="N144" s="295">
        <f>'Yhtiö VE 0 '!M56</f>
        <v>4354128.9741249811</v>
      </c>
      <c r="O144" s="295">
        <f>'Yhtiö VE 0 '!N56</f>
        <v>4521146.0581918471</v>
      </c>
      <c r="P144" s="295">
        <f>'Yhtiö VE 0 '!O56</f>
        <v>4708595.2631356716</v>
      </c>
      <c r="Q144" s="295">
        <f>'Yhtiö VE 0 '!P56</f>
        <v>4827221.0573345125</v>
      </c>
      <c r="R144" s="295">
        <f>'Yhtiö VE 0 '!Q56</f>
        <v>4959543.6640085857</v>
      </c>
      <c r="S144" s="295">
        <f>'Yhtiö VE 0 '!R56</f>
        <v>5105295.3525684364</v>
      </c>
      <c r="T144" s="295">
        <f>'Yhtiö VE 0 '!S56</f>
        <v>5264256.521621177</v>
      </c>
      <c r="U144" s="295">
        <f>'Yhtiö VE 0 '!T56</f>
        <v>5436252.53077434</v>
      </c>
      <c r="V144" s="295">
        <f>'Yhtiö VE 0 '!U56</f>
        <v>5621150.8029912598</v>
      </c>
      <c r="W144" s="295">
        <f>'Yhtiö VE 0 '!V56</f>
        <v>5818858.1757973209</v>
      </c>
      <c r="X144" s="295">
        <f>'Yhtiö VE 0 '!W56</f>
        <v>6029318.4813664891</v>
      </c>
      <c r="Y144" s="297">
        <f>'Yhtiö VE 0 '!X56</f>
        <v>6252510.3371066935</v>
      </c>
    </row>
    <row r="145" spans="2:27" ht="16" x14ac:dyDescent="0.4">
      <c r="B145" s="332"/>
      <c r="C145" s="105" t="s">
        <v>16576</v>
      </c>
      <c r="D145" s="105"/>
      <c r="E145" s="302">
        <v>3100000</v>
      </c>
      <c r="F145" s="302">
        <v>1800000</v>
      </c>
      <c r="G145" s="302">
        <v>1350000</v>
      </c>
      <c r="H145" s="302">
        <v>1000000</v>
      </c>
      <c r="I145" s="302">
        <v>400000</v>
      </c>
      <c r="J145" s="302">
        <v>150000</v>
      </c>
      <c r="K145" s="101"/>
      <c r="L145" s="101"/>
      <c r="M145" s="101"/>
      <c r="N145" s="101"/>
      <c r="O145" s="101"/>
      <c r="P145" s="101"/>
      <c r="Q145" s="101"/>
      <c r="R145" s="101"/>
      <c r="S145" s="101"/>
      <c r="T145" s="101"/>
      <c r="U145" s="101"/>
      <c r="V145" s="101"/>
      <c r="W145" s="101"/>
      <c r="X145" s="101"/>
      <c r="Y145" s="102"/>
    </row>
    <row r="146" spans="2:27" ht="16" x14ac:dyDescent="0.4">
      <c r="B146" s="332"/>
      <c r="C146" s="105" t="s">
        <v>16422</v>
      </c>
      <c r="D146" s="158">
        <f>C80</f>
        <v>4000000</v>
      </c>
      <c r="E146" s="302">
        <v>5000000</v>
      </c>
      <c r="F146" s="302">
        <v>5000000</v>
      </c>
      <c r="G146" s="302">
        <v>5000000</v>
      </c>
      <c r="H146" s="302">
        <v>5000000</v>
      </c>
      <c r="I146" s="302">
        <v>5000000</v>
      </c>
      <c r="J146" s="302">
        <v>5000000</v>
      </c>
      <c r="K146" s="295">
        <f t="shared" ref="K146:Y146" si="0">J146*(1+$C70)</f>
        <v>5100000</v>
      </c>
      <c r="L146" s="295">
        <f t="shared" si="0"/>
        <v>5202000</v>
      </c>
      <c r="M146" s="295">
        <f>L146*(1+$C70)</f>
        <v>5306040</v>
      </c>
      <c r="N146" s="295">
        <f t="shared" si="0"/>
        <v>5412160.7999999998</v>
      </c>
      <c r="O146" s="295">
        <f t="shared" si="0"/>
        <v>5520404.0159999998</v>
      </c>
      <c r="P146" s="295">
        <f t="shared" si="0"/>
        <v>5630812.0963199995</v>
      </c>
      <c r="Q146" s="295">
        <f t="shared" si="0"/>
        <v>5743428.3382463995</v>
      </c>
      <c r="R146" s="295">
        <f t="shared" si="0"/>
        <v>5858296.9050113279</v>
      </c>
      <c r="S146" s="295">
        <f t="shared" si="0"/>
        <v>5975462.8431115542</v>
      </c>
      <c r="T146" s="295">
        <f t="shared" si="0"/>
        <v>6094972.0999737857</v>
      </c>
      <c r="U146" s="295">
        <f t="shared" si="0"/>
        <v>6216871.5419732612</v>
      </c>
      <c r="V146" s="295">
        <f t="shared" si="0"/>
        <v>6341208.9728127262</v>
      </c>
      <c r="W146" s="295">
        <f t="shared" si="0"/>
        <v>6468033.1522689806</v>
      </c>
      <c r="X146" s="295">
        <f t="shared" si="0"/>
        <v>6597393.81531436</v>
      </c>
      <c r="Y146" s="297">
        <f t="shared" si="0"/>
        <v>6729341.691620647</v>
      </c>
    </row>
    <row r="147" spans="2:27" ht="16" x14ac:dyDescent="0.4">
      <c r="B147" s="106"/>
      <c r="C147" s="105" t="s">
        <v>16587</v>
      </c>
      <c r="D147" s="105"/>
      <c r="E147" s="300">
        <v>0.04</v>
      </c>
      <c r="F147" s="301">
        <v>0.06</v>
      </c>
      <c r="G147" s="298">
        <v>0.06</v>
      </c>
      <c r="H147" s="299">
        <v>0.06</v>
      </c>
      <c r="I147" s="299">
        <v>0.06</v>
      </c>
      <c r="J147" s="299">
        <v>0.04</v>
      </c>
      <c r="K147" s="299">
        <v>0.02</v>
      </c>
      <c r="L147" s="299">
        <v>0.02</v>
      </c>
      <c r="M147" s="299">
        <v>0.02</v>
      </c>
      <c r="N147" s="299">
        <v>0.02</v>
      </c>
      <c r="O147" s="299">
        <v>0.02</v>
      </c>
      <c r="P147" s="299">
        <v>0.02</v>
      </c>
      <c r="Q147" s="299">
        <v>1.4999999999999999E-2</v>
      </c>
      <c r="R147" s="299">
        <v>1.4999999999999999E-2</v>
      </c>
      <c r="S147" s="299">
        <v>1.4999999999999999E-2</v>
      </c>
      <c r="T147" s="299">
        <v>1.4999999999999999E-2</v>
      </c>
      <c r="U147" s="299">
        <v>1.4999999999999999E-2</v>
      </c>
      <c r="V147" s="299">
        <v>1.4999999999999999E-2</v>
      </c>
      <c r="W147" s="299">
        <v>1.4999999999999999E-2</v>
      </c>
      <c r="X147" s="299">
        <v>1.4999999999999999E-2</v>
      </c>
      <c r="Y147" s="299">
        <v>1.4999999999999999E-2</v>
      </c>
    </row>
    <row r="148" spans="2:27" ht="16" x14ac:dyDescent="0.4">
      <c r="B148" s="106"/>
      <c r="C148" s="105"/>
      <c r="D148" s="105"/>
      <c r="E148" s="105"/>
      <c r="F148" s="105"/>
      <c r="G148" s="164"/>
      <c r="H148" s="105"/>
      <c r="I148" s="105"/>
      <c r="J148" s="105"/>
      <c r="K148" s="105"/>
      <c r="L148" s="105"/>
      <c r="M148" s="105"/>
      <c r="N148" s="105"/>
      <c r="O148" s="105"/>
      <c r="P148" s="105"/>
      <c r="Q148" s="105"/>
      <c r="R148" s="105"/>
      <c r="S148" s="105"/>
      <c r="T148" s="105"/>
      <c r="U148" s="105"/>
      <c r="V148" s="105"/>
      <c r="W148" s="105"/>
      <c r="X148" s="105"/>
      <c r="Y148" s="109"/>
    </row>
    <row r="149" spans="2:27" ht="16" x14ac:dyDescent="0.4">
      <c r="B149" s="327" t="s">
        <v>16628</v>
      </c>
      <c r="C149" s="105" t="s">
        <v>16655</v>
      </c>
      <c r="D149" s="188">
        <f>'Alue Vaihtoehto1'!C105</f>
        <v>-785.58960134755398</v>
      </c>
      <c r="E149" s="188">
        <f>'Alue Vaihtoehto1'!D105</f>
        <v>-5414.6813806226237</v>
      </c>
      <c r="F149" s="188">
        <f>'Alue Vaihtoehto1'!E105</f>
        <v>2065.9272078815484</v>
      </c>
      <c r="G149" s="189">
        <f>'Alue Vaihtoehto1'!F105</f>
        <v>1580.7402239158473</v>
      </c>
      <c r="H149" s="188">
        <f>'Alue Vaihtoehto1'!G105</f>
        <v>2011.5933132373757</v>
      </c>
      <c r="I149" s="188">
        <f>'Alue Vaihtoehto1'!H105</f>
        <v>3569.5684790345622</v>
      </c>
      <c r="J149" s="188">
        <f>'Alue Vaihtoehto1'!I105</f>
        <v>6407.8430272682817</v>
      </c>
      <c r="K149" s="188">
        <f>'Alue Vaihtoehto1'!J105</f>
        <v>-570676.85501893563</v>
      </c>
      <c r="L149" s="188">
        <f>'Alue Vaihtoehto1'!K105</f>
        <v>-567487.57141063572</v>
      </c>
      <c r="M149" s="188">
        <f>'Alue Vaihtoehto1'!L105</f>
        <v>-562009.07832780317</v>
      </c>
      <c r="N149" s="188">
        <f>'Alue Vaihtoehto1'!M105</f>
        <v>-554115.7070127927</v>
      </c>
      <c r="O149" s="188">
        <f>'Alue Vaihtoehto1'!N105</f>
        <v>-543670.90620138461</v>
      </c>
      <c r="P149" s="188">
        <f>'Alue Vaihtoehto1'!O105</f>
        <v>-530526.76072858984</v>
      </c>
      <c r="Q149" s="188">
        <f>'Alue Vaihtoehto1'!P105</f>
        <v>-514523.46878833947</v>
      </c>
      <c r="R149" s="188">
        <f>'Alue Vaihtoehto1'!Q105</f>
        <v>-495488.77617661486</v>
      </c>
      <c r="S149" s="188">
        <f>'Alue Vaihtoehto1'!R105</f>
        <v>-473237.36569291621</v>
      </c>
      <c r="T149" s="188">
        <f>'Alue Vaihtoehto1'!S105</f>
        <v>-447570.19971465005</v>
      </c>
      <c r="U149" s="188">
        <f>'Alue Vaihtoehto1'!T105</f>
        <v>-534907.14712579339</v>
      </c>
      <c r="V149" s="188">
        <f>'Alue Vaihtoehto1'!U105</f>
        <v>-511677.33671890362</v>
      </c>
      <c r="W149" s="188">
        <f>'Alue Vaihtoehto1'!V105</f>
        <v>-483683.38271239388</v>
      </c>
      <c r="X149" s="188">
        <f>'Alue Vaihtoehto1'!W105</f>
        <v>-450707.88462614833</v>
      </c>
      <c r="Y149" s="190">
        <f>'Alue Vaihtoehto1'!X105</f>
        <v>-412512.70989827061</v>
      </c>
      <c r="Z149" s="187">
        <f>'Alue Vaihtoehto1'!X104</f>
        <v>0</v>
      </c>
      <c r="AA149" t="s">
        <v>16638</v>
      </c>
    </row>
    <row r="150" spans="2:27" ht="16" x14ac:dyDescent="0.4">
      <c r="B150" s="327"/>
      <c r="C150" s="105" t="s">
        <v>16575</v>
      </c>
      <c r="D150" s="188">
        <f>'Alue Vaihtoehto1'!C118</f>
        <v>3234.1567958076012</v>
      </c>
      <c r="E150" s="188">
        <f>'Alue Vaihtoehto1'!D118</f>
        <v>8264.2750793462837</v>
      </c>
      <c r="F150" s="188">
        <f>'Alue Vaihtoehto1'!E118</f>
        <v>10380.184947189118</v>
      </c>
      <c r="G150" s="189">
        <f>'Alue Vaihtoehto1'!F118</f>
        <v>11675.933930999734</v>
      </c>
      <c r="H150" s="188">
        <f>'Alue Vaihtoehto1'!G118</f>
        <v>11844.266784910698</v>
      </c>
      <c r="I150" s="188">
        <f>'Alue Vaihtoehto1'!H118</f>
        <v>12163.710711284373</v>
      </c>
      <c r="J150" s="188">
        <f>'Alue Vaihtoehto1'!I118</f>
        <v>12649.994817574199</v>
      </c>
      <c r="K150" s="188">
        <f>'Alue Vaihtoehto1'!J118</f>
        <v>-36304.849521118609</v>
      </c>
      <c r="L150" s="188">
        <f>'Alue Vaihtoehto1'!K118</f>
        <v>-30813.495933871207</v>
      </c>
      <c r="M150" s="188">
        <f>'Alue Vaihtoehto1'!L118</f>
        <v>-25469.841306333838</v>
      </c>
      <c r="N150" s="188">
        <f>'Alue Vaihtoehto1'!M118</f>
        <v>-20242.083150919418</v>
      </c>
      <c r="O150" s="188">
        <f>'Alue Vaihtoehto1'!N118</f>
        <v>-15099.698330134386</v>
      </c>
      <c r="P150" s="188">
        <f>'Alue Vaihtoehto1'!O118</f>
        <v>-10013.264561505785</v>
      </c>
      <c r="Q150" s="188">
        <f>'Alue Vaihtoehto1'!P118</f>
        <v>-4954.291557703662</v>
      </c>
      <c r="R150" s="188">
        <f>'Alue Vaihtoehto1'!Q118</f>
        <v>104.93924443599099</v>
      </c>
      <c r="S150" s="188">
        <f>'Alue Vaihtoehto1'!R118</f>
        <v>5191.5273453564369</v>
      </c>
      <c r="T150" s="188">
        <f>'Alue Vaihtoehto1'!S118</f>
        <v>10332.09915348229</v>
      </c>
      <c r="U150" s="188">
        <f>'Alue Vaihtoehto1'!T118</f>
        <v>-5027.0518707162119</v>
      </c>
      <c r="V150" s="188">
        <f>'Alue Vaihtoehto1'!U118</f>
        <v>1902.5699176169001</v>
      </c>
      <c r="W150" s="188">
        <f>'Alue Vaihtoehto1'!V118</f>
        <v>8839.3345725105028</v>
      </c>
      <c r="X150" s="188">
        <f>'Alue Vaihtoehto1'!W118</f>
        <v>15819.15641039217</v>
      </c>
      <c r="Y150" s="190">
        <f>'Alue Vaihtoehto1'!X118</f>
        <v>22877.361801160674</v>
      </c>
    </row>
    <row r="151" spans="2:27" ht="16" x14ac:dyDescent="0.4">
      <c r="B151" s="327"/>
      <c r="C151" s="105" t="s">
        <v>16576</v>
      </c>
      <c r="D151" s="105"/>
      <c r="E151" s="105"/>
      <c r="F151" s="101">
        <v>10000</v>
      </c>
      <c r="G151" s="165"/>
      <c r="H151" s="101"/>
      <c r="I151" s="101"/>
      <c r="J151" s="101"/>
      <c r="K151" s="101">
        <v>30000</v>
      </c>
      <c r="L151" s="101">
        <v>0</v>
      </c>
      <c r="M151" s="101">
        <v>0</v>
      </c>
      <c r="N151" s="101">
        <v>0</v>
      </c>
      <c r="O151" s="101">
        <v>0</v>
      </c>
      <c r="P151" s="101"/>
      <c r="Q151" s="101"/>
      <c r="R151" s="101"/>
      <c r="S151" s="101"/>
      <c r="T151" s="101">
        <v>0</v>
      </c>
      <c r="U151" s="101">
        <v>110000</v>
      </c>
      <c r="V151" s="101"/>
      <c r="W151" s="101">
        <v>0</v>
      </c>
      <c r="X151" s="101"/>
      <c r="Y151" s="102"/>
    </row>
    <row r="152" spans="2:27" ht="16" x14ac:dyDescent="0.4">
      <c r="B152" s="327"/>
      <c r="C152" s="105" t="s">
        <v>16587</v>
      </c>
      <c r="D152" s="105"/>
      <c r="E152" s="105"/>
      <c r="F152" s="105"/>
      <c r="G152" s="162">
        <v>0.08</v>
      </c>
      <c r="H152" s="162">
        <v>0.04</v>
      </c>
      <c r="I152" s="162">
        <v>0.04</v>
      </c>
      <c r="J152" s="162">
        <v>0.04</v>
      </c>
      <c r="K152" s="162">
        <v>0.04</v>
      </c>
      <c r="L152" s="162">
        <v>0.06</v>
      </c>
      <c r="M152" s="162">
        <v>0.06</v>
      </c>
      <c r="N152" s="162">
        <v>0.06</v>
      </c>
      <c r="O152" s="162">
        <v>0.06</v>
      </c>
      <c r="P152" s="162">
        <v>0.06</v>
      </c>
      <c r="Q152" s="162">
        <v>0.06</v>
      </c>
      <c r="R152" s="162">
        <v>0.06</v>
      </c>
      <c r="S152" s="162">
        <v>0.06</v>
      </c>
      <c r="T152" s="162">
        <v>0.06</v>
      </c>
      <c r="U152" s="162">
        <v>0.06</v>
      </c>
      <c r="V152" s="162">
        <v>0.06</v>
      </c>
      <c r="W152" s="162">
        <v>0.06</v>
      </c>
      <c r="X152" s="162">
        <v>0.06</v>
      </c>
      <c r="Y152" s="162">
        <v>0.06</v>
      </c>
    </row>
    <row r="153" spans="2:27" ht="16" x14ac:dyDescent="0.4">
      <c r="B153" s="106"/>
      <c r="C153" s="105"/>
      <c r="D153" s="105"/>
      <c r="E153" s="105"/>
      <c r="F153" s="105"/>
      <c r="G153" s="164"/>
      <c r="H153" s="105"/>
      <c r="I153" s="105"/>
      <c r="J153" s="105"/>
      <c r="K153" s="105"/>
      <c r="L153" s="105"/>
      <c r="M153" s="105"/>
      <c r="N153" s="105"/>
      <c r="O153" s="105"/>
      <c r="P153" s="105"/>
      <c r="Q153" s="105"/>
      <c r="R153" s="105"/>
      <c r="S153" s="105"/>
      <c r="T153" s="105"/>
      <c r="U153" s="105"/>
      <c r="V153" s="105"/>
      <c r="W153" s="105"/>
      <c r="X153" s="105"/>
      <c r="Y153" s="109"/>
    </row>
    <row r="154" spans="2:27" ht="16" x14ac:dyDescent="0.4">
      <c r="B154" s="327" t="s">
        <v>16629</v>
      </c>
      <c r="C154" s="105" t="s">
        <v>16655</v>
      </c>
      <c r="D154" s="188">
        <f>'Alue Vaihtoehto2 '!C105</f>
        <v>-785.58960134755398</v>
      </c>
      <c r="E154" s="188">
        <f>'Alue Vaihtoehto2 '!D105</f>
        <v>-5414.6813806226237</v>
      </c>
      <c r="F154" s="188">
        <f>'Alue Vaihtoehto2 '!E105</f>
        <v>7466.1772078815484</v>
      </c>
      <c r="G154" s="189">
        <f>'Alue Vaihtoehto2 '!F105</f>
        <v>12557.235023915848</v>
      </c>
      <c r="H154" s="188">
        <f>'Alue Vaihtoehto2 '!G105</f>
        <v>20181.672785237381</v>
      </c>
      <c r="I154" s="188">
        <f>'Alue Vaihtoehto2 '!H105</f>
        <v>30710.047584154563</v>
      </c>
      <c r="J154" s="188">
        <f>'Alue Vaihtoehto2 '!I105</f>
        <v>43490.697560765897</v>
      </c>
      <c r="K154" s="188">
        <f>'Alue Vaihtoehto2 '!J105</f>
        <v>-550744.63653110457</v>
      </c>
      <c r="L154" s="188">
        <f>'Alue Vaihtoehto2 '!K105</f>
        <v>-535762.35009304958</v>
      </c>
      <c r="M154" s="188">
        <f>'Alue Vaihtoehto2 '!L105</f>
        <v>-519640.82513484638</v>
      </c>
      <c r="N154" s="188">
        <f>'Alue Vaihtoehto2 '!M105</f>
        <v>-502356.8565972342</v>
      </c>
      <c r="O154" s="188">
        <f>'Alue Vaihtoehto2 '!N105</f>
        <v>-483885.67547619203</v>
      </c>
      <c r="P154" s="188">
        <f>'Alue Vaihtoehto2 '!O105</f>
        <v>-464200.96830969164</v>
      </c>
      <c r="Q154" s="188">
        <f>'Alue Vaihtoehto2 '!P105</f>
        <v>-443895.39287259895</v>
      </c>
      <c r="R154" s="188">
        <f>'Alue Vaihtoehto2 '!Q105</f>
        <v>-422972.22413732461</v>
      </c>
      <c r="S154" s="188">
        <f>'Alue Vaihtoehto2 '!R105</f>
        <v>-401434.29658457713</v>
      </c>
      <c r="T154" s="188">
        <f>'Alue Vaihtoehto2 '!S105</f>
        <v>-379284.03987482697</v>
      </c>
      <c r="U154" s="188">
        <f>'Alue Vaihtoehto2 '!T105</f>
        <v>-536390.17909540085</v>
      </c>
      <c r="V154" s="188">
        <f>'Alue Vaihtoehto2 '!U105</f>
        <v>-516629.9886193836</v>
      </c>
      <c r="W154" s="188">
        <f>'Alue Vaihtoehto2 '!V105</f>
        <v>-496022.06267694413</v>
      </c>
      <c r="X154" s="188">
        <f>'Alue Vaihtoehto2 '!W105</f>
        <v>-474583.56819984771</v>
      </c>
      <c r="Y154" s="190">
        <f>'Alue Vaihtoehto2 '!X105</f>
        <v>-452330.34779606148</v>
      </c>
      <c r="Z154" s="187">
        <f>'Alue Vaihtoehto2 '!X103</f>
        <v>0</v>
      </c>
    </row>
    <row r="155" spans="2:27" ht="16" x14ac:dyDescent="0.4">
      <c r="B155" s="327"/>
      <c r="C155" s="105" t="s">
        <v>16575</v>
      </c>
      <c r="D155" s="188">
        <f>'Alue Vaihtoehto2 '!C117</f>
        <v>3234.1567958076012</v>
      </c>
      <c r="E155" s="188">
        <f>'Alue Vaihtoehto2 '!D117</f>
        <v>8264.2750793462837</v>
      </c>
      <c r="F155" s="188">
        <f>'Alue Vaihtoehto2 '!E117</f>
        <v>15780.434947189118</v>
      </c>
      <c r="G155" s="189">
        <f>'Alue Vaihtoehto2 '!F117</f>
        <v>17252.178730999734</v>
      </c>
      <c r="H155" s="188">
        <f>'Alue Vaihtoehto2 '!G117</f>
        <v>19037.851456910703</v>
      </c>
      <c r="I155" s="188">
        <f>'Alue Vaihtoehto2 '!H117</f>
        <v>21134.110344404377</v>
      </c>
      <c r="J155" s="188">
        <f>'Alue Vaihtoehto2 '!I117</f>
        <v>22592.370245951806</v>
      </c>
      <c r="K155" s="188">
        <f>'Alue Vaihtoehto2 '!J117</f>
        <v>-25455.485566785159</v>
      </c>
      <c r="L155" s="188">
        <f>'Alue Vaihtoehto2 '!K117</f>
        <v>-20887.159770782804</v>
      </c>
      <c r="M155" s="188">
        <f>'Alue Vaihtoehto2 '!L117</f>
        <v>-16569.031653185433</v>
      </c>
      <c r="N155" s="188">
        <f>'Alue Vaihtoehto2 '!M117</f>
        <v>-12477.560002391765</v>
      </c>
      <c r="O155" s="188">
        <f>'Alue Vaihtoehto2 '!N117</f>
        <v>-8590.9871563027555</v>
      </c>
      <c r="P155" s="188">
        <f>'Alue Vaihtoehto2 '!O117</f>
        <v>-4889.1940612158069</v>
      </c>
      <c r="Q155" s="188">
        <f>'Alue Vaihtoehto2 '!P117</f>
        <v>-1974.0665080493054</v>
      </c>
      <c r="R155" s="188">
        <f>'Alue Vaihtoehto2 '!Q117</f>
        <v>759.49415061032778</v>
      </c>
      <c r="S155" s="188">
        <f>'Alue Vaihtoehto2 '!R117</f>
        <v>3326.3846115215056</v>
      </c>
      <c r="T155" s="188">
        <f>'Alue Vaihtoehto2 '!S117</f>
        <v>5740.3074022748406</v>
      </c>
      <c r="U155" s="188">
        <f>'Alue Vaihtoehto2 '!T117</f>
        <v>-10466.133997325465</v>
      </c>
      <c r="V155" s="188">
        <f>'Alue Vaihtoehto2 '!U117</f>
        <v>-6858.9476426223846</v>
      </c>
      <c r="W155" s="188">
        <f>'Alue Vaihtoehto2 '!V117</f>
        <v>-3485.7979456354515</v>
      </c>
      <c r="X155" s="188">
        <f>'Alue Vaihtoehto2 '!W117</f>
        <v>-327.67802256089635</v>
      </c>
      <c r="Y155" s="190">
        <f>'Alue Vaihtoehto2 '!X117</f>
        <v>2632.8987081855012</v>
      </c>
    </row>
    <row r="156" spans="2:27" ht="16" x14ac:dyDescent="0.4">
      <c r="B156" s="327"/>
      <c r="C156" s="105" t="s">
        <v>16576</v>
      </c>
      <c r="D156" s="105"/>
      <c r="E156" s="105"/>
      <c r="F156" s="101">
        <v>10000</v>
      </c>
      <c r="G156" s="165">
        <v>0</v>
      </c>
      <c r="H156" s="165"/>
      <c r="I156" s="165"/>
      <c r="J156" s="165"/>
      <c r="K156" s="165">
        <v>0</v>
      </c>
      <c r="L156" s="165">
        <f t="shared" ref="L156:Q156" si="1">L151</f>
        <v>0</v>
      </c>
      <c r="M156" s="165">
        <f t="shared" si="1"/>
        <v>0</v>
      </c>
      <c r="N156" s="165">
        <f t="shared" si="1"/>
        <v>0</v>
      </c>
      <c r="O156" s="165">
        <f t="shared" si="1"/>
        <v>0</v>
      </c>
      <c r="P156" s="165"/>
      <c r="Q156" s="165">
        <f t="shared" si="1"/>
        <v>0</v>
      </c>
      <c r="R156" s="165">
        <f t="shared" ref="R156:Y156" si="2">R151</f>
        <v>0</v>
      </c>
      <c r="S156" s="165">
        <f t="shared" si="2"/>
        <v>0</v>
      </c>
      <c r="T156" s="165">
        <f t="shared" si="2"/>
        <v>0</v>
      </c>
      <c r="U156" s="165">
        <v>40000</v>
      </c>
      <c r="V156" s="165">
        <f t="shared" si="2"/>
        <v>0</v>
      </c>
      <c r="W156" s="165">
        <f t="shared" si="2"/>
        <v>0</v>
      </c>
      <c r="X156" s="165">
        <f t="shared" si="2"/>
        <v>0</v>
      </c>
      <c r="Y156" s="165">
        <f t="shared" si="2"/>
        <v>0</v>
      </c>
    </row>
    <row r="157" spans="2:27" ht="16" x14ac:dyDescent="0.4">
      <c r="B157" s="328"/>
      <c r="C157" s="107" t="s">
        <v>16587</v>
      </c>
      <c r="D157" s="107"/>
      <c r="E157" s="107"/>
      <c r="F157" s="107"/>
      <c r="G157" s="166">
        <v>0.06</v>
      </c>
      <c r="H157" s="166">
        <v>0.06</v>
      </c>
      <c r="I157" s="166">
        <v>0.06</v>
      </c>
      <c r="J157" s="166">
        <v>0.04</v>
      </c>
      <c r="K157" s="166">
        <v>0.02</v>
      </c>
      <c r="L157" s="166">
        <v>0.02</v>
      </c>
      <c r="M157" s="166">
        <v>0.02</v>
      </c>
      <c r="N157" s="166">
        <v>0.02</v>
      </c>
      <c r="O157" s="166">
        <v>0.02</v>
      </c>
      <c r="P157" s="166">
        <v>0.02</v>
      </c>
      <c r="Q157" s="325">
        <v>0.01</v>
      </c>
      <c r="R157" s="325">
        <v>0.01</v>
      </c>
      <c r="S157" s="325">
        <v>0.01</v>
      </c>
      <c r="T157" s="325">
        <v>0.01</v>
      </c>
      <c r="U157" s="325">
        <v>0.01</v>
      </c>
      <c r="V157" s="325">
        <v>0.01</v>
      </c>
      <c r="W157" s="325">
        <v>0.01</v>
      </c>
      <c r="X157" s="325">
        <v>0.01</v>
      </c>
      <c r="Y157" s="325">
        <v>0.01</v>
      </c>
    </row>
    <row r="158" spans="2:27" ht="17.25" customHeight="1" x14ac:dyDescent="0.35"/>
    <row r="160" spans="2:27" x14ac:dyDescent="0.35">
      <c r="C160"/>
    </row>
    <row r="161" spans="1:24" hidden="1" x14ac:dyDescent="0.35"/>
    <row r="162" spans="1:24" hidden="1" x14ac:dyDescent="0.35">
      <c r="B162" t="s">
        <v>16588</v>
      </c>
    </row>
    <row r="163" spans="1:24" ht="16" hidden="1" x14ac:dyDescent="0.4">
      <c r="A163" t="s">
        <v>16590</v>
      </c>
      <c r="B163" s="105" t="s">
        <v>16587</v>
      </c>
      <c r="C163" s="105"/>
      <c r="D163" s="100"/>
      <c r="E163" s="100"/>
      <c r="F163" s="113">
        <v>0.08</v>
      </c>
      <c r="G163" s="162">
        <v>0.01</v>
      </c>
      <c r="H163" s="113">
        <v>0.01</v>
      </c>
      <c r="I163" s="113">
        <v>0.02</v>
      </c>
      <c r="J163" s="113">
        <v>0.03</v>
      </c>
      <c r="K163" s="113">
        <v>0.02</v>
      </c>
      <c r="L163" s="113">
        <v>0.02</v>
      </c>
      <c r="M163" s="113">
        <v>0.02</v>
      </c>
      <c r="N163" s="113">
        <v>0.02</v>
      </c>
      <c r="O163" s="113">
        <v>0.02</v>
      </c>
      <c r="P163" s="113">
        <v>0.04</v>
      </c>
      <c r="Q163" s="113">
        <v>0.01</v>
      </c>
      <c r="R163" s="113">
        <v>0.01</v>
      </c>
      <c r="S163" s="113">
        <v>0.01</v>
      </c>
      <c r="T163" s="113">
        <v>0.01</v>
      </c>
      <c r="U163" s="113">
        <v>0.01</v>
      </c>
      <c r="V163" s="113">
        <v>0.01</v>
      </c>
      <c r="W163" s="113">
        <v>0.01</v>
      </c>
      <c r="X163" s="113">
        <v>0.01</v>
      </c>
    </row>
    <row r="164" spans="1:24" ht="16" hidden="1" x14ac:dyDescent="0.4">
      <c r="A164" t="s">
        <v>16589</v>
      </c>
      <c r="B164" s="107" t="s">
        <v>16587</v>
      </c>
      <c r="C164" s="107"/>
      <c r="D164" s="110"/>
      <c r="E164" s="110">
        <v>0</v>
      </c>
      <c r="F164" s="114">
        <v>0.02</v>
      </c>
      <c r="G164" s="163">
        <v>0.05</v>
      </c>
      <c r="H164" s="114">
        <v>0.05</v>
      </c>
      <c r="I164" s="114">
        <v>0.05</v>
      </c>
      <c r="J164" s="114">
        <v>0.05</v>
      </c>
      <c r="K164" s="114">
        <v>0.05</v>
      </c>
      <c r="L164" s="114">
        <v>7.0000000000000007E-2</v>
      </c>
      <c r="M164" s="114">
        <v>7.0000000000000007E-2</v>
      </c>
      <c r="N164" s="114">
        <v>0.1</v>
      </c>
      <c r="O164" s="114">
        <v>0.1</v>
      </c>
      <c r="P164" s="114">
        <v>7.0000000000000007E-2</v>
      </c>
      <c r="Q164" s="114">
        <v>0.08</v>
      </c>
      <c r="R164" s="114">
        <v>0.06</v>
      </c>
      <c r="S164" s="114">
        <v>0.05</v>
      </c>
      <c r="T164" s="114">
        <v>0.05</v>
      </c>
      <c r="U164" s="114">
        <v>0.05</v>
      </c>
      <c r="V164" s="114">
        <v>0.05</v>
      </c>
      <c r="W164" s="114">
        <v>0.03</v>
      </c>
      <c r="X164" s="115">
        <v>0.1</v>
      </c>
    </row>
    <row r="165" spans="1:24" ht="23.25" customHeight="1" x14ac:dyDescent="0.5">
      <c r="B165" s="4" t="s">
        <v>16640</v>
      </c>
      <c r="K165" s="316">
        <f>Vaikutus!F2</f>
        <v>3.3080821096254674E-2</v>
      </c>
      <c r="L165" t="str">
        <f>Vaikutus!G2</f>
        <v>Vesihuollon  kustannukset keskimäärin tarkastelujaksolla, Uusi liittyjä</v>
      </c>
      <c r="Q165" s="8">
        <f>Vaikutus!N2</f>
        <v>1379.8117277043182</v>
      </c>
      <c r="R165" t="s">
        <v>16674</v>
      </c>
    </row>
    <row r="166" spans="1:24" x14ac:dyDescent="0.35">
      <c r="K166" s="316">
        <f>Vaikutus!F3</f>
        <v>2.6553540707482941E-2</v>
      </c>
      <c r="L166" s="315" t="str">
        <f>Vaikutus!G3</f>
        <v>Vesihuollon  kustannukset keskimäärin tarkastelujaksolla, Vanha liittyjä</v>
      </c>
      <c r="Q166" s="8">
        <f>Vaikutus!N3</f>
        <v>1107.55675542791</v>
      </c>
      <c r="R166" t="s">
        <v>16674</v>
      </c>
    </row>
    <row r="167" spans="1:24" hidden="1" x14ac:dyDescent="0.35">
      <c r="B167" s="3" t="s">
        <v>16595</v>
      </c>
      <c r="K167" s="317"/>
      <c r="Q167" s="8">
        <f>Vaikutus!N3</f>
        <v>1107.55675542791</v>
      </c>
      <c r="R167" t="s">
        <v>16674</v>
      </c>
    </row>
    <row r="168" spans="1:24" hidden="1" x14ac:dyDescent="0.35">
      <c r="B168" s="116" t="s">
        <v>16596</v>
      </c>
      <c r="C168" s="121"/>
      <c r="K168" s="317"/>
      <c r="Q168" s="8">
        <f>Vaikutus!N4</f>
        <v>0</v>
      </c>
      <c r="R168" t="s">
        <v>16674</v>
      </c>
    </row>
    <row r="169" spans="1:24" hidden="1" x14ac:dyDescent="0.35">
      <c r="B169" s="90" t="s">
        <v>16594</v>
      </c>
      <c r="C169" s="122"/>
      <c r="K169" s="317"/>
      <c r="Q169" s="8">
        <f>Vaikutus!N5</f>
        <v>0</v>
      </c>
      <c r="R169" t="s">
        <v>16674</v>
      </c>
    </row>
    <row r="170" spans="1:24" hidden="1" x14ac:dyDescent="0.35">
      <c r="B170" s="94" t="s">
        <v>16597</v>
      </c>
      <c r="C170" s="123"/>
      <c r="K170" s="317"/>
      <c r="Q170" s="8">
        <f>Vaikutus!N6</f>
        <v>2034</v>
      </c>
      <c r="R170" t="s">
        <v>16674</v>
      </c>
    </row>
  </sheetData>
  <mergeCells count="9">
    <mergeCell ref="F89:H92"/>
    <mergeCell ref="B149:B152"/>
    <mergeCell ref="B154:B157"/>
    <mergeCell ref="B120:H124"/>
    <mergeCell ref="B6:F11"/>
    <mergeCell ref="B18:F20"/>
    <mergeCell ref="D69:H69"/>
    <mergeCell ref="B98:E98"/>
    <mergeCell ref="B143:B146"/>
  </mergeCells>
  <pageMargins left="0.7" right="0.7" top="0.75" bottom="0.75" header="0.3" footer="0.3"/>
  <pageSetup paperSize="9" orientation="portrait" verticalDpi="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48745-9D91-47C0-8F4B-F1E07F1B1F96}">
  <sheetPr>
    <tabColor theme="0" tint="-0.34998626667073579"/>
  </sheetPr>
  <dimension ref="A1:Z126"/>
  <sheetViews>
    <sheetView zoomScale="90" zoomScaleNormal="90" workbookViewId="0">
      <selection activeCell="F58" sqref="F58"/>
    </sheetView>
  </sheetViews>
  <sheetFormatPr defaultColWidth="9.1796875" defaultRowHeight="13" x14ac:dyDescent="0.3"/>
  <cols>
    <col min="1" max="1" width="11.7265625" style="23" customWidth="1"/>
    <col min="2" max="2" width="49.26953125" style="23" customWidth="1"/>
    <col min="3" max="3" width="12.1796875" style="23" customWidth="1"/>
    <col min="4" max="4" width="12.453125" style="23" customWidth="1"/>
    <col min="5" max="5" width="12.26953125" style="23" customWidth="1"/>
    <col min="6" max="6" width="12.81640625" style="23" customWidth="1"/>
    <col min="7" max="7" width="12.54296875" style="23" customWidth="1"/>
    <col min="8" max="8" width="12.81640625" style="23" customWidth="1"/>
    <col min="9" max="10" width="12.26953125" style="23" customWidth="1"/>
    <col min="11" max="11" width="12.7265625" style="23" customWidth="1"/>
    <col min="12" max="12" width="11.81640625" style="23" customWidth="1"/>
    <col min="13" max="13" width="12" style="23" customWidth="1"/>
    <col min="14" max="14" width="13.1796875" style="23" customWidth="1"/>
    <col min="15" max="16" width="11.7265625" style="23" customWidth="1"/>
    <col min="17" max="17" width="12.26953125" style="23" customWidth="1"/>
    <col min="18" max="18" width="12.7265625" style="23" customWidth="1"/>
    <col min="19" max="19" width="13.26953125" style="23" customWidth="1"/>
    <col min="20" max="20" width="12.81640625" style="23" customWidth="1"/>
    <col min="21" max="21" width="13.453125" style="23" customWidth="1"/>
    <col min="22" max="22" width="13.26953125" style="23" customWidth="1"/>
    <col min="23" max="23" width="38.54296875" style="23" customWidth="1"/>
    <col min="24" max="24" width="35.81640625" style="23" customWidth="1"/>
    <col min="25" max="25" width="9.453125" style="23" bestFit="1" customWidth="1"/>
    <col min="26" max="16384" width="9.1796875" style="23"/>
  </cols>
  <sheetData>
    <row r="1" spans="2:24" x14ac:dyDescent="0.3">
      <c r="B1" s="21" t="s">
        <v>16403</v>
      </c>
      <c r="C1" s="22"/>
      <c r="F1" s="21" t="s">
        <v>16404</v>
      </c>
      <c r="G1" s="24"/>
      <c r="H1" s="24"/>
      <c r="J1" s="25" t="s">
        <v>16405</v>
      </c>
      <c r="K1" s="24"/>
      <c r="L1" s="24"/>
      <c r="M1" s="21"/>
      <c r="N1" s="22" t="s">
        <v>16406</v>
      </c>
      <c r="O1" s="24"/>
      <c r="P1" s="24"/>
      <c r="Q1" s="24"/>
      <c r="R1" s="24"/>
      <c r="S1" s="24"/>
      <c r="T1" s="24"/>
      <c r="U1" s="24"/>
      <c r="V1" s="24"/>
      <c r="W1" s="24"/>
    </row>
    <row r="2" spans="2:24" x14ac:dyDescent="0.3">
      <c r="B2" s="26"/>
      <c r="J2" s="27"/>
      <c r="K2" s="21"/>
      <c r="L2" s="27"/>
      <c r="O2" s="23" t="s">
        <v>16407</v>
      </c>
      <c r="P2" s="23" t="s">
        <v>16408</v>
      </c>
      <c r="Q2" s="23" t="s">
        <v>16409</v>
      </c>
      <c r="R2" s="23" t="s">
        <v>16410</v>
      </c>
    </row>
    <row r="3" spans="2:24" x14ac:dyDescent="0.3">
      <c r="B3" s="28"/>
      <c r="F3" s="29" t="s">
        <v>16411</v>
      </c>
      <c r="G3" s="30">
        <f>TALOUSTIEDOT!C70</f>
        <v>0.02</v>
      </c>
      <c r="J3" s="29" t="s">
        <v>16412</v>
      </c>
      <c r="K3" s="31">
        <f>TALOUSTIEDOT!C76</f>
        <v>4486000</v>
      </c>
      <c r="L3" s="32"/>
      <c r="N3" s="32" t="s">
        <v>16413</v>
      </c>
      <c r="O3" s="26">
        <f>TALOUSTIEDOT!C61</f>
        <v>300000</v>
      </c>
      <c r="P3" s="26">
        <f>TALOUSTIEDOT!D61</f>
        <v>70</v>
      </c>
      <c r="Q3" s="26">
        <f>TALOUSTIEDOT!E61</f>
        <v>150</v>
      </c>
      <c r="R3" s="33">
        <f>O3/P3*Q3</f>
        <v>642857.14285714284</v>
      </c>
    </row>
    <row r="4" spans="2:24" x14ac:dyDescent="0.3">
      <c r="F4" s="29" t="s">
        <v>16414</v>
      </c>
      <c r="G4" s="30">
        <f>TALOUSTIEDOT!C71</f>
        <v>0.03</v>
      </c>
      <c r="J4" s="29" t="s">
        <v>16415</v>
      </c>
      <c r="K4" s="31">
        <f>TALOUSTIEDOT!C77</f>
        <v>1402000</v>
      </c>
      <c r="L4" s="32"/>
      <c r="N4" s="32" t="s">
        <v>16416</v>
      </c>
      <c r="O4" s="26">
        <f>TALOUSTIEDOT!C62</f>
        <v>350000</v>
      </c>
      <c r="P4" s="26">
        <f>TALOUSTIEDOT!D62</f>
        <v>60</v>
      </c>
      <c r="Q4" s="26">
        <f>TALOUSTIEDOT!E62</f>
        <v>200</v>
      </c>
      <c r="R4" s="33">
        <f>O4/P4*Q4</f>
        <v>1166666.6666666665</v>
      </c>
    </row>
    <row r="5" spans="2:24" x14ac:dyDescent="0.3">
      <c r="F5" s="29" t="s">
        <v>16417</v>
      </c>
      <c r="G5" s="111">
        <f>TALOUSTIEDOT!C72</f>
        <v>15</v>
      </c>
      <c r="J5" s="29" t="s">
        <v>16418</v>
      </c>
      <c r="K5" s="31">
        <f>TALOUSTIEDOT!C78</f>
        <v>113000</v>
      </c>
      <c r="L5" s="32"/>
      <c r="M5" s="34"/>
      <c r="O5" s="32"/>
      <c r="R5" s="33">
        <f>SUM(R3:R4)</f>
        <v>1809523.8095238092</v>
      </c>
    </row>
    <row r="6" spans="2:24" x14ac:dyDescent="0.3">
      <c r="F6" s="29" t="s">
        <v>16419</v>
      </c>
      <c r="G6" s="30">
        <f>TALOUSTIEDOT!C73</f>
        <v>0.08</v>
      </c>
      <c r="J6" s="29" t="s">
        <v>16420</v>
      </c>
      <c r="K6" s="31">
        <f>TALOUSTIEDOT!C79</f>
        <v>55000</v>
      </c>
      <c r="L6" s="32"/>
      <c r="M6" s="34"/>
      <c r="O6" s="32"/>
    </row>
    <row r="7" spans="2:24" x14ac:dyDescent="0.3">
      <c r="F7" s="23" t="s">
        <v>16421</v>
      </c>
      <c r="G7" s="30">
        <f>TALOUSTIEDOT!C74</f>
        <v>0.1</v>
      </c>
      <c r="J7" s="29" t="s">
        <v>16422</v>
      </c>
      <c r="K7" s="31">
        <f>TALOUSTIEDOT!C80</f>
        <v>4000000</v>
      </c>
      <c r="L7" s="32"/>
      <c r="O7" s="32"/>
    </row>
    <row r="8" spans="2:24" x14ac:dyDescent="0.3">
      <c r="F8" s="29" t="s">
        <v>16651</v>
      </c>
      <c r="G8" s="195">
        <f>TALOUSTIEDOT!C75</f>
        <v>0.02</v>
      </c>
      <c r="J8" s="29" t="s">
        <v>16423</v>
      </c>
      <c r="K8" s="31">
        <f>TALOUSTIEDOT!C81</f>
        <v>0</v>
      </c>
      <c r="L8" s="32"/>
      <c r="O8" s="32"/>
    </row>
    <row r="9" spans="2:24" x14ac:dyDescent="0.3">
      <c r="G9" s="32"/>
      <c r="J9" s="29" t="s">
        <v>16424</v>
      </c>
      <c r="K9" s="31">
        <f>TALOUSTIEDOT!C82</f>
        <v>2670000</v>
      </c>
      <c r="O9" s="32"/>
    </row>
    <row r="10" spans="2:24" x14ac:dyDescent="0.3">
      <c r="G10" s="32"/>
      <c r="O10" s="32"/>
    </row>
    <row r="11" spans="2:24" x14ac:dyDescent="0.3">
      <c r="B11" s="29"/>
      <c r="C11" s="35"/>
      <c r="D11" s="35"/>
      <c r="E11" s="35"/>
      <c r="F11" s="35"/>
      <c r="G11" s="35"/>
      <c r="H11" s="35"/>
      <c r="I11" s="35"/>
      <c r="J11" s="35"/>
      <c r="K11" s="35"/>
      <c r="L11" s="35"/>
      <c r="M11" s="35"/>
      <c r="N11" s="35"/>
      <c r="O11" s="35"/>
      <c r="P11" s="35"/>
      <c r="Q11" s="35"/>
      <c r="R11" s="35"/>
      <c r="S11" s="35"/>
      <c r="T11" s="35"/>
      <c r="U11" s="35"/>
      <c r="V11" s="35"/>
      <c r="W11" s="35"/>
      <c r="X11" s="35"/>
    </row>
    <row r="12" spans="2:24" hidden="1" x14ac:dyDescent="0.3"/>
    <row r="13" spans="2:24" hidden="1" x14ac:dyDescent="0.3"/>
    <row r="14" spans="2:24" hidden="1" x14ac:dyDescent="0.3"/>
    <row r="15" spans="2:24" hidden="1" x14ac:dyDescent="0.3">
      <c r="B15" s="36"/>
      <c r="G15" s="36"/>
    </row>
    <row r="16" spans="2:24" hidden="1" x14ac:dyDescent="0.3"/>
    <row r="17" spans="2:26" x14ac:dyDescent="0.3">
      <c r="B17" s="23" t="s">
        <v>16683</v>
      </c>
      <c r="D17" s="37">
        <f>TALOUSTIEDOT!E147</f>
        <v>0.04</v>
      </c>
      <c r="E17" s="37">
        <f>TALOUSTIEDOT!F147</f>
        <v>0.06</v>
      </c>
      <c r="F17" s="37">
        <f>TALOUSTIEDOT!G147</f>
        <v>0.06</v>
      </c>
      <c r="G17" s="37">
        <f>TALOUSTIEDOT!H147</f>
        <v>0.06</v>
      </c>
      <c r="H17" s="37">
        <f>TALOUSTIEDOT!I147</f>
        <v>0.06</v>
      </c>
      <c r="I17" s="37">
        <f>TALOUSTIEDOT!J147</f>
        <v>0.04</v>
      </c>
      <c r="J17" s="37">
        <f>TALOUSTIEDOT!K147</f>
        <v>0.02</v>
      </c>
      <c r="K17" s="37">
        <f>TALOUSTIEDOT!L147</f>
        <v>0.02</v>
      </c>
      <c r="L17" s="37">
        <f>TALOUSTIEDOT!M147</f>
        <v>0.02</v>
      </c>
      <c r="M17" s="37">
        <f>TALOUSTIEDOT!N147</f>
        <v>0.02</v>
      </c>
      <c r="N17" s="37">
        <f>TALOUSTIEDOT!O147</f>
        <v>0.02</v>
      </c>
      <c r="O17" s="37">
        <f>TALOUSTIEDOT!P147</f>
        <v>0.02</v>
      </c>
      <c r="P17" s="37">
        <f>TALOUSTIEDOT!Q147</f>
        <v>1.4999999999999999E-2</v>
      </c>
      <c r="Q17" s="37">
        <f>TALOUSTIEDOT!R147</f>
        <v>1.4999999999999999E-2</v>
      </c>
      <c r="R17" s="37">
        <f>TALOUSTIEDOT!S147</f>
        <v>1.4999999999999999E-2</v>
      </c>
      <c r="S17" s="37">
        <f>TALOUSTIEDOT!T147</f>
        <v>1.4999999999999999E-2</v>
      </c>
      <c r="T17" s="37">
        <f>TALOUSTIEDOT!U147</f>
        <v>1.4999999999999999E-2</v>
      </c>
      <c r="U17" s="37">
        <f>TALOUSTIEDOT!V147</f>
        <v>1.4999999999999999E-2</v>
      </c>
      <c r="V17" s="37">
        <f>TALOUSTIEDOT!W147</f>
        <v>1.4999999999999999E-2</v>
      </c>
      <c r="W17" s="37">
        <f>TALOUSTIEDOT!X147</f>
        <v>1.4999999999999999E-2</v>
      </c>
      <c r="X17" s="37">
        <f>TALOUSTIEDOT!Y147</f>
        <v>1.4999999999999999E-2</v>
      </c>
      <c r="Y17" s="38"/>
      <c r="Z17" s="38"/>
    </row>
    <row r="18" spans="2:26" x14ac:dyDescent="0.3">
      <c r="B18" s="39" t="s">
        <v>16425</v>
      </c>
      <c r="C18" s="40"/>
      <c r="D18" s="40"/>
      <c r="E18" s="40"/>
      <c r="F18" s="40"/>
      <c r="G18" s="40"/>
      <c r="H18" s="40"/>
      <c r="I18" s="40"/>
      <c r="J18" s="40"/>
      <c r="K18" s="40"/>
      <c r="L18" s="40"/>
      <c r="M18" s="40"/>
      <c r="N18" s="40"/>
      <c r="O18" s="40"/>
      <c r="P18" s="40"/>
      <c r="Q18" s="40"/>
      <c r="R18" s="40"/>
      <c r="S18" s="40"/>
      <c r="T18" s="40"/>
      <c r="U18" s="40"/>
      <c r="V18" s="40"/>
      <c r="W18" s="40"/>
      <c r="X18" s="40"/>
    </row>
    <row r="19" spans="2:26" x14ac:dyDescent="0.3">
      <c r="C19" s="41">
        <f>TALOUSTIEDOT!D103</f>
        <v>2023</v>
      </c>
      <c r="D19" s="41">
        <f>C19+1</f>
        <v>2024</v>
      </c>
      <c r="E19" s="41">
        <f t="shared" ref="E19:X19" si="0">D19+1</f>
        <v>2025</v>
      </c>
      <c r="F19" s="41">
        <f t="shared" si="0"/>
        <v>2026</v>
      </c>
      <c r="G19" s="41">
        <f t="shared" si="0"/>
        <v>2027</v>
      </c>
      <c r="H19" s="41">
        <f t="shared" si="0"/>
        <v>2028</v>
      </c>
      <c r="I19" s="41">
        <f t="shared" si="0"/>
        <v>2029</v>
      </c>
      <c r="J19" s="41">
        <f t="shared" si="0"/>
        <v>2030</v>
      </c>
      <c r="K19" s="41">
        <f t="shared" si="0"/>
        <v>2031</v>
      </c>
      <c r="L19" s="41">
        <f t="shared" si="0"/>
        <v>2032</v>
      </c>
      <c r="M19" s="41">
        <f t="shared" si="0"/>
        <v>2033</v>
      </c>
      <c r="N19" s="41">
        <f t="shared" si="0"/>
        <v>2034</v>
      </c>
      <c r="O19" s="41">
        <f t="shared" si="0"/>
        <v>2035</v>
      </c>
      <c r="P19" s="41">
        <f t="shared" si="0"/>
        <v>2036</v>
      </c>
      <c r="Q19" s="41">
        <f t="shared" si="0"/>
        <v>2037</v>
      </c>
      <c r="R19" s="41">
        <f t="shared" si="0"/>
        <v>2038</v>
      </c>
      <c r="S19" s="41">
        <f t="shared" si="0"/>
        <v>2039</v>
      </c>
      <c r="T19" s="41">
        <f t="shared" si="0"/>
        <v>2040</v>
      </c>
      <c r="U19" s="41">
        <f t="shared" si="0"/>
        <v>2041</v>
      </c>
      <c r="V19" s="41">
        <f t="shared" si="0"/>
        <v>2042</v>
      </c>
      <c r="W19" s="41">
        <f t="shared" si="0"/>
        <v>2043</v>
      </c>
      <c r="X19" s="41">
        <f t="shared" si="0"/>
        <v>2044</v>
      </c>
    </row>
    <row r="20" spans="2:26" x14ac:dyDescent="0.3">
      <c r="B20" s="36" t="s">
        <v>16650</v>
      </c>
      <c r="C20" s="36">
        <f>TALOUSTIEDOT!C86</f>
        <v>33000</v>
      </c>
      <c r="D20" s="193">
        <f t="shared" ref="D20:I20" si="1">C20*(1+$G8)</f>
        <v>33660</v>
      </c>
      <c r="E20" s="193">
        <f t="shared" si="1"/>
        <v>34333.199999999997</v>
      </c>
      <c r="F20" s="193">
        <f>E20*(1+$G8)</f>
        <v>35019.863999999994</v>
      </c>
      <c r="G20" s="193">
        <f t="shared" si="1"/>
        <v>35720.261279999992</v>
      </c>
      <c r="H20" s="193">
        <f t="shared" si="1"/>
        <v>36434.666505599991</v>
      </c>
      <c r="I20" s="193">
        <f t="shared" si="1"/>
        <v>37163.359835711992</v>
      </c>
      <c r="J20" s="193">
        <f t="shared" ref="J20:X20" si="2">I20*(1+$G8)</f>
        <v>37906.62703242623</v>
      </c>
      <c r="K20" s="193">
        <f t="shared" si="2"/>
        <v>38664.759573074756</v>
      </c>
      <c r="L20" s="193">
        <f t="shared" si="2"/>
        <v>39438.054764536253</v>
      </c>
      <c r="M20" s="193">
        <f t="shared" si="2"/>
        <v>40226.81585982698</v>
      </c>
      <c r="N20" s="193">
        <f t="shared" si="2"/>
        <v>41031.352177023524</v>
      </c>
      <c r="O20" s="193">
        <f t="shared" si="2"/>
        <v>41851.979220563997</v>
      </c>
      <c r="P20" s="193">
        <f t="shared" si="2"/>
        <v>42689.018804975276</v>
      </c>
      <c r="Q20" s="193">
        <f t="shared" si="2"/>
        <v>43542.799181074784</v>
      </c>
      <c r="R20" s="193">
        <f t="shared" si="2"/>
        <v>44413.655164696283</v>
      </c>
      <c r="S20" s="193">
        <f t="shared" si="2"/>
        <v>45301.92826799021</v>
      </c>
      <c r="T20" s="193">
        <f t="shared" si="2"/>
        <v>46207.966833350016</v>
      </c>
      <c r="U20" s="193">
        <f t="shared" si="2"/>
        <v>47132.126170017014</v>
      </c>
      <c r="V20" s="193">
        <f t="shared" si="2"/>
        <v>48074.768693417354</v>
      </c>
      <c r="W20" s="193">
        <f t="shared" si="2"/>
        <v>49036.264067285701</v>
      </c>
      <c r="X20" s="193">
        <f t="shared" si="2"/>
        <v>50016.989348631418</v>
      </c>
    </row>
    <row r="21" spans="2:26" x14ac:dyDescent="0.3">
      <c r="B21" s="23" t="s">
        <v>16426</v>
      </c>
      <c r="C21" s="66">
        <f>TALOUSTIEDOT!C83</f>
        <v>8971000</v>
      </c>
      <c r="D21" s="32">
        <f>C21*(1+D17)*(1+$G8)</f>
        <v>9516436.8000000007</v>
      </c>
      <c r="E21" s="32">
        <f t="shared" ref="E21:X21" si="3">D21*(1+E17)*(1+$G8)</f>
        <v>10289171.468160002</v>
      </c>
      <c r="F21" s="32">
        <f t="shared" si="3"/>
        <v>11124652.191374594</v>
      </c>
      <c r="G21" s="32">
        <f t="shared" si="3"/>
        <v>12027973.949314212</v>
      </c>
      <c r="H21" s="32">
        <f t="shared" si="3"/>
        <v>13004645.433998527</v>
      </c>
      <c r="I21" s="32">
        <f t="shared" si="3"/>
        <v>13795327.876385638</v>
      </c>
      <c r="J21" s="32">
        <f t="shared" si="3"/>
        <v>14352659.122591618</v>
      </c>
      <c r="K21" s="32">
        <f t="shared" si="3"/>
        <v>14932506.551144321</v>
      </c>
      <c r="L21" s="32">
        <f>K21*(1+L17)*(1+$G8)</f>
        <v>15535779.815810552</v>
      </c>
      <c r="M21" s="32">
        <f t="shared" si="3"/>
        <v>16163425.320369298</v>
      </c>
      <c r="N21" s="32">
        <f t="shared" si="3"/>
        <v>16816427.703312218</v>
      </c>
      <c r="O21" s="32">
        <f t="shared" si="3"/>
        <v>17495811.382526033</v>
      </c>
      <c r="P21" s="32">
        <f t="shared" si="3"/>
        <v>18113413.5243292</v>
      </c>
      <c r="Q21" s="32">
        <f t="shared" si="3"/>
        <v>18752817.021738023</v>
      </c>
      <c r="R21" s="32">
        <f t="shared" si="3"/>
        <v>19414791.462605376</v>
      </c>
      <c r="S21" s="32">
        <f t="shared" si="3"/>
        <v>20100133.601235345</v>
      </c>
      <c r="T21" s="32">
        <f t="shared" si="3"/>
        <v>20809668.317358948</v>
      </c>
      <c r="U21" s="32">
        <f t="shared" si="3"/>
        <v>21544249.608961716</v>
      </c>
      <c r="V21" s="32">
        <f t="shared" si="3"/>
        <v>22304761.620158061</v>
      </c>
      <c r="W21" s="32">
        <f t="shared" si="3"/>
        <v>23092119.705349639</v>
      </c>
      <c r="X21" s="32">
        <f t="shared" si="3"/>
        <v>23907271.530948479</v>
      </c>
    </row>
    <row r="22" spans="2:26" x14ac:dyDescent="0.3">
      <c r="B22" s="36" t="s">
        <v>16654</v>
      </c>
      <c r="C22" s="194">
        <f>3*C21/C20</f>
        <v>815.5454545454545</v>
      </c>
      <c r="D22" s="194">
        <f>3*D21/D20</f>
        <v>848.1672727272728</v>
      </c>
      <c r="E22" s="194">
        <f>3*E21/E20</f>
        <v>899.05730909090926</v>
      </c>
      <c r="F22" s="194">
        <f t="shared" ref="F22:X22" si="4">3*F21/F20</f>
        <v>953.00074763636405</v>
      </c>
      <c r="G22" s="194">
        <f>3*G21/G20</f>
        <v>1010.1807924945459</v>
      </c>
      <c r="H22" s="194">
        <f t="shared" si="4"/>
        <v>1070.7916400442189</v>
      </c>
      <c r="I22" s="194">
        <f>3*I21/I20</f>
        <v>1113.6233056459876</v>
      </c>
      <c r="J22" s="194">
        <f t="shared" si="4"/>
        <v>1135.8957717589076</v>
      </c>
      <c r="K22" s="194">
        <f t="shared" si="4"/>
        <v>1158.6136871940857</v>
      </c>
      <c r="L22" s="194">
        <f t="shared" si="4"/>
        <v>1181.7859609379673</v>
      </c>
      <c r="M22" s="194">
        <f t="shared" si="4"/>
        <v>1205.4216801567266</v>
      </c>
      <c r="N22" s="194">
        <f t="shared" si="4"/>
        <v>1229.530113759861</v>
      </c>
      <c r="O22" s="194">
        <f t="shared" si="4"/>
        <v>1254.1207160350582</v>
      </c>
      <c r="P22" s="194">
        <f t="shared" si="4"/>
        <v>1272.9325267755839</v>
      </c>
      <c r="Q22" s="194">
        <f t="shared" si="4"/>
        <v>1292.0265146772178</v>
      </c>
      <c r="R22" s="194">
        <f t="shared" si="4"/>
        <v>1311.4069123973761</v>
      </c>
      <c r="S22" s="194">
        <f t="shared" si="4"/>
        <v>1331.0780160833367</v>
      </c>
      <c r="T22" s="194">
        <f t="shared" si="4"/>
        <v>1351.0441863245862</v>
      </c>
      <c r="U22" s="194">
        <f t="shared" si="4"/>
        <v>1371.3098491194551</v>
      </c>
      <c r="V22" s="194">
        <f t="shared" si="4"/>
        <v>1391.8794968562465</v>
      </c>
      <c r="W22" s="194">
        <f t="shared" si="4"/>
        <v>1412.7576893090902</v>
      </c>
      <c r="X22" s="194">
        <f t="shared" si="4"/>
        <v>1433.9490546487264</v>
      </c>
    </row>
    <row r="23" spans="2:26" x14ac:dyDescent="0.3">
      <c r="B23" s="39" t="s">
        <v>16427</v>
      </c>
      <c r="C23" s="40"/>
      <c r="D23" s="40"/>
      <c r="E23" s="40"/>
      <c r="F23" s="40"/>
      <c r="G23" s="40"/>
      <c r="H23" s="40"/>
      <c r="I23" s="40"/>
      <c r="J23" s="40"/>
      <c r="K23" s="40"/>
      <c r="L23" s="40"/>
      <c r="M23" s="40"/>
      <c r="N23" s="40"/>
      <c r="O23" s="40"/>
      <c r="P23" s="40"/>
      <c r="Q23" s="40"/>
      <c r="R23" s="40"/>
      <c r="S23" s="40"/>
      <c r="T23" s="40"/>
      <c r="U23" s="40"/>
      <c r="V23" s="40"/>
      <c r="W23" s="40"/>
      <c r="X23" s="40"/>
    </row>
    <row r="24" spans="2:26" x14ac:dyDescent="0.3">
      <c r="C24" s="41">
        <f>C19</f>
        <v>2023</v>
      </c>
      <c r="D24" s="41">
        <f t="shared" ref="D24:X24" si="5">D19</f>
        <v>2024</v>
      </c>
      <c r="E24" s="41">
        <f t="shared" si="5"/>
        <v>2025</v>
      </c>
      <c r="F24" s="41">
        <f t="shared" si="5"/>
        <v>2026</v>
      </c>
      <c r="G24" s="41">
        <f t="shared" si="5"/>
        <v>2027</v>
      </c>
      <c r="H24" s="41">
        <f t="shared" si="5"/>
        <v>2028</v>
      </c>
      <c r="I24" s="41">
        <f t="shared" si="5"/>
        <v>2029</v>
      </c>
      <c r="J24" s="41">
        <f t="shared" si="5"/>
        <v>2030</v>
      </c>
      <c r="K24" s="41">
        <f t="shared" si="5"/>
        <v>2031</v>
      </c>
      <c r="L24" s="41">
        <f t="shared" si="5"/>
        <v>2032</v>
      </c>
      <c r="M24" s="41">
        <f t="shared" si="5"/>
        <v>2033</v>
      </c>
      <c r="N24" s="41">
        <f t="shared" si="5"/>
        <v>2034</v>
      </c>
      <c r="O24" s="41">
        <f t="shared" si="5"/>
        <v>2035</v>
      </c>
      <c r="P24" s="41">
        <f t="shared" si="5"/>
        <v>2036</v>
      </c>
      <c r="Q24" s="41">
        <f t="shared" si="5"/>
        <v>2037</v>
      </c>
      <c r="R24" s="41">
        <f t="shared" si="5"/>
        <v>2038</v>
      </c>
      <c r="S24" s="41">
        <f t="shared" si="5"/>
        <v>2039</v>
      </c>
      <c r="T24" s="41">
        <f t="shared" si="5"/>
        <v>2040</v>
      </c>
      <c r="U24" s="41">
        <f t="shared" si="5"/>
        <v>2041</v>
      </c>
      <c r="V24" s="41">
        <f t="shared" si="5"/>
        <v>2042</v>
      </c>
      <c r="W24" s="41">
        <f t="shared" si="5"/>
        <v>2043</v>
      </c>
      <c r="X24" s="41">
        <f t="shared" si="5"/>
        <v>2044</v>
      </c>
    </row>
    <row r="25" spans="2:26" x14ac:dyDescent="0.3">
      <c r="B25" s="21"/>
      <c r="C25" s="42"/>
      <c r="D25" s="42"/>
      <c r="E25" s="42"/>
      <c r="F25" s="42"/>
      <c r="G25" s="42"/>
      <c r="H25" s="42"/>
      <c r="I25" s="42"/>
      <c r="J25" s="42"/>
      <c r="K25" s="42"/>
      <c r="L25" s="42"/>
      <c r="M25" s="42"/>
      <c r="N25" s="42"/>
      <c r="O25" s="42"/>
      <c r="P25" s="42"/>
      <c r="Q25" s="42"/>
      <c r="R25" s="42"/>
      <c r="S25" s="42"/>
      <c r="T25" s="42"/>
      <c r="U25" s="42"/>
      <c r="V25" s="42"/>
      <c r="W25" s="42"/>
    </row>
    <row r="26" spans="2:26" x14ac:dyDescent="0.3">
      <c r="B26" s="21" t="s">
        <v>16428</v>
      </c>
      <c r="C26" s="43">
        <v>0</v>
      </c>
      <c r="D26" s="43">
        <f>C42</f>
        <v>-1085000</v>
      </c>
      <c r="E26" s="43">
        <f>D42</f>
        <v>112235.73333333433</v>
      </c>
      <c r="F26" s="43">
        <f t="shared" ref="F26:X26" si="6">E42</f>
        <v>369721.64284444787</v>
      </c>
      <c r="G26" s="43">
        <f t="shared" si="6"/>
        <v>671236.13843777403</v>
      </c>
      <c r="H26" s="43">
        <f t="shared" si="6"/>
        <v>1219581.283410389</v>
      </c>
      <c r="I26" s="43">
        <f t="shared" si="6"/>
        <v>1883700.5736166965</v>
      </c>
      <c r="J26" s="43">
        <f t="shared" si="6"/>
        <v>2852887.2528185733</v>
      </c>
      <c r="K26" s="43">
        <f t="shared" si="6"/>
        <v>3899944.9123363458</v>
      </c>
      <c r="L26" s="43">
        <f t="shared" si="6"/>
        <v>5187320.6124396157</v>
      </c>
      <c r="M26" s="43">
        <f t="shared" si="6"/>
        <v>6723615.6520931497</v>
      </c>
      <c r="N26" s="43">
        <f t="shared" si="6"/>
        <v>8518094.5309489015</v>
      </c>
      <c r="O26" s="43">
        <f t="shared" si="6"/>
        <v>10580695.532870872</v>
      </c>
      <c r="P26" s="43">
        <f t="shared" si="6"/>
        <v>12922042.914435156</v>
      </c>
      <c r="Q26" s="43">
        <f t="shared" si="6"/>
        <v>15464232.04863691</v>
      </c>
      <c r="R26" s="43">
        <f t="shared" si="6"/>
        <v>18212547.461059153</v>
      </c>
      <c r="S26" s="43">
        <f t="shared" si="6"/>
        <v>21172621.678294167</v>
      </c>
      <c r="T26" s="43">
        <f t="shared" si="6"/>
        <v>24350434.323661689</v>
      </c>
      <c r="U26" s="43">
        <f t="shared" si="6"/>
        <v>27752311.880571745</v>
      </c>
      <c r="V26" s="43">
        <f t="shared" si="6"/>
        <v>31384928.091568898</v>
      </c>
      <c r="W26" s="43">
        <f t="shared" si="6"/>
        <v>35255304.963276349</v>
      </c>
      <c r="X26" s="43">
        <f t="shared" si="6"/>
        <v>39370814.349479899</v>
      </c>
    </row>
    <row r="27" spans="2:26" x14ac:dyDescent="0.3">
      <c r="B27" s="44" t="s">
        <v>16429</v>
      </c>
    </row>
    <row r="28" spans="2:26" x14ac:dyDescent="0.3">
      <c r="B28" s="29" t="s">
        <v>16430</v>
      </c>
      <c r="C28" s="32">
        <f>C21</f>
        <v>8971000</v>
      </c>
      <c r="D28" s="32">
        <f t="shared" ref="D28:X28" si="7">D21</f>
        <v>9516436.8000000007</v>
      </c>
      <c r="E28" s="32">
        <f>E21</f>
        <v>10289171.468160002</v>
      </c>
      <c r="F28" s="32">
        <f t="shared" si="7"/>
        <v>11124652.191374594</v>
      </c>
      <c r="G28" s="32">
        <f>G21</f>
        <v>12027973.949314212</v>
      </c>
      <c r="H28" s="32">
        <f t="shared" si="7"/>
        <v>13004645.433998527</v>
      </c>
      <c r="I28" s="32">
        <f t="shared" si="7"/>
        <v>13795327.876385638</v>
      </c>
      <c r="J28" s="32">
        <f t="shared" si="7"/>
        <v>14352659.122591618</v>
      </c>
      <c r="K28" s="32">
        <f t="shared" si="7"/>
        <v>14932506.551144321</v>
      </c>
      <c r="L28" s="32">
        <f t="shared" si="7"/>
        <v>15535779.815810552</v>
      </c>
      <c r="M28" s="32">
        <f t="shared" si="7"/>
        <v>16163425.320369298</v>
      </c>
      <c r="N28" s="32">
        <f t="shared" si="7"/>
        <v>16816427.703312218</v>
      </c>
      <c r="O28" s="32">
        <f t="shared" si="7"/>
        <v>17495811.382526033</v>
      </c>
      <c r="P28" s="32">
        <f t="shared" si="7"/>
        <v>18113413.5243292</v>
      </c>
      <c r="Q28" s="32">
        <f t="shared" si="7"/>
        <v>18752817.021738023</v>
      </c>
      <c r="R28" s="32">
        <f t="shared" si="7"/>
        <v>19414791.462605376</v>
      </c>
      <c r="S28" s="32">
        <f t="shared" si="7"/>
        <v>20100133.601235345</v>
      </c>
      <c r="T28" s="32">
        <f t="shared" si="7"/>
        <v>20809668.317358948</v>
      </c>
      <c r="U28" s="32">
        <f t="shared" si="7"/>
        <v>21544249.608961716</v>
      </c>
      <c r="V28" s="32">
        <f t="shared" si="7"/>
        <v>22304761.620158061</v>
      </c>
      <c r="W28" s="32">
        <f t="shared" si="7"/>
        <v>23092119.705349639</v>
      </c>
      <c r="X28" s="32">
        <f t="shared" si="7"/>
        <v>23907271.530948479</v>
      </c>
    </row>
    <row r="29" spans="2:26" x14ac:dyDescent="0.3">
      <c r="B29" s="29" t="s">
        <v>16431</v>
      </c>
      <c r="C29" s="32">
        <v>0</v>
      </c>
      <c r="D29" s="31">
        <f>TALOUSTIEDOT!E145</f>
        <v>3100000</v>
      </c>
      <c r="E29" s="31">
        <f>TALOUSTIEDOT!F145</f>
        <v>1800000</v>
      </c>
      <c r="F29" s="31">
        <f>TALOUSTIEDOT!G145</f>
        <v>1350000</v>
      </c>
      <c r="G29" s="31">
        <f>TALOUSTIEDOT!H145</f>
        <v>1000000</v>
      </c>
      <c r="H29" s="31">
        <f>TALOUSTIEDOT!I145</f>
        <v>400000</v>
      </c>
      <c r="I29" s="31">
        <f>TALOUSTIEDOT!J145</f>
        <v>150000</v>
      </c>
      <c r="J29" s="31">
        <f>TALOUSTIEDOT!K145</f>
        <v>0</v>
      </c>
      <c r="K29" s="31">
        <f>TALOUSTIEDOT!L145</f>
        <v>0</v>
      </c>
      <c r="L29" s="31">
        <f>TALOUSTIEDOT!M145</f>
        <v>0</v>
      </c>
      <c r="M29" s="31">
        <f>TALOUSTIEDOT!N145</f>
        <v>0</v>
      </c>
      <c r="N29" s="31">
        <f>TALOUSTIEDOT!O145</f>
        <v>0</v>
      </c>
      <c r="O29" s="31">
        <f>TALOUSTIEDOT!P145</f>
        <v>0</v>
      </c>
      <c r="P29" s="31">
        <f>TALOUSTIEDOT!Q145</f>
        <v>0</v>
      </c>
      <c r="Q29" s="31">
        <f>TALOUSTIEDOT!R145</f>
        <v>0</v>
      </c>
      <c r="R29" s="31">
        <f>TALOUSTIEDOT!S145</f>
        <v>0</v>
      </c>
      <c r="S29" s="31">
        <f>TALOUSTIEDOT!T145</f>
        <v>0</v>
      </c>
      <c r="T29" s="31">
        <f>TALOUSTIEDOT!U145</f>
        <v>0</v>
      </c>
      <c r="U29" s="31">
        <f>TALOUSTIEDOT!V145</f>
        <v>0</v>
      </c>
      <c r="V29" s="31">
        <f>TALOUSTIEDOT!W145</f>
        <v>0</v>
      </c>
      <c r="W29" s="31">
        <f>TALOUSTIEDOT!X145</f>
        <v>0</v>
      </c>
      <c r="X29" s="31">
        <f>TALOUSTIEDOT!Y145</f>
        <v>0</v>
      </c>
    </row>
    <row r="30" spans="2:26" hidden="1" x14ac:dyDescent="0.3">
      <c r="B30" s="29" t="s">
        <v>16432</v>
      </c>
      <c r="C30" s="32">
        <v>0</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row>
    <row r="31" spans="2:26" hidden="1" x14ac:dyDescent="0.3">
      <c r="B31" s="29" t="s">
        <v>16433</v>
      </c>
      <c r="C31" s="32">
        <v>0</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row>
    <row r="32" spans="2:26" x14ac:dyDescent="0.3">
      <c r="B32" s="45" t="s">
        <v>16426</v>
      </c>
      <c r="C32" s="46">
        <f t="shared" ref="C32:X32" si="8">SUM(C26:C31)</f>
        <v>8971000</v>
      </c>
      <c r="D32" s="46">
        <f>SUM(D26:D31)</f>
        <v>11531436.800000001</v>
      </c>
      <c r="E32" s="46">
        <f t="shared" si="8"/>
        <v>12201407.201493336</v>
      </c>
      <c r="F32" s="46">
        <f t="shared" si="8"/>
        <v>12844373.834219042</v>
      </c>
      <c r="G32" s="46">
        <f t="shared" si="8"/>
        <v>13699210.087751986</v>
      </c>
      <c r="H32" s="46">
        <f t="shared" si="8"/>
        <v>14624226.717408916</v>
      </c>
      <c r="I32" s="46">
        <f t="shared" si="8"/>
        <v>15829028.450002335</v>
      </c>
      <c r="J32" s="46">
        <f t="shared" si="8"/>
        <v>17205546.375410192</v>
      </c>
      <c r="K32" s="46">
        <f t="shared" si="8"/>
        <v>18832451.463480666</v>
      </c>
      <c r="L32" s="46">
        <f t="shared" si="8"/>
        <v>20723100.428250168</v>
      </c>
      <c r="M32" s="46">
        <f t="shared" si="8"/>
        <v>22887040.972462445</v>
      </c>
      <c r="N32" s="46">
        <f t="shared" si="8"/>
        <v>25334522.234261118</v>
      </c>
      <c r="O32" s="46">
        <f t="shared" si="8"/>
        <v>28076506.915396906</v>
      </c>
      <c r="P32" s="46">
        <f t="shared" si="8"/>
        <v>31035456.438764356</v>
      </c>
      <c r="Q32" s="46">
        <f t="shared" si="8"/>
        <v>34217049.070374936</v>
      </c>
      <c r="R32" s="46">
        <f t="shared" si="8"/>
        <v>37627338.923664525</v>
      </c>
      <c r="S32" s="46">
        <f t="shared" si="8"/>
        <v>41272755.279529512</v>
      </c>
      <c r="T32" s="46">
        <f t="shared" si="8"/>
        <v>45160102.641020641</v>
      </c>
      <c r="U32" s="46">
        <f t="shared" si="8"/>
        <v>49296561.489533462</v>
      </c>
      <c r="V32" s="46">
        <f t="shared" si="8"/>
        <v>53689689.711726964</v>
      </c>
      <c r="W32" s="46">
        <f t="shared" si="8"/>
        <v>58347424.668625988</v>
      </c>
      <c r="X32" s="46">
        <f t="shared" si="8"/>
        <v>63278085.880428374</v>
      </c>
    </row>
    <row r="33" spans="1:25" x14ac:dyDescent="0.3">
      <c r="B33" s="47"/>
    </row>
    <row r="34" spans="1:25" x14ac:dyDescent="0.3">
      <c r="B34" s="21" t="s">
        <v>16434</v>
      </c>
      <c r="E34" s="32"/>
    </row>
    <row r="35" spans="1:25" x14ac:dyDescent="0.3">
      <c r="B35" s="29" t="s">
        <v>16435</v>
      </c>
      <c r="C35" s="32">
        <f t="shared" ref="C35:C40" si="9">K3</f>
        <v>4486000</v>
      </c>
      <c r="D35" s="32">
        <f>(1+$G$3)*C35*(1+$G$8)</f>
        <v>4667234.4000000004</v>
      </c>
      <c r="E35" s="32">
        <f t="shared" ref="E35:X35" si="10">(1+$G$3)*D35*(1+$G$8)</f>
        <v>4855790.6697600009</v>
      </c>
      <c r="F35" s="32">
        <f t="shared" si="10"/>
        <v>5051964.6128183054</v>
      </c>
      <c r="G35" s="32">
        <f t="shared" si="10"/>
        <v>5256063.9831761653</v>
      </c>
      <c r="H35" s="32">
        <f>(1+$G$3)*G35*(1+$G$8)</f>
        <v>5468408.9680964826</v>
      </c>
      <c r="I35" s="32">
        <f t="shared" si="10"/>
        <v>5689332.6904075807</v>
      </c>
      <c r="J35" s="32">
        <f t="shared" si="10"/>
        <v>5919181.731100047</v>
      </c>
      <c r="K35" s="32">
        <f t="shared" si="10"/>
        <v>6158316.6730364887</v>
      </c>
      <c r="L35" s="32">
        <f t="shared" si="10"/>
        <v>6407112.6666271631</v>
      </c>
      <c r="M35" s="32">
        <f t="shared" si="10"/>
        <v>6665960.0183589002</v>
      </c>
      <c r="N35" s="32">
        <f t="shared" si="10"/>
        <v>6935264.8031005999</v>
      </c>
      <c r="O35" s="32">
        <f t="shared" si="10"/>
        <v>7215449.5011458648</v>
      </c>
      <c r="P35" s="32">
        <f t="shared" si="10"/>
        <v>7506953.6609921576</v>
      </c>
      <c r="Q35" s="32">
        <f t="shared" si="10"/>
        <v>7810234.588896241</v>
      </c>
      <c r="R35" s="32">
        <f t="shared" si="10"/>
        <v>8125768.0662876498</v>
      </c>
      <c r="S35" s="32">
        <f t="shared" si="10"/>
        <v>8454049.0961656701</v>
      </c>
      <c r="T35" s="32">
        <f t="shared" si="10"/>
        <v>8795592.679650763</v>
      </c>
      <c r="U35" s="32">
        <f t="shared" si="10"/>
        <v>9150934.6239086557</v>
      </c>
      <c r="V35" s="32">
        <f t="shared" si="10"/>
        <v>9520632.3827145658</v>
      </c>
      <c r="W35" s="32">
        <f t="shared" si="10"/>
        <v>9905265.9309762344</v>
      </c>
      <c r="X35" s="32">
        <f t="shared" si="10"/>
        <v>10305438.674587674</v>
      </c>
    </row>
    <row r="36" spans="1:25" x14ac:dyDescent="0.3">
      <c r="B36" s="29" t="s">
        <v>16436</v>
      </c>
      <c r="C36" s="32">
        <f t="shared" si="9"/>
        <v>1402000</v>
      </c>
      <c r="D36" s="32">
        <f>(1+$G$3)*C36</f>
        <v>1430040</v>
      </c>
      <c r="E36" s="32">
        <f>(1+$G$3)*D36</f>
        <v>1458640.8</v>
      </c>
      <c r="F36" s="32">
        <f t="shared" ref="D36:S37" si="11">(1+$G$3)*E36</f>
        <v>1487813.6160000002</v>
      </c>
      <c r="G36" s="32">
        <f t="shared" si="11"/>
        <v>1517569.8883200001</v>
      </c>
      <c r="H36" s="32">
        <f t="shared" si="11"/>
        <v>1547921.2860864003</v>
      </c>
      <c r="I36" s="32">
        <f t="shared" si="11"/>
        <v>1578879.7118081283</v>
      </c>
      <c r="J36" s="32">
        <f t="shared" si="11"/>
        <v>1610457.3060442908</v>
      </c>
      <c r="K36" s="32">
        <f t="shared" si="11"/>
        <v>1642666.4521651766</v>
      </c>
      <c r="L36" s="32">
        <f t="shared" si="11"/>
        <v>1675519.7812084802</v>
      </c>
      <c r="M36" s="32">
        <f t="shared" si="11"/>
        <v>1709030.1768326499</v>
      </c>
      <c r="N36" s="32">
        <f t="shared" si="11"/>
        <v>1743210.780369303</v>
      </c>
      <c r="O36" s="32">
        <f t="shared" si="11"/>
        <v>1778074.995976689</v>
      </c>
      <c r="P36" s="32">
        <f t="shared" si="11"/>
        <v>1813636.4958962228</v>
      </c>
      <c r="Q36" s="32">
        <f t="shared" si="11"/>
        <v>1849909.2258141472</v>
      </c>
      <c r="R36" s="32">
        <f t="shared" si="11"/>
        <v>1886907.4103304301</v>
      </c>
      <c r="S36" s="32">
        <f t="shared" si="11"/>
        <v>1924645.5585370387</v>
      </c>
      <c r="T36" s="32">
        <f t="shared" ref="T36:X37" si="12">(1+$G$3)*S36</f>
        <v>1963138.4697077796</v>
      </c>
      <c r="U36" s="32">
        <f t="shared" si="12"/>
        <v>2002401.2391019352</v>
      </c>
      <c r="V36" s="32">
        <f t="shared" si="12"/>
        <v>2042449.2638839739</v>
      </c>
      <c r="W36" s="32">
        <f t="shared" si="12"/>
        <v>2083298.2491616535</v>
      </c>
      <c r="X36" s="32">
        <f t="shared" si="12"/>
        <v>2124964.2141448865</v>
      </c>
    </row>
    <row r="37" spans="1:25" x14ac:dyDescent="0.3">
      <c r="B37" s="29" t="s">
        <v>16437</v>
      </c>
      <c r="C37" s="32">
        <f t="shared" si="9"/>
        <v>113000</v>
      </c>
      <c r="D37" s="32">
        <f t="shared" si="11"/>
        <v>115260</v>
      </c>
      <c r="E37" s="32">
        <f t="shared" si="11"/>
        <v>117565.2</v>
      </c>
      <c r="F37" s="32">
        <f t="shared" si="11"/>
        <v>119916.504</v>
      </c>
      <c r="G37" s="32">
        <f t="shared" si="11"/>
        <v>122314.83408</v>
      </c>
      <c r="H37" s="32">
        <f t="shared" si="11"/>
        <v>124761.1307616</v>
      </c>
      <c r="I37" s="32">
        <f t="shared" si="11"/>
        <v>127256.353376832</v>
      </c>
      <c r="J37" s="32">
        <f t="shared" si="11"/>
        <v>129801.48044436864</v>
      </c>
      <c r="K37" s="32">
        <f t="shared" si="11"/>
        <v>132397.51005325603</v>
      </c>
      <c r="L37" s="32">
        <f t="shared" si="11"/>
        <v>135045.46025432117</v>
      </c>
      <c r="M37" s="32">
        <f t="shared" si="11"/>
        <v>137746.36945940758</v>
      </c>
      <c r="N37" s="32">
        <f t="shared" si="11"/>
        <v>140501.29684859572</v>
      </c>
      <c r="O37" s="32">
        <f t="shared" si="11"/>
        <v>143311.32278556764</v>
      </c>
      <c r="P37" s="32">
        <f t="shared" si="11"/>
        <v>146177.54924127899</v>
      </c>
      <c r="Q37" s="32">
        <f t="shared" si="11"/>
        <v>149101.10022610458</v>
      </c>
      <c r="R37" s="32">
        <f t="shared" si="11"/>
        <v>152083.12223062667</v>
      </c>
      <c r="S37" s="32">
        <f t="shared" si="11"/>
        <v>155124.78467523921</v>
      </c>
      <c r="T37" s="32">
        <f t="shared" si="12"/>
        <v>158227.28036874399</v>
      </c>
      <c r="U37" s="32">
        <f t="shared" si="12"/>
        <v>161391.82597611888</v>
      </c>
      <c r="V37" s="32">
        <f t="shared" si="12"/>
        <v>164619.66249564127</v>
      </c>
      <c r="W37" s="32">
        <f t="shared" si="12"/>
        <v>167912.0557455541</v>
      </c>
      <c r="X37" s="32">
        <f t="shared" si="12"/>
        <v>171270.2968604652</v>
      </c>
    </row>
    <row r="38" spans="1:25" x14ac:dyDescent="0.3">
      <c r="B38" s="29" t="s">
        <v>16438</v>
      </c>
      <c r="C38" s="32">
        <f t="shared" si="9"/>
        <v>55000</v>
      </c>
      <c r="D38" s="32">
        <f>D67*$G$4</f>
        <v>0</v>
      </c>
      <c r="E38" s="32">
        <f>E67*$G$4</f>
        <v>86800</v>
      </c>
      <c r="F38" s="32">
        <f t="shared" ref="F38:X38" si="13">F67*$G$4</f>
        <v>131413.33333333334</v>
      </c>
      <c r="G38" s="32">
        <f t="shared" si="13"/>
        <v>160452.44444444447</v>
      </c>
      <c r="H38" s="32">
        <f t="shared" si="13"/>
        <v>177755.61481481482</v>
      </c>
      <c r="I38" s="32">
        <f t="shared" si="13"/>
        <v>177105.24049382718</v>
      </c>
      <c r="J38" s="32">
        <f t="shared" si="13"/>
        <v>169498.22446090536</v>
      </c>
      <c r="K38" s="32">
        <f t="shared" si="13"/>
        <v>158198.34283017836</v>
      </c>
      <c r="L38" s="32">
        <f t="shared" si="13"/>
        <v>147651.78664149978</v>
      </c>
      <c r="M38" s="32">
        <f t="shared" si="13"/>
        <v>137808.33419873315</v>
      </c>
      <c r="N38" s="32">
        <f t="shared" si="13"/>
        <v>128621.11191881761</v>
      </c>
      <c r="O38" s="32">
        <f t="shared" si="13"/>
        <v>120046.37112422979</v>
      </c>
      <c r="P38" s="32">
        <f t="shared" si="13"/>
        <v>112043.27971594781</v>
      </c>
      <c r="Q38" s="32">
        <f t="shared" si="13"/>
        <v>104573.72773488461</v>
      </c>
      <c r="R38" s="32">
        <f t="shared" si="13"/>
        <v>97602.1458858923</v>
      </c>
      <c r="S38" s="32">
        <f t="shared" si="13"/>
        <v>91095.336160166145</v>
      </c>
      <c r="T38" s="32">
        <f t="shared" si="13"/>
        <v>85022.313749488414</v>
      </c>
      <c r="U38" s="32">
        <f t="shared" si="13"/>
        <v>79354.159499522517</v>
      </c>
      <c r="V38" s="32">
        <f t="shared" si="13"/>
        <v>74063.882199554355</v>
      </c>
      <c r="W38" s="32">
        <f t="shared" si="13"/>
        <v>69126.290052917408</v>
      </c>
      <c r="X38" s="32">
        <f t="shared" si="13"/>
        <v>64517.870716056241</v>
      </c>
    </row>
    <row r="39" spans="1:25" x14ac:dyDescent="0.3">
      <c r="B39" s="29" t="s">
        <v>16439</v>
      </c>
      <c r="C39" s="32">
        <f>K7</f>
        <v>4000000</v>
      </c>
      <c r="D39" s="31">
        <f>TALOUSTIEDOT!E146</f>
        <v>5000000</v>
      </c>
      <c r="E39" s="31">
        <f>TALOUSTIEDOT!F146</f>
        <v>5000000</v>
      </c>
      <c r="F39" s="31">
        <f>TALOUSTIEDOT!G146</f>
        <v>5000000</v>
      </c>
      <c r="G39" s="31">
        <f>TALOUSTIEDOT!H146</f>
        <v>5000000</v>
      </c>
      <c r="H39" s="31">
        <f>TALOUSTIEDOT!I146</f>
        <v>5000000</v>
      </c>
      <c r="I39" s="31">
        <f>TALOUSTIEDOT!J146</f>
        <v>5000000</v>
      </c>
      <c r="J39" s="31">
        <f>TALOUSTIEDOT!K146</f>
        <v>5100000</v>
      </c>
      <c r="K39" s="31">
        <f>TALOUSTIEDOT!L146</f>
        <v>5202000</v>
      </c>
      <c r="L39" s="31">
        <f>TALOUSTIEDOT!M146</f>
        <v>5306040</v>
      </c>
      <c r="M39" s="31">
        <f>TALOUSTIEDOT!N146</f>
        <v>5412160.7999999998</v>
      </c>
      <c r="N39" s="31">
        <f>TALOUSTIEDOT!O146</f>
        <v>5520404.0159999998</v>
      </c>
      <c r="O39" s="31">
        <f>TALOUSTIEDOT!P146</f>
        <v>5630812.0963199995</v>
      </c>
      <c r="P39" s="31">
        <f>TALOUSTIEDOT!Q146</f>
        <v>5743428.3382463995</v>
      </c>
      <c r="Q39" s="31">
        <f>TALOUSTIEDOT!R146</f>
        <v>5858296.9050113279</v>
      </c>
      <c r="R39" s="31">
        <f>TALOUSTIEDOT!S146</f>
        <v>5975462.8431115542</v>
      </c>
      <c r="S39" s="31">
        <f>TALOUSTIEDOT!T146</f>
        <v>6094972.0999737857</v>
      </c>
      <c r="T39" s="31">
        <f>TALOUSTIEDOT!U146</f>
        <v>6216871.5419732612</v>
      </c>
      <c r="U39" s="31">
        <f>TALOUSTIEDOT!V146</f>
        <v>6341208.9728127262</v>
      </c>
      <c r="V39" s="31">
        <f>TALOUSTIEDOT!W146</f>
        <v>6468033.1522689806</v>
      </c>
      <c r="W39" s="31">
        <f>TALOUSTIEDOT!X146</f>
        <v>6597393.81531436</v>
      </c>
      <c r="X39" s="31">
        <f>TALOUSTIEDOT!Y146</f>
        <v>6729341.691620647</v>
      </c>
      <c r="Y39" s="32"/>
    </row>
    <row r="40" spans="1:25" x14ac:dyDescent="0.3">
      <c r="B40" s="29" t="s">
        <v>16440</v>
      </c>
      <c r="C40" s="32">
        <f t="shared" si="9"/>
        <v>0</v>
      </c>
      <c r="D40" s="32">
        <f>D69</f>
        <v>206666.66666666666</v>
      </c>
      <c r="E40" s="32">
        <f>E69</f>
        <v>312888.88888888893</v>
      </c>
      <c r="F40" s="32">
        <f t="shared" ref="F40:X40" si="14">F69</f>
        <v>382029.62962962966</v>
      </c>
      <c r="G40" s="32">
        <f t="shared" si="14"/>
        <v>423227.6543209877</v>
      </c>
      <c r="H40" s="32">
        <f t="shared" si="14"/>
        <v>421679.14403292182</v>
      </c>
      <c r="I40" s="32">
        <f t="shared" si="14"/>
        <v>403567.2010973937</v>
      </c>
      <c r="J40" s="32">
        <f t="shared" si="14"/>
        <v>376662.72102423414</v>
      </c>
      <c r="K40" s="32">
        <f t="shared" si="14"/>
        <v>351551.8729559519</v>
      </c>
      <c r="L40" s="32">
        <f t="shared" si="14"/>
        <v>328115.08142555511</v>
      </c>
      <c r="M40" s="32">
        <f t="shared" si="14"/>
        <v>306240.74266385142</v>
      </c>
      <c r="N40" s="32">
        <f t="shared" si="14"/>
        <v>285824.69315292803</v>
      </c>
      <c r="O40" s="32">
        <f t="shared" si="14"/>
        <v>266769.71360939951</v>
      </c>
      <c r="P40" s="32">
        <f t="shared" si="14"/>
        <v>248985.06603543958</v>
      </c>
      <c r="Q40" s="32">
        <f t="shared" si="14"/>
        <v>232386.06163307693</v>
      </c>
      <c r="R40" s="32">
        <f t="shared" si="14"/>
        <v>216893.65752420513</v>
      </c>
      <c r="S40" s="32">
        <f t="shared" si="14"/>
        <v>202434.08035592476</v>
      </c>
      <c r="T40" s="32">
        <f t="shared" si="14"/>
        <v>188938.47499886312</v>
      </c>
      <c r="U40" s="32">
        <f t="shared" si="14"/>
        <v>176342.57666560559</v>
      </c>
      <c r="V40" s="32">
        <f t="shared" si="14"/>
        <v>164586.40488789856</v>
      </c>
      <c r="W40" s="32">
        <f t="shared" si="14"/>
        <v>153613.97789537202</v>
      </c>
      <c r="X40" s="32">
        <f t="shared" si="14"/>
        <v>143373.04603568054</v>
      </c>
    </row>
    <row r="41" spans="1:25" x14ac:dyDescent="0.3">
      <c r="B41" s="45" t="s">
        <v>16426</v>
      </c>
      <c r="C41" s="46">
        <f t="shared" ref="C41:X41" si="15">SUM(C35:C40)</f>
        <v>10056000</v>
      </c>
      <c r="D41" s="46">
        <f t="shared" si="15"/>
        <v>11419201.066666666</v>
      </c>
      <c r="E41" s="46">
        <f t="shared" si="15"/>
        <v>11831685.558648888</v>
      </c>
      <c r="F41" s="46">
        <f t="shared" si="15"/>
        <v>12173137.695781268</v>
      </c>
      <c r="G41" s="46">
        <f t="shared" si="15"/>
        <v>12479628.804341597</v>
      </c>
      <c r="H41" s="46">
        <f t="shared" si="15"/>
        <v>12740526.143792219</v>
      </c>
      <c r="I41" s="46">
        <f t="shared" si="15"/>
        <v>12976141.197183762</v>
      </c>
      <c r="J41" s="46">
        <f t="shared" si="15"/>
        <v>13305601.463073846</v>
      </c>
      <c r="K41" s="46">
        <f t="shared" si="15"/>
        <v>13645130.851041051</v>
      </c>
      <c r="L41" s="46">
        <f t="shared" si="15"/>
        <v>13999484.776157018</v>
      </c>
      <c r="M41" s="46">
        <f t="shared" si="15"/>
        <v>14368946.441513544</v>
      </c>
      <c r="N41" s="46">
        <f t="shared" si="15"/>
        <v>14753826.701390246</v>
      </c>
      <c r="O41" s="46">
        <f t="shared" si="15"/>
        <v>15154464.000961751</v>
      </c>
      <c r="P41" s="46">
        <f t="shared" si="15"/>
        <v>15571224.390127447</v>
      </c>
      <c r="Q41" s="46">
        <f t="shared" si="15"/>
        <v>16004501.609315781</v>
      </c>
      <c r="R41" s="46">
        <f t="shared" si="15"/>
        <v>16454717.245370358</v>
      </c>
      <c r="S41" s="46">
        <f t="shared" si="15"/>
        <v>16922320.955867823</v>
      </c>
      <c r="T41" s="46">
        <f t="shared" si="15"/>
        <v>17407790.760448895</v>
      </c>
      <c r="U41" s="46">
        <f t="shared" si="15"/>
        <v>17911633.397964563</v>
      </c>
      <c r="V41" s="46">
        <f t="shared" si="15"/>
        <v>18434384.748450615</v>
      </c>
      <c r="W41" s="46">
        <f t="shared" si="15"/>
        <v>18976610.319146089</v>
      </c>
      <c r="X41" s="46">
        <f t="shared" si="15"/>
        <v>19538905.79396541</v>
      </c>
    </row>
    <row r="42" spans="1:25" x14ac:dyDescent="0.3">
      <c r="B42" s="21" t="s">
        <v>16441</v>
      </c>
      <c r="C42" s="32">
        <f>C32-C41</f>
        <v>-1085000</v>
      </c>
      <c r="D42" s="32">
        <f t="shared" ref="D42:X42" si="16">D32-D41</f>
        <v>112235.73333333433</v>
      </c>
      <c r="E42" s="32">
        <f t="shared" si="16"/>
        <v>369721.64284444787</v>
      </c>
      <c r="F42" s="32">
        <f t="shared" si="16"/>
        <v>671236.13843777403</v>
      </c>
      <c r="G42" s="32">
        <f t="shared" si="16"/>
        <v>1219581.283410389</v>
      </c>
      <c r="H42" s="32">
        <f t="shared" si="16"/>
        <v>1883700.5736166965</v>
      </c>
      <c r="I42" s="32">
        <f t="shared" si="16"/>
        <v>2852887.2528185733</v>
      </c>
      <c r="J42" s="32">
        <f t="shared" si="16"/>
        <v>3899944.9123363458</v>
      </c>
      <c r="K42" s="32">
        <f t="shared" si="16"/>
        <v>5187320.6124396157</v>
      </c>
      <c r="L42" s="32">
        <f t="shared" si="16"/>
        <v>6723615.6520931497</v>
      </c>
      <c r="M42" s="32">
        <f t="shared" si="16"/>
        <v>8518094.5309489015</v>
      </c>
      <c r="N42" s="32">
        <f t="shared" si="16"/>
        <v>10580695.532870872</v>
      </c>
      <c r="O42" s="32">
        <f t="shared" si="16"/>
        <v>12922042.914435156</v>
      </c>
      <c r="P42" s="32">
        <f t="shared" si="16"/>
        <v>15464232.04863691</v>
      </c>
      <c r="Q42" s="32">
        <f t="shared" si="16"/>
        <v>18212547.461059153</v>
      </c>
      <c r="R42" s="32">
        <f t="shared" si="16"/>
        <v>21172621.678294167</v>
      </c>
      <c r="S42" s="32">
        <f t="shared" si="16"/>
        <v>24350434.323661689</v>
      </c>
      <c r="T42" s="32">
        <f t="shared" si="16"/>
        <v>27752311.880571745</v>
      </c>
      <c r="U42" s="32">
        <f t="shared" si="16"/>
        <v>31384928.091568898</v>
      </c>
      <c r="V42" s="32">
        <f t="shared" si="16"/>
        <v>35255304.963276349</v>
      </c>
      <c r="W42" s="32">
        <f t="shared" si="16"/>
        <v>39370814.349479899</v>
      </c>
      <c r="X42" s="32">
        <f t="shared" si="16"/>
        <v>43739180.08646296</v>
      </c>
    </row>
    <row r="43" spans="1:25" ht="13.5" thickBot="1" x14ac:dyDescent="0.35">
      <c r="B43" s="21" t="s">
        <v>16637</v>
      </c>
      <c r="C43" s="32">
        <f>C38</f>
        <v>55000</v>
      </c>
      <c r="D43" s="32">
        <f>C43+D38</f>
        <v>55000</v>
      </c>
      <c r="E43" s="32">
        <f t="shared" ref="E43:X43" si="17">D43+E38</f>
        <v>141800</v>
      </c>
      <c r="F43" s="32">
        <f t="shared" si="17"/>
        <v>273213.33333333337</v>
      </c>
      <c r="G43" s="32">
        <f t="shared" si="17"/>
        <v>433665.77777777787</v>
      </c>
      <c r="H43" s="32">
        <f t="shared" si="17"/>
        <v>611421.39259259263</v>
      </c>
      <c r="I43" s="32">
        <f t="shared" si="17"/>
        <v>788526.63308641978</v>
      </c>
      <c r="J43" s="32">
        <f t="shared" si="17"/>
        <v>958024.85754732508</v>
      </c>
      <c r="K43" s="32">
        <f t="shared" si="17"/>
        <v>1116223.2003775034</v>
      </c>
      <c r="L43" s="32">
        <f t="shared" si="17"/>
        <v>1263874.9870190031</v>
      </c>
      <c r="M43" s="32">
        <f t="shared" si="17"/>
        <v>1401683.3212177362</v>
      </c>
      <c r="N43" s="32">
        <f t="shared" si="17"/>
        <v>1530304.4331365537</v>
      </c>
      <c r="O43" s="32">
        <f t="shared" si="17"/>
        <v>1650350.8042607836</v>
      </c>
      <c r="P43" s="32">
        <f t="shared" si="17"/>
        <v>1762394.0839767314</v>
      </c>
      <c r="Q43" s="32">
        <f t="shared" si="17"/>
        <v>1866967.8117116161</v>
      </c>
      <c r="R43" s="32">
        <f t="shared" si="17"/>
        <v>1964569.9575975083</v>
      </c>
      <c r="S43" s="32">
        <f t="shared" si="17"/>
        <v>2055665.2937576745</v>
      </c>
      <c r="T43" s="32">
        <f t="shared" si="17"/>
        <v>2140687.6075071627</v>
      </c>
      <c r="U43" s="32">
        <f t="shared" si="17"/>
        <v>2220041.767006685</v>
      </c>
      <c r="V43" s="32">
        <f t="shared" si="17"/>
        <v>2294105.6492062393</v>
      </c>
      <c r="W43" s="32">
        <f t="shared" si="17"/>
        <v>2363231.9392591566</v>
      </c>
      <c r="X43" s="32">
        <f t="shared" si="17"/>
        <v>2427749.8099752129</v>
      </c>
    </row>
    <row r="44" spans="1:25" ht="13.5" thickBot="1" x14ac:dyDescent="0.35">
      <c r="A44" s="48"/>
      <c r="B44" s="49" t="s">
        <v>16442</v>
      </c>
      <c r="C44" s="50">
        <f t="shared" ref="C44:X44" si="18">C42</f>
        <v>-1085000</v>
      </c>
      <c r="D44" s="50">
        <f t="shared" si="18"/>
        <v>112235.73333333433</v>
      </c>
      <c r="E44" s="50">
        <f t="shared" si="18"/>
        <v>369721.64284444787</v>
      </c>
      <c r="F44" s="50">
        <f t="shared" si="18"/>
        <v>671236.13843777403</v>
      </c>
      <c r="G44" s="50">
        <f t="shared" si="18"/>
        <v>1219581.283410389</v>
      </c>
      <c r="H44" s="50">
        <f t="shared" si="18"/>
        <v>1883700.5736166965</v>
      </c>
      <c r="I44" s="50">
        <f t="shared" si="18"/>
        <v>2852887.2528185733</v>
      </c>
      <c r="J44" s="50">
        <f t="shared" si="18"/>
        <v>3899944.9123363458</v>
      </c>
      <c r="K44" s="50">
        <f t="shared" si="18"/>
        <v>5187320.6124396157</v>
      </c>
      <c r="L44" s="50">
        <f t="shared" si="18"/>
        <v>6723615.6520931497</v>
      </c>
      <c r="M44" s="50">
        <f t="shared" si="18"/>
        <v>8518094.5309489015</v>
      </c>
      <c r="N44" s="50">
        <f t="shared" si="18"/>
        <v>10580695.532870872</v>
      </c>
      <c r="O44" s="50">
        <f t="shared" si="18"/>
        <v>12922042.914435156</v>
      </c>
      <c r="P44" s="50">
        <f t="shared" si="18"/>
        <v>15464232.04863691</v>
      </c>
      <c r="Q44" s="50">
        <f t="shared" si="18"/>
        <v>18212547.461059153</v>
      </c>
      <c r="R44" s="50">
        <f t="shared" si="18"/>
        <v>21172621.678294167</v>
      </c>
      <c r="S44" s="50">
        <f t="shared" si="18"/>
        <v>24350434.323661689</v>
      </c>
      <c r="T44" s="50">
        <f t="shared" si="18"/>
        <v>27752311.880571745</v>
      </c>
      <c r="U44" s="50">
        <f t="shared" si="18"/>
        <v>31384928.091568898</v>
      </c>
      <c r="V44" s="50">
        <f t="shared" si="18"/>
        <v>35255304.963276349</v>
      </c>
      <c r="W44" s="50">
        <f t="shared" si="18"/>
        <v>39370814.349479899</v>
      </c>
      <c r="X44" s="50">
        <f t="shared" si="18"/>
        <v>43739180.08646296</v>
      </c>
    </row>
    <row r="45" spans="1:25" x14ac:dyDescent="0.3">
      <c r="B45" s="21"/>
    </row>
    <row r="46" spans="1:25" x14ac:dyDescent="0.3">
      <c r="C46" s="32"/>
      <c r="D46" s="32"/>
      <c r="E46" s="32"/>
      <c r="F46" s="32"/>
      <c r="G46" s="32"/>
      <c r="H46" s="32"/>
      <c r="I46" s="32"/>
      <c r="J46" s="32"/>
      <c r="K46" s="32"/>
      <c r="L46" s="32"/>
      <c r="M46" s="32"/>
      <c r="N46" s="32"/>
      <c r="O46" s="32"/>
      <c r="P46" s="32"/>
      <c r="Q46" s="32"/>
      <c r="R46" s="32"/>
      <c r="S46" s="32"/>
      <c r="T46" s="32"/>
      <c r="U46" s="32"/>
      <c r="V46" s="32"/>
      <c r="W46" s="32"/>
      <c r="X46" s="32"/>
    </row>
    <row r="48" spans="1:25" x14ac:dyDescent="0.3">
      <c r="B48" s="39" t="s">
        <v>16443</v>
      </c>
      <c r="C48" s="40"/>
      <c r="D48" s="40"/>
      <c r="E48" s="40"/>
      <c r="F48" s="40"/>
      <c r="G48" s="40"/>
      <c r="H48" s="40"/>
      <c r="I48" s="40"/>
      <c r="J48" s="40"/>
      <c r="K48" s="40"/>
      <c r="L48" s="40"/>
      <c r="M48" s="40"/>
      <c r="N48" s="40"/>
      <c r="O48" s="40"/>
      <c r="P48" s="40"/>
      <c r="Q48" s="40"/>
      <c r="R48" s="40"/>
      <c r="S48" s="40"/>
      <c r="T48" s="40"/>
      <c r="U48" s="40"/>
      <c r="V48" s="40"/>
      <c r="W48" s="40"/>
      <c r="X48" s="40"/>
    </row>
    <row r="49" spans="2:26" x14ac:dyDescent="0.3">
      <c r="B49" s="21"/>
      <c r="C49" s="41">
        <v>2023</v>
      </c>
      <c r="D49" s="41">
        <v>2024</v>
      </c>
      <c r="E49" s="41">
        <v>2025</v>
      </c>
      <c r="F49" s="41">
        <v>2026</v>
      </c>
      <c r="G49" s="41">
        <v>2027</v>
      </c>
      <c r="H49" s="41">
        <v>2028</v>
      </c>
      <c r="I49" s="41">
        <v>2029</v>
      </c>
      <c r="J49" s="41">
        <v>2030</v>
      </c>
      <c r="K49" s="41">
        <v>2031</v>
      </c>
      <c r="L49" s="41">
        <v>2032</v>
      </c>
      <c r="M49" s="41">
        <v>2033</v>
      </c>
      <c r="N49" s="41">
        <v>2034</v>
      </c>
      <c r="O49" s="41">
        <v>2035</v>
      </c>
      <c r="P49" s="41">
        <v>2036</v>
      </c>
      <c r="Q49" s="41">
        <v>2037</v>
      </c>
      <c r="R49" s="41">
        <v>2038</v>
      </c>
      <c r="S49" s="41">
        <v>2039</v>
      </c>
      <c r="T49" s="41">
        <v>2040</v>
      </c>
      <c r="U49" s="41">
        <v>2041</v>
      </c>
      <c r="V49" s="41">
        <v>2042</v>
      </c>
      <c r="W49" s="41">
        <v>2043</v>
      </c>
      <c r="X49" s="41">
        <v>2044</v>
      </c>
    </row>
    <row r="50" spans="2:26" x14ac:dyDescent="0.3">
      <c r="B50" s="51" t="s">
        <v>16444</v>
      </c>
      <c r="C50" s="46">
        <f t="shared" ref="C50:X50" si="19">C28</f>
        <v>8971000</v>
      </c>
      <c r="D50" s="46">
        <f t="shared" si="19"/>
        <v>9516436.8000000007</v>
      </c>
      <c r="E50" s="46">
        <f t="shared" si="19"/>
        <v>10289171.468160002</v>
      </c>
      <c r="F50" s="46">
        <f t="shared" si="19"/>
        <v>11124652.191374594</v>
      </c>
      <c r="G50" s="46">
        <f>G28</f>
        <v>12027973.949314212</v>
      </c>
      <c r="H50" s="46">
        <f t="shared" si="19"/>
        <v>13004645.433998527</v>
      </c>
      <c r="I50" s="46">
        <f t="shared" si="19"/>
        <v>13795327.876385638</v>
      </c>
      <c r="J50" s="46">
        <f t="shared" si="19"/>
        <v>14352659.122591618</v>
      </c>
      <c r="K50" s="46">
        <f t="shared" si="19"/>
        <v>14932506.551144321</v>
      </c>
      <c r="L50" s="46">
        <f t="shared" si="19"/>
        <v>15535779.815810552</v>
      </c>
      <c r="M50" s="46">
        <f t="shared" si="19"/>
        <v>16163425.320369298</v>
      </c>
      <c r="N50" s="46">
        <f t="shared" si="19"/>
        <v>16816427.703312218</v>
      </c>
      <c r="O50" s="46">
        <f t="shared" si="19"/>
        <v>17495811.382526033</v>
      </c>
      <c r="P50" s="46">
        <f t="shared" si="19"/>
        <v>18113413.5243292</v>
      </c>
      <c r="Q50" s="46">
        <f t="shared" si="19"/>
        <v>18752817.021738023</v>
      </c>
      <c r="R50" s="46">
        <f t="shared" si="19"/>
        <v>19414791.462605376</v>
      </c>
      <c r="S50" s="46">
        <f t="shared" si="19"/>
        <v>20100133.601235345</v>
      </c>
      <c r="T50" s="46">
        <f t="shared" si="19"/>
        <v>20809668.317358948</v>
      </c>
      <c r="U50" s="46">
        <f t="shared" si="19"/>
        <v>21544249.608961716</v>
      </c>
      <c r="V50" s="46">
        <f t="shared" si="19"/>
        <v>22304761.620158061</v>
      </c>
      <c r="W50" s="46">
        <f t="shared" si="19"/>
        <v>23092119.705349639</v>
      </c>
      <c r="X50" s="46">
        <f t="shared" si="19"/>
        <v>23907271.530948479</v>
      </c>
    </row>
    <row r="51" spans="2:26" x14ac:dyDescent="0.3">
      <c r="B51" s="23" t="str">
        <f t="shared" ref="B51:X53" si="20">B35</f>
        <v>Materiaalit ja palvelut (lähtötilanne)</v>
      </c>
      <c r="C51" s="32">
        <f t="shared" si="20"/>
        <v>4486000</v>
      </c>
      <c r="D51" s="32">
        <f t="shared" si="20"/>
        <v>4667234.4000000004</v>
      </c>
      <c r="E51" s="32">
        <f t="shared" si="20"/>
        <v>4855790.6697600009</v>
      </c>
      <c r="F51" s="32">
        <f t="shared" si="20"/>
        <v>5051964.6128183054</v>
      </c>
      <c r="G51" s="32">
        <f t="shared" si="20"/>
        <v>5256063.9831761653</v>
      </c>
      <c r="H51" s="32">
        <f t="shared" si="20"/>
        <v>5468408.9680964826</v>
      </c>
      <c r="I51" s="32">
        <f t="shared" si="20"/>
        <v>5689332.6904075807</v>
      </c>
      <c r="J51" s="32">
        <f t="shared" si="20"/>
        <v>5919181.731100047</v>
      </c>
      <c r="K51" s="32">
        <f t="shared" si="20"/>
        <v>6158316.6730364887</v>
      </c>
      <c r="L51" s="32">
        <f t="shared" si="20"/>
        <v>6407112.6666271631</v>
      </c>
      <c r="M51" s="32">
        <f t="shared" si="20"/>
        <v>6665960.0183589002</v>
      </c>
      <c r="N51" s="32">
        <f t="shared" si="20"/>
        <v>6935264.8031005999</v>
      </c>
      <c r="O51" s="32">
        <f t="shared" si="20"/>
        <v>7215449.5011458648</v>
      </c>
      <c r="P51" s="32">
        <f t="shared" si="20"/>
        <v>7506953.6609921576</v>
      </c>
      <c r="Q51" s="32">
        <f t="shared" si="20"/>
        <v>7810234.588896241</v>
      </c>
      <c r="R51" s="32">
        <f t="shared" si="20"/>
        <v>8125768.0662876498</v>
      </c>
      <c r="S51" s="32">
        <f t="shared" si="20"/>
        <v>8454049.0961656701</v>
      </c>
      <c r="T51" s="32">
        <f t="shared" si="20"/>
        <v>8795592.679650763</v>
      </c>
      <c r="U51" s="32">
        <f t="shared" si="20"/>
        <v>9150934.6239086557</v>
      </c>
      <c r="V51" s="32">
        <f t="shared" si="20"/>
        <v>9520632.3827145658</v>
      </c>
      <c r="W51" s="32">
        <f t="shared" si="20"/>
        <v>9905265.9309762344</v>
      </c>
      <c r="X51" s="32">
        <f t="shared" si="20"/>
        <v>10305438.674587674</v>
      </c>
    </row>
    <row r="52" spans="2:26" x14ac:dyDescent="0.3">
      <c r="B52" s="23" t="str">
        <f t="shared" si="20"/>
        <v>Henkilöstökulut (lähtötilanne)</v>
      </c>
      <c r="C52" s="32">
        <f t="shared" si="20"/>
        <v>1402000</v>
      </c>
      <c r="D52" s="32">
        <f t="shared" si="20"/>
        <v>1430040</v>
      </c>
      <c r="E52" s="32">
        <f t="shared" si="20"/>
        <v>1458640.8</v>
      </c>
      <c r="F52" s="32">
        <f t="shared" si="20"/>
        <v>1487813.6160000002</v>
      </c>
      <c r="G52" s="32">
        <f>G36</f>
        <v>1517569.8883200001</v>
      </c>
      <c r="H52" s="32">
        <f t="shared" si="20"/>
        <v>1547921.2860864003</v>
      </c>
      <c r="I52" s="32">
        <f t="shared" si="20"/>
        <v>1578879.7118081283</v>
      </c>
      <c r="J52" s="32">
        <f t="shared" si="20"/>
        <v>1610457.3060442908</v>
      </c>
      <c r="K52" s="32">
        <f t="shared" si="20"/>
        <v>1642666.4521651766</v>
      </c>
      <c r="L52" s="32">
        <f t="shared" si="20"/>
        <v>1675519.7812084802</v>
      </c>
      <c r="M52" s="32">
        <f t="shared" si="20"/>
        <v>1709030.1768326499</v>
      </c>
      <c r="N52" s="32">
        <f t="shared" si="20"/>
        <v>1743210.780369303</v>
      </c>
      <c r="O52" s="32">
        <f t="shared" si="20"/>
        <v>1778074.995976689</v>
      </c>
      <c r="P52" s="32">
        <f t="shared" si="20"/>
        <v>1813636.4958962228</v>
      </c>
      <c r="Q52" s="32">
        <f t="shared" si="20"/>
        <v>1849909.2258141472</v>
      </c>
      <c r="R52" s="32">
        <f t="shared" si="20"/>
        <v>1886907.4103304301</v>
      </c>
      <c r="S52" s="32">
        <f t="shared" si="20"/>
        <v>1924645.5585370387</v>
      </c>
      <c r="T52" s="32">
        <f t="shared" si="20"/>
        <v>1963138.4697077796</v>
      </c>
      <c r="U52" s="32">
        <f t="shared" si="20"/>
        <v>2002401.2391019352</v>
      </c>
      <c r="V52" s="32">
        <f t="shared" si="20"/>
        <v>2042449.2638839739</v>
      </c>
      <c r="W52" s="32">
        <f t="shared" si="20"/>
        <v>2083298.2491616535</v>
      </c>
      <c r="X52" s="32">
        <f t="shared" si="20"/>
        <v>2124964.2141448865</v>
      </c>
    </row>
    <row r="53" spans="2:26" x14ac:dyDescent="0.3">
      <c r="B53" s="23" t="str">
        <f t="shared" si="20"/>
        <v>Muut kulut (lähtötilanne)</v>
      </c>
      <c r="C53" s="32">
        <f t="shared" si="20"/>
        <v>113000</v>
      </c>
      <c r="D53" s="32">
        <f t="shared" si="20"/>
        <v>115260</v>
      </c>
      <c r="E53" s="32">
        <f t="shared" si="20"/>
        <v>117565.2</v>
      </c>
      <c r="F53" s="32">
        <f t="shared" si="20"/>
        <v>119916.504</v>
      </c>
      <c r="G53" s="32">
        <f t="shared" si="20"/>
        <v>122314.83408</v>
      </c>
      <c r="H53" s="32">
        <f t="shared" si="20"/>
        <v>124761.1307616</v>
      </c>
      <c r="I53" s="32">
        <f t="shared" si="20"/>
        <v>127256.353376832</v>
      </c>
      <c r="J53" s="32">
        <f t="shared" si="20"/>
        <v>129801.48044436864</v>
      </c>
      <c r="K53" s="32">
        <f t="shared" si="20"/>
        <v>132397.51005325603</v>
      </c>
      <c r="L53" s="32">
        <f t="shared" si="20"/>
        <v>135045.46025432117</v>
      </c>
      <c r="M53" s="32">
        <f t="shared" si="20"/>
        <v>137746.36945940758</v>
      </c>
      <c r="N53" s="32">
        <f t="shared" si="20"/>
        <v>140501.29684859572</v>
      </c>
      <c r="O53" s="32">
        <f t="shared" si="20"/>
        <v>143311.32278556764</v>
      </c>
      <c r="P53" s="32">
        <f t="shared" si="20"/>
        <v>146177.54924127899</v>
      </c>
      <c r="Q53" s="32">
        <f t="shared" si="20"/>
        <v>149101.10022610458</v>
      </c>
      <c r="R53" s="32">
        <f t="shared" si="20"/>
        <v>152083.12223062667</v>
      </c>
      <c r="S53" s="32">
        <f t="shared" si="20"/>
        <v>155124.78467523921</v>
      </c>
      <c r="T53" s="32">
        <f t="shared" si="20"/>
        <v>158227.28036874399</v>
      </c>
      <c r="U53" s="32">
        <f t="shared" si="20"/>
        <v>161391.82597611888</v>
      </c>
      <c r="V53" s="32">
        <f t="shared" si="20"/>
        <v>164619.66249564127</v>
      </c>
      <c r="W53" s="32">
        <f t="shared" si="20"/>
        <v>167912.0557455541</v>
      </c>
      <c r="X53" s="32">
        <f t="shared" si="20"/>
        <v>171270.2968604652</v>
      </c>
    </row>
    <row r="54" spans="2:26" x14ac:dyDescent="0.3">
      <c r="B54" s="23" t="s">
        <v>16445</v>
      </c>
      <c r="C54" s="32">
        <f>K9</f>
        <v>2670000</v>
      </c>
      <c r="D54" s="32">
        <f>D63</f>
        <v>940681.64479999989</v>
      </c>
      <c r="E54" s="32">
        <f t="shared" ref="E54:X54" si="21">E63</f>
        <v>1265427.1132159999</v>
      </c>
      <c r="F54" s="32">
        <f>F63</f>
        <v>1564192.9441587199</v>
      </c>
      <c r="G54" s="32">
        <f t="shared" si="21"/>
        <v>1839057.5086260224</v>
      </c>
      <c r="H54" s="32">
        <f t="shared" si="21"/>
        <v>2091932.9079359407</v>
      </c>
      <c r="I54" s="32">
        <f t="shared" si="21"/>
        <v>2324578.2753010653</v>
      </c>
      <c r="J54" s="32">
        <f t="shared" si="21"/>
        <v>2546612.0132769803</v>
      </c>
      <c r="K54" s="32">
        <f t="shared" si="21"/>
        <v>2759043.0522148218</v>
      </c>
      <c r="L54" s="32">
        <f t="shared" si="21"/>
        <v>2962802.8080376359</v>
      </c>
      <c r="M54" s="32">
        <f t="shared" si="21"/>
        <v>3158751.4473946244</v>
      </c>
      <c r="N54" s="32">
        <f t="shared" si="21"/>
        <v>3347683.6528830547</v>
      </c>
      <c r="O54" s="32">
        <f t="shared" si="21"/>
        <v>3530333.92835801</v>
      </c>
      <c r="P54" s="32">
        <f t="shared" si="21"/>
        <v>3707381.4811490811</v>
      </c>
      <c r="Q54" s="32">
        <f t="shared" si="21"/>
        <v>3879454.7150580608</v>
      </c>
      <c r="R54" s="32">
        <f t="shared" si="21"/>
        <v>4047135.3653023406</v>
      </c>
      <c r="S54" s="32">
        <f t="shared" si="21"/>
        <v>4210962.304076056</v>
      </c>
      <c r="T54" s="32">
        <f t="shared" si="21"/>
        <v>4371435.0431078328</v>
      </c>
      <c r="U54" s="32">
        <f t="shared" si="21"/>
        <v>4529016.9574842248</v>
      </c>
      <c r="V54" s="32">
        <f t="shared" si="21"/>
        <v>4684138.2530670054</v>
      </c>
      <c r="W54" s="32">
        <f t="shared" si="21"/>
        <v>4837198.6980467932</v>
      </c>
      <c r="X54" s="32">
        <f t="shared" si="21"/>
        <v>4988570.1375327017</v>
      </c>
    </row>
    <row r="55" spans="2:26" ht="13.5" thickBot="1" x14ac:dyDescent="0.35">
      <c r="B55" s="23" t="str">
        <f>B38</f>
        <v>Korkokulut (lähtötilanne)</v>
      </c>
      <c r="C55" s="32">
        <f>K6</f>
        <v>55000</v>
      </c>
      <c r="D55" s="32">
        <f t="shared" ref="D55:X55" si="22">D38</f>
        <v>0</v>
      </c>
      <c r="E55" s="32">
        <f t="shared" si="22"/>
        <v>86800</v>
      </c>
      <c r="F55" s="32">
        <f t="shared" si="22"/>
        <v>131413.33333333334</v>
      </c>
      <c r="G55" s="32">
        <f t="shared" si="22"/>
        <v>160452.44444444447</v>
      </c>
      <c r="H55" s="32">
        <f t="shared" si="22"/>
        <v>177755.61481481482</v>
      </c>
      <c r="I55" s="32">
        <f t="shared" si="22"/>
        <v>177105.24049382718</v>
      </c>
      <c r="J55" s="32">
        <f t="shared" si="22"/>
        <v>169498.22446090536</v>
      </c>
      <c r="K55" s="32">
        <f t="shared" si="22"/>
        <v>158198.34283017836</v>
      </c>
      <c r="L55" s="32">
        <f t="shared" si="22"/>
        <v>147651.78664149978</v>
      </c>
      <c r="M55" s="32">
        <f t="shared" si="22"/>
        <v>137808.33419873315</v>
      </c>
      <c r="N55" s="32">
        <f t="shared" si="22"/>
        <v>128621.11191881761</v>
      </c>
      <c r="O55" s="32">
        <f t="shared" si="22"/>
        <v>120046.37112422979</v>
      </c>
      <c r="P55" s="32">
        <f t="shared" si="22"/>
        <v>112043.27971594781</v>
      </c>
      <c r="Q55" s="32">
        <f t="shared" si="22"/>
        <v>104573.72773488461</v>
      </c>
      <c r="R55" s="32">
        <f t="shared" si="22"/>
        <v>97602.1458858923</v>
      </c>
      <c r="S55" s="32">
        <f t="shared" si="22"/>
        <v>91095.336160166145</v>
      </c>
      <c r="T55" s="32">
        <f t="shared" si="22"/>
        <v>85022.313749488414</v>
      </c>
      <c r="U55" s="32">
        <f t="shared" si="22"/>
        <v>79354.159499522517</v>
      </c>
      <c r="V55" s="32">
        <f t="shared" si="22"/>
        <v>74063.882199554355</v>
      </c>
      <c r="W55" s="32">
        <f t="shared" si="22"/>
        <v>69126.290052917408</v>
      </c>
      <c r="X55" s="32">
        <f t="shared" si="22"/>
        <v>64517.870716056241</v>
      </c>
    </row>
    <row r="56" spans="2:26" ht="13.5" thickBot="1" x14ac:dyDescent="0.35">
      <c r="B56" s="49" t="s">
        <v>16446</v>
      </c>
      <c r="C56" s="50">
        <f>(C50)-SUM(C51:C55)</f>
        <v>245000</v>
      </c>
      <c r="D56" s="50">
        <f t="shared" ref="D56:X56" si="23">(D50)-SUM(D51:D55)</f>
        <v>2363220.7552000005</v>
      </c>
      <c r="E56" s="50">
        <f t="shared" si="23"/>
        <v>2504947.685184001</v>
      </c>
      <c r="F56" s="50">
        <f t="shared" si="23"/>
        <v>2769351.181064236</v>
      </c>
      <c r="G56" s="50">
        <f t="shared" si="23"/>
        <v>3132515.2906675804</v>
      </c>
      <c r="H56" s="50">
        <f t="shared" si="23"/>
        <v>3593865.5263032895</v>
      </c>
      <c r="I56" s="50">
        <f t="shared" si="23"/>
        <v>3898175.6049982067</v>
      </c>
      <c r="J56" s="50">
        <f t="shared" si="23"/>
        <v>3977108.3672650252</v>
      </c>
      <c r="K56" s="50">
        <f t="shared" si="23"/>
        <v>4081884.5208443981</v>
      </c>
      <c r="L56" s="50">
        <f t="shared" si="23"/>
        <v>4207647.3130414523</v>
      </c>
      <c r="M56" s="50">
        <f t="shared" si="23"/>
        <v>4354128.9741249811</v>
      </c>
      <c r="N56" s="50">
        <f t="shared" si="23"/>
        <v>4521146.0581918471</v>
      </c>
      <c r="O56" s="50">
        <f t="shared" si="23"/>
        <v>4708595.2631356716</v>
      </c>
      <c r="P56" s="50">
        <f t="shared" si="23"/>
        <v>4827221.0573345125</v>
      </c>
      <c r="Q56" s="50">
        <f t="shared" si="23"/>
        <v>4959543.6640085857</v>
      </c>
      <c r="R56" s="50">
        <f t="shared" si="23"/>
        <v>5105295.3525684364</v>
      </c>
      <c r="S56" s="50">
        <f t="shared" si="23"/>
        <v>5264256.521621177</v>
      </c>
      <c r="T56" s="50">
        <f t="shared" si="23"/>
        <v>5436252.53077434</v>
      </c>
      <c r="U56" s="50">
        <f t="shared" si="23"/>
        <v>5621150.8029912598</v>
      </c>
      <c r="V56" s="50">
        <f t="shared" si="23"/>
        <v>5818858.1757973209</v>
      </c>
      <c r="W56" s="50">
        <f t="shared" si="23"/>
        <v>6029318.4813664891</v>
      </c>
      <c r="X56" s="50">
        <f t="shared" si="23"/>
        <v>6252510.3371066935</v>
      </c>
      <c r="Y56" s="32"/>
    </row>
    <row r="57" spans="2:26" x14ac:dyDescent="0.3">
      <c r="B57" s="21"/>
      <c r="C57" s="32"/>
      <c r="D57" s="32"/>
      <c r="E57" s="32"/>
      <c r="F57" s="32"/>
      <c r="G57" s="32"/>
      <c r="H57" s="32"/>
      <c r="I57" s="32"/>
      <c r="J57" s="32"/>
      <c r="K57" s="32"/>
      <c r="L57" s="32"/>
      <c r="M57" s="32"/>
      <c r="N57" s="32"/>
      <c r="O57" s="32"/>
      <c r="P57" s="32"/>
      <c r="Q57" s="32"/>
      <c r="R57" s="32"/>
      <c r="S57" s="32"/>
      <c r="T57" s="32"/>
      <c r="U57" s="32"/>
      <c r="V57" s="32"/>
      <c r="W57" s="32"/>
      <c r="X57" s="32"/>
      <c r="Y57" s="32"/>
    </row>
    <row r="58" spans="2:26" x14ac:dyDescent="0.3">
      <c r="B58" s="21"/>
      <c r="C58" s="32"/>
      <c r="D58" s="32"/>
      <c r="E58" s="32"/>
      <c r="F58" s="32"/>
      <c r="G58" s="32"/>
      <c r="H58" s="32"/>
      <c r="I58" s="32"/>
      <c r="J58" s="32"/>
      <c r="K58" s="32"/>
      <c r="L58" s="32"/>
      <c r="M58" s="32"/>
      <c r="N58" s="32"/>
      <c r="O58" s="32"/>
      <c r="P58" s="32"/>
      <c r="Q58" s="32"/>
      <c r="R58" s="32"/>
      <c r="S58" s="32"/>
      <c r="T58" s="32"/>
      <c r="U58" s="32"/>
      <c r="V58" s="32"/>
      <c r="W58" s="32"/>
      <c r="X58" s="32"/>
      <c r="Y58" s="32"/>
    </row>
    <row r="59" spans="2:26" x14ac:dyDescent="0.3">
      <c r="B59" s="21"/>
      <c r="C59" s="32"/>
      <c r="D59" s="32"/>
      <c r="E59" s="32"/>
      <c r="F59" s="32"/>
      <c r="G59" s="32"/>
      <c r="H59" s="32"/>
      <c r="I59" s="32"/>
      <c r="J59" s="32"/>
      <c r="K59" s="32"/>
      <c r="L59" s="32"/>
      <c r="M59" s="32"/>
      <c r="N59" s="32"/>
      <c r="O59" s="32"/>
      <c r="P59" s="32"/>
      <c r="Q59" s="32"/>
      <c r="R59" s="32"/>
      <c r="S59" s="32"/>
      <c r="T59" s="32"/>
      <c r="U59" s="32"/>
      <c r="V59" s="32"/>
      <c r="W59" s="32"/>
      <c r="X59" s="32"/>
      <c r="Y59" s="32"/>
    </row>
    <row r="60" spans="2:26" x14ac:dyDescent="0.3">
      <c r="B60" s="21" t="s">
        <v>16447</v>
      </c>
    </row>
    <row r="61" spans="2:26" x14ac:dyDescent="0.3">
      <c r="B61" s="23" t="s">
        <v>16448</v>
      </c>
      <c r="C61" s="31">
        <v>3346218</v>
      </c>
      <c r="D61" s="32">
        <f>C64</f>
        <v>6758520.5599999996</v>
      </c>
      <c r="E61" s="32">
        <f t="shared" ref="E61:X61" si="24">D64</f>
        <v>10817838.915199999</v>
      </c>
      <c r="F61" s="32">
        <f t="shared" si="24"/>
        <v>14552411.801983999</v>
      </c>
      <c r="G61" s="32">
        <f t="shared" si="24"/>
        <v>17988218.857825279</v>
      </c>
      <c r="H61" s="32">
        <f t="shared" si="24"/>
        <v>21149161.349199258</v>
      </c>
      <c r="I61" s="32">
        <f t="shared" si="24"/>
        <v>24057228.441263318</v>
      </c>
      <c r="J61" s="32">
        <f t="shared" si="24"/>
        <v>26732650.165962253</v>
      </c>
      <c r="K61" s="32">
        <f t="shared" si="24"/>
        <v>29286038.152685273</v>
      </c>
      <c r="L61" s="32">
        <f t="shared" si="24"/>
        <v>31728995.100470446</v>
      </c>
      <c r="M61" s="32">
        <f t="shared" si="24"/>
        <v>34072232.292432807</v>
      </c>
      <c r="N61" s="32">
        <f t="shared" si="24"/>
        <v>36325641.64503818</v>
      </c>
      <c r="O61" s="32">
        <f t="shared" si="24"/>
        <v>38498362.00815513</v>
      </c>
      <c r="P61" s="32">
        <f t="shared" si="24"/>
        <v>40598840.176117115</v>
      </c>
      <c r="Q61" s="32">
        <f t="shared" si="24"/>
        <v>42634887.033214435</v>
      </c>
      <c r="R61" s="32">
        <f t="shared" si="24"/>
        <v>44613729.223167703</v>
      </c>
      <c r="S61" s="32">
        <f t="shared" si="24"/>
        <v>46542056.700976916</v>
      </c>
      <c r="T61" s="32">
        <f t="shared" si="24"/>
        <v>48426066.496874645</v>
      </c>
      <c r="U61" s="32">
        <f t="shared" si="24"/>
        <v>50271502.995740078</v>
      </c>
      <c r="V61" s="32">
        <f t="shared" si="24"/>
        <v>52083695.011068583</v>
      </c>
      <c r="W61" s="32">
        <f t="shared" si="24"/>
        <v>53867589.910270557</v>
      </c>
      <c r="X61" s="32">
        <f t="shared" si="24"/>
        <v>55627785.027538121</v>
      </c>
    </row>
    <row r="62" spans="2:26" x14ac:dyDescent="0.3">
      <c r="B62" s="23" t="s">
        <v>16449</v>
      </c>
      <c r="C62" s="32">
        <f t="shared" ref="C62:X62" si="25">C39</f>
        <v>4000000</v>
      </c>
      <c r="D62" s="32">
        <f t="shared" si="25"/>
        <v>5000000</v>
      </c>
      <c r="E62" s="32">
        <f t="shared" si="25"/>
        <v>5000000</v>
      </c>
      <c r="F62" s="32">
        <f t="shared" si="25"/>
        <v>5000000</v>
      </c>
      <c r="G62" s="32">
        <f t="shared" si="25"/>
        <v>5000000</v>
      </c>
      <c r="H62" s="32">
        <f t="shared" si="25"/>
        <v>5000000</v>
      </c>
      <c r="I62" s="32">
        <f t="shared" si="25"/>
        <v>5000000</v>
      </c>
      <c r="J62" s="32">
        <f t="shared" si="25"/>
        <v>5100000</v>
      </c>
      <c r="K62" s="32">
        <f>K39</f>
        <v>5202000</v>
      </c>
      <c r="L62" s="32">
        <f t="shared" si="25"/>
        <v>5306040</v>
      </c>
      <c r="M62" s="32">
        <f t="shared" si="25"/>
        <v>5412160.7999999998</v>
      </c>
      <c r="N62" s="32">
        <f t="shared" si="25"/>
        <v>5520404.0159999998</v>
      </c>
      <c r="O62" s="32">
        <f t="shared" si="25"/>
        <v>5630812.0963199995</v>
      </c>
      <c r="P62" s="32">
        <f t="shared" si="25"/>
        <v>5743428.3382463995</v>
      </c>
      <c r="Q62" s="32">
        <f t="shared" si="25"/>
        <v>5858296.9050113279</v>
      </c>
      <c r="R62" s="32">
        <f t="shared" si="25"/>
        <v>5975462.8431115542</v>
      </c>
      <c r="S62" s="32">
        <f t="shared" si="25"/>
        <v>6094972.0999737857</v>
      </c>
      <c r="T62" s="32">
        <f t="shared" si="25"/>
        <v>6216871.5419732612</v>
      </c>
      <c r="U62" s="32">
        <f t="shared" si="25"/>
        <v>6341208.9728127262</v>
      </c>
      <c r="V62" s="32">
        <f t="shared" si="25"/>
        <v>6468033.1522689806</v>
      </c>
      <c r="W62" s="32">
        <f t="shared" si="25"/>
        <v>6597393.81531436</v>
      </c>
      <c r="X62" s="32">
        <f t="shared" si="25"/>
        <v>6729341.691620647</v>
      </c>
      <c r="Y62" s="32"/>
      <c r="Z62" s="32"/>
    </row>
    <row r="63" spans="2:26" x14ac:dyDescent="0.3">
      <c r="B63" s="23" t="s">
        <v>16450</v>
      </c>
      <c r="C63" s="52">
        <f>(C61+C62)*$G$6</f>
        <v>587697.44000000006</v>
      </c>
      <c r="D63" s="52">
        <f>(D61+D62)*$G$6</f>
        <v>940681.64479999989</v>
      </c>
      <c r="E63" s="52">
        <f t="shared" ref="E63:X63" si="26">(E61+E62)*$G$6</f>
        <v>1265427.1132159999</v>
      </c>
      <c r="F63" s="52">
        <f t="shared" si="26"/>
        <v>1564192.9441587199</v>
      </c>
      <c r="G63" s="52">
        <f t="shared" si="26"/>
        <v>1839057.5086260224</v>
      </c>
      <c r="H63" s="52">
        <f t="shared" si="26"/>
        <v>2091932.9079359407</v>
      </c>
      <c r="I63" s="52">
        <f t="shared" si="26"/>
        <v>2324578.2753010653</v>
      </c>
      <c r="J63" s="52">
        <f t="shared" si="26"/>
        <v>2546612.0132769803</v>
      </c>
      <c r="K63" s="52">
        <f t="shared" si="26"/>
        <v>2759043.0522148218</v>
      </c>
      <c r="L63" s="52">
        <f t="shared" si="26"/>
        <v>2962802.8080376359</v>
      </c>
      <c r="M63" s="52">
        <f t="shared" si="26"/>
        <v>3158751.4473946244</v>
      </c>
      <c r="N63" s="52">
        <f t="shared" si="26"/>
        <v>3347683.6528830547</v>
      </c>
      <c r="O63" s="52">
        <f t="shared" si="26"/>
        <v>3530333.92835801</v>
      </c>
      <c r="P63" s="52">
        <f t="shared" si="26"/>
        <v>3707381.4811490811</v>
      </c>
      <c r="Q63" s="52">
        <f t="shared" si="26"/>
        <v>3879454.7150580608</v>
      </c>
      <c r="R63" s="52">
        <f t="shared" si="26"/>
        <v>4047135.3653023406</v>
      </c>
      <c r="S63" s="52">
        <f t="shared" si="26"/>
        <v>4210962.304076056</v>
      </c>
      <c r="T63" s="52">
        <f t="shared" si="26"/>
        <v>4371435.0431078328</v>
      </c>
      <c r="U63" s="52">
        <f t="shared" si="26"/>
        <v>4529016.9574842248</v>
      </c>
      <c r="V63" s="52">
        <f t="shared" si="26"/>
        <v>4684138.2530670054</v>
      </c>
      <c r="W63" s="52">
        <f t="shared" si="26"/>
        <v>4837198.6980467932</v>
      </c>
      <c r="X63" s="52">
        <f t="shared" si="26"/>
        <v>4988570.1375327017</v>
      </c>
    </row>
    <row r="64" spans="2:26" x14ac:dyDescent="0.3">
      <c r="B64" s="23" t="s">
        <v>16451</v>
      </c>
      <c r="C64" s="32">
        <f>C61+C62-C63</f>
        <v>6758520.5599999996</v>
      </c>
      <c r="D64" s="32">
        <f>D61+D62-D63</f>
        <v>10817838.915199999</v>
      </c>
      <c r="E64" s="32">
        <f t="shared" ref="E64:X64" si="27">E61+E62-E63</f>
        <v>14552411.801983999</v>
      </c>
      <c r="F64" s="32">
        <f t="shared" si="27"/>
        <v>17988218.857825279</v>
      </c>
      <c r="G64" s="32">
        <f t="shared" si="27"/>
        <v>21149161.349199258</v>
      </c>
      <c r="H64" s="32">
        <f t="shared" si="27"/>
        <v>24057228.441263318</v>
      </c>
      <c r="I64" s="32">
        <f t="shared" si="27"/>
        <v>26732650.165962253</v>
      </c>
      <c r="J64" s="32">
        <f t="shared" si="27"/>
        <v>29286038.152685273</v>
      </c>
      <c r="K64" s="32">
        <f t="shared" si="27"/>
        <v>31728995.100470446</v>
      </c>
      <c r="L64" s="32">
        <f t="shared" si="27"/>
        <v>34072232.292432807</v>
      </c>
      <c r="M64" s="32">
        <f t="shared" si="27"/>
        <v>36325641.64503818</v>
      </c>
      <c r="N64" s="32">
        <f t="shared" si="27"/>
        <v>38498362.00815513</v>
      </c>
      <c r="O64" s="32">
        <f t="shared" si="27"/>
        <v>40598840.176117115</v>
      </c>
      <c r="P64" s="32">
        <f t="shared" si="27"/>
        <v>42634887.033214435</v>
      </c>
      <c r="Q64" s="32">
        <f t="shared" si="27"/>
        <v>44613729.223167703</v>
      </c>
      <c r="R64" s="32">
        <f t="shared" si="27"/>
        <v>46542056.700976916</v>
      </c>
      <c r="S64" s="32">
        <f t="shared" si="27"/>
        <v>48426066.496874645</v>
      </c>
      <c r="T64" s="32">
        <f t="shared" si="27"/>
        <v>50271502.995740078</v>
      </c>
      <c r="U64" s="32">
        <f t="shared" si="27"/>
        <v>52083695.011068583</v>
      </c>
      <c r="V64" s="32">
        <f t="shared" si="27"/>
        <v>53867589.910270557</v>
      </c>
      <c r="W64" s="32">
        <f t="shared" si="27"/>
        <v>55627785.027538121</v>
      </c>
      <c r="X64" s="32">
        <f t="shared" si="27"/>
        <v>57368556.581626065</v>
      </c>
    </row>
    <row r="65" spans="2:26" x14ac:dyDescent="0.3">
      <c r="E65" s="53"/>
      <c r="F65" s="53"/>
      <c r="G65" s="53"/>
      <c r="H65" s="53"/>
      <c r="I65" s="53"/>
      <c r="J65" s="53"/>
      <c r="K65" s="53"/>
      <c r="L65" s="53"/>
      <c r="M65" s="53"/>
      <c r="N65" s="53"/>
      <c r="O65" s="53"/>
      <c r="P65" s="53"/>
      <c r="Q65" s="53"/>
      <c r="R65" s="53"/>
      <c r="S65" s="53"/>
      <c r="T65" s="53"/>
      <c r="U65" s="53"/>
      <c r="V65" s="53"/>
      <c r="W65" s="53"/>
      <c r="X65" s="53"/>
      <c r="Z65" s="53"/>
    </row>
    <row r="66" spans="2:26" x14ac:dyDescent="0.3">
      <c r="B66" s="21" t="s">
        <v>16452</v>
      </c>
      <c r="E66" s="32"/>
    </row>
    <row r="67" spans="2:26" x14ac:dyDescent="0.3">
      <c r="B67" s="23" t="s">
        <v>16453</v>
      </c>
      <c r="C67" s="31">
        <v>0</v>
      </c>
      <c r="D67" s="32">
        <f>C70</f>
        <v>0</v>
      </c>
      <c r="E67" s="32">
        <f>D70</f>
        <v>2893333.3333333335</v>
      </c>
      <c r="F67" s="32">
        <f t="shared" ref="F67:X67" si="28">E70</f>
        <v>4380444.444444445</v>
      </c>
      <c r="G67" s="32">
        <f t="shared" si="28"/>
        <v>5348414.8148148153</v>
      </c>
      <c r="H67" s="32">
        <f t="shared" si="28"/>
        <v>5925187.1604938274</v>
      </c>
      <c r="I67" s="32">
        <f t="shared" si="28"/>
        <v>5903508.0164609058</v>
      </c>
      <c r="J67" s="32">
        <f t="shared" si="28"/>
        <v>5649940.8153635124</v>
      </c>
      <c r="K67" s="32">
        <f t="shared" si="28"/>
        <v>5273278.0943392785</v>
      </c>
      <c r="L67" s="32">
        <f t="shared" si="28"/>
        <v>4921726.2213833267</v>
      </c>
      <c r="M67" s="32">
        <f t="shared" si="28"/>
        <v>4593611.1399577716</v>
      </c>
      <c r="N67" s="32">
        <f t="shared" si="28"/>
        <v>4287370.3972939206</v>
      </c>
      <c r="O67" s="32">
        <f t="shared" si="28"/>
        <v>4001545.7041409928</v>
      </c>
      <c r="P67" s="32">
        <f t="shared" si="28"/>
        <v>3734775.9905315936</v>
      </c>
      <c r="Q67" s="32">
        <f t="shared" si="28"/>
        <v>3485790.9244961538</v>
      </c>
      <c r="R67" s="32">
        <f t="shared" si="28"/>
        <v>3253404.8628630769</v>
      </c>
      <c r="S67" s="32">
        <f t="shared" si="28"/>
        <v>3036511.2053388716</v>
      </c>
      <c r="T67" s="32">
        <f t="shared" si="28"/>
        <v>2834077.124982947</v>
      </c>
      <c r="U67" s="32">
        <f t="shared" si="28"/>
        <v>2645138.6499840841</v>
      </c>
      <c r="V67" s="32">
        <f t="shared" si="28"/>
        <v>2468796.0733184787</v>
      </c>
      <c r="W67" s="32">
        <f t="shared" si="28"/>
        <v>2304209.6684305803</v>
      </c>
      <c r="X67" s="32">
        <f t="shared" si="28"/>
        <v>2150595.6905352082</v>
      </c>
    </row>
    <row r="68" spans="2:26" x14ac:dyDescent="0.3">
      <c r="B68" s="23" t="str">
        <f t="shared" ref="B68:X68" si="29">B29</f>
        <v>Korollisen lainan lisäys normitoimintaan</v>
      </c>
      <c r="C68" s="32">
        <f t="shared" si="29"/>
        <v>0</v>
      </c>
      <c r="D68" s="32">
        <f t="shared" si="29"/>
        <v>3100000</v>
      </c>
      <c r="E68" s="32">
        <f t="shared" si="29"/>
        <v>1800000</v>
      </c>
      <c r="F68" s="32">
        <f t="shared" si="29"/>
        <v>1350000</v>
      </c>
      <c r="G68" s="32">
        <f t="shared" si="29"/>
        <v>1000000</v>
      </c>
      <c r="H68" s="32">
        <f t="shared" si="29"/>
        <v>400000</v>
      </c>
      <c r="I68" s="32">
        <f t="shared" si="29"/>
        <v>150000</v>
      </c>
      <c r="J68" s="32">
        <f t="shared" si="29"/>
        <v>0</v>
      </c>
      <c r="K68" s="32">
        <f t="shared" si="29"/>
        <v>0</v>
      </c>
      <c r="L68" s="32">
        <f t="shared" si="29"/>
        <v>0</v>
      </c>
      <c r="M68" s="32">
        <f t="shared" si="29"/>
        <v>0</v>
      </c>
      <c r="N68" s="32">
        <f t="shared" si="29"/>
        <v>0</v>
      </c>
      <c r="O68" s="32">
        <f t="shared" si="29"/>
        <v>0</v>
      </c>
      <c r="P68" s="32">
        <f t="shared" si="29"/>
        <v>0</v>
      </c>
      <c r="Q68" s="32">
        <f t="shared" si="29"/>
        <v>0</v>
      </c>
      <c r="R68" s="32">
        <f t="shared" si="29"/>
        <v>0</v>
      </c>
      <c r="S68" s="32">
        <f t="shared" si="29"/>
        <v>0</v>
      </c>
      <c r="T68" s="32">
        <f t="shared" si="29"/>
        <v>0</v>
      </c>
      <c r="U68" s="32">
        <f t="shared" si="29"/>
        <v>0</v>
      </c>
      <c r="V68" s="32">
        <f t="shared" si="29"/>
        <v>0</v>
      </c>
      <c r="W68" s="32">
        <f t="shared" si="29"/>
        <v>0</v>
      </c>
      <c r="X68" s="32">
        <f t="shared" si="29"/>
        <v>0</v>
      </c>
    </row>
    <row r="69" spans="2:26" x14ac:dyDescent="0.3">
      <c r="B69" s="23" t="s">
        <v>16454</v>
      </c>
      <c r="C69" s="32">
        <f>C67/$G$5</f>
        <v>0</v>
      </c>
      <c r="D69" s="32">
        <f>(D67+D68)/$G$5</f>
        <v>206666.66666666666</v>
      </c>
      <c r="E69" s="32">
        <f>(E67+E68)/$G$5</f>
        <v>312888.88888888893</v>
      </c>
      <c r="F69" s="32">
        <f t="shared" ref="F69:X69" si="30">(F67+F68)/$G$5</f>
        <v>382029.62962962966</v>
      </c>
      <c r="G69" s="32">
        <f t="shared" si="30"/>
        <v>423227.6543209877</v>
      </c>
      <c r="H69" s="32">
        <f t="shared" si="30"/>
        <v>421679.14403292182</v>
      </c>
      <c r="I69" s="32">
        <f t="shared" si="30"/>
        <v>403567.2010973937</v>
      </c>
      <c r="J69" s="32">
        <f t="shared" si="30"/>
        <v>376662.72102423414</v>
      </c>
      <c r="K69" s="32">
        <f t="shared" si="30"/>
        <v>351551.8729559519</v>
      </c>
      <c r="L69" s="32">
        <f t="shared" si="30"/>
        <v>328115.08142555511</v>
      </c>
      <c r="M69" s="32">
        <f t="shared" si="30"/>
        <v>306240.74266385142</v>
      </c>
      <c r="N69" s="32">
        <f t="shared" si="30"/>
        <v>285824.69315292803</v>
      </c>
      <c r="O69" s="32">
        <f t="shared" si="30"/>
        <v>266769.71360939951</v>
      </c>
      <c r="P69" s="32">
        <f t="shared" si="30"/>
        <v>248985.06603543958</v>
      </c>
      <c r="Q69" s="32">
        <f t="shared" si="30"/>
        <v>232386.06163307693</v>
      </c>
      <c r="R69" s="32">
        <f t="shared" si="30"/>
        <v>216893.65752420513</v>
      </c>
      <c r="S69" s="32">
        <f t="shared" si="30"/>
        <v>202434.08035592476</v>
      </c>
      <c r="T69" s="32">
        <f t="shared" si="30"/>
        <v>188938.47499886312</v>
      </c>
      <c r="U69" s="32">
        <f t="shared" si="30"/>
        <v>176342.57666560559</v>
      </c>
      <c r="V69" s="32">
        <f t="shared" si="30"/>
        <v>164586.40488789856</v>
      </c>
      <c r="W69" s="66">
        <f t="shared" si="30"/>
        <v>153613.97789537202</v>
      </c>
      <c r="X69" s="66">
        <f t="shared" si="30"/>
        <v>143373.04603568054</v>
      </c>
      <c r="Y69" s="32"/>
    </row>
    <row r="70" spans="2:26" x14ac:dyDescent="0.3">
      <c r="B70" s="23" t="s">
        <v>16455</v>
      </c>
      <c r="C70" s="32">
        <f>C67+C68-C69</f>
        <v>0</v>
      </c>
      <c r="D70" s="32">
        <f>D67+D68-D69</f>
        <v>2893333.3333333335</v>
      </c>
      <c r="E70" s="32">
        <f t="shared" ref="E70:X70" si="31">E67+E68-E69</f>
        <v>4380444.444444445</v>
      </c>
      <c r="F70" s="32">
        <f t="shared" si="31"/>
        <v>5348414.8148148153</v>
      </c>
      <c r="G70" s="32">
        <f t="shared" si="31"/>
        <v>5925187.1604938274</v>
      </c>
      <c r="H70" s="32">
        <f t="shared" si="31"/>
        <v>5903508.0164609058</v>
      </c>
      <c r="I70" s="32">
        <f t="shared" si="31"/>
        <v>5649940.8153635124</v>
      </c>
      <c r="J70" s="32">
        <f t="shared" si="31"/>
        <v>5273278.0943392785</v>
      </c>
      <c r="K70" s="32">
        <f t="shared" si="31"/>
        <v>4921726.2213833267</v>
      </c>
      <c r="L70" s="32">
        <f t="shared" si="31"/>
        <v>4593611.1399577716</v>
      </c>
      <c r="M70" s="32">
        <f t="shared" si="31"/>
        <v>4287370.3972939206</v>
      </c>
      <c r="N70" s="32">
        <f t="shared" si="31"/>
        <v>4001545.7041409928</v>
      </c>
      <c r="O70" s="32">
        <f t="shared" si="31"/>
        <v>3734775.9905315936</v>
      </c>
      <c r="P70" s="32">
        <f t="shared" si="31"/>
        <v>3485790.9244961538</v>
      </c>
      <c r="Q70" s="32">
        <f t="shared" si="31"/>
        <v>3253404.8628630769</v>
      </c>
      <c r="R70" s="32">
        <f t="shared" si="31"/>
        <v>3036511.2053388716</v>
      </c>
      <c r="S70" s="32">
        <f t="shared" si="31"/>
        <v>2834077.124982947</v>
      </c>
      <c r="T70" s="32">
        <f t="shared" si="31"/>
        <v>2645138.6499840841</v>
      </c>
      <c r="U70" s="32">
        <f t="shared" si="31"/>
        <v>2468796.0733184787</v>
      </c>
      <c r="V70" s="32">
        <f t="shared" si="31"/>
        <v>2304209.6684305803</v>
      </c>
      <c r="W70" s="32">
        <f t="shared" si="31"/>
        <v>2150595.6905352082</v>
      </c>
      <c r="X70" s="32">
        <f t="shared" si="31"/>
        <v>2007222.6444995278</v>
      </c>
    </row>
    <row r="71" spans="2:26" x14ac:dyDescent="0.3">
      <c r="E71" s="32"/>
    </row>
    <row r="72" spans="2:26" x14ac:dyDescent="0.3">
      <c r="E72" s="32"/>
    </row>
    <row r="73" spans="2:26" hidden="1" x14ac:dyDescent="0.3">
      <c r="E73" s="32"/>
    </row>
    <row r="74" spans="2:26" hidden="1" x14ac:dyDescent="0.3">
      <c r="E74" s="32"/>
    </row>
    <row r="75" spans="2:26" hidden="1" x14ac:dyDescent="0.3">
      <c r="B75" s="54" t="s">
        <v>16456</v>
      </c>
      <c r="C75" s="54"/>
      <c r="D75" s="54"/>
      <c r="E75" s="54"/>
      <c r="F75" s="54"/>
    </row>
    <row r="76" spans="2:26" hidden="1" x14ac:dyDescent="0.3">
      <c r="E76" s="32"/>
    </row>
    <row r="77" spans="2:26" hidden="1" x14ac:dyDescent="0.3">
      <c r="E77" s="32"/>
    </row>
    <row r="78" spans="2:26" hidden="1" x14ac:dyDescent="0.3">
      <c r="E78" s="32"/>
    </row>
    <row r="79" spans="2:26" hidden="1" x14ac:dyDescent="0.3">
      <c r="E79" s="32"/>
    </row>
    <row r="80" spans="2:26" hidden="1" x14ac:dyDescent="0.3">
      <c r="E80" s="32"/>
    </row>
    <row r="81" spans="2:5" hidden="1" x14ac:dyDescent="0.3">
      <c r="E81" s="32"/>
    </row>
    <row r="82" spans="2:5" hidden="1" x14ac:dyDescent="0.3">
      <c r="E82" s="32"/>
    </row>
    <row r="83" spans="2:5" hidden="1" x14ac:dyDescent="0.3">
      <c r="E83" s="32"/>
    </row>
    <row r="84" spans="2:5" hidden="1" x14ac:dyDescent="0.3">
      <c r="E84" s="32"/>
    </row>
    <row r="85" spans="2:5" hidden="1" x14ac:dyDescent="0.3">
      <c r="E85" s="32"/>
    </row>
    <row r="86" spans="2:5" hidden="1" x14ac:dyDescent="0.3">
      <c r="E86" s="32"/>
    </row>
    <row r="87" spans="2:5" hidden="1" x14ac:dyDescent="0.3">
      <c r="E87" s="32"/>
    </row>
    <row r="88" spans="2:5" hidden="1" x14ac:dyDescent="0.3">
      <c r="E88" s="32"/>
    </row>
    <row r="89" spans="2:5" hidden="1" x14ac:dyDescent="0.3">
      <c r="E89" s="32"/>
    </row>
    <row r="90" spans="2:5" hidden="1" x14ac:dyDescent="0.3">
      <c r="E90" s="32"/>
    </row>
    <row r="91" spans="2:5" hidden="1" x14ac:dyDescent="0.3">
      <c r="E91" s="32"/>
    </row>
    <row r="92" spans="2:5" hidden="1" x14ac:dyDescent="0.3">
      <c r="E92" s="32"/>
    </row>
    <row r="93" spans="2:5" hidden="1" x14ac:dyDescent="0.3">
      <c r="E93" s="32"/>
    </row>
    <row r="94" spans="2:5" hidden="1" x14ac:dyDescent="0.3">
      <c r="E94" s="32"/>
    </row>
    <row r="95" spans="2:5" hidden="1" x14ac:dyDescent="0.3">
      <c r="E95" s="32"/>
    </row>
    <row r="96" spans="2:5" hidden="1" x14ac:dyDescent="0.3">
      <c r="B96" s="23" t="s">
        <v>16457</v>
      </c>
    </row>
    <row r="97" spans="2:2" hidden="1" x14ac:dyDescent="0.3">
      <c r="B97" s="23" t="s">
        <v>16458</v>
      </c>
    </row>
    <row r="98" spans="2:2" hidden="1" x14ac:dyDescent="0.3">
      <c r="B98" s="23" t="s">
        <v>16459</v>
      </c>
    </row>
    <row r="99" spans="2:2" hidden="1" x14ac:dyDescent="0.3">
      <c r="B99" s="23" t="s">
        <v>16460</v>
      </c>
    </row>
    <row r="100" spans="2:2" hidden="1" x14ac:dyDescent="0.3">
      <c r="B100" s="23" t="s">
        <v>16461</v>
      </c>
    </row>
    <row r="101" spans="2:2" hidden="1" x14ac:dyDescent="0.3"/>
    <row r="102" spans="2:2" hidden="1" x14ac:dyDescent="0.3"/>
    <row r="103" spans="2:2" hidden="1" x14ac:dyDescent="0.3">
      <c r="B103" s="23" t="s">
        <v>16462</v>
      </c>
    </row>
    <row r="104" spans="2:2" hidden="1" x14ac:dyDescent="0.3">
      <c r="B104" s="23" t="s">
        <v>16463</v>
      </c>
    </row>
    <row r="105" spans="2:2" hidden="1" x14ac:dyDescent="0.3">
      <c r="B105" s="23" t="s">
        <v>16464</v>
      </c>
    </row>
    <row r="106" spans="2:2" hidden="1" x14ac:dyDescent="0.3">
      <c r="B106" s="23" t="s">
        <v>16465</v>
      </c>
    </row>
    <row r="107" spans="2:2" hidden="1" x14ac:dyDescent="0.3">
      <c r="B107" s="23" t="s">
        <v>16466</v>
      </c>
    </row>
    <row r="108" spans="2:2" hidden="1" x14ac:dyDescent="0.3">
      <c r="B108" s="23" t="s">
        <v>16467</v>
      </c>
    </row>
    <row r="109" spans="2:2" hidden="1" x14ac:dyDescent="0.3"/>
    <row r="110" spans="2:2" ht="14.5" hidden="1" x14ac:dyDescent="0.35">
      <c r="B110" t="s">
        <v>16468</v>
      </c>
    </row>
    <row r="111" spans="2:2" ht="14.5" hidden="1" x14ac:dyDescent="0.35">
      <c r="B111" t="s">
        <v>16469</v>
      </c>
    </row>
    <row r="112" spans="2:2" ht="14.5" hidden="1" x14ac:dyDescent="0.35">
      <c r="B112" t="s">
        <v>16470</v>
      </c>
    </row>
    <row r="113" spans="2:2" ht="14.5" hidden="1" x14ac:dyDescent="0.35">
      <c r="B113" t="s">
        <v>16471</v>
      </c>
    </row>
    <row r="114" spans="2:2" ht="14.5" hidden="1" x14ac:dyDescent="0.35">
      <c r="B114" t="s">
        <v>16472</v>
      </c>
    </row>
    <row r="115" spans="2:2" hidden="1" x14ac:dyDescent="0.3"/>
    <row r="116" spans="2:2" hidden="1" x14ac:dyDescent="0.3"/>
    <row r="117" spans="2:2" hidden="1" x14ac:dyDescent="0.3"/>
    <row r="118" spans="2:2" hidden="1" x14ac:dyDescent="0.3"/>
    <row r="119" spans="2:2" hidden="1" x14ac:dyDescent="0.3"/>
    <row r="120" spans="2:2" hidden="1" x14ac:dyDescent="0.3"/>
    <row r="121" spans="2:2" hidden="1" x14ac:dyDescent="0.3"/>
    <row r="122" spans="2:2" hidden="1" x14ac:dyDescent="0.3"/>
    <row r="123" spans="2:2" hidden="1" x14ac:dyDescent="0.3"/>
    <row r="124" spans="2:2" hidden="1" x14ac:dyDescent="0.3"/>
    <row r="125" spans="2:2" hidden="1" x14ac:dyDescent="0.3"/>
    <row r="126" spans="2:2" hidden="1" x14ac:dyDescent="0.3"/>
  </sheetData>
  <pageMargins left="0.7" right="0.7" top="0.75" bottom="0.75" header="0.3" footer="0.3"/>
  <pageSetup paperSize="9" orientation="portrait" r:id="rId1"/>
  <headerFooter>
    <oddFooter>&amp;C_x000D_&amp;1#&amp;"Verdana"&amp;7&amp;K000000 Confidential</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5B5C7-3A82-40B6-BF23-3F7D52A4A6AA}">
  <sheetPr>
    <tabColor theme="0" tint="-0.34998626667073579"/>
  </sheetPr>
  <dimension ref="A1:Z209"/>
  <sheetViews>
    <sheetView topLeftCell="I1" zoomScale="130" zoomScaleNormal="130" workbookViewId="0">
      <selection activeCell="F58" sqref="F58"/>
    </sheetView>
  </sheetViews>
  <sheetFormatPr defaultColWidth="9.1796875" defaultRowHeight="13" x14ac:dyDescent="0.3"/>
  <cols>
    <col min="1" max="1" width="11.7265625" style="23" customWidth="1"/>
    <col min="2" max="2" width="49.26953125" style="23" customWidth="1"/>
    <col min="3" max="3" width="12.1796875" style="23" customWidth="1"/>
    <col min="4" max="4" width="12.453125" style="23" customWidth="1"/>
    <col min="5" max="5" width="12.26953125" style="23" customWidth="1"/>
    <col min="6" max="6" width="12.81640625" style="23" customWidth="1"/>
    <col min="7" max="7" width="12.54296875" style="23" customWidth="1"/>
    <col min="8" max="8" width="12.81640625" style="23" customWidth="1"/>
    <col min="9" max="10" width="12.26953125" style="23" customWidth="1"/>
    <col min="11" max="11" width="12.7265625" style="23" customWidth="1"/>
    <col min="12" max="12" width="11.81640625" style="23" customWidth="1"/>
    <col min="13" max="13" width="12" style="23" customWidth="1"/>
    <col min="14" max="14" width="13.1796875" style="23" customWidth="1"/>
    <col min="15" max="16" width="11.7265625" style="23" customWidth="1"/>
    <col min="17" max="17" width="12.26953125" style="23" customWidth="1"/>
    <col min="18" max="18" width="12.7265625" style="23" customWidth="1"/>
    <col min="19" max="19" width="13.26953125" style="23" customWidth="1"/>
    <col min="20" max="20" width="12.81640625" style="23" customWidth="1"/>
    <col min="21" max="21" width="13.453125" style="23" customWidth="1"/>
    <col min="22" max="22" width="13.26953125" style="23" customWidth="1"/>
    <col min="23" max="23" width="13.1796875" style="23" customWidth="1"/>
    <col min="24" max="24" width="12.453125" style="23" customWidth="1"/>
    <col min="25" max="25" width="9.453125" style="23" bestFit="1" customWidth="1"/>
    <col min="26" max="16384" width="9.1796875" style="23"/>
  </cols>
  <sheetData>
    <row r="1" spans="1:25" x14ac:dyDescent="0.3">
      <c r="B1" s="21" t="s">
        <v>16403</v>
      </c>
      <c r="C1" s="27"/>
      <c r="D1" s="27"/>
      <c r="E1" s="27"/>
      <c r="G1" s="21"/>
      <c r="H1" s="24"/>
      <c r="J1" s="21"/>
      <c r="K1" s="24"/>
      <c r="L1" s="24"/>
      <c r="N1" s="24"/>
      <c r="O1" s="24"/>
      <c r="P1" s="24"/>
      <c r="Q1" s="24"/>
      <c r="R1" s="24"/>
      <c r="S1" s="24"/>
      <c r="T1" s="24"/>
      <c r="U1" s="24"/>
      <c r="V1" s="24"/>
      <c r="W1" s="24"/>
    </row>
    <row r="2" spans="1:25" x14ac:dyDescent="0.3">
      <c r="B2" s="26"/>
      <c r="J2" s="27"/>
      <c r="K2" s="21" t="s">
        <v>16473</v>
      </c>
      <c r="L2" s="27" t="s">
        <v>16474</v>
      </c>
      <c r="M2" s="27" t="s">
        <v>16475</v>
      </c>
      <c r="S2" s="21" t="s">
        <v>16476</v>
      </c>
    </row>
    <row r="3" spans="1:25" x14ac:dyDescent="0.3">
      <c r="B3" s="28"/>
      <c r="G3" s="29" t="s">
        <v>16411</v>
      </c>
      <c r="H3" s="38">
        <f>'Yhtiö VE 0 '!G3</f>
        <v>0.02</v>
      </c>
      <c r="J3" s="29" t="s">
        <v>16412</v>
      </c>
      <c r="K3" s="32">
        <f>'Yhtiö VE 0 '!K3</f>
        <v>4486000</v>
      </c>
      <c r="L3" s="320">
        <f>V7</f>
        <v>3.0223657121467339E-3</v>
      </c>
      <c r="M3" s="32">
        <f>K3*L3</f>
        <v>13558.332584690248</v>
      </c>
      <c r="N3" s="32" t="s">
        <v>16477</v>
      </c>
      <c r="T3" s="23" t="s">
        <v>16478</v>
      </c>
      <c r="U3" s="23" t="s">
        <v>16479</v>
      </c>
      <c r="V3" s="23" t="s">
        <v>16480</v>
      </c>
    </row>
    <row r="4" spans="1:25" x14ac:dyDescent="0.3">
      <c r="B4" s="29"/>
      <c r="G4" s="29" t="s">
        <v>16414</v>
      </c>
      <c r="H4" s="38">
        <f>'Yhtiö VE 0 '!G4</f>
        <v>0.03</v>
      </c>
      <c r="J4" s="29" t="s">
        <v>16415</v>
      </c>
      <c r="K4" s="32">
        <f>'Yhtiö VE 0 '!K4</f>
        <v>1402000</v>
      </c>
      <c r="L4" s="320">
        <f>V7</f>
        <v>3.0223657121467339E-3</v>
      </c>
      <c r="M4" s="32">
        <f t="shared" ref="M4:M9" si="0">K4*L4</f>
        <v>4237.3567284297205</v>
      </c>
      <c r="N4" s="32" t="s">
        <v>16477</v>
      </c>
      <c r="S4" s="23" t="s">
        <v>16481</v>
      </c>
      <c r="T4" s="26">
        <f>TALOUSTIEDOT!C86</f>
        <v>33000</v>
      </c>
      <c r="U4" s="26">
        <f>TALOUSTIEDOT!D86</f>
        <v>143</v>
      </c>
      <c r="V4" s="321">
        <f>TALOUSTIEDOT!E86</f>
        <v>4.3333333333333331E-3</v>
      </c>
    </row>
    <row r="5" spans="1:25" x14ac:dyDescent="0.3">
      <c r="G5" s="29" t="s">
        <v>16417</v>
      </c>
      <c r="H5" s="55">
        <f>'Yhtiö VE 0 '!G5</f>
        <v>15</v>
      </c>
      <c r="J5" s="29" t="s">
        <v>16418</v>
      </c>
      <c r="K5" s="32">
        <f>'Yhtiö VE 0 '!K5</f>
        <v>113000</v>
      </c>
      <c r="L5" s="320">
        <f>V7</f>
        <v>3.0223657121467339E-3</v>
      </c>
      <c r="M5" s="32">
        <f t="shared" si="0"/>
        <v>341.52732547258091</v>
      </c>
      <c r="N5" s="32" t="s">
        <v>16477</v>
      </c>
      <c r="S5" s="23" t="s">
        <v>16482</v>
      </c>
      <c r="T5" s="26">
        <f>TALOUSTIEDOT!C87</f>
        <v>1781000</v>
      </c>
      <c r="U5" s="26">
        <f>TALOUSTIEDOT!D87</f>
        <v>3048</v>
      </c>
      <c r="V5" s="321">
        <f>TALOUSTIEDOT!E87</f>
        <v>1.7113980909601346E-3</v>
      </c>
    </row>
    <row r="6" spans="1:25" x14ac:dyDescent="0.3">
      <c r="B6" s="29"/>
      <c r="G6" s="29" t="s">
        <v>16419</v>
      </c>
      <c r="H6" s="38">
        <f>'Yhtiö VE 0 '!G6</f>
        <v>0.08</v>
      </c>
      <c r="J6" s="29" t="s">
        <v>16420</v>
      </c>
      <c r="K6" s="32">
        <f>'Yhtiö VE 0 '!C38</f>
        <v>55000</v>
      </c>
      <c r="L6" s="320">
        <f>V7</f>
        <v>3.0223657121467339E-3</v>
      </c>
      <c r="M6" s="32">
        <f t="shared" si="0"/>
        <v>166.23011416807037</v>
      </c>
      <c r="N6" s="32" t="s">
        <v>16483</v>
      </c>
      <c r="S6" s="23" t="s">
        <v>16484</v>
      </c>
      <c r="T6" s="26"/>
      <c r="U6" s="26"/>
      <c r="V6" s="321"/>
    </row>
    <row r="7" spans="1:25" x14ac:dyDescent="0.3">
      <c r="B7" s="29"/>
      <c r="J7" s="29" t="s">
        <v>16422</v>
      </c>
      <c r="K7" s="32">
        <f>'Yhtiö VE 0 '!C39</f>
        <v>4000000</v>
      </c>
      <c r="L7" s="320">
        <f>V7</f>
        <v>3.0223657121467339E-3</v>
      </c>
      <c r="M7" s="32">
        <f>K7*L7</f>
        <v>12089.462848586936</v>
      </c>
      <c r="N7" s="23" t="s">
        <v>16485</v>
      </c>
      <c r="V7" s="321">
        <f>TALOUSTIEDOT!E88</f>
        <v>3.0223657121467339E-3</v>
      </c>
    </row>
    <row r="8" spans="1:25" x14ac:dyDescent="0.3">
      <c r="J8" s="29" t="s">
        <v>16454</v>
      </c>
      <c r="K8" s="32">
        <f>'Yhtiö VE 0 '!C40</f>
        <v>0</v>
      </c>
      <c r="L8" s="320">
        <f>V7</f>
        <v>3.0223657121467339E-3</v>
      </c>
      <c r="M8" s="32">
        <f t="shared" si="0"/>
        <v>0</v>
      </c>
      <c r="N8" s="23" t="s">
        <v>16483</v>
      </c>
    </row>
    <row r="9" spans="1:25" x14ac:dyDescent="0.3">
      <c r="J9" s="29" t="s">
        <v>16424</v>
      </c>
      <c r="K9" s="32">
        <f>'Yhtiö VE 0 '!C54</f>
        <v>2670000</v>
      </c>
      <c r="L9" s="320">
        <f>V7</f>
        <v>3.0223657121467339E-3</v>
      </c>
      <c r="M9" s="32">
        <f t="shared" si="0"/>
        <v>8069.7164514317792</v>
      </c>
      <c r="N9" s="23" t="s">
        <v>16485</v>
      </c>
    </row>
    <row r="10" spans="1:25" s="29" customFormat="1" x14ac:dyDescent="0.3">
      <c r="L10" s="56"/>
    </row>
    <row r="11" spans="1:25" x14ac:dyDescent="0.3">
      <c r="B11" s="54"/>
      <c r="F11" s="57">
        <f>TALOUSTIEDOT!G152</f>
        <v>0.08</v>
      </c>
      <c r="G11" s="57">
        <f>TALOUSTIEDOT!H152</f>
        <v>0.04</v>
      </c>
      <c r="H11" s="57">
        <f>TALOUSTIEDOT!I152</f>
        <v>0.04</v>
      </c>
      <c r="I11" s="57">
        <f>TALOUSTIEDOT!J152</f>
        <v>0.04</v>
      </c>
      <c r="J11" s="57">
        <f>TALOUSTIEDOT!K152</f>
        <v>0.04</v>
      </c>
      <c r="K11" s="57">
        <f>TALOUSTIEDOT!L152</f>
        <v>0.06</v>
      </c>
      <c r="L11" s="57">
        <f>TALOUSTIEDOT!M152</f>
        <v>0.06</v>
      </c>
      <c r="M11" s="57">
        <f>TALOUSTIEDOT!N152</f>
        <v>0.06</v>
      </c>
      <c r="N11" s="57">
        <f>TALOUSTIEDOT!O152</f>
        <v>0.06</v>
      </c>
      <c r="O11" s="57">
        <f>TALOUSTIEDOT!P152</f>
        <v>0.06</v>
      </c>
      <c r="P11" s="57">
        <f>TALOUSTIEDOT!Q152</f>
        <v>0.06</v>
      </c>
      <c r="Q11" s="57">
        <f>TALOUSTIEDOT!R152</f>
        <v>0.06</v>
      </c>
      <c r="R11" s="57">
        <f>TALOUSTIEDOT!S152</f>
        <v>0.06</v>
      </c>
      <c r="S11" s="57">
        <f>TALOUSTIEDOT!T152</f>
        <v>0.06</v>
      </c>
      <c r="T11" s="57">
        <f>TALOUSTIEDOT!U152</f>
        <v>0.06</v>
      </c>
      <c r="U11" s="57">
        <f>TALOUSTIEDOT!V152</f>
        <v>0.06</v>
      </c>
      <c r="V11" s="57">
        <f>TALOUSTIEDOT!W152</f>
        <v>0.06</v>
      </c>
      <c r="W11" s="57">
        <f>TALOUSTIEDOT!X152</f>
        <v>0.06</v>
      </c>
      <c r="X11" s="57">
        <f>TALOUSTIEDOT!Y152</f>
        <v>0.06</v>
      </c>
      <c r="Y11" s="29"/>
    </row>
    <row r="12" spans="1:25" x14ac:dyDescent="0.3">
      <c r="A12" s="21"/>
      <c r="B12" s="58" t="s">
        <v>16486</v>
      </c>
      <c r="C12" s="58">
        <f>TALOUSTIEDOT!C$69</f>
        <v>2023</v>
      </c>
      <c r="D12" s="58">
        <f>C$12+1</f>
        <v>2024</v>
      </c>
      <c r="E12" s="58">
        <f t="shared" ref="E12:X12" si="1">D$12+1</f>
        <v>2025</v>
      </c>
      <c r="F12" s="58">
        <f t="shared" si="1"/>
        <v>2026</v>
      </c>
      <c r="G12" s="58">
        <f t="shared" si="1"/>
        <v>2027</v>
      </c>
      <c r="H12" s="58">
        <f t="shared" si="1"/>
        <v>2028</v>
      </c>
      <c r="I12" s="58">
        <f t="shared" si="1"/>
        <v>2029</v>
      </c>
      <c r="J12" s="58">
        <f t="shared" si="1"/>
        <v>2030</v>
      </c>
      <c r="K12" s="58">
        <f t="shared" si="1"/>
        <v>2031</v>
      </c>
      <c r="L12" s="58">
        <f t="shared" si="1"/>
        <v>2032</v>
      </c>
      <c r="M12" s="58">
        <f t="shared" si="1"/>
        <v>2033</v>
      </c>
      <c r="N12" s="58">
        <f t="shared" si="1"/>
        <v>2034</v>
      </c>
      <c r="O12" s="58">
        <f t="shared" si="1"/>
        <v>2035</v>
      </c>
      <c r="P12" s="58">
        <f t="shared" si="1"/>
        <v>2036</v>
      </c>
      <c r="Q12" s="58">
        <f t="shared" si="1"/>
        <v>2037</v>
      </c>
      <c r="R12" s="58">
        <f t="shared" si="1"/>
        <v>2038</v>
      </c>
      <c r="S12" s="58">
        <f t="shared" si="1"/>
        <v>2039</v>
      </c>
      <c r="T12" s="58">
        <f t="shared" si="1"/>
        <v>2040</v>
      </c>
      <c r="U12" s="58">
        <f t="shared" si="1"/>
        <v>2041</v>
      </c>
      <c r="V12" s="58">
        <f t="shared" si="1"/>
        <v>2042</v>
      </c>
      <c r="W12" s="58">
        <f t="shared" si="1"/>
        <v>2043</v>
      </c>
      <c r="X12" s="58">
        <f t="shared" si="1"/>
        <v>2044</v>
      </c>
    </row>
    <row r="13" spans="1:25" x14ac:dyDescent="0.3">
      <c r="B13" s="59" t="s">
        <v>16616</v>
      </c>
      <c r="C13" s="23">
        <f>TALOUSTIEDOT!C105</f>
        <v>35</v>
      </c>
      <c r="D13" s="23">
        <f>TALOUSTIEDOT!F105</f>
        <v>35</v>
      </c>
      <c r="E13" s="28">
        <f>D13+D15</f>
        <v>35</v>
      </c>
      <c r="F13" s="28">
        <f t="shared" ref="F13:X13" si="2">E13+E15</f>
        <v>35</v>
      </c>
      <c r="G13" s="28">
        <f t="shared" si="2"/>
        <v>35</v>
      </c>
      <c r="H13" s="28">
        <f t="shared" si="2"/>
        <v>35</v>
      </c>
      <c r="I13" s="28">
        <f t="shared" si="2"/>
        <v>35</v>
      </c>
      <c r="J13" s="28">
        <f t="shared" si="2"/>
        <v>35</v>
      </c>
      <c r="K13" s="28">
        <f t="shared" si="2"/>
        <v>35</v>
      </c>
      <c r="L13" s="28">
        <f t="shared" si="2"/>
        <v>35</v>
      </c>
      <c r="M13" s="28">
        <f t="shared" si="2"/>
        <v>35</v>
      </c>
      <c r="N13" s="28">
        <f t="shared" si="2"/>
        <v>35</v>
      </c>
      <c r="O13" s="28">
        <f t="shared" si="2"/>
        <v>35</v>
      </c>
      <c r="P13" s="28">
        <f t="shared" si="2"/>
        <v>35</v>
      </c>
      <c r="Q13" s="28">
        <f t="shared" si="2"/>
        <v>35</v>
      </c>
      <c r="R13" s="28">
        <f t="shared" si="2"/>
        <v>35</v>
      </c>
      <c r="S13" s="28">
        <f t="shared" si="2"/>
        <v>35</v>
      </c>
      <c r="T13" s="28">
        <f t="shared" si="2"/>
        <v>35</v>
      </c>
      <c r="U13" s="28">
        <f t="shared" si="2"/>
        <v>35</v>
      </c>
      <c r="V13" s="28">
        <f t="shared" si="2"/>
        <v>35</v>
      </c>
      <c r="W13" s="28">
        <f t="shared" si="2"/>
        <v>35</v>
      </c>
      <c r="X13" s="28">
        <f t="shared" si="2"/>
        <v>35</v>
      </c>
    </row>
    <row r="14" spans="1:25" x14ac:dyDescent="0.3">
      <c r="B14" s="59" t="s">
        <v>16617</v>
      </c>
      <c r="C14" s="23">
        <f>TALOUSTIEDOT!C106</f>
        <v>35</v>
      </c>
      <c r="D14" s="23">
        <f>TALOUSTIEDOT!F106</f>
        <v>35</v>
      </c>
      <c r="E14" s="28">
        <f>D14+D16</f>
        <v>35</v>
      </c>
      <c r="F14" s="28">
        <f t="shared" ref="F14:X14" si="3">E14+E16</f>
        <v>35</v>
      </c>
      <c r="G14" s="28">
        <f t="shared" si="3"/>
        <v>35</v>
      </c>
      <c r="H14" s="28">
        <f t="shared" si="3"/>
        <v>35</v>
      </c>
      <c r="I14" s="28">
        <f t="shared" si="3"/>
        <v>35</v>
      </c>
      <c r="J14" s="28">
        <f t="shared" si="3"/>
        <v>35</v>
      </c>
      <c r="K14" s="28">
        <f t="shared" si="3"/>
        <v>35</v>
      </c>
      <c r="L14" s="28">
        <f t="shared" si="3"/>
        <v>35</v>
      </c>
      <c r="M14" s="28">
        <f t="shared" si="3"/>
        <v>35</v>
      </c>
      <c r="N14" s="28">
        <f t="shared" si="3"/>
        <v>35</v>
      </c>
      <c r="O14" s="28">
        <f t="shared" si="3"/>
        <v>35</v>
      </c>
      <c r="P14" s="28">
        <f t="shared" si="3"/>
        <v>35</v>
      </c>
      <c r="Q14" s="28">
        <f t="shared" si="3"/>
        <v>35</v>
      </c>
      <c r="R14" s="28">
        <f t="shared" si="3"/>
        <v>35</v>
      </c>
      <c r="S14" s="28">
        <f t="shared" si="3"/>
        <v>35</v>
      </c>
      <c r="T14" s="28">
        <f t="shared" si="3"/>
        <v>35</v>
      </c>
      <c r="U14" s="28">
        <f t="shared" si="3"/>
        <v>35</v>
      </c>
      <c r="V14" s="28">
        <f t="shared" si="3"/>
        <v>35</v>
      </c>
      <c r="W14" s="28">
        <f t="shared" si="3"/>
        <v>35</v>
      </c>
      <c r="X14" s="28">
        <f t="shared" si="3"/>
        <v>35</v>
      </c>
    </row>
    <row r="15" spans="1:25" x14ac:dyDescent="0.3">
      <c r="B15" s="29" t="s">
        <v>16625</v>
      </c>
      <c r="C15" s="23">
        <f>TALOUSTIEDOT!C107</f>
        <v>0</v>
      </c>
      <c r="D15" s="23">
        <f>TALOUSTIEDOT!F107</f>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row>
    <row r="16" spans="1:25" x14ac:dyDescent="0.3">
      <c r="B16" s="29" t="s">
        <v>16626</v>
      </c>
      <c r="C16" s="23">
        <f>TALOUSTIEDOT!C108</f>
        <v>0</v>
      </c>
      <c r="D16" s="23">
        <f>TALOUSTIEDOT!F108</f>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row>
    <row r="17" spans="2:24" x14ac:dyDescent="0.3">
      <c r="B17" s="29" t="s">
        <v>16489</v>
      </c>
      <c r="C17" s="23">
        <f>TALOUSTIEDOT!C109</f>
        <v>2160</v>
      </c>
      <c r="D17" s="23">
        <f>TALOUSTIEDOT!F109</f>
        <v>2160</v>
      </c>
      <c r="E17" s="28">
        <f t="shared" ref="E17:E23" si="4">D17</f>
        <v>2160</v>
      </c>
      <c r="F17" s="34">
        <f>E17*(1+F11)</f>
        <v>2332.8000000000002</v>
      </c>
      <c r="G17" s="34">
        <f>F17*(1+G11)</f>
        <v>2426.1120000000001</v>
      </c>
      <c r="H17" s="34">
        <f t="shared" ref="H17:X17" si="5">G17*(1+H11)</f>
        <v>2523.1564800000001</v>
      </c>
      <c r="I17" s="34">
        <f t="shared" si="5"/>
        <v>2624.0827392000001</v>
      </c>
      <c r="J17" s="34">
        <f t="shared" si="5"/>
        <v>2729.0460487680002</v>
      </c>
      <c r="K17" s="34">
        <f t="shared" si="5"/>
        <v>2892.7888116940803</v>
      </c>
      <c r="L17" s="34">
        <f t="shared" si="5"/>
        <v>3066.3561403957251</v>
      </c>
      <c r="M17" s="34">
        <f>L17*(1+M11)</f>
        <v>3250.3375088194689</v>
      </c>
      <c r="N17" s="34">
        <f t="shared" si="5"/>
        <v>3445.357759348637</v>
      </c>
      <c r="O17" s="34">
        <f t="shared" si="5"/>
        <v>3652.0792249095553</v>
      </c>
      <c r="P17" s="34">
        <f t="shared" si="5"/>
        <v>3871.203978404129</v>
      </c>
      <c r="Q17" s="34">
        <f t="shared" si="5"/>
        <v>4103.4762171083767</v>
      </c>
      <c r="R17" s="34">
        <f t="shared" si="5"/>
        <v>4349.6847901348792</v>
      </c>
      <c r="S17" s="34">
        <f t="shared" si="5"/>
        <v>4610.6658775429723</v>
      </c>
      <c r="T17" s="34">
        <f t="shared" si="5"/>
        <v>4887.3058301955507</v>
      </c>
      <c r="U17" s="34">
        <f t="shared" si="5"/>
        <v>5180.544180007284</v>
      </c>
      <c r="V17" s="34">
        <f t="shared" si="5"/>
        <v>5491.3768308077215</v>
      </c>
      <c r="W17" s="34">
        <f t="shared" si="5"/>
        <v>5820.8594406561851</v>
      </c>
      <c r="X17" s="34">
        <f t="shared" si="5"/>
        <v>6170.1110070955565</v>
      </c>
    </row>
    <row r="18" spans="2:24" x14ac:dyDescent="0.3">
      <c r="B18" s="29" t="s">
        <v>16490</v>
      </c>
      <c r="C18" s="23">
        <f>TALOUSTIEDOT!C110</f>
        <v>3240</v>
      </c>
      <c r="D18" s="23">
        <f>TALOUSTIEDOT!F110</f>
        <v>3240</v>
      </c>
      <c r="E18" s="28">
        <f t="shared" si="4"/>
        <v>3240</v>
      </c>
      <c r="F18" s="34">
        <f>E18*(1+F11)</f>
        <v>3499.2000000000003</v>
      </c>
      <c r="G18" s="34">
        <f t="shared" ref="G18:X18" si="6">F18*(1+G11)</f>
        <v>3639.1680000000006</v>
      </c>
      <c r="H18" s="34">
        <f t="shared" si="6"/>
        <v>3784.7347200000008</v>
      </c>
      <c r="I18" s="34">
        <f t="shared" si="6"/>
        <v>3936.1241088000011</v>
      </c>
      <c r="J18" s="34">
        <f t="shared" si="6"/>
        <v>4093.5690731520012</v>
      </c>
      <c r="K18" s="34">
        <f t="shared" si="6"/>
        <v>4339.1832175411218</v>
      </c>
      <c r="L18" s="34">
        <f t="shared" si="6"/>
        <v>4599.5342105935897</v>
      </c>
      <c r="M18" s="34">
        <f t="shared" si="6"/>
        <v>4875.5062632292056</v>
      </c>
      <c r="N18" s="34">
        <f t="shared" si="6"/>
        <v>5168.0366390229583</v>
      </c>
      <c r="O18" s="34">
        <f t="shared" si="6"/>
        <v>5478.1188373643363</v>
      </c>
      <c r="P18" s="34">
        <f t="shared" si="6"/>
        <v>5806.8059676061966</v>
      </c>
      <c r="Q18" s="34">
        <f t="shared" si="6"/>
        <v>6155.2143256625686</v>
      </c>
      <c r="R18" s="34">
        <f t="shared" si="6"/>
        <v>6524.5271852023234</v>
      </c>
      <c r="S18" s="34">
        <f t="shared" si="6"/>
        <v>6915.9988163144635</v>
      </c>
      <c r="T18" s="34">
        <f t="shared" si="6"/>
        <v>7330.958745293332</v>
      </c>
      <c r="U18" s="34">
        <f t="shared" si="6"/>
        <v>7770.8162700109324</v>
      </c>
      <c r="V18" s="34">
        <f t="shared" si="6"/>
        <v>8237.0652462115886</v>
      </c>
      <c r="W18" s="34">
        <f t="shared" si="6"/>
        <v>8731.2891609842845</v>
      </c>
      <c r="X18" s="34">
        <f t="shared" si="6"/>
        <v>9255.1665106433429</v>
      </c>
    </row>
    <row r="19" spans="2:24" x14ac:dyDescent="0.3">
      <c r="B19" s="29" t="s">
        <v>16491</v>
      </c>
      <c r="C19" s="23">
        <f>TALOUSTIEDOT!C111</f>
        <v>74.400000000000006</v>
      </c>
      <c r="D19" s="23">
        <f>TALOUSTIEDOT!F111</f>
        <v>74.400000000000006</v>
      </c>
      <c r="E19" s="28">
        <v>88.800000000000011</v>
      </c>
      <c r="F19" s="34">
        <f>E19*(1+F11)</f>
        <v>95.904000000000025</v>
      </c>
      <c r="G19" s="34">
        <f t="shared" ref="G19:X19" si="7">F19*(1+G11)</f>
        <v>99.740160000000031</v>
      </c>
      <c r="H19" s="34">
        <f t="shared" si="7"/>
        <v>103.72976640000003</v>
      </c>
      <c r="I19" s="34">
        <f t="shared" si="7"/>
        <v>107.87895705600003</v>
      </c>
      <c r="J19" s="34">
        <f t="shared" si="7"/>
        <v>112.19411533824004</v>
      </c>
      <c r="K19" s="34">
        <f t="shared" si="7"/>
        <v>118.92576225853445</v>
      </c>
      <c r="L19" s="34">
        <f t="shared" si="7"/>
        <v>126.06130799404652</v>
      </c>
      <c r="M19" s="34">
        <f t="shared" si="7"/>
        <v>133.62498647368932</v>
      </c>
      <c r="N19" s="34">
        <f t="shared" si="7"/>
        <v>141.64248566211069</v>
      </c>
      <c r="O19" s="34">
        <f t="shared" si="7"/>
        <v>150.14103480183735</v>
      </c>
      <c r="P19" s="34">
        <f t="shared" si="7"/>
        <v>159.14949688994759</v>
      </c>
      <c r="Q19" s="34">
        <f t="shared" si="7"/>
        <v>168.69846670334445</v>
      </c>
      <c r="R19" s="34">
        <f t="shared" si="7"/>
        <v>178.82037470554513</v>
      </c>
      <c r="S19" s="34">
        <f>R19*(1+S11)</f>
        <v>189.54959718787785</v>
      </c>
      <c r="T19" s="34">
        <f t="shared" si="7"/>
        <v>200.92257301915052</v>
      </c>
      <c r="U19" s="34">
        <f t="shared" si="7"/>
        <v>212.97792740029956</v>
      </c>
      <c r="V19" s="34">
        <f t="shared" si="7"/>
        <v>225.75660304431756</v>
      </c>
      <c r="W19" s="34">
        <f t="shared" si="7"/>
        <v>239.30199922697662</v>
      </c>
      <c r="X19" s="34">
        <f t="shared" si="7"/>
        <v>253.66011918059522</v>
      </c>
    </row>
    <row r="20" spans="2:24" x14ac:dyDescent="0.3">
      <c r="B20" s="29" t="s">
        <v>16492</v>
      </c>
      <c r="C20" s="23">
        <f>TALOUSTIEDOT!C112</f>
        <v>148.80000000000001</v>
      </c>
      <c r="D20" s="23">
        <f>TALOUSTIEDOT!F112</f>
        <v>148.80000000000001</v>
      </c>
      <c r="E20" s="28">
        <v>177.60000000000002</v>
      </c>
      <c r="F20" s="34">
        <f>E20*(1+F11)</f>
        <v>191.80800000000005</v>
      </c>
      <c r="G20" s="34">
        <f t="shared" ref="G20:X20" si="8">F20*(1+G11)</f>
        <v>199.48032000000006</v>
      </c>
      <c r="H20" s="34">
        <f t="shared" si="8"/>
        <v>207.45953280000006</v>
      </c>
      <c r="I20" s="34">
        <f t="shared" si="8"/>
        <v>215.75791411200007</v>
      </c>
      <c r="J20" s="34">
        <f t="shared" si="8"/>
        <v>224.38823067648008</v>
      </c>
      <c r="K20" s="34">
        <f t="shared" si="8"/>
        <v>237.8515245170689</v>
      </c>
      <c r="L20" s="34">
        <f t="shared" si="8"/>
        <v>252.12261598809303</v>
      </c>
      <c r="M20" s="34">
        <f t="shared" si="8"/>
        <v>267.24997294737864</v>
      </c>
      <c r="N20" s="34">
        <f t="shared" si="8"/>
        <v>283.28497132422137</v>
      </c>
      <c r="O20" s="34">
        <f t="shared" si="8"/>
        <v>300.2820696036747</v>
      </c>
      <c r="P20" s="34">
        <f t="shared" si="8"/>
        <v>318.29899377989517</v>
      </c>
      <c r="Q20" s="34">
        <f>P20*(1+Q11)</f>
        <v>337.3969334066889</v>
      </c>
      <c r="R20" s="34">
        <f t="shared" si="8"/>
        <v>357.64074941109027</v>
      </c>
      <c r="S20" s="34">
        <f t="shared" si="8"/>
        <v>379.0991943757557</v>
      </c>
      <c r="T20" s="34">
        <f t="shared" si="8"/>
        <v>401.84514603830104</v>
      </c>
      <c r="U20" s="34">
        <f t="shared" si="8"/>
        <v>425.95585480059913</v>
      </c>
      <c r="V20" s="34">
        <f t="shared" si="8"/>
        <v>451.51320608863512</v>
      </c>
      <c r="W20" s="34">
        <f t="shared" si="8"/>
        <v>478.60399845395324</v>
      </c>
      <c r="X20" s="34">
        <f t="shared" si="8"/>
        <v>507.32023836119043</v>
      </c>
    </row>
    <row r="21" spans="2:24" x14ac:dyDescent="0.3">
      <c r="B21" s="29" t="s">
        <v>16493</v>
      </c>
      <c r="C21" s="23">
        <f>TALOUSTIEDOT!C113</f>
        <v>1.51</v>
      </c>
      <c r="D21" s="23">
        <f>TALOUSTIEDOT!F113</f>
        <v>1.51</v>
      </c>
      <c r="E21" s="28">
        <v>1.6</v>
      </c>
      <c r="F21" s="34">
        <f>E21*(1+F11)</f>
        <v>1.7280000000000002</v>
      </c>
      <c r="G21" s="34">
        <f t="shared" ref="G21:X21" si="9">F21*(1+G11)</f>
        <v>1.7971200000000003</v>
      </c>
      <c r="H21" s="34">
        <f t="shared" si="9"/>
        <v>1.8690048000000004</v>
      </c>
      <c r="I21" s="34">
        <f t="shared" si="9"/>
        <v>1.9437649920000004</v>
      </c>
      <c r="J21" s="34">
        <f t="shared" si="9"/>
        <v>2.0215155916800005</v>
      </c>
      <c r="K21" s="34">
        <f t="shared" si="9"/>
        <v>2.1428065271808006</v>
      </c>
      <c r="L21" s="34">
        <f t="shared" si="9"/>
        <v>2.2713749188116488</v>
      </c>
      <c r="M21" s="34">
        <f t="shared" si="9"/>
        <v>2.4076574139403477</v>
      </c>
      <c r="N21" s="34">
        <f t="shared" si="9"/>
        <v>2.5521168587767686</v>
      </c>
      <c r="O21" s="34">
        <f t="shared" si="9"/>
        <v>2.705243870303375</v>
      </c>
      <c r="P21" s="34">
        <f t="shared" si="9"/>
        <v>2.8675585025215775</v>
      </c>
      <c r="Q21" s="34">
        <f t="shared" si="9"/>
        <v>3.0396120126728725</v>
      </c>
      <c r="R21" s="34">
        <f>Q21*(1+R11)</f>
        <v>3.2219887334332449</v>
      </c>
      <c r="S21" s="34">
        <f t="shared" si="9"/>
        <v>3.4153080574392396</v>
      </c>
      <c r="T21" s="34">
        <f t="shared" si="9"/>
        <v>3.6202265408855943</v>
      </c>
      <c r="U21" s="34">
        <f t="shared" si="9"/>
        <v>3.8374401333387302</v>
      </c>
      <c r="V21" s="34">
        <f t="shared" si="9"/>
        <v>4.0676865413390546</v>
      </c>
      <c r="W21" s="34">
        <f t="shared" si="9"/>
        <v>4.3117477338193977</v>
      </c>
      <c r="X21" s="34">
        <f t="shared" si="9"/>
        <v>4.5704525978485622</v>
      </c>
    </row>
    <row r="22" spans="2:24" x14ac:dyDescent="0.3">
      <c r="B22" s="29" t="s">
        <v>16494</v>
      </c>
      <c r="C22" s="23">
        <f>TALOUSTIEDOT!C114</f>
        <v>3.01</v>
      </c>
      <c r="D22" s="23">
        <f>TALOUSTIEDOT!F114</f>
        <v>3.01</v>
      </c>
      <c r="E22" s="28">
        <v>3.37</v>
      </c>
      <c r="F22" s="34">
        <f>E22*(1+F11)</f>
        <v>3.6396000000000002</v>
      </c>
      <c r="G22" s="34">
        <f t="shared" ref="G22:X22" si="10">F22*(1+G11)</f>
        <v>3.7851840000000001</v>
      </c>
      <c r="H22" s="34">
        <f t="shared" si="10"/>
        <v>3.9365913600000004</v>
      </c>
      <c r="I22" s="34">
        <f t="shared" si="10"/>
        <v>4.0940550144000003</v>
      </c>
      <c r="J22" s="34">
        <f t="shared" si="10"/>
        <v>4.2578172149760007</v>
      </c>
      <c r="K22" s="34">
        <f t="shared" si="10"/>
        <v>4.5132862478745608</v>
      </c>
      <c r="L22" s="34">
        <f t="shared" si="10"/>
        <v>4.7840834227470346</v>
      </c>
      <c r="M22" s="34">
        <f t="shared" si="10"/>
        <v>5.0711284281118569</v>
      </c>
      <c r="N22" s="34">
        <f t="shared" si="10"/>
        <v>5.375396133798569</v>
      </c>
      <c r="O22" s="34">
        <f t="shared" si="10"/>
        <v>5.6979199018264834</v>
      </c>
      <c r="P22" s="34">
        <f t="shared" si="10"/>
        <v>6.0397950959360731</v>
      </c>
      <c r="Q22" s="34">
        <f t="shared" si="10"/>
        <v>6.4021828016922377</v>
      </c>
      <c r="R22" s="34">
        <f t="shared" si="10"/>
        <v>6.7863137697937725</v>
      </c>
      <c r="S22" s="34">
        <f t="shared" si="10"/>
        <v>7.1934925959813993</v>
      </c>
      <c r="T22" s="34">
        <f t="shared" si="10"/>
        <v>7.6251021517402835</v>
      </c>
      <c r="U22" s="34">
        <f t="shared" si="10"/>
        <v>8.0826082808447008</v>
      </c>
      <c r="V22" s="34">
        <f t="shared" si="10"/>
        <v>8.5675647776953827</v>
      </c>
      <c r="W22" s="34">
        <f t="shared" si="10"/>
        <v>9.0816186643571069</v>
      </c>
      <c r="X22" s="34">
        <f t="shared" si="10"/>
        <v>9.6265157842185332</v>
      </c>
    </row>
    <row r="23" spans="2:24" x14ac:dyDescent="0.3">
      <c r="B23" s="59" t="s">
        <v>16495</v>
      </c>
      <c r="C23" s="23">
        <f>TALOUSTIEDOT!C115</f>
        <v>79</v>
      </c>
      <c r="D23" s="23">
        <f>TALOUSTIEDOT!F115</f>
        <v>79</v>
      </c>
      <c r="E23" s="28">
        <f t="shared" si="4"/>
        <v>79</v>
      </c>
      <c r="F23" s="28">
        <f t="shared" ref="F23:X23" si="11">E23</f>
        <v>79</v>
      </c>
      <c r="G23" s="28">
        <f t="shared" si="11"/>
        <v>79</v>
      </c>
      <c r="H23" s="28">
        <f t="shared" si="11"/>
        <v>79</v>
      </c>
      <c r="I23" s="28">
        <f t="shared" si="11"/>
        <v>79</v>
      </c>
      <c r="J23" s="28">
        <f t="shared" si="11"/>
        <v>79</v>
      </c>
      <c r="K23" s="28">
        <f t="shared" si="11"/>
        <v>79</v>
      </c>
      <c r="L23" s="28">
        <f t="shared" si="11"/>
        <v>79</v>
      </c>
      <c r="M23" s="28">
        <f t="shared" si="11"/>
        <v>79</v>
      </c>
      <c r="N23" s="28">
        <f t="shared" si="11"/>
        <v>79</v>
      </c>
      <c r="O23" s="28">
        <f t="shared" si="11"/>
        <v>79</v>
      </c>
      <c r="P23" s="28">
        <f t="shared" si="11"/>
        <v>79</v>
      </c>
      <c r="Q23" s="28">
        <f t="shared" si="11"/>
        <v>79</v>
      </c>
      <c r="R23" s="28">
        <f t="shared" si="11"/>
        <v>79</v>
      </c>
      <c r="S23" s="28">
        <f t="shared" si="11"/>
        <v>79</v>
      </c>
      <c r="T23" s="28">
        <f t="shared" si="11"/>
        <v>79</v>
      </c>
      <c r="U23" s="28">
        <f t="shared" si="11"/>
        <v>79</v>
      </c>
      <c r="V23" s="28">
        <f t="shared" si="11"/>
        <v>79</v>
      </c>
      <c r="W23" s="28">
        <f t="shared" si="11"/>
        <v>79</v>
      </c>
      <c r="X23" s="28">
        <f t="shared" si="11"/>
        <v>79</v>
      </c>
    </row>
    <row r="24" spans="2:24" x14ac:dyDescent="0.3">
      <c r="B24" s="58" t="s">
        <v>16496</v>
      </c>
      <c r="C24" s="58">
        <f>TALOUSTIEDOT!C$69</f>
        <v>2023</v>
      </c>
      <c r="D24" s="58">
        <f>C$12+1</f>
        <v>2024</v>
      </c>
      <c r="E24" s="58">
        <f t="shared" ref="E24:X24" si="12">D$12+1</f>
        <v>2025</v>
      </c>
      <c r="F24" s="58">
        <f t="shared" si="12"/>
        <v>2026</v>
      </c>
      <c r="G24" s="58">
        <f t="shared" si="12"/>
        <v>2027</v>
      </c>
      <c r="H24" s="58">
        <f t="shared" si="12"/>
        <v>2028</v>
      </c>
      <c r="I24" s="58">
        <f t="shared" si="12"/>
        <v>2029</v>
      </c>
      <c r="J24" s="58">
        <f t="shared" si="12"/>
        <v>2030</v>
      </c>
      <c r="K24" s="58">
        <f t="shared" si="12"/>
        <v>2031</v>
      </c>
      <c r="L24" s="58">
        <f t="shared" si="12"/>
        <v>2032</v>
      </c>
      <c r="M24" s="58">
        <f t="shared" si="12"/>
        <v>2033</v>
      </c>
      <c r="N24" s="58">
        <f t="shared" si="12"/>
        <v>2034</v>
      </c>
      <c r="O24" s="58">
        <f t="shared" si="12"/>
        <v>2035</v>
      </c>
      <c r="P24" s="58">
        <f t="shared" si="12"/>
        <v>2036</v>
      </c>
      <c r="Q24" s="58">
        <f t="shared" si="12"/>
        <v>2037</v>
      </c>
      <c r="R24" s="58">
        <f t="shared" si="12"/>
        <v>2038</v>
      </c>
      <c r="S24" s="58">
        <f t="shared" si="12"/>
        <v>2039</v>
      </c>
      <c r="T24" s="58">
        <f t="shared" si="12"/>
        <v>2040</v>
      </c>
      <c r="U24" s="58">
        <f t="shared" si="12"/>
        <v>2041</v>
      </c>
      <c r="V24" s="58">
        <f t="shared" si="12"/>
        <v>2042</v>
      </c>
      <c r="W24" s="58">
        <f t="shared" si="12"/>
        <v>2043</v>
      </c>
      <c r="X24" s="58">
        <f t="shared" si="12"/>
        <v>2044</v>
      </c>
    </row>
    <row r="25" spans="2:24" x14ac:dyDescent="0.3">
      <c r="B25" s="59" t="s">
        <v>16616</v>
      </c>
      <c r="C25" s="23">
        <f>TALOUSTIEDOT!D105</f>
        <v>22</v>
      </c>
      <c r="D25" s="23">
        <f>TALOUSTIEDOT!G105</f>
        <v>22</v>
      </c>
      <c r="E25" s="28">
        <f>D25</f>
        <v>22</v>
      </c>
      <c r="F25" s="28">
        <f t="shared" ref="F25:X26" si="13">E25</f>
        <v>22</v>
      </c>
      <c r="G25" s="28">
        <f t="shared" si="13"/>
        <v>22</v>
      </c>
      <c r="H25" s="28">
        <f t="shared" si="13"/>
        <v>22</v>
      </c>
      <c r="I25" s="28">
        <f t="shared" si="13"/>
        <v>22</v>
      </c>
      <c r="J25" s="28">
        <f t="shared" si="13"/>
        <v>22</v>
      </c>
      <c r="K25" s="28">
        <f t="shared" si="13"/>
        <v>22</v>
      </c>
      <c r="L25" s="28">
        <f t="shared" si="13"/>
        <v>22</v>
      </c>
      <c r="M25" s="28">
        <f t="shared" si="13"/>
        <v>22</v>
      </c>
      <c r="N25" s="28">
        <f t="shared" si="13"/>
        <v>22</v>
      </c>
      <c r="O25" s="28">
        <f t="shared" si="13"/>
        <v>22</v>
      </c>
      <c r="P25" s="28">
        <f t="shared" si="13"/>
        <v>22</v>
      </c>
      <c r="Q25" s="28">
        <f t="shared" si="13"/>
        <v>22</v>
      </c>
      <c r="R25" s="28">
        <f t="shared" si="13"/>
        <v>22</v>
      </c>
      <c r="S25" s="28">
        <f t="shared" si="13"/>
        <v>22</v>
      </c>
      <c r="T25" s="28">
        <f t="shared" si="13"/>
        <v>22</v>
      </c>
      <c r="U25" s="28">
        <f t="shared" si="13"/>
        <v>22</v>
      </c>
      <c r="V25" s="28">
        <f t="shared" si="13"/>
        <v>22</v>
      </c>
      <c r="W25" s="28">
        <f t="shared" si="13"/>
        <v>22</v>
      </c>
      <c r="X25" s="28">
        <f t="shared" si="13"/>
        <v>22</v>
      </c>
    </row>
    <row r="26" spans="2:24" x14ac:dyDescent="0.3">
      <c r="B26" s="59" t="s">
        <v>16617</v>
      </c>
      <c r="C26" s="23">
        <f>TALOUSTIEDOT!D106</f>
        <v>22</v>
      </c>
      <c r="D26" s="23">
        <f>TALOUSTIEDOT!G106</f>
        <v>22</v>
      </c>
      <c r="E26" s="28">
        <f>D26</f>
        <v>22</v>
      </c>
      <c r="F26" s="28">
        <f t="shared" si="13"/>
        <v>22</v>
      </c>
      <c r="G26" s="28">
        <f t="shared" si="13"/>
        <v>22</v>
      </c>
      <c r="H26" s="28">
        <f t="shared" si="13"/>
        <v>22</v>
      </c>
      <c r="I26" s="28">
        <f t="shared" si="13"/>
        <v>22</v>
      </c>
      <c r="J26" s="28">
        <f t="shared" si="13"/>
        <v>22</v>
      </c>
      <c r="K26" s="28">
        <f t="shared" si="13"/>
        <v>22</v>
      </c>
      <c r="L26" s="28">
        <f t="shared" si="13"/>
        <v>22</v>
      </c>
      <c r="M26" s="28">
        <f t="shared" si="13"/>
        <v>22</v>
      </c>
      <c r="N26" s="28">
        <f t="shared" si="13"/>
        <v>22</v>
      </c>
      <c r="O26" s="28">
        <f t="shared" si="13"/>
        <v>22</v>
      </c>
      <c r="P26" s="28">
        <f t="shared" si="13"/>
        <v>22</v>
      </c>
      <c r="Q26" s="28">
        <f t="shared" si="13"/>
        <v>22</v>
      </c>
      <c r="R26" s="28">
        <f t="shared" si="13"/>
        <v>22</v>
      </c>
      <c r="S26" s="28">
        <f t="shared" si="13"/>
        <v>22</v>
      </c>
      <c r="T26" s="28">
        <f t="shared" si="13"/>
        <v>22</v>
      </c>
      <c r="U26" s="28">
        <f t="shared" si="13"/>
        <v>22</v>
      </c>
      <c r="V26" s="28">
        <f t="shared" si="13"/>
        <v>22</v>
      </c>
      <c r="W26" s="28">
        <f t="shared" si="13"/>
        <v>22</v>
      </c>
      <c r="X26" s="28">
        <f t="shared" si="13"/>
        <v>22</v>
      </c>
    </row>
    <row r="27" spans="2:24" x14ac:dyDescent="0.3">
      <c r="B27" s="29" t="s">
        <v>16487</v>
      </c>
      <c r="C27" s="23">
        <f>TALOUSTIEDOT!D107</f>
        <v>0</v>
      </c>
      <c r="D27" s="23">
        <f>TALOUSTIEDOT!G107</f>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row>
    <row r="28" spans="2:24" x14ac:dyDescent="0.3">
      <c r="B28" s="29" t="s">
        <v>16488</v>
      </c>
      <c r="C28" s="23">
        <f>TALOUSTIEDOT!D108</f>
        <v>0</v>
      </c>
      <c r="D28" s="23">
        <f>TALOUSTIEDOT!G108</f>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row>
    <row r="29" spans="2:24" x14ac:dyDescent="0.3">
      <c r="B29" s="29" t="s">
        <v>16489</v>
      </c>
      <c r="C29" s="23">
        <f>TALOUSTIEDOT!D109</f>
        <v>2160</v>
      </c>
      <c r="D29" s="23">
        <f>TALOUSTIEDOT!G109</f>
        <v>2160</v>
      </c>
      <c r="E29" s="28">
        <f>D29</f>
        <v>2160</v>
      </c>
      <c r="F29" s="34">
        <f>E29*(1+F11)</f>
        <v>2332.8000000000002</v>
      </c>
      <c r="G29" s="34">
        <f t="shared" ref="G29:X29" si="14">F29*(1+G11)</f>
        <v>2426.1120000000001</v>
      </c>
      <c r="H29" s="34">
        <f t="shared" si="14"/>
        <v>2523.1564800000001</v>
      </c>
      <c r="I29" s="34">
        <f t="shared" si="14"/>
        <v>2624.0827392000001</v>
      </c>
      <c r="J29" s="34">
        <f t="shared" si="14"/>
        <v>2729.0460487680002</v>
      </c>
      <c r="K29" s="34">
        <f t="shared" si="14"/>
        <v>2892.7888116940803</v>
      </c>
      <c r="L29" s="34">
        <f t="shared" si="14"/>
        <v>3066.3561403957251</v>
      </c>
      <c r="M29" s="34">
        <f t="shared" si="14"/>
        <v>3250.3375088194689</v>
      </c>
      <c r="N29" s="34">
        <f t="shared" si="14"/>
        <v>3445.357759348637</v>
      </c>
      <c r="O29" s="34">
        <f t="shared" si="14"/>
        <v>3652.0792249095553</v>
      </c>
      <c r="P29" s="34">
        <f t="shared" si="14"/>
        <v>3871.203978404129</v>
      </c>
      <c r="Q29" s="34">
        <f t="shared" si="14"/>
        <v>4103.4762171083767</v>
      </c>
      <c r="R29" s="34">
        <f t="shared" si="14"/>
        <v>4349.6847901348792</v>
      </c>
      <c r="S29" s="34">
        <f t="shared" si="14"/>
        <v>4610.6658775429723</v>
      </c>
      <c r="T29" s="34">
        <f t="shared" si="14"/>
        <v>4887.3058301955507</v>
      </c>
      <c r="U29" s="34">
        <f t="shared" si="14"/>
        <v>5180.544180007284</v>
      </c>
      <c r="V29" s="34">
        <f t="shared" si="14"/>
        <v>5491.3768308077215</v>
      </c>
      <c r="W29" s="34">
        <f t="shared" si="14"/>
        <v>5820.8594406561851</v>
      </c>
      <c r="X29" s="34">
        <f t="shared" si="14"/>
        <v>6170.1110070955565</v>
      </c>
    </row>
    <row r="30" spans="2:24" x14ac:dyDescent="0.3">
      <c r="B30" s="29" t="s">
        <v>16490</v>
      </c>
      <c r="C30" s="23">
        <f>TALOUSTIEDOT!D110</f>
        <v>3240</v>
      </c>
      <c r="D30" s="23">
        <f>TALOUSTIEDOT!G110</f>
        <v>3240</v>
      </c>
      <c r="E30" s="28">
        <f>D30</f>
        <v>3240</v>
      </c>
      <c r="F30" s="34">
        <f>E30*(1+F11)</f>
        <v>3499.2000000000003</v>
      </c>
      <c r="G30" s="34">
        <f t="shared" ref="G30:X30" si="15">F30*(1+G11)</f>
        <v>3639.1680000000006</v>
      </c>
      <c r="H30" s="34">
        <f t="shared" si="15"/>
        <v>3784.7347200000008</v>
      </c>
      <c r="I30" s="34">
        <f t="shared" si="15"/>
        <v>3936.1241088000011</v>
      </c>
      <c r="J30" s="34">
        <f t="shared" si="15"/>
        <v>4093.5690731520012</v>
      </c>
      <c r="K30" s="34">
        <f t="shared" si="15"/>
        <v>4339.1832175411218</v>
      </c>
      <c r="L30" s="34">
        <f t="shared" si="15"/>
        <v>4599.5342105935897</v>
      </c>
      <c r="M30" s="34">
        <f t="shared" si="15"/>
        <v>4875.5062632292056</v>
      </c>
      <c r="N30" s="34">
        <f t="shared" si="15"/>
        <v>5168.0366390229583</v>
      </c>
      <c r="O30" s="34">
        <f t="shared" si="15"/>
        <v>5478.1188373643363</v>
      </c>
      <c r="P30" s="34">
        <f t="shared" si="15"/>
        <v>5806.8059676061966</v>
      </c>
      <c r="Q30" s="34">
        <f t="shared" si="15"/>
        <v>6155.2143256625686</v>
      </c>
      <c r="R30" s="34">
        <f t="shared" si="15"/>
        <v>6524.5271852023234</v>
      </c>
      <c r="S30" s="34">
        <f t="shared" si="15"/>
        <v>6915.9988163144635</v>
      </c>
      <c r="T30" s="34">
        <f t="shared" si="15"/>
        <v>7330.958745293332</v>
      </c>
      <c r="U30" s="34">
        <f t="shared" si="15"/>
        <v>7770.8162700109324</v>
      </c>
      <c r="V30" s="34">
        <f t="shared" si="15"/>
        <v>8237.0652462115886</v>
      </c>
      <c r="W30" s="34">
        <f t="shared" si="15"/>
        <v>8731.2891609842845</v>
      </c>
      <c r="X30" s="34">
        <f t="shared" si="15"/>
        <v>9255.1665106433429</v>
      </c>
    </row>
    <row r="31" spans="2:24" x14ac:dyDescent="0.3">
      <c r="B31" s="29" t="s">
        <v>16491</v>
      </c>
      <c r="C31" s="23">
        <f>TALOUSTIEDOT!D111</f>
        <v>74.400000000000006</v>
      </c>
      <c r="D31" s="23">
        <f>TALOUSTIEDOT!G111</f>
        <v>74.400000000000006</v>
      </c>
      <c r="E31" s="28">
        <f>E19</f>
        <v>88.800000000000011</v>
      </c>
      <c r="F31" s="34">
        <f>E31*(1+F11)</f>
        <v>95.904000000000025</v>
      </c>
      <c r="G31" s="34">
        <f t="shared" ref="G31:X31" si="16">F31*(1+G11)</f>
        <v>99.740160000000031</v>
      </c>
      <c r="H31" s="34">
        <f t="shared" si="16"/>
        <v>103.72976640000003</v>
      </c>
      <c r="I31" s="34">
        <f t="shared" si="16"/>
        <v>107.87895705600003</v>
      </c>
      <c r="J31" s="34">
        <f t="shared" si="16"/>
        <v>112.19411533824004</v>
      </c>
      <c r="K31" s="34">
        <f t="shared" si="16"/>
        <v>118.92576225853445</v>
      </c>
      <c r="L31" s="34">
        <f>K31*(1+L11)</f>
        <v>126.06130799404652</v>
      </c>
      <c r="M31" s="34">
        <f t="shared" si="16"/>
        <v>133.62498647368932</v>
      </c>
      <c r="N31" s="34">
        <f t="shared" si="16"/>
        <v>141.64248566211069</v>
      </c>
      <c r="O31" s="34">
        <f t="shared" si="16"/>
        <v>150.14103480183735</v>
      </c>
      <c r="P31" s="34">
        <f t="shared" si="16"/>
        <v>159.14949688994759</v>
      </c>
      <c r="Q31" s="34">
        <f t="shared" si="16"/>
        <v>168.69846670334445</v>
      </c>
      <c r="R31" s="34">
        <f t="shared" si="16"/>
        <v>178.82037470554513</v>
      </c>
      <c r="S31" s="34">
        <f t="shared" si="16"/>
        <v>189.54959718787785</v>
      </c>
      <c r="T31" s="34">
        <f t="shared" si="16"/>
        <v>200.92257301915052</v>
      </c>
      <c r="U31" s="34">
        <f t="shared" si="16"/>
        <v>212.97792740029956</v>
      </c>
      <c r="V31" s="34">
        <f t="shared" si="16"/>
        <v>225.75660304431756</v>
      </c>
      <c r="W31" s="34">
        <f t="shared" si="16"/>
        <v>239.30199922697662</v>
      </c>
      <c r="X31" s="34">
        <f t="shared" si="16"/>
        <v>253.66011918059522</v>
      </c>
    </row>
    <row r="32" spans="2:24" x14ac:dyDescent="0.3">
      <c r="B32" s="29" t="s">
        <v>16492</v>
      </c>
      <c r="C32" s="23">
        <f>TALOUSTIEDOT!D112</f>
        <v>148.80000000000001</v>
      </c>
      <c r="D32" s="23">
        <f>TALOUSTIEDOT!G112</f>
        <v>148.80000000000001</v>
      </c>
      <c r="E32" s="28">
        <f t="shared" ref="E32:E34" si="17">E20</f>
        <v>177.60000000000002</v>
      </c>
      <c r="F32" s="34">
        <f>E32*(1+F11)</f>
        <v>191.80800000000005</v>
      </c>
      <c r="G32" s="34">
        <f t="shared" ref="G32:X32" si="18">F32*(1+G11)</f>
        <v>199.48032000000006</v>
      </c>
      <c r="H32" s="34">
        <f t="shared" si="18"/>
        <v>207.45953280000006</v>
      </c>
      <c r="I32" s="34">
        <f t="shared" si="18"/>
        <v>215.75791411200007</v>
      </c>
      <c r="J32" s="34">
        <f t="shared" si="18"/>
        <v>224.38823067648008</v>
      </c>
      <c r="K32" s="34">
        <f t="shared" si="18"/>
        <v>237.8515245170689</v>
      </c>
      <c r="L32" s="34">
        <f t="shared" si="18"/>
        <v>252.12261598809303</v>
      </c>
      <c r="M32" s="34">
        <f t="shared" si="18"/>
        <v>267.24997294737864</v>
      </c>
      <c r="N32" s="34">
        <f t="shared" si="18"/>
        <v>283.28497132422137</v>
      </c>
      <c r="O32" s="34">
        <f t="shared" si="18"/>
        <v>300.2820696036747</v>
      </c>
      <c r="P32" s="34">
        <f t="shared" si="18"/>
        <v>318.29899377989517</v>
      </c>
      <c r="Q32" s="34">
        <f t="shared" si="18"/>
        <v>337.3969334066889</v>
      </c>
      <c r="R32" s="34">
        <f t="shared" si="18"/>
        <v>357.64074941109027</v>
      </c>
      <c r="S32" s="34">
        <f t="shared" si="18"/>
        <v>379.0991943757557</v>
      </c>
      <c r="T32" s="34">
        <f t="shared" si="18"/>
        <v>401.84514603830104</v>
      </c>
      <c r="U32" s="34">
        <f t="shared" si="18"/>
        <v>425.95585480059913</v>
      </c>
      <c r="V32" s="34">
        <f t="shared" si="18"/>
        <v>451.51320608863512</v>
      </c>
      <c r="W32" s="34">
        <f t="shared" si="18"/>
        <v>478.60399845395324</v>
      </c>
      <c r="X32" s="34">
        <f t="shared" si="18"/>
        <v>507.32023836119043</v>
      </c>
    </row>
    <row r="33" spans="2:24" x14ac:dyDescent="0.3">
      <c r="B33" s="29" t="s">
        <v>16493</v>
      </c>
      <c r="C33" s="23">
        <f>TALOUSTIEDOT!D113</f>
        <v>1.51</v>
      </c>
      <c r="D33" s="23">
        <f>TALOUSTIEDOT!G113</f>
        <v>1.51</v>
      </c>
      <c r="E33" s="28">
        <f t="shared" si="17"/>
        <v>1.6</v>
      </c>
      <c r="F33" s="34">
        <f>E33*(1+F11)</f>
        <v>1.7280000000000002</v>
      </c>
      <c r="G33" s="34">
        <f t="shared" ref="G33:X33" si="19">F33*(1+G11)</f>
        <v>1.7971200000000003</v>
      </c>
      <c r="H33" s="34">
        <f t="shared" si="19"/>
        <v>1.8690048000000004</v>
      </c>
      <c r="I33" s="34">
        <f t="shared" si="19"/>
        <v>1.9437649920000004</v>
      </c>
      <c r="J33" s="34">
        <f t="shared" si="19"/>
        <v>2.0215155916800005</v>
      </c>
      <c r="K33" s="34">
        <f t="shared" si="19"/>
        <v>2.1428065271808006</v>
      </c>
      <c r="L33" s="34">
        <f t="shared" si="19"/>
        <v>2.2713749188116488</v>
      </c>
      <c r="M33" s="34">
        <f t="shared" si="19"/>
        <v>2.4076574139403477</v>
      </c>
      <c r="N33" s="34">
        <f t="shared" si="19"/>
        <v>2.5521168587767686</v>
      </c>
      <c r="O33" s="34">
        <f t="shared" si="19"/>
        <v>2.705243870303375</v>
      </c>
      <c r="P33" s="34">
        <f t="shared" si="19"/>
        <v>2.8675585025215775</v>
      </c>
      <c r="Q33" s="34">
        <f t="shared" si="19"/>
        <v>3.0396120126728725</v>
      </c>
      <c r="R33" s="34">
        <f t="shared" si="19"/>
        <v>3.2219887334332449</v>
      </c>
      <c r="S33" s="34">
        <f t="shared" si="19"/>
        <v>3.4153080574392396</v>
      </c>
      <c r="T33" s="34">
        <f t="shared" si="19"/>
        <v>3.6202265408855943</v>
      </c>
      <c r="U33" s="34">
        <f t="shared" si="19"/>
        <v>3.8374401333387302</v>
      </c>
      <c r="V33" s="34">
        <f t="shared" si="19"/>
        <v>4.0676865413390546</v>
      </c>
      <c r="W33" s="34">
        <f t="shared" si="19"/>
        <v>4.3117477338193977</v>
      </c>
      <c r="X33" s="34">
        <f t="shared" si="19"/>
        <v>4.5704525978485622</v>
      </c>
    </row>
    <row r="34" spans="2:24" x14ac:dyDescent="0.3">
      <c r="B34" s="29" t="s">
        <v>16494</v>
      </c>
      <c r="C34" s="23">
        <f>TALOUSTIEDOT!D114</f>
        <v>3.01</v>
      </c>
      <c r="D34" s="23">
        <f>TALOUSTIEDOT!G114</f>
        <v>3.01</v>
      </c>
      <c r="E34" s="28">
        <f t="shared" si="17"/>
        <v>3.37</v>
      </c>
      <c r="F34" s="34">
        <f>E34*(1+F11)</f>
        <v>3.6396000000000002</v>
      </c>
      <c r="G34" s="34">
        <f t="shared" ref="G34:X34" si="20">F34*(1+G11)</f>
        <v>3.7851840000000001</v>
      </c>
      <c r="H34" s="34">
        <f t="shared" si="20"/>
        <v>3.9365913600000004</v>
      </c>
      <c r="I34" s="34">
        <f t="shared" si="20"/>
        <v>4.0940550144000003</v>
      </c>
      <c r="J34" s="34">
        <f t="shared" si="20"/>
        <v>4.2578172149760007</v>
      </c>
      <c r="K34" s="34">
        <f t="shared" si="20"/>
        <v>4.5132862478745608</v>
      </c>
      <c r="L34" s="34">
        <f t="shared" si="20"/>
        <v>4.7840834227470346</v>
      </c>
      <c r="M34" s="34">
        <f t="shared" si="20"/>
        <v>5.0711284281118569</v>
      </c>
      <c r="N34" s="34">
        <f t="shared" si="20"/>
        <v>5.375396133798569</v>
      </c>
      <c r="O34" s="34">
        <f t="shared" si="20"/>
        <v>5.6979199018264834</v>
      </c>
      <c r="P34" s="34">
        <f t="shared" si="20"/>
        <v>6.0397950959360731</v>
      </c>
      <c r="Q34" s="34">
        <f t="shared" si="20"/>
        <v>6.4021828016922377</v>
      </c>
      <c r="R34" s="34">
        <f t="shared" si="20"/>
        <v>6.7863137697937725</v>
      </c>
      <c r="S34" s="34">
        <f t="shared" si="20"/>
        <v>7.1934925959813993</v>
      </c>
      <c r="T34" s="34">
        <f t="shared" si="20"/>
        <v>7.6251021517402835</v>
      </c>
      <c r="U34" s="34">
        <f t="shared" si="20"/>
        <v>8.0826082808447008</v>
      </c>
      <c r="V34" s="34">
        <f t="shared" si="20"/>
        <v>8.5675647776953827</v>
      </c>
      <c r="W34" s="34">
        <f t="shared" si="20"/>
        <v>9.0816186643571069</v>
      </c>
      <c r="X34" s="34">
        <f t="shared" si="20"/>
        <v>9.6265157842185332</v>
      </c>
    </row>
    <row r="35" spans="2:24" x14ac:dyDescent="0.3">
      <c r="B35" s="59" t="s">
        <v>16495</v>
      </c>
      <c r="C35" s="23">
        <f>TALOUSTIEDOT!D115</f>
        <v>13</v>
      </c>
      <c r="D35" s="23">
        <f>TALOUSTIEDOT!G115</f>
        <v>13</v>
      </c>
      <c r="E35" s="28">
        <f t="shared" ref="E35:T35" si="21">D35</f>
        <v>13</v>
      </c>
      <c r="F35" s="28">
        <f t="shared" si="21"/>
        <v>13</v>
      </c>
      <c r="G35" s="28">
        <f t="shared" si="21"/>
        <v>13</v>
      </c>
      <c r="H35" s="28">
        <f t="shared" si="21"/>
        <v>13</v>
      </c>
      <c r="I35" s="28">
        <f t="shared" si="21"/>
        <v>13</v>
      </c>
      <c r="J35" s="28">
        <f t="shared" si="21"/>
        <v>13</v>
      </c>
      <c r="K35" s="28">
        <f t="shared" si="21"/>
        <v>13</v>
      </c>
      <c r="L35" s="28">
        <f t="shared" si="21"/>
        <v>13</v>
      </c>
      <c r="M35" s="28">
        <f t="shared" si="21"/>
        <v>13</v>
      </c>
      <c r="N35" s="28">
        <f t="shared" si="21"/>
        <v>13</v>
      </c>
      <c r="O35" s="28">
        <f t="shared" si="21"/>
        <v>13</v>
      </c>
      <c r="P35" s="28">
        <f t="shared" si="21"/>
        <v>13</v>
      </c>
      <c r="Q35" s="28">
        <f t="shared" si="21"/>
        <v>13</v>
      </c>
      <c r="R35" s="28">
        <f t="shared" si="21"/>
        <v>13</v>
      </c>
      <c r="S35" s="28">
        <f t="shared" si="21"/>
        <v>13</v>
      </c>
      <c r="T35" s="28">
        <f t="shared" si="21"/>
        <v>13</v>
      </c>
      <c r="U35" s="28">
        <f t="shared" ref="U35:X35" si="22">T35</f>
        <v>13</v>
      </c>
      <c r="V35" s="28">
        <f t="shared" si="22"/>
        <v>13</v>
      </c>
      <c r="W35" s="28">
        <f t="shared" si="22"/>
        <v>13</v>
      </c>
      <c r="X35" s="28">
        <f t="shared" si="22"/>
        <v>13</v>
      </c>
    </row>
    <row r="36" spans="2:24" x14ac:dyDescent="0.3">
      <c r="B36" s="58" t="s">
        <v>16497</v>
      </c>
      <c r="C36" s="58">
        <f>TALOUSTIEDOT!C$69</f>
        <v>2023</v>
      </c>
      <c r="D36" s="58">
        <f>C$12+1</f>
        <v>2024</v>
      </c>
      <c r="E36" s="58">
        <f t="shared" ref="E36:X36" si="23">D$12+1</f>
        <v>2025</v>
      </c>
      <c r="F36" s="58">
        <f t="shared" si="23"/>
        <v>2026</v>
      </c>
      <c r="G36" s="58">
        <f t="shared" si="23"/>
        <v>2027</v>
      </c>
      <c r="H36" s="58">
        <f t="shared" si="23"/>
        <v>2028</v>
      </c>
      <c r="I36" s="58">
        <f t="shared" si="23"/>
        <v>2029</v>
      </c>
      <c r="J36" s="58">
        <f t="shared" si="23"/>
        <v>2030</v>
      </c>
      <c r="K36" s="58">
        <f t="shared" si="23"/>
        <v>2031</v>
      </c>
      <c r="L36" s="58">
        <f t="shared" si="23"/>
        <v>2032</v>
      </c>
      <c r="M36" s="58">
        <f t="shared" si="23"/>
        <v>2033</v>
      </c>
      <c r="N36" s="58">
        <f t="shared" si="23"/>
        <v>2034</v>
      </c>
      <c r="O36" s="58">
        <f t="shared" si="23"/>
        <v>2035</v>
      </c>
      <c r="P36" s="58">
        <f t="shared" si="23"/>
        <v>2036</v>
      </c>
      <c r="Q36" s="58">
        <f t="shared" si="23"/>
        <v>2037</v>
      </c>
      <c r="R36" s="58">
        <f t="shared" si="23"/>
        <v>2038</v>
      </c>
      <c r="S36" s="58">
        <f t="shared" si="23"/>
        <v>2039</v>
      </c>
      <c r="T36" s="58">
        <f t="shared" si="23"/>
        <v>2040</v>
      </c>
      <c r="U36" s="58">
        <f t="shared" si="23"/>
        <v>2041</v>
      </c>
      <c r="V36" s="58">
        <f t="shared" si="23"/>
        <v>2042</v>
      </c>
      <c r="W36" s="58">
        <f t="shared" si="23"/>
        <v>2043</v>
      </c>
      <c r="X36" s="58">
        <f t="shared" si="23"/>
        <v>2044</v>
      </c>
    </row>
    <row r="37" spans="2:24" x14ac:dyDescent="0.3">
      <c r="B37" s="59" t="s">
        <v>16616</v>
      </c>
      <c r="C37" s="23">
        <f>TALOUSTIEDOT!E105</f>
        <v>1</v>
      </c>
      <c r="D37" s="23">
        <f>TALOUSTIEDOT!H105</f>
        <v>1</v>
      </c>
      <c r="E37" s="28">
        <f>D37</f>
        <v>1</v>
      </c>
      <c r="F37" s="28">
        <f>E37</f>
        <v>1</v>
      </c>
      <c r="G37" s="28">
        <f t="shared" ref="G37:X37" si="24">F37</f>
        <v>1</v>
      </c>
      <c r="H37" s="28">
        <f t="shared" si="24"/>
        <v>1</v>
      </c>
      <c r="I37" s="28">
        <f t="shared" si="24"/>
        <v>1</v>
      </c>
      <c r="J37" s="28">
        <f t="shared" si="24"/>
        <v>1</v>
      </c>
      <c r="K37" s="28">
        <f t="shared" si="24"/>
        <v>1</v>
      </c>
      <c r="L37" s="28">
        <f t="shared" si="24"/>
        <v>1</v>
      </c>
      <c r="M37" s="28">
        <f t="shared" si="24"/>
        <v>1</v>
      </c>
      <c r="N37" s="28">
        <f t="shared" si="24"/>
        <v>1</v>
      </c>
      <c r="O37" s="28">
        <f t="shared" si="24"/>
        <v>1</v>
      </c>
      <c r="P37" s="28">
        <f t="shared" si="24"/>
        <v>1</v>
      </c>
      <c r="Q37" s="28">
        <f t="shared" si="24"/>
        <v>1</v>
      </c>
      <c r="R37" s="28">
        <f t="shared" si="24"/>
        <v>1</v>
      </c>
      <c r="S37" s="28">
        <f t="shared" si="24"/>
        <v>1</v>
      </c>
      <c r="T37" s="28">
        <f t="shared" si="24"/>
        <v>1</v>
      </c>
      <c r="U37" s="28">
        <f t="shared" si="24"/>
        <v>1</v>
      </c>
      <c r="V37" s="28">
        <f t="shared" si="24"/>
        <v>1</v>
      </c>
      <c r="W37" s="28">
        <f t="shared" si="24"/>
        <v>1</v>
      </c>
      <c r="X37" s="28">
        <f t="shared" si="24"/>
        <v>1</v>
      </c>
    </row>
    <row r="38" spans="2:24" x14ac:dyDescent="0.3">
      <c r="B38" s="59" t="s">
        <v>16617</v>
      </c>
      <c r="C38" s="23">
        <f>TALOUSTIEDOT!E106</f>
        <v>0</v>
      </c>
      <c r="D38" s="23">
        <f>TALOUSTIEDOT!H106</f>
        <v>0</v>
      </c>
      <c r="E38" s="28">
        <f>D38</f>
        <v>0</v>
      </c>
      <c r="F38" s="28">
        <f t="shared" ref="F38:X38" si="25">E38</f>
        <v>0</v>
      </c>
      <c r="G38" s="28">
        <f t="shared" si="25"/>
        <v>0</v>
      </c>
      <c r="H38" s="28">
        <f t="shared" si="25"/>
        <v>0</v>
      </c>
      <c r="I38" s="28">
        <f t="shared" si="25"/>
        <v>0</v>
      </c>
      <c r="J38" s="28">
        <f t="shared" si="25"/>
        <v>0</v>
      </c>
      <c r="K38" s="28">
        <f t="shared" si="25"/>
        <v>0</v>
      </c>
      <c r="L38" s="28">
        <f t="shared" si="25"/>
        <v>0</v>
      </c>
      <c r="M38" s="28">
        <f t="shared" si="25"/>
        <v>0</v>
      </c>
      <c r="N38" s="28">
        <f t="shared" si="25"/>
        <v>0</v>
      </c>
      <c r="O38" s="28">
        <f t="shared" si="25"/>
        <v>0</v>
      </c>
      <c r="P38" s="28">
        <f t="shared" si="25"/>
        <v>0</v>
      </c>
      <c r="Q38" s="28">
        <f t="shared" si="25"/>
        <v>0</v>
      </c>
      <c r="R38" s="28">
        <f t="shared" si="25"/>
        <v>0</v>
      </c>
      <c r="S38" s="28">
        <f t="shared" si="25"/>
        <v>0</v>
      </c>
      <c r="T38" s="28">
        <f t="shared" si="25"/>
        <v>0</v>
      </c>
      <c r="U38" s="28">
        <f t="shared" si="25"/>
        <v>0</v>
      </c>
      <c r="V38" s="28">
        <f t="shared" si="25"/>
        <v>0</v>
      </c>
      <c r="W38" s="28">
        <f t="shared" si="25"/>
        <v>0</v>
      </c>
      <c r="X38" s="28">
        <f t="shared" si="25"/>
        <v>0</v>
      </c>
    </row>
    <row r="39" spans="2:24" x14ac:dyDescent="0.3">
      <c r="B39" s="29" t="s">
        <v>16487</v>
      </c>
      <c r="C39" s="23">
        <f>TALOUSTIEDOT!E107</f>
        <v>0</v>
      </c>
      <c r="D39" s="23">
        <f>TALOUSTIEDOT!H107</f>
        <v>0</v>
      </c>
      <c r="E39" s="28">
        <f t="shared" ref="E39:E42" si="26">D39</f>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row>
    <row r="40" spans="2:24" x14ac:dyDescent="0.3">
      <c r="B40" s="29" t="s">
        <v>16488</v>
      </c>
      <c r="C40" s="23">
        <f>TALOUSTIEDOT!E108</f>
        <v>0</v>
      </c>
      <c r="D40" s="23">
        <f>TALOUSTIEDOT!H108</f>
        <v>0</v>
      </c>
      <c r="E40" s="28">
        <f t="shared" si="26"/>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row>
    <row r="41" spans="2:24" x14ac:dyDescent="0.3">
      <c r="B41" s="29" t="s">
        <v>16489</v>
      </c>
      <c r="C41" s="23">
        <f>TALOUSTIEDOT!E109</f>
        <v>2160</v>
      </c>
      <c r="D41" s="23">
        <f>TALOUSTIEDOT!H109</f>
        <v>2160</v>
      </c>
      <c r="E41" s="28">
        <f t="shared" si="26"/>
        <v>2160</v>
      </c>
      <c r="F41" s="34">
        <f>E41*(1+F11)</f>
        <v>2332.8000000000002</v>
      </c>
      <c r="G41" s="34">
        <f t="shared" ref="G41:X41" si="27">F41*(1+G11)</f>
        <v>2426.1120000000001</v>
      </c>
      <c r="H41" s="34">
        <f t="shared" si="27"/>
        <v>2523.1564800000001</v>
      </c>
      <c r="I41" s="34">
        <f t="shared" si="27"/>
        <v>2624.0827392000001</v>
      </c>
      <c r="J41" s="34">
        <f t="shared" si="27"/>
        <v>2729.0460487680002</v>
      </c>
      <c r="K41" s="34">
        <f t="shared" si="27"/>
        <v>2892.7888116940803</v>
      </c>
      <c r="L41" s="34">
        <f t="shared" si="27"/>
        <v>3066.3561403957251</v>
      </c>
      <c r="M41" s="34">
        <f t="shared" si="27"/>
        <v>3250.3375088194689</v>
      </c>
      <c r="N41" s="34">
        <f t="shared" si="27"/>
        <v>3445.357759348637</v>
      </c>
      <c r="O41" s="34">
        <f t="shared" si="27"/>
        <v>3652.0792249095553</v>
      </c>
      <c r="P41" s="34">
        <f t="shared" si="27"/>
        <v>3871.203978404129</v>
      </c>
      <c r="Q41" s="34">
        <f t="shared" si="27"/>
        <v>4103.4762171083767</v>
      </c>
      <c r="R41" s="34">
        <f t="shared" si="27"/>
        <v>4349.6847901348792</v>
      </c>
      <c r="S41" s="34">
        <f t="shared" si="27"/>
        <v>4610.6658775429723</v>
      </c>
      <c r="T41" s="34">
        <f t="shared" si="27"/>
        <v>4887.3058301955507</v>
      </c>
      <c r="U41" s="34">
        <f t="shared" si="27"/>
        <v>5180.544180007284</v>
      </c>
      <c r="V41" s="34">
        <f t="shared" si="27"/>
        <v>5491.3768308077215</v>
      </c>
      <c r="W41" s="34">
        <f t="shared" si="27"/>
        <v>5820.8594406561851</v>
      </c>
      <c r="X41" s="34">
        <f t="shared" si="27"/>
        <v>6170.1110070955565</v>
      </c>
    </row>
    <row r="42" spans="2:24" x14ac:dyDescent="0.3">
      <c r="B42" s="29" t="s">
        <v>16490</v>
      </c>
      <c r="C42" s="23">
        <f>TALOUSTIEDOT!E110</f>
        <v>3240</v>
      </c>
      <c r="D42" s="23">
        <f>TALOUSTIEDOT!H110</f>
        <v>3240</v>
      </c>
      <c r="E42" s="28">
        <f t="shared" si="26"/>
        <v>3240</v>
      </c>
      <c r="F42" s="34">
        <f>E42*(1+F11)</f>
        <v>3499.2000000000003</v>
      </c>
      <c r="G42" s="34">
        <f t="shared" ref="G42:X42" si="28">F42*(1+G11)</f>
        <v>3639.1680000000006</v>
      </c>
      <c r="H42" s="34">
        <f t="shared" si="28"/>
        <v>3784.7347200000008</v>
      </c>
      <c r="I42" s="34">
        <f t="shared" si="28"/>
        <v>3936.1241088000011</v>
      </c>
      <c r="J42" s="34">
        <f t="shared" si="28"/>
        <v>4093.5690731520012</v>
      </c>
      <c r="K42" s="34">
        <f t="shared" si="28"/>
        <v>4339.1832175411218</v>
      </c>
      <c r="L42" s="34">
        <f t="shared" si="28"/>
        <v>4599.5342105935897</v>
      </c>
      <c r="M42" s="34">
        <f t="shared" si="28"/>
        <v>4875.5062632292056</v>
      </c>
      <c r="N42" s="34">
        <f t="shared" si="28"/>
        <v>5168.0366390229583</v>
      </c>
      <c r="O42" s="34">
        <f t="shared" si="28"/>
        <v>5478.1188373643363</v>
      </c>
      <c r="P42" s="34">
        <f t="shared" si="28"/>
        <v>5806.8059676061966</v>
      </c>
      <c r="Q42" s="34">
        <f t="shared" si="28"/>
        <v>6155.2143256625686</v>
      </c>
      <c r="R42" s="34">
        <f t="shared" si="28"/>
        <v>6524.5271852023234</v>
      </c>
      <c r="S42" s="34">
        <f t="shared" si="28"/>
        <v>6915.9988163144635</v>
      </c>
      <c r="T42" s="34">
        <f t="shared" si="28"/>
        <v>7330.958745293332</v>
      </c>
      <c r="U42" s="34">
        <f t="shared" si="28"/>
        <v>7770.8162700109324</v>
      </c>
      <c r="V42" s="34">
        <f t="shared" si="28"/>
        <v>8237.0652462115886</v>
      </c>
      <c r="W42" s="34">
        <f t="shared" si="28"/>
        <v>8731.2891609842845</v>
      </c>
      <c r="X42" s="34">
        <f t="shared" si="28"/>
        <v>9255.1665106433429</v>
      </c>
    </row>
    <row r="43" spans="2:24" x14ac:dyDescent="0.3">
      <c r="B43" s="29" t="s">
        <v>16491</v>
      </c>
      <c r="C43" s="23">
        <f>TALOUSTIEDOT!E111</f>
        <v>74.400000000000006</v>
      </c>
      <c r="D43" s="23">
        <f>TALOUSTIEDOT!H111</f>
        <v>74.400000000000006</v>
      </c>
      <c r="E43" s="28">
        <f>E19</f>
        <v>88.800000000000011</v>
      </c>
      <c r="F43" s="34">
        <f>E43*(1+F11)</f>
        <v>95.904000000000025</v>
      </c>
      <c r="G43" s="34">
        <f t="shared" ref="G43:X43" si="29">F43*(1+G11)</f>
        <v>99.740160000000031</v>
      </c>
      <c r="H43" s="34">
        <f t="shared" si="29"/>
        <v>103.72976640000003</v>
      </c>
      <c r="I43" s="34">
        <f t="shared" si="29"/>
        <v>107.87895705600003</v>
      </c>
      <c r="J43" s="34">
        <f t="shared" si="29"/>
        <v>112.19411533824004</v>
      </c>
      <c r="K43" s="34">
        <f t="shared" si="29"/>
        <v>118.92576225853445</v>
      </c>
      <c r="L43" s="34">
        <f t="shared" si="29"/>
        <v>126.06130799404652</v>
      </c>
      <c r="M43" s="34">
        <f t="shared" si="29"/>
        <v>133.62498647368932</v>
      </c>
      <c r="N43" s="34">
        <f t="shared" si="29"/>
        <v>141.64248566211069</v>
      </c>
      <c r="O43" s="34">
        <f t="shared" si="29"/>
        <v>150.14103480183735</v>
      </c>
      <c r="P43" s="34">
        <f t="shared" si="29"/>
        <v>159.14949688994759</v>
      </c>
      <c r="Q43" s="34">
        <f t="shared" si="29"/>
        <v>168.69846670334445</v>
      </c>
      <c r="R43" s="34">
        <f t="shared" si="29"/>
        <v>178.82037470554513</v>
      </c>
      <c r="S43" s="34">
        <f t="shared" si="29"/>
        <v>189.54959718787785</v>
      </c>
      <c r="T43" s="34">
        <f t="shared" si="29"/>
        <v>200.92257301915052</v>
      </c>
      <c r="U43" s="34">
        <f t="shared" si="29"/>
        <v>212.97792740029956</v>
      </c>
      <c r="V43" s="34">
        <f t="shared" si="29"/>
        <v>225.75660304431756</v>
      </c>
      <c r="W43" s="34">
        <f t="shared" si="29"/>
        <v>239.30199922697662</v>
      </c>
      <c r="X43" s="34">
        <f t="shared" si="29"/>
        <v>253.66011918059522</v>
      </c>
    </row>
    <row r="44" spans="2:24" x14ac:dyDescent="0.3">
      <c r="B44" s="29" t="s">
        <v>16492</v>
      </c>
      <c r="C44" s="23">
        <f>TALOUSTIEDOT!E112</f>
        <v>148.80000000000001</v>
      </c>
      <c r="D44" s="23">
        <f>TALOUSTIEDOT!H112</f>
        <v>148.80000000000001</v>
      </c>
      <c r="E44" s="28">
        <f t="shared" ref="E44:E46" si="30">E20</f>
        <v>177.60000000000002</v>
      </c>
      <c r="F44" s="34">
        <f>E44*(1+F11)</f>
        <v>191.80800000000005</v>
      </c>
      <c r="G44" s="34">
        <f t="shared" ref="G44:X44" si="31">F44*(1+G11)</f>
        <v>199.48032000000006</v>
      </c>
      <c r="H44" s="34">
        <f t="shared" si="31"/>
        <v>207.45953280000006</v>
      </c>
      <c r="I44" s="34">
        <f t="shared" si="31"/>
        <v>215.75791411200007</v>
      </c>
      <c r="J44" s="34">
        <f t="shared" si="31"/>
        <v>224.38823067648008</v>
      </c>
      <c r="K44" s="34">
        <f t="shared" si="31"/>
        <v>237.8515245170689</v>
      </c>
      <c r="L44" s="34">
        <f t="shared" si="31"/>
        <v>252.12261598809303</v>
      </c>
      <c r="M44" s="34">
        <f t="shared" si="31"/>
        <v>267.24997294737864</v>
      </c>
      <c r="N44" s="34">
        <f t="shared" si="31"/>
        <v>283.28497132422137</v>
      </c>
      <c r="O44" s="34">
        <f t="shared" si="31"/>
        <v>300.2820696036747</v>
      </c>
      <c r="P44" s="34">
        <f t="shared" si="31"/>
        <v>318.29899377989517</v>
      </c>
      <c r="Q44" s="34">
        <f t="shared" si="31"/>
        <v>337.3969334066889</v>
      </c>
      <c r="R44" s="34">
        <f t="shared" si="31"/>
        <v>357.64074941109027</v>
      </c>
      <c r="S44" s="34">
        <f t="shared" si="31"/>
        <v>379.0991943757557</v>
      </c>
      <c r="T44" s="34">
        <f t="shared" si="31"/>
        <v>401.84514603830104</v>
      </c>
      <c r="U44" s="34">
        <f t="shared" si="31"/>
        <v>425.95585480059913</v>
      </c>
      <c r="V44" s="34">
        <f t="shared" si="31"/>
        <v>451.51320608863512</v>
      </c>
      <c r="W44" s="34">
        <f t="shared" si="31"/>
        <v>478.60399845395324</v>
      </c>
      <c r="X44" s="34">
        <f t="shared" si="31"/>
        <v>507.32023836119043</v>
      </c>
    </row>
    <row r="45" spans="2:24" x14ac:dyDescent="0.3">
      <c r="B45" s="29" t="s">
        <v>16493</v>
      </c>
      <c r="C45" s="23">
        <f>TALOUSTIEDOT!E113</f>
        <v>1.51</v>
      </c>
      <c r="D45" s="23">
        <f>TALOUSTIEDOT!H113</f>
        <v>1.51</v>
      </c>
      <c r="E45" s="28">
        <f t="shared" si="30"/>
        <v>1.6</v>
      </c>
      <c r="F45" s="34">
        <f>E45*(1+F11)</f>
        <v>1.7280000000000002</v>
      </c>
      <c r="G45" s="34">
        <f t="shared" ref="G45:X45" si="32">F45*(1+G11)</f>
        <v>1.7971200000000003</v>
      </c>
      <c r="H45" s="34">
        <f t="shared" si="32"/>
        <v>1.8690048000000004</v>
      </c>
      <c r="I45" s="34">
        <f t="shared" si="32"/>
        <v>1.9437649920000004</v>
      </c>
      <c r="J45" s="34">
        <f t="shared" si="32"/>
        <v>2.0215155916800005</v>
      </c>
      <c r="K45" s="34">
        <f t="shared" si="32"/>
        <v>2.1428065271808006</v>
      </c>
      <c r="L45" s="34">
        <f t="shared" si="32"/>
        <v>2.2713749188116488</v>
      </c>
      <c r="M45" s="34">
        <f t="shared" si="32"/>
        <v>2.4076574139403477</v>
      </c>
      <c r="N45" s="34">
        <f t="shared" si="32"/>
        <v>2.5521168587767686</v>
      </c>
      <c r="O45" s="34">
        <f t="shared" si="32"/>
        <v>2.705243870303375</v>
      </c>
      <c r="P45" s="34">
        <f t="shared" si="32"/>
        <v>2.8675585025215775</v>
      </c>
      <c r="Q45" s="34">
        <f t="shared" si="32"/>
        <v>3.0396120126728725</v>
      </c>
      <c r="R45" s="34">
        <f t="shared" si="32"/>
        <v>3.2219887334332449</v>
      </c>
      <c r="S45" s="34">
        <f t="shared" si="32"/>
        <v>3.4153080574392396</v>
      </c>
      <c r="T45" s="34">
        <f t="shared" si="32"/>
        <v>3.6202265408855943</v>
      </c>
      <c r="U45" s="34">
        <f t="shared" si="32"/>
        <v>3.8374401333387302</v>
      </c>
      <c r="V45" s="34">
        <f t="shared" si="32"/>
        <v>4.0676865413390546</v>
      </c>
      <c r="W45" s="34">
        <f t="shared" si="32"/>
        <v>4.3117477338193977</v>
      </c>
      <c r="X45" s="34">
        <f t="shared" si="32"/>
        <v>4.5704525978485622</v>
      </c>
    </row>
    <row r="46" spans="2:24" x14ac:dyDescent="0.3">
      <c r="B46" s="29" t="s">
        <v>16494</v>
      </c>
      <c r="C46" s="23">
        <f>TALOUSTIEDOT!E114</f>
        <v>3.01</v>
      </c>
      <c r="D46" s="23">
        <f>TALOUSTIEDOT!H114</f>
        <v>3.01</v>
      </c>
      <c r="E46" s="28">
        <f t="shared" si="30"/>
        <v>3.37</v>
      </c>
      <c r="F46" s="34">
        <f>E46*(1+F11)</f>
        <v>3.6396000000000002</v>
      </c>
      <c r="G46" s="34">
        <f t="shared" ref="G46:X46" si="33">F46*(1+G11)</f>
        <v>3.7851840000000001</v>
      </c>
      <c r="H46" s="34">
        <f t="shared" si="33"/>
        <v>3.9365913600000004</v>
      </c>
      <c r="I46" s="34">
        <f t="shared" si="33"/>
        <v>4.0940550144000003</v>
      </c>
      <c r="J46" s="34">
        <f t="shared" si="33"/>
        <v>4.2578172149760007</v>
      </c>
      <c r="K46" s="34">
        <f t="shared" si="33"/>
        <v>4.5132862478745608</v>
      </c>
      <c r="L46" s="34">
        <f t="shared" si="33"/>
        <v>4.7840834227470346</v>
      </c>
      <c r="M46" s="34">
        <f t="shared" si="33"/>
        <v>5.0711284281118569</v>
      </c>
      <c r="N46" s="34">
        <f t="shared" si="33"/>
        <v>5.375396133798569</v>
      </c>
      <c r="O46" s="34">
        <f t="shared" si="33"/>
        <v>5.6979199018264834</v>
      </c>
      <c r="P46" s="34">
        <f t="shared" si="33"/>
        <v>6.0397950959360731</v>
      </c>
      <c r="Q46" s="34">
        <f t="shared" si="33"/>
        <v>6.4021828016922377</v>
      </c>
      <c r="R46" s="34">
        <f t="shared" si="33"/>
        <v>6.7863137697937725</v>
      </c>
      <c r="S46" s="34">
        <f t="shared" si="33"/>
        <v>7.1934925959813993</v>
      </c>
      <c r="T46" s="34">
        <f t="shared" si="33"/>
        <v>7.6251021517402835</v>
      </c>
      <c r="U46" s="34">
        <f t="shared" si="33"/>
        <v>8.0826082808447008</v>
      </c>
      <c r="V46" s="34">
        <f t="shared" si="33"/>
        <v>8.5675647776953827</v>
      </c>
      <c r="W46" s="34">
        <f t="shared" si="33"/>
        <v>9.0816186643571069</v>
      </c>
      <c r="X46" s="34">
        <f t="shared" si="33"/>
        <v>9.6265157842185332</v>
      </c>
    </row>
    <row r="47" spans="2:24" x14ac:dyDescent="0.3">
      <c r="B47" s="59" t="s">
        <v>16495</v>
      </c>
      <c r="C47" s="23">
        <f>TALOUSTIEDOT!E115</f>
        <v>2000</v>
      </c>
      <c r="D47" s="23">
        <f>TALOUSTIEDOT!H115</f>
        <v>2000</v>
      </c>
      <c r="E47" s="28">
        <f>$D$47</f>
        <v>2000</v>
      </c>
      <c r="F47" s="28">
        <f t="shared" ref="F47:X47" si="34">$D$47</f>
        <v>2000</v>
      </c>
      <c r="G47" s="28">
        <f t="shared" si="34"/>
        <v>2000</v>
      </c>
      <c r="H47" s="28">
        <f t="shared" si="34"/>
        <v>2000</v>
      </c>
      <c r="I47" s="28">
        <f t="shared" si="34"/>
        <v>2000</v>
      </c>
      <c r="J47" s="28">
        <f t="shared" si="34"/>
        <v>2000</v>
      </c>
      <c r="K47" s="28">
        <f t="shared" si="34"/>
        <v>2000</v>
      </c>
      <c r="L47" s="28">
        <f t="shared" si="34"/>
        <v>2000</v>
      </c>
      <c r="M47" s="28">
        <f t="shared" si="34"/>
        <v>2000</v>
      </c>
      <c r="N47" s="28">
        <f t="shared" si="34"/>
        <v>2000</v>
      </c>
      <c r="O47" s="28">
        <f t="shared" si="34"/>
        <v>2000</v>
      </c>
      <c r="P47" s="28">
        <f t="shared" si="34"/>
        <v>2000</v>
      </c>
      <c r="Q47" s="28">
        <f t="shared" si="34"/>
        <v>2000</v>
      </c>
      <c r="R47" s="28">
        <f t="shared" si="34"/>
        <v>2000</v>
      </c>
      <c r="S47" s="28">
        <f t="shared" si="34"/>
        <v>2000</v>
      </c>
      <c r="T47" s="28">
        <f t="shared" si="34"/>
        <v>2000</v>
      </c>
      <c r="U47" s="28">
        <f t="shared" si="34"/>
        <v>2000</v>
      </c>
      <c r="V47" s="28">
        <f t="shared" si="34"/>
        <v>2000</v>
      </c>
      <c r="W47" s="28">
        <f t="shared" si="34"/>
        <v>2000</v>
      </c>
      <c r="X47" s="28">
        <f t="shared" si="34"/>
        <v>2000</v>
      </c>
    </row>
    <row r="48" spans="2:24" s="183" customFormat="1" x14ac:dyDescent="0.3">
      <c r="B48" s="184" t="s">
        <v>16636</v>
      </c>
      <c r="C48" s="183">
        <f>C14*C23+C26*C35+C38*C47</f>
        <v>3051</v>
      </c>
      <c r="D48" s="183">
        <f t="shared" ref="D48:X48" si="35">D14*D23+D26*D35+D38*D47</f>
        <v>3051</v>
      </c>
      <c r="E48" s="183">
        <f>E14*E23+E26*E35+E38*E47</f>
        <v>3051</v>
      </c>
      <c r="F48" s="183">
        <f>F14*F23+F26*F35+F38*F47</f>
        <v>3051</v>
      </c>
      <c r="G48" s="183">
        <f>G14*G23+G26*G35+G38*G47</f>
        <v>3051</v>
      </c>
      <c r="H48" s="183">
        <f t="shared" si="35"/>
        <v>3051</v>
      </c>
      <c r="I48" s="183">
        <f t="shared" si="35"/>
        <v>3051</v>
      </c>
      <c r="J48" s="183">
        <f t="shared" si="35"/>
        <v>3051</v>
      </c>
      <c r="K48" s="183">
        <f t="shared" si="35"/>
        <v>3051</v>
      </c>
      <c r="L48" s="183">
        <f t="shared" si="35"/>
        <v>3051</v>
      </c>
      <c r="M48" s="183">
        <f t="shared" si="35"/>
        <v>3051</v>
      </c>
      <c r="N48" s="183">
        <f t="shared" si="35"/>
        <v>3051</v>
      </c>
      <c r="O48" s="183">
        <f t="shared" si="35"/>
        <v>3051</v>
      </c>
      <c r="P48" s="183">
        <f t="shared" si="35"/>
        <v>3051</v>
      </c>
      <c r="Q48" s="183">
        <f t="shared" si="35"/>
        <v>3051</v>
      </c>
      <c r="R48" s="183">
        <f t="shared" si="35"/>
        <v>3051</v>
      </c>
      <c r="S48" s="183">
        <f t="shared" si="35"/>
        <v>3051</v>
      </c>
      <c r="T48" s="183">
        <f t="shared" si="35"/>
        <v>3051</v>
      </c>
      <c r="U48" s="183">
        <f t="shared" si="35"/>
        <v>3051</v>
      </c>
      <c r="V48" s="183">
        <f t="shared" si="35"/>
        <v>3051</v>
      </c>
      <c r="W48" s="183">
        <f t="shared" si="35"/>
        <v>3051</v>
      </c>
      <c r="X48" s="183">
        <f t="shared" si="35"/>
        <v>3051</v>
      </c>
    </row>
    <row r="49" spans="1:24" s="26" customFormat="1" x14ac:dyDescent="0.3">
      <c r="B49" s="26" t="s">
        <v>16635</v>
      </c>
      <c r="C49" s="26">
        <f>C23*C13+C35*C25+C47*C37</f>
        <v>5051</v>
      </c>
      <c r="D49" s="26">
        <f>D23*D13+D35*D25+D47*D37</f>
        <v>5051</v>
      </c>
      <c r="E49" s="26">
        <f t="shared" ref="E49:X49" si="36">E23*E13+E35*E25+E47*E37</f>
        <v>5051</v>
      </c>
      <c r="F49" s="26">
        <f>F23*F13+F35*F25+F47*F37</f>
        <v>5051</v>
      </c>
      <c r="G49" s="26">
        <f t="shared" si="36"/>
        <v>5051</v>
      </c>
      <c r="H49" s="26">
        <f t="shared" si="36"/>
        <v>5051</v>
      </c>
      <c r="I49" s="26">
        <f t="shared" si="36"/>
        <v>5051</v>
      </c>
      <c r="J49" s="26">
        <f t="shared" si="36"/>
        <v>5051</v>
      </c>
      <c r="K49" s="26">
        <f t="shared" si="36"/>
        <v>5051</v>
      </c>
      <c r="L49" s="26">
        <f>L23*L13+L35*L25+L47*L37</f>
        <v>5051</v>
      </c>
      <c r="M49" s="26">
        <f t="shared" si="36"/>
        <v>5051</v>
      </c>
      <c r="N49" s="26">
        <f t="shared" si="36"/>
        <v>5051</v>
      </c>
      <c r="O49" s="26">
        <f t="shared" si="36"/>
        <v>5051</v>
      </c>
      <c r="P49" s="26">
        <f t="shared" si="36"/>
        <v>5051</v>
      </c>
      <c r="Q49" s="26">
        <f t="shared" si="36"/>
        <v>5051</v>
      </c>
      <c r="R49" s="26">
        <f t="shared" si="36"/>
        <v>5051</v>
      </c>
      <c r="S49" s="26">
        <f t="shared" si="36"/>
        <v>5051</v>
      </c>
      <c r="T49" s="26">
        <f t="shared" si="36"/>
        <v>5051</v>
      </c>
      <c r="U49" s="26">
        <f t="shared" si="36"/>
        <v>5051</v>
      </c>
      <c r="V49" s="26">
        <f t="shared" si="36"/>
        <v>5051</v>
      </c>
      <c r="W49" s="26">
        <f t="shared" si="36"/>
        <v>5051</v>
      </c>
      <c r="X49" s="26">
        <f t="shared" si="36"/>
        <v>5051</v>
      </c>
    </row>
    <row r="50" spans="1:24" x14ac:dyDescent="0.3">
      <c r="L50" s="32"/>
      <c r="O50" s="32"/>
    </row>
    <row r="51" spans="1:24" hidden="1" x14ac:dyDescent="0.3">
      <c r="B51" s="58" t="s">
        <v>16498</v>
      </c>
      <c r="C51" s="41">
        <v>2023</v>
      </c>
      <c r="D51" s="41">
        <v>2024</v>
      </c>
      <c r="E51" s="41">
        <v>2025</v>
      </c>
      <c r="F51" s="41">
        <v>2026</v>
      </c>
      <c r="G51" s="41">
        <v>2027</v>
      </c>
      <c r="H51" s="41">
        <v>2028</v>
      </c>
      <c r="I51" s="41">
        <v>2029</v>
      </c>
      <c r="J51" s="41">
        <v>2030</v>
      </c>
      <c r="K51" s="41">
        <v>2031</v>
      </c>
      <c r="L51" s="41">
        <v>2032</v>
      </c>
      <c r="M51" s="41">
        <v>2033</v>
      </c>
      <c r="N51" s="41">
        <v>2034</v>
      </c>
      <c r="O51" s="41">
        <v>2035</v>
      </c>
      <c r="P51" s="41">
        <v>2036</v>
      </c>
      <c r="Q51" s="41">
        <v>2037</v>
      </c>
      <c r="R51" s="41">
        <v>2038</v>
      </c>
      <c r="S51" s="41">
        <v>2039</v>
      </c>
      <c r="T51" s="41">
        <v>2040</v>
      </c>
      <c r="U51" s="41">
        <v>2041</v>
      </c>
      <c r="V51" s="41">
        <v>2042</v>
      </c>
      <c r="W51" s="41">
        <v>2043</v>
      </c>
      <c r="X51" s="41">
        <v>2044</v>
      </c>
    </row>
    <row r="52" spans="1:24" hidden="1" x14ac:dyDescent="0.3">
      <c r="B52" s="23" t="s">
        <v>16499</v>
      </c>
    </row>
    <row r="53" spans="1:24" hidden="1" x14ac:dyDescent="0.3">
      <c r="B53" s="23" t="s">
        <v>16500</v>
      </c>
    </row>
    <row r="54" spans="1:24" hidden="1" x14ac:dyDescent="0.3">
      <c r="B54" s="23" t="s">
        <v>16501</v>
      </c>
    </row>
    <row r="55" spans="1:24" hidden="1" x14ac:dyDescent="0.3">
      <c r="B55" s="23" t="s">
        <v>16502</v>
      </c>
    </row>
    <row r="56" spans="1:24" hidden="1" x14ac:dyDescent="0.3">
      <c r="B56" s="58" t="s">
        <v>16503</v>
      </c>
      <c r="C56" s="41">
        <v>2023</v>
      </c>
      <c r="D56" s="41">
        <v>2024</v>
      </c>
      <c r="E56" s="41">
        <v>2025</v>
      </c>
      <c r="F56" s="41">
        <v>2026</v>
      </c>
      <c r="G56" s="41">
        <v>2027</v>
      </c>
      <c r="H56" s="41">
        <v>2028</v>
      </c>
      <c r="I56" s="41">
        <v>2029</v>
      </c>
      <c r="J56" s="41">
        <v>2030</v>
      </c>
      <c r="K56" s="41">
        <v>2031</v>
      </c>
      <c r="L56" s="41">
        <v>2032</v>
      </c>
      <c r="M56" s="41">
        <v>2033</v>
      </c>
      <c r="N56" s="41">
        <v>2034</v>
      </c>
      <c r="O56" s="41">
        <v>2035</v>
      </c>
      <c r="P56" s="41">
        <v>2036</v>
      </c>
      <c r="Q56" s="41">
        <v>2037</v>
      </c>
      <c r="R56" s="41">
        <v>2038</v>
      </c>
      <c r="S56" s="41">
        <v>2039</v>
      </c>
      <c r="T56" s="41">
        <v>2040</v>
      </c>
      <c r="U56" s="41">
        <v>2041</v>
      </c>
      <c r="V56" s="41">
        <v>2042</v>
      </c>
      <c r="W56" s="41">
        <v>2043</v>
      </c>
      <c r="X56" s="41">
        <v>2044</v>
      </c>
    </row>
    <row r="57" spans="1:24" hidden="1" x14ac:dyDescent="0.3">
      <c r="B57" s="23" t="s">
        <v>16504</v>
      </c>
    </row>
    <row r="58" spans="1:24" hidden="1" x14ac:dyDescent="0.3">
      <c r="B58" s="23" t="s">
        <v>16505</v>
      </c>
    </row>
    <row r="59" spans="1:24" hidden="1" x14ac:dyDescent="0.3">
      <c r="B59" s="23" t="s">
        <v>16506</v>
      </c>
    </row>
    <row r="60" spans="1:24" hidden="1" x14ac:dyDescent="0.3">
      <c r="B60" s="23" t="s">
        <v>16507</v>
      </c>
    </row>
    <row r="61" spans="1:24" hidden="1" x14ac:dyDescent="0.3">
      <c r="A61" s="60" t="s">
        <v>16508</v>
      </c>
      <c r="B61" s="58" t="s">
        <v>16509</v>
      </c>
      <c r="C61" s="41">
        <v>2023</v>
      </c>
      <c r="D61" s="41">
        <v>2024</v>
      </c>
      <c r="E61" s="41">
        <v>2025</v>
      </c>
      <c r="F61" s="41">
        <v>2026</v>
      </c>
      <c r="G61" s="41">
        <v>2027</v>
      </c>
      <c r="H61" s="41">
        <v>2028</v>
      </c>
      <c r="I61" s="41">
        <v>2029</v>
      </c>
      <c r="J61" s="41">
        <v>2030</v>
      </c>
      <c r="K61" s="41">
        <v>2031</v>
      </c>
      <c r="L61" s="41">
        <v>2032</v>
      </c>
      <c r="M61" s="41">
        <v>2033</v>
      </c>
      <c r="N61" s="41">
        <v>2034</v>
      </c>
      <c r="O61" s="41">
        <v>2035</v>
      </c>
      <c r="P61" s="41">
        <v>2036</v>
      </c>
      <c r="Q61" s="41">
        <v>2037</v>
      </c>
      <c r="R61" s="41">
        <v>2038</v>
      </c>
      <c r="S61" s="41">
        <v>2039</v>
      </c>
      <c r="T61" s="41">
        <v>2040</v>
      </c>
      <c r="U61" s="41">
        <v>2041</v>
      </c>
      <c r="V61" s="41">
        <v>2042</v>
      </c>
      <c r="W61" s="41">
        <v>2043</v>
      </c>
      <c r="X61" s="41">
        <v>2044</v>
      </c>
    </row>
    <row r="62" spans="1:24" hidden="1" x14ac:dyDescent="0.3">
      <c r="B62" s="23" t="s">
        <v>16510</v>
      </c>
      <c r="C62" s="29"/>
      <c r="D62" s="29"/>
      <c r="E62" s="29"/>
      <c r="F62" s="29"/>
      <c r="G62" s="29"/>
      <c r="H62" s="29"/>
      <c r="I62" s="29"/>
      <c r="J62" s="29"/>
      <c r="K62" s="29"/>
      <c r="L62" s="29"/>
      <c r="M62" s="29"/>
      <c r="N62" s="29"/>
      <c r="O62" s="29"/>
      <c r="P62" s="29"/>
      <c r="Q62" s="29"/>
      <c r="R62" s="29"/>
      <c r="S62" s="29"/>
      <c r="T62" s="29"/>
      <c r="U62" s="29"/>
      <c r="V62" s="29"/>
      <c r="W62" s="29"/>
      <c r="X62" s="29"/>
    </row>
    <row r="63" spans="1:24" hidden="1" x14ac:dyDescent="0.3">
      <c r="B63" s="23" t="s">
        <v>16511</v>
      </c>
      <c r="C63" s="29"/>
    </row>
    <row r="64" spans="1:24" hidden="1" x14ac:dyDescent="0.3">
      <c r="B64" s="23" t="s">
        <v>16512</v>
      </c>
      <c r="C64" s="29"/>
      <c r="D64" s="29"/>
      <c r="E64" s="29"/>
      <c r="F64" s="29"/>
      <c r="G64" s="29"/>
      <c r="H64" s="29"/>
      <c r="I64" s="29"/>
      <c r="J64" s="29"/>
      <c r="K64" s="29"/>
      <c r="L64" s="29"/>
      <c r="M64" s="29"/>
      <c r="N64" s="29"/>
      <c r="O64" s="29"/>
      <c r="P64" s="29"/>
      <c r="Q64" s="29"/>
      <c r="R64" s="29"/>
      <c r="S64" s="29"/>
      <c r="T64" s="29"/>
      <c r="U64" s="29"/>
      <c r="V64" s="29"/>
      <c r="W64" s="29"/>
      <c r="X64" s="29"/>
    </row>
    <row r="65" spans="1:24" hidden="1" x14ac:dyDescent="0.3">
      <c r="B65" s="23" t="s">
        <v>16513</v>
      </c>
      <c r="C65" s="29"/>
    </row>
    <row r="67" spans="1:24" x14ac:dyDescent="0.3">
      <c r="B67" s="39" t="s">
        <v>16425</v>
      </c>
      <c r="C67" s="40"/>
      <c r="D67" s="40"/>
      <c r="E67" s="40"/>
      <c r="F67" s="40"/>
      <c r="G67" s="40"/>
      <c r="H67" s="40"/>
      <c r="I67" s="40"/>
      <c r="J67" s="40"/>
      <c r="K67" s="40"/>
      <c r="L67" s="40"/>
      <c r="M67" s="40"/>
      <c r="N67" s="40"/>
      <c r="O67" s="40"/>
      <c r="P67" s="40"/>
      <c r="Q67" s="40"/>
      <c r="R67" s="40"/>
      <c r="S67" s="40"/>
      <c r="T67" s="40"/>
      <c r="U67" s="40"/>
      <c r="V67" s="40"/>
      <c r="W67" s="40"/>
      <c r="X67" s="40"/>
    </row>
    <row r="68" spans="1:24" x14ac:dyDescent="0.3">
      <c r="C68" s="58">
        <f>TALOUSTIEDOT!C$69</f>
        <v>2023</v>
      </c>
      <c r="D68" s="58">
        <f>C$12+1</f>
        <v>2024</v>
      </c>
      <c r="E68" s="58">
        <f t="shared" ref="E68:X68" si="37">D$12+1</f>
        <v>2025</v>
      </c>
      <c r="F68" s="58">
        <f t="shared" si="37"/>
        <v>2026</v>
      </c>
      <c r="G68" s="58">
        <f t="shared" si="37"/>
        <v>2027</v>
      </c>
      <c r="H68" s="58">
        <f t="shared" si="37"/>
        <v>2028</v>
      </c>
      <c r="I68" s="58">
        <f t="shared" si="37"/>
        <v>2029</v>
      </c>
      <c r="J68" s="58">
        <f t="shared" si="37"/>
        <v>2030</v>
      </c>
      <c r="K68" s="58">
        <f t="shared" si="37"/>
        <v>2031</v>
      </c>
      <c r="L68" s="58">
        <f t="shared" si="37"/>
        <v>2032</v>
      </c>
      <c r="M68" s="58">
        <f t="shared" si="37"/>
        <v>2033</v>
      </c>
      <c r="N68" s="58">
        <f t="shared" si="37"/>
        <v>2034</v>
      </c>
      <c r="O68" s="58">
        <f t="shared" si="37"/>
        <v>2035</v>
      </c>
      <c r="P68" s="58">
        <f t="shared" si="37"/>
        <v>2036</v>
      </c>
      <c r="Q68" s="58">
        <f t="shared" si="37"/>
        <v>2037</v>
      </c>
      <c r="R68" s="58">
        <f t="shared" si="37"/>
        <v>2038</v>
      </c>
      <c r="S68" s="58">
        <f t="shared" si="37"/>
        <v>2039</v>
      </c>
      <c r="T68" s="58">
        <f t="shared" si="37"/>
        <v>2040</v>
      </c>
      <c r="U68" s="58">
        <f t="shared" si="37"/>
        <v>2041</v>
      </c>
      <c r="V68" s="58">
        <f t="shared" si="37"/>
        <v>2042</v>
      </c>
      <c r="W68" s="58">
        <f t="shared" si="37"/>
        <v>2043</v>
      </c>
      <c r="X68" s="58">
        <f t="shared" si="37"/>
        <v>2044</v>
      </c>
    </row>
    <row r="69" spans="1:24" x14ac:dyDescent="0.3">
      <c r="B69" s="23" t="s">
        <v>16514</v>
      </c>
      <c r="C69" s="32">
        <f t="shared" ref="C69:X69" si="38">C15*C17+C27*C29+C39*C41</f>
        <v>0</v>
      </c>
      <c r="D69" s="32">
        <f t="shared" si="38"/>
        <v>0</v>
      </c>
      <c r="E69" s="32">
        <f t="shared" si="38"/>
        <v>0</v>
      </c>
      <c r="F69" s="32">
        <f t="shared" si="38"/>
        <v>0</v>
      </c>
      <c r="G69" s="32">
        <f t="shared" si="38"/>
        <v>0</v>
      </c>
      <c r="H69" s="32">
        <f t="shared" si="38"/>
        <v>0</v>
      </c>
      <c r="I69" s="32">
        <f t="shared" si="38"/>
        <v>0</v>
      </c>
      <c r="J69" s="32">
        <f t="shared" si="38"/>
        <v>0</v>
      </c>
      <c r="K69" s="32">
        <f t="shared" si="38"/>
        <v>0</v>
      </c>
      <c r="L69" s="32">
        <f t="shared" si="38"/>
        <v>0</v>
      </c>
      <c r="M69" s="32">
        <f t="shared" si="38"/>
        <v>0</v>
      </c>
      <c r="N69" s="32">
        <f t="shared" si="38"/>
        <v>0</v>
      </c>
      <c r="O69" s="32">
        <f t="shared" si="38"/>
        <v>0</v>
      </c>
      <c r="P69" s="32">
        <f t="shared" si="38"/>
        <v>0</v>
      </c>
      <c r="Q69" s="32">
        <f t="shared" si="38"/>
        <v>0</v>
      </c>
      <c r="R69" s="32">
        <f t="shared" si="38"/>
        <v>0</v>
      </c>
      <c r="S69" s="32">
        <f t="shared" si="38"/>
        <v>0</v>
      </c>
      <c r="T69" s="32">
        <f t="shared" si="38"/>
        <v>0</v>
      </c>
      <c r="U69" s="32">
        <f t="shared" si="38"/>
        <v>0</v>
      </c>
      <c r="V69" s="32">
        <f t="shared" si="38"/>
        <v>0</v>
      </c>
      <c r="W69" s="32">
        <f t="shared" si="38"/>
        <v>0</v>
      </c>
      <c r="X69" s="32">
        <f t="shared" si="38"/>
        <v>0</v>
      </c>
    </row>
    <row r="70" spans="1:24" s="61" customFormat="1" x14ac:dyDescent="0.3">
      <c r="A70" s="23"/>
      <c r="B70" s="23" t="s">
        <v>16515</v>
      </c>
      <c r="C70" s="32">
        <f t="shared" ref="C70:X70" si="39">C16*C18+C28*C30+C40*C42</f>
        <v>0</v>
      </c>
      <c r="D70" s="32">
        <f>D16*D18+D28*D30+D40*D42</f>
        <v>0</v>
      </c>
      <c r="E70" s="32">
        <f t="shared" si="39"/>
        <v>0</v>
      </c>
      <c r="F70" s="32">
        <f t="shared" si="39"/>
        <v>0</v>
      </c>
      <c r="G70" s="32">
        <f t="shared" si="39"/>
        <v>0</v>
      </c>
      <c r="H70" s="32">
        <f t="shared" si="39"/>
        <v>0</v>
      </c>
      <c r="I70" s="32">
        <f t="shared" si="39"/>
        <v>0</v>
      </c>
      <c r="J70" s="32">
        <f t="shared" si="39"/>
        <v>0</v>
      </c>
      <c r="K70" s="32">
        <f t="shared" si="39"/>
        <v>0</v>
      </c>
      <c r="L70" s="32">
        <f t="shared" si="39"/>
        <v>0</v>
      </c>
      <c r="M70" s="32">
        <f t="shared" si="39"/>
        <v>0</v>
      </c>
      <c r="N70" s="32">
        <f t="shared" si="39"/>
        <v>0</v>
      </c>
      <c r="O70" s="32">
        <f t="shared" si="39"/>
        <v>0</v>
      </c>
      <c r="P70" s="32">
        <f t="shared" si="39"/>
        <v>0</v>
      </c>
      <c r="Q70" s="32">
        <f t="shared" si="39"/>
        <v>0</v>
      </c>
      <c r="R70" s="32">
        <f t="shared" si="39"/>
        <v>0</v>
      </c>
      <c r="S70" s="32">
        <f t="shared" si="39"/>
        <v>0</v>
      </c>
      <c r="T70" s="32">
        <f t="shared" si="39"/>
        <v>0</v>
      </c>
      <c r="U70" s="32">
        <f t="shared" si="39"/>
        <v>0</v>
      </c>
      <c r="V70" s="32">
        <f t="shared" si="39"/>
        <v>0</v>
      </c>
      <c r="W70" s="32">
        <f t="shared" si="39"/>
        <v>0</v>
      </c>
      <c r="X70" s="32">
        <f t="shared" si="39"/>
        <v>0</v>
      </c>
    </row>
    <row r="71" spans="1:24" x14ac:dyDescent="0.3">
      <c r="B71" s="23" t="s">
        <v>16516</v>
      </c>
      <c r="C71" s="32">
        <f>C13*C19+C25*C31+C37*C43</f>
        <v>4315.2</v>
      </c>
      <c r="D71" s="32">
        <f t="shared" ref="D71:X71" si="40">D13*D19+D25*D31+D37*D43</f>
        <v>4315.2</v>
      </c>
      <c r="E71" s="32">
        <f>E13*E19+E25*E31+E37*E43</f>
        <v>5150.4000000000005</v>
      </c>
      <c r="F71" s="32">
        <f t="shared" si="40"/>
        <v>5562.4320000000016</v>
      </c>
      <c r="G71" s="32">
        <f t="shared" si="40"/>
        <v>5784.9292800000021</v>
      </c>
      <c r="H71" s="32">
        <f t="shared" si="40"/>
        <v>6016.3264512000023</v>
      </c>
      <c r="I71" s="32">
        <f t="shared" si="40"/>
        <v>6256.9795092480017</v>
      </c>
      <c r="J71" s="32">
        <f t="shared" si="40"/>
        <v>6507.2586896179228</v>
      </c>
      <c r="K71" s="32">
        <f t="shared" si="40"/>
        <v>6897.6942109949987</v>
      </c>
      <c r="L71" s="32">
        <f t="shared" si="40"/>
        <v>7311.5558636546984</v>
      </c>
      <c r="M71" s="32">
        <f t="shared" si="40"/>
        <v>7750.2492154739803</v>
      </c>
      <c r="N71" s="32">
        <f t="shared" si="40"/>
        <v>8215.2641684024202</v>
      </c>
      <c r="O71" s="32">
        <f t="shared" si="40"/>
        <v>8708.1800185065676</v>
      </c>
      <c r="P71" s="32">
        <f t="shared" si="40"/>
        <v>9230.6708196169602</v>
      </c>
      <c r="Q71" s="32">
        <f t="shared" si="40"/>
        <v>9784.5110687939796</v>
      </c>
      <c r="R71" s="32">
        <f t="shared" si="40"/>
        <v>10371.581732921619</v>
      </c>
      <c r="S71" s="32">
        <f t="shared" si="40"/>
        <v>10993.876636896915</v>
      </c>
      <c r="T71" s="32">
        <f t="shared" si="40"/>
        <v>11653.509235110731</v>
      </c>
      <c r="U71" s="32">
        <f t="shared" si="40"/>
        <v>12352.719789217374</v>
      </c>
      <c r="V71" s="32">
        <f t="shared" si="40"/>
        <v>13093.882976570419</v>
      </c>
      <c r="W71" s="32">
        <f t="shared" si="40"/>
        <v>13879.515955164643</v>
      </c>
      <c r="X71" s="32">
        <f t="shared" si="40"/>
        <v>14712.286912474521</v>
      </c>
    </row>
    <row r="72" spans="1:24" x14ac:dyDescent="0.3">
      <c r="B72" s="23" t="s">
        <v>16517</v>
      </c>
      <c r="C72" s="32">
        <f>C14*C20+C26*C32+C38*C44</f>
        <v>8481.6</v>
      </c>
      <c r="D72" s="32">
        <f t="shared" ref="D72:X72" si="41">D14*D20+D26*D32+D38*D44</f>
        <v>8481.6</v>
      </c>
      <c r="E72" s="32">
        <f t="shared" si="41"/>
        <v>10123.200000000001</v>
      </c>
      <c r="F72" s="32">
        <f t="shared" si="41"/>
        <v>10933.056000000002</v>
      </c>
      <c r="G72" s="32">
        <f t="shared" si="41"/>
        <v>11370.378240000004</v>
      </c>
      <c r="H72" s="32">
        <f t="shared" si="41"/>
        <v>11825.193369600005</v>
      </c>
      <c r="I72" s="32">
        <f t="shared" si="41"/>
        <v>12298.201104384003</v>
      </c>
      <c r="J72" s="32">
        <f t="shared" si="41"/>
        <v>12790.129148559365</v>
      </c>
      <c r="K72" s="32">
        <f t="shared" si="41"/>
        <v>13557.536897472928</v>
      </c>
      <c r="L72" s="32">
        <f t="shared" si="41"/>
        <v>14370.989111321303</v>
      </c>
      <c r="M72" s="32">
        <f t="shared" si="41"/>
        <v>15233.248458000582</v>
      </c>
      <c r="N72" s="32">
        <f t="shared" si="41"/>
        <v>16147.243365480619</v>
      </c>
      <c r="O72" s="32">
        <f t="shared" si="41"/>
        <v>17116.077967409459</v>
      </c>
      <c r="P72" s="32">
        <f t="shared" si="41"/>
        <v>18143.042645454025</v>
      </c>
      <c r="Q72" s="32">
        <f t="shared" si="41"/>
        <v>19231.62520418127</v>
      </c>
      <c r="R72" s="32">
        <f t="shared" si="41"/>
        <v>20385.522716432148</v>
      </c>
      <c r="S72" s="32">
        <f t="shared" si="41"/>
        <v>21608.654079418076</v>
      </c>
      <c r="T72" s="32">
        <f t="shared" si="41"/>
        <v>22905.173324183161</v>
      </c>
      <c r="U72" s="32">
        <f t="shared" si="41"/>
        <v>24279.483723634148</v>
      </c>
      <c r="V72" s="32">
        <f t="shared" si="41"/>
        <v>25736.252747052204</v>
      </c>
      <c r="W72" s="32">
        <f t="shared" si="41"/>
        <v>27280.427911875333</v>
      </c>
      <c r="X72" s="32">
        <f t="shared" si="41"/>
        <v>28917.253586587853</v>
      </c>
    </row>
    <row r="73" spans="1:24" x14ac:dyDescent="0.3">
      <c r="B73" s="23" t="s">
        <v>16518</v>
      </c>
      <c r="C73" s="32">
        <f>C13*C21*C23+C25*C33*C35+C37*C45*C47</f>
        <v>7627.01</v>
      </c>
      <c r="D73" s="32">
        <f t="shared" ref="D73:X73" si="42">D13*D21*D23+D25*D33*D35+D37*D45*D47</f>
        <v>7627.01</v>
      </c>
      <c r="E73" s="32">
        <f t="shared" si="42"/>
        <v>8081.6</v>
      </c>
      <c r="F73" s="32">
        <f t="shared" si="42"/>
        <v>8728.1280000000006</v>
      </c>
      <c r="G73" s="32">
        <f t="shared" si="42"/>
        <v>9077.2531200000012</v>
      </c>
      <c r="H73" s="32">
        <f t="shared" si="42"/>
        <v>9440.3432448000021</v>
      </c>
      <c r="I73" s="32">
        <f t="shared" si="42"/>
        <v>9817.9569745920016</v>
      </c>
      <c r="J73" s="32">
        <f t="shared" si="42"/>
        <v>10210.675253575682</v>
      </c>
      <c r="K73" s="32">
        <f t="shared" si="42"/>
        <v>10823.315768790224</v>
      </c>
      <c r="L73" s="32">
        <f t="shared" si="42"/>
        <v>11472.714714917638</v>
      </c>
      <c r="M73" s="32">
        <f t="shared" si="42"/>
        <v>12161.077597812697</v>
      </c>
      <c r="N73" s="32">
        <f t="shared" si="42"/>
        <v>12890.742253681459</v>
      </c>
      <c r="O73" s="32">
        <f t="shared" si="42"/>
        <v>13664.186788902347</v>
      </c>
      <c r="P73" s="32">
        <f t="shared" si="42"/>
        <v>14484.037996236486</v>
      </c>
      <c r="Q73" s="32">
        <f t="shared" si="42"/>
        <v>15353.080276010678</v>
      </c>
      <c r="R73" s="32">
        <f t="shared" si="42"/>
        <v>16274.265092571321</v>
      </c>
      <c r="S73" s="32">
        <f t="shared" si="42"/>
        <v>17250.720998125602</v>
      </c>
      <c r="T73" s="32">
        <f t="shared" si="42"/>
        <v>18285.764258013136</v>
      </c>
      <c r="U73" s="32">
        <f t="shared" si="42"/>
        <v>19382.910113493926</v>
      </c>
      <c r="V73" s="32">
        <f t="shared" si="42"/>
        <v>20545.884720303566</v>
      </c>
      <c r="W73" s="32">
        <f t="shared" si="42"/>
        <v>21778.637803521779</v>
      </c>
      <c r="X73" s="32">
        <f t="shared" si="42"/>
        <v>23085.356071733091</v>
      </c>
    </row>
    <row r="74" spans="1:24" x14ac:dyDescent="0.3">
      <c r="B74" s="23" t="s">
        <v>16519</v>
      </c>
      <c r="C74" s="32">
        <f>C14*C22*C23+C26*C34*C35+C38*C46*C47</f>
        <v>9183.51</v>
      </c>
      <c r="D74" s="32">
        <f t="shared" ref="D74:X74" si="43">D14*D22*D23+D26*D34*D35+D38*D46*D47</f>
        <v>9183.51</v>
      </c>
      <c r="E74" s="32">
        <f>E14*E22*E23+E26*E34*E35+E38*E46*E47</f>
        <v>10281.870000000001</v>
      </c>
      <c r="F74" s="32">
        <f>F14*F22*F23+F26*F34*F35+F38*F46*F47</f>
        <v>11104.419600000001</v>
      </c>
      <c r="G74" s="32">
        <f t="shared" si="43"/>
        <v>11548.596384</v>
      </c>
      <c r="H74" s="32">
        <f t="shared" si="43"/>
        <v>12010.540239360002</v>
      </c>
      <c r="I74" s="32">
        <f t="shared" si="43"/>
        <v>12490.961848934401</v>
      </c>
      <c r="J74" s="32">
        <f t="shared" si="43"/>
        <v>12990.600322891778</v>
      </c>
      <c r="K74" s="32">
        <f>K14*K22*K23+K26*K34*K35+K38*K46*K47</f>
        <v>13770.036342265284</v>
      </c>
      <c r="L74" s="32">
        <f t="shared" si="43"/>
        <v>14596.238522801203</v>
      </c>
      <c r="M74" s="32">
        <f t="shared" si="43"/>
        <v>15472.012834169276</v>
      </c>
      <c r="N74" s="32">
        <f t="shared" si="43"/>
        <v>16400.333604219431</v>
      </c>
      <c r="O74" s="32">
        <f>O14*O22*O23+O26*O34*O35+O38*O46*O47</f>
        <v>17384.353620472601</v>
      </c>
      <c r="P74" s="32">
        <f>P14*P22*P23+P26*P34*P35+P38*P46*P47</f>
        <v>18427.414837700959</v>
      </c>
      <c r="Q74" s="32">
        <f t="shared" si="43"/>
        <v>19533.059727963016</v>
      </c>
      <c r="R74" s="32">
        <f t="shared" si="43"/>
        <v>20705.043311640798</v>
      </c>
      <c r="S74" s="32">
        <f t="shared" si="43"/>
        <v>21947.345910339249</v>
      </c>
      <c r="T74" s="32">
        <f t="shared" si="43"/>
        <v>23264.186664959605</v>
      </c>
      <c r="U74" s="32">
        <f t="shared" si="43"/>
        <v>24660.037864857182</v>
      </c>
      <c r="V74" s="32">
        <f t="shared" si="43"/>
        <v>26139.640136748611</v>
      </c>
      <c r="W74" s="32">
        <f t="shared" si="43"/>
        <v>27708.018544953531</v>
      </c>
      <c r="X74" s="32">
        <f t="shared" si="43"/>
        <v>29370.499657650747</v>
      </c>
    </row>
    <row r="75" spans="1:24" x14ac:dyDescent="0.3">
      <c r="B75" s="47" t="s">
        <v>16520</v>
      </c>
      <c r="C75" s="32">
        <f>SUM(C69:C74)</f>
        <v>29607.32</v>
      </c>
      <c r="D75" s="32">
        <f t="shared" ref="D75:X75" si="44">SUM(D69:D74)</f>
        <v>29607.32</v>
      </c>
      <c r="E75" s="32">
        <f t="shared" si="44"/>
        <v>33637.070000000007</v>
      </c>
      <c r="F75" s="32">
        <f>SUM(F69:F74)</f>
        <v>36328.035600000003</v>
      </c>
      <c r="G75" s="32">
        <f t="shared" si="44"/>
        <v>37781.157024000007</v>
      </c>
      <c r="H75" s="32">
        <f t="shared" si="44"/>
        <v>39292.403304960011</v>
      </c>
      <c r="I75" s="32">
        <f t="shared" si="44"/>
        <v>40864.099437158409</v>
      </c>
      <c r="J75" s="32">
        <f t="shared" si="44"/>
        <v>42498.663414644747</v>
      </c>
      <c r="K75" s="32">
        <f t="shared" si="44"/>
        <v>45048.58321952344</v>
      </c>
      <c r="L75" s="32">
        <f t="shared" si="44"/>
        <v>47751.498212694845</v>
      </c>
      <c r="M75" s="32">
        <f t="shared" si="44"/>
        <v>50616.588105456533</v>
      </c>
      <c r="N75" s="32">
        <f t="shared" si="44"/>
        <v>53653.583391783934</v>
      </c>
      <c r="O75" s="32">
        <f t="shared" si="44"/>
        <v>56872.798395290971</v>
      </c>
      <c r="P75" s="32">
        <f t="shared" si="44"/>
        <v>60285.16629900843</v>
      </c>
      <c r="Q75" s="32">
        <f t="shared" si="44"/>
        <v>63902.276276948949</v>
      </c>
      <c r="R75" s="32">
        <f t="shared" si="44"/>
        <v>67736.412853565882</v>
      </c>
      <c r="S75" s="32">
        <f t="shared" si="44"/>
        <v>71800.597624779839</v>
      </c>
      <c r="T75" s="32">
        <f t="shared" si="44"/>
        <v>76108.633482266625</v>
      </c>
      <c r="U75" s="32">
        <f t="shared" si="44"/>
        <v>80675.151491202632</v>
      </c>
      <c r="V75" s="32">
        <f t="shared" si="44"/>
        <v>85515.660580674798</v>
      </c>
      <c r="W75" s="32">
        <f t="shared" si="44"/>
        <v>90646.600215515282</v>
      </c>
      <c r="X75" s="32">
        <f t="shared" si="44"/>
        <v>96085.396228446218</v>
      </c>
    </row>
    <row r="76" spans="1:24" x14ac:dyDescent="0.3">
      <c r="C76" s="32"/>
      <c r="D76" s="32"/>
      <c r="E76" s="32"/>
      <c r="F76" s="32"/>
      <c r="G76" s="32"/>
      <c r="H76" s="32"/>
      <c r="I76" s="32"/>
      <c r="J76" s="32"/>
      <c r="K76" s="32"/>
      <c r="L76" s="32"/>
      <c r="M76" s="32"/>
      <c r="N76" s="32"/>
      <c r="O76" s="32"/>
      <c r="P76" s="32"/>
      <c r="Q76" s="32"/>
      <c r="R76" s="32"/>
      <c r="S76" s="32"/>
      <c r="T76" s="32"/>
      <c r="U76" s="32"/>
      <c r="V76" s="32"/>
      <c r="W76" s="32"/>
    </row>
    <row r="77" spans="1:24" x14ac:dyDescent="0.3">
      <c r="B77" s="39" t="s">
        <v>16427</v>
      </c>
      <c r="C77" s="40"/>
      <c r="D77" s="40"/>
      <c r="E77" s="40"/>
      <c r="F77" s="40"/>
      <c r="G77" s="40"/>
      <c r="H77" s="40"/>
      <c r="I77" s="40"/>
      <c r="J77" s="40"/>
      <c r="K77" s="40"/>
      <c r="L77" s="40"/>
      <c r="M77" s="40"/>
      <c r="N77" s="40"/>
      <c r="O77" s="40"/>
      <c r="P77" s="40"/>
      <c r="Q77" s="40"/>
      <c r="R77" s="40"/>
      <c r="S77" s="40"/>
      <c r="T77" s="40"/>
      <c r="U77" s="40"/>
      <c r="V77" s="40"/>
      <c r="W77" s="40"/>
      <c r="X77" s="40"/>
    </row>
    <row r="78" spans="1:24" x14ac:dyDescent="0.3">
      <c r="C78" s="58">
        <f>TALOUSTIEDOT!C$69</f>
        <v>2023</v>
      </c>
      <c r="D78" s="58">
        <f>C$12+1</f>
        <v>2024</v>
      </c>
      <c r="E78" s="58">
        <f t="shared" ref="E78:X78" si="45">D$12+1</f>
        <v>2025</v>
      </c>
      <c r="F78" s="58">
        <f t="shared" si="45"/>
        <v>2026</v>
      </c>
      <c r="G78" s="58">
        <f t="shared" si="45"/>
        <v>2027</v>
      </c>
      <c r="H78" s="58">
        <f t="shared" si="45"/>
        <v>2028</v>
      </c>
      <c r="I78" s="58">
        <f t="shared" si="45"/>
        <v>2029</v>
      </c>
      <c r="J78" s="58">
        <f t="shared" si="45"/>
        <v>2030</v>
      </c>
      <c r="K78" s="58">
        <f t="shared" si="45"/>
        <v>2031</v>
      </c>
      <c r="L78" s="58">
        <f t="shared" si="45"/>
        <v>2032</v>
      </c>
      <c r="M78" s="58">
        <f t="shared" si="45"/>
        <v>2033</v>
      </c>
      <c r="N78" s="58">
        <f t="shared" si="45"/>
        <v>2034</v>
      </c>
      <c r="O78" s="58">
        <f t="shared" si="45"/>
        <v>2035</v>
      </c>
      <c r="P78" s="58">
        <f t="shared" si="45"/>
        <v>2036</v>
      </c>
      <c r="Q78" s="58">
        <f t="shared" si="45"/>
        <v>2037</v>
      </c>
      <c r="R78" s="58">
        <f t="shared" si="45"/>
        <v>2038</v>
      </c>
      <c r="S78" s="58">
        <f t="shared" si="45"/>
        <v>2039</v>
      </c>
      <c r="T78" s="58">
        <f t="shared" si="45"/>
        <v>2040</v>
      </c>
      <c r="U78" s="58">
        <f t="shared" si="45"/>
        <v>2041</v>
      </c>
      <c r="V78" s="58">
        <f t="shared" si="45"/>
        <v>2042</v>
      </c>
      <c r="W78" s="58">
        <f t="shared" si="45"/>
        <v>2043</v>
      </c>
      <c r="X78" s="58">
        <f t="shared" si="45"/>
        <v>2044</v>
      </c>
    </row>
    <row r="79" spans="1:24" x14ac:dyDescent="0.3">
      <c r="B79" s="21"/>
      <c r="C79" s="42"/>
      <c r="D79" s="42"/>
      <c r="E79" s="42"/>
      <c r="F79" s="42"/>
      <c r="G79" s="42"/>
      <c r="H79" s="42"/>
      <c r="I79" s="42"/>
      <c r="J79" s="42"/>
      <c r="K79" s="42"/>
      <c r="L79" s="42"/>
      <c r="M79" s="42"/>
      <c r="N79" s="42"/>
      <c r="O79" s="42"/>
      <c r="P79" s="42"/>
      <c r="Q79" s="42"/>
      <c r="R79" s="42"/>
      <c r="S79" s="42"/>
      <c r="T79" s="42"/>
      <c r="U79" s="42"/>
      <c r="V79" s="42"/>
      <c r="W79" s="42"/>
    </row>
    <row r="80" spans="1:24" x14ac:dyDescent="0.3">
      <c r="B80" s="21" t="s">
        <v>16428</v>
      </c>
      <c r="C80" s="43">
        <v>0</v>
      </c>
      <c r="D80" s="43">
        <f>C99</f>
        <v>-785.58960134755398</v>
      </c>
      <c r="E80" s="43">
        <f>D99</f>
        <v>-5414.6813806226237</v>
      </c>
      <c r="F80" s="43">
        <f>E99</f>
        <v>2065.9272078815484</v>
      </c>
      <c r="G80" s="43">
        <f t="shared" ref="G80:X80" si="46">F99</f>
        <v>1580.7402239158473</v>
      </c>
      <c r="H80" s="43">
        <f t="shared" si="46"/>
        <v>2011.5933132373757</v>
      </c>
      <c r="I80" s="43">
        <f t="shared" si="46"/>
        <v>3569.5684790345622</v>
      </c>
      <c r="J80" s="43">
        <f t="shared" si="46"/>
        <v>6407.8430272682817</v>
      </c>
      <c r="K80" s="43">
        <f t="shared" si="46"/>
        <v>-570676.85501893563</v>
      </c>
      <c r="L80" s="43">
        <f t="shared" si="46"/>
        <v>-567487.57141063572</v>
      </c>
      <c r="M80" s="43">
        <f t="shared" si="46"/>
        <v>-562009.07832780317</v>
      </c>
      <c r="N80" s="43">
        <f t="shared" si="46"/>
        <v>-554115.7070127927</v>
      </c>
      <c r="O80" s="43">
        <f t="shared" si="46"/>
        <v>-543670.90620138461</v>
      </c>
      <c r="P80" s="43">
        <f t="shared" si="46"/>
        <v>-530526.76072858984</v>
      </c>
      <c r="Q80" s="43">
        <f t="shared" si="46"/>
        <v>-514523.46878833947</v>
      </c>
      <c r="R80" s="43">
        <f t="shared" si="46"/>
        <v>-495488.77617661486</v>
      </c>
      <c r="S80" s="43">
        <f t="shared" si="46"/>
        <v>-473237.36569291621</v>
      </c>
      <c r="T80" s="43">
        <f t="shared" si="46"/>
        <v>-447570.19971465005</v>
      </c>
      <c r="U80" s="43">
        <f t="shared" si="46"/>
        <v>-534907.14712579339</v>
      </c>
      <c r="V80" s="43">
        <f t="shared" si="46"/>
        <v>-511677.33671890362</v>
      </c>
      <c r="W80" s="43">
        <f t="shared" si="46"/>
        <v>-483683.38271239388</v>
      </c>
      <c r="X80" s="43">
        <f t="shared" si="46"/>
        <v>-450707.88462614833</v>
      </c>
    </row>
    <row r="81" spans="2:24" x14ac:dyDescent="0.3">
      <c r="B81" s="44" t="s">
        <v>16429</v>
      </c>
    </row>
    <row r="82" spans="2:24" x14ac:dyDescent="0.3">
      <c r="B82" s="29" t="s">
        <v>16430</v>
      </c>
      <c r="C82" s="32">
        <f>C75</f>
        <v>29607.32</v>
      </c>
      <c r="D82" s="32">
        <f t="shared" ref="D82:X82" si="47">D75</f>
        <v>29607.32</v>
      </c>
      <c r="E82" s="32">
        <f t="shared" si="47"/>
        <v>33637.070000000007</v>
      </c>
      <c r="F82" s="32">
        <f>F75</f>
        <v>36328.035600000003</v>
      </c>
      <c r="G82" s="32">
        <f t="shared" si="47"/>
        <v>37781.157024000007</v>
      </c>
      <c r="H82" s="32">
        <f t="shared" si="47"/>
        <v>39292.403304960011</v>
      </c>
      <c r="I82" s="32">
        <f t="shared" si="47"/>
        <v>40864.099437158409</v>
      </c>
      <c r="J82" s="32">
        <f t="shared" si="47"/>
        <v>42498.663414644747</v>
      </c>
      <c r="K82" s="32">
        <f t="shared" si="47"/>
        <v>45048.58321952344</v>
      </c>
      <c r="L82" s="32">
        <f t="shared" si="47"/>
        <v>47751.498212694845</v>
      </c>
      <c r="M82" s="32">
        <f t="shared" si="47"/>
        <v>50616.588105456533</v>
      </c>
      <c r="N82" s="32">
        <f t="shared" si="47"/>
        <v>53653.583391783934</v>
      </c>
      <c r="O82" s="32">
        <f t="shared" si="47"/>
        <v>56872.798395290971</v>
      </c>
      <c r="P82" s="32">
        <f t="shared" si="47"/>
        <v>60285.16629900843</v>
      </c>
      <c r="Q82" s="32">
        <f t="shared" si="47"/>
        <v>63902.276276948949</v>
      </c>
      <c r="R82" s="32">
        <f t="shared" si="47"/>
        <v>67736.412853565882</v>
      </c>
      <c r="S82" s="32">
        <f t="shared" si="47"/>
        <v>71800.597624779839</v>
      </c>
      <c r="T82" s="32">
        <f t="shared" si="47"/>
        <v>76108.633482266625</v>
      </c>
      <c r="U82" s="32">
        <f t="shared" si="47"/>
        <v>80675.151491202632</v>
      </c>
      <c r="V82" s="32">
        <f t="shared" si="47"/>
        <v>85515.660580674798</v>
      </c>
      <c r="W82" s="32">
        <f t="shared" si="47"/>
        <v>90646.600215515282</v>
      </c>
      <c r="X82" s="32">
        <f t="shared" si="47"/>
        <v>96085.396228446218</v>
      </c>
    </row>
    <row r="83" spans="2:24" x14ac:dyDescent="0.3">
      <c r="B83" s="60" t="s">
        <v>16521</v>
      </c>
      <c r="C83" s="62"/>
      <c r="D83" s="62"/>
      <c r="E83" s="62">
        <f>TALOUSTIEDOT!F151</f>
        <v>10000</v>
      </c>
      <c r="F83" s="62">
        <f>TALOUSTIEDOT!G151</f>
        <v>0</v>
      </c>
      <c r="G83" s="62">
        <f>TALOUSTIEDOT!H151</f>
        <v>0</v>
      </c>
      <c r="H83" s="62">
        <f>TALOUSTIEDOT!I151</f>
        <v>0</v>
      </c>
      <c r="I83" s="62">
        <f>TALOUSTIEDOT!J151</f>
        <v>0</v>
      </c>
      <c r="J83" s="62">
        <f>TALOUSTIEDOT!K151</f>
        <v>30000</v>
      </c>
      <c r="K83" s="62">
        <f>TALOUSTIEDOT!L151</f>
        <v>0</v>
      </c>
      <c r="L83" s="62">
        <f>TALOUSTIEDOT!M151</f>
        <v>0</v>
      </c>
      <c r="M83" s="62">
        <f>TALOUSTIEDOT!N151</f>
        <v>0</v>
      </c>
      <c r="N83" s="62">
        <f>TALOUSTIEDOT!O151</f>
        <v>0</v>
      </c>
      <c r="O83" s="62">
        <f>TALOUSTIEDOT!P151</f>
        <v>0</v>
      </c>
      <c r="P83" s="62">
        <f>TALOUSTIEDOT!Q151</f>
        <v>0</v>
      </c>
      <c r="Q83" s="62">
        <f>TALOUSTIEDOT!R151</f>
        <v>0</v>
      </c>
      <c r="R83" s="62">
        <f>TALOUSTIEDOT!S151</f>
        <v>0</v>
      </c>
      <c r="S83" s="62">
        <f>TALOUSTIEDOT!T151</f>
        <v>0</v>
      </c>
      <c r="T83" s="62">
        <f>TALOUSTIEDOT!U151</f>
        <v>110000</v>
      </c>
      <c r="U83" s="62">
        <f>TALOUSTIEDOT!V151</f>
        <v>0</v>
      </c>
      <c r="V83" s="62">
        <f>TALOUSTIEDOT!W151</f>
        <v>0</v>
      </c>
      <c r="W83" s="62">
        <f>TALOUSTIEDOT!X151</f>
        <v>0</v>
      </c>
      <c r="X83" s="62">
        <f>TALOUSTIEDOT!Y151</f>
        <v>0</v>
      </c>
    </row>
    <row r="84" spans="2:24" hidden="1" x14ac:dyDescent="0.3">
      <c r="B84" s="29" t="s">
        <v>16432</v>
      </c>
      <c r="C84" s="32">
        <v>0</v>
      </c>
      <c r="D84" s="32">
        <v>0</v>
      </c>
      <c r="E84" s="32">
        <v>0</v>
      </c>
      <c r="F84" s="32">
        <v>0</v>
      </c>
      <c r="G84" s="32">
        <v>0</v>
      </c>
      <c r="H84" s="32">
        <v>0</v>
      </c>
      <c r="I84" s="32">
        <v>0</v>
      </c>
      <c r="J84" s="32">
        <v>0</v>
      </c>
      <c r="K84" s="32">
        <v>0</v>
      </c>
      <c r="L84" s="32">
        <v>0</v>
      </c>
      <c r="M84" s="32">
        <v>0</v>
      </c>
      <c r="N84" s="32">
        <v>0</v>
      </c>
      <c r="O84" s="32">
        <v>0</v>
      </c>
      <c r="P84" s="32">
        <v>0</v>
      </c>
      <c r="Q84" s="32">
        <v>0</v>
      </c>
      <c r="R84" s="32">
        <v>0</v>
      </c>
      <c r="S84" s="32">
        <v>0</v>
      </c>
      <c r="T84" s="32">
        <v>0</v>
      </c>
      <c r="U84" s="32">
        <v>0</v>
      </c>
      <c r="V84" s="32">
        <v>0</v>
      </c>
      <c r="W84" s="32">
        <v>0</v>
      </c>
      <c r="X84" s="32">
        <v>0</v>
      </c>
    </row>
    <row r="85" spans="2:24" hidden="1" x14ac:dyDescent="0.3">
      <c r="B85" s="29" t="s">
        <v>16433</v>
      </c>
      <c r="C85" s="32">
        <v>0</v>
      </c>
      <c r="D85" s="32">
        <v>0</v>
      </c>
      <c r="E85" s="32">
        <v>0</v>
      </c>
      <c r="F85" s="32">
        <v>0</v>
      </c>
      <c r="G85" s="32">
        <v>0</v>
      </c>
      <c r="H85" s="32">
        <v>0</v>
      </c>
      <c r="I85" s="32">
        <v>0</v>
      </c>
      <c r="J85" s="32">
        <v>0</v>
      </c>
      <c r="K85" s="32">
        <v>0</v>
      </c>
      <c r="L85" s="32">
        <v>0</v>
      </c>
      <c r="M85" s="32">
        <v>0</v>
      </c>
      <c r="N85" s="32">
        <v>0</v>
      </c>
      <c r="O85" s="32">
        <v>0</v>
      </c>
      <c r="P85" s="32">
        <v>0</v>
      </c>
      <c r="Q85" s="32">
        <v>0</v>
      </c>
      <c r="R85" s="32">
        <v>0</v>
      </c>
      <c r="S85" s="32">
        <v>0</v>
      </c>
      <c r="T85" s="32">
        <v>0</v>
      </c>
      <c r="U85" s="32">
        <v>0</v>
      </c>
      <c r="V85" s="32">
        <v>0</v>
      </c>
      <c r="W85" s="32">
        <v>0</v>
      </c>
      <c r="X85" s="32">
        <v>0</v>
      </c>
    </row>
    <row r="86" spans="2:24" x14ac:dyDescent="0.3">
      <c r="B86" s="45" t="s">
        <v>16426</v>
      </c>
      <c r="C86" s="46">
        <f>SUM(C80:C85)</f>
        <v>29607.32</v>
      </c>
      <c r="D86" s="46">
        <f>SUM(D80:D85)</f>
        <v>28821.730398652446</v>
      </c>
      <c r="E86" s="46">
        <f t="shared" ref="E86:X86" si="48">SUM(E80:E85)</f>
        <v>38222.38861937738</v>
      </c>
      <c r="F86" s="46">
        <f t="shared" si="48"/>
        <v>38393.962807881551</v>
      </c>
      <c r="G86" s="46">
        <f t="shared" si="48"/>
        <v>39361.897247915855</v>
      </c>
      <c r="H86" s="46">
        <f t="shared" si="48"/>
        <v>41303.996618197387</v>
      </c>
      <c r="I86" s="46">
        <f t="shared" si="48"/>
        <v>44433.667916192971</v>
      </c>
      <c r="J86" s="46">
        <f t="shared" si="48"/>
        <v>78906.506441913021</v>
      </c>
      <c r="K86" s="46">
        <f t="shared" si="48"/>
        <v>-525628.27179941221</v>
      </c>
      <c r="L86" s="46">
        <f t="shared" si="48"/>
        <v>-519736.07319794089</v>
      </c>
      <c r="M86" s="46">
        <f t="shared" si="48"/>
        <v>-511392.49022234662</v>
      </c>
      <c r="N86" s="46">
        <f t="shared" si="48"/>
        <v>-500462.12362100877</v>
      </c>
      <c r="O86" s="46">
        <f t="shared" si="48"/>
        <v>-486798.10780609364</v>
      </c>
      <c r="P86" s="46">
        <f t="shared" si="48"/>
        <v>-470241.59442958143</v>
      </c>
      <c r="Q86" s="46">
        <f t="shared" si="48"/>
        <v>-450621.19251139055</v>
      </c>
      <c r="R86" s="46">
        <f t="shared" si="48"/>
        <v>-427752.36332304898</v>
      </c>
      <c r="S86" s="46">
        <f t="shared" si="48"/>
        <v>-401436.76806813636</v>
      </c>
      <c r="T86" s="46">
        <f t="shared" si="48"/>
        <v>-261461.56623238343</v>
      </c>
      <c r="U86" s="46">
        <f t="shared" si="48"/>
        <v>-454231.99563459074</v>
      </c>
      <c r="V86" s="46">
        <f t="shared" si="48"/>
        <v>-426161.67613822885</v>
      </c>
      <c r="W86" s="46">
        <f t="shared" si="48"/>
        <v>-393036.78249687859</v>
      </c>
      <c r="X86" s="46">
        <f t="shared" si="48"/>
        <v>-354622.48839770211</v>
      </c>
    </row>
    <row r="87" spans="2:24" x14ac:dyDescent="0.3">
      <c r="B87" s="47"/>
    </row>
    <row r="88" spans="2:24" x14ac:dyDescent="0.3">
      <c r="B88" s="21" t="s">
        <v>16434</v>
      </c>
      <c r="E88" s="32"/>
    </row>
    <row r="89" spans="2:24" x14ac:dyDescent="0.3">
      <c r="B89" s="29" t="s">
        <v>16522</v>
      </c>
      <c r="C89" s="32">
        <f>M3</f>
        <v>13558.332584690248</v>
      </c>
      <c r="D89" s="32">
        <f t="shared" ref="D89:T89" si="49">(1+$H$3)*C89</f>
        <v>13829.499236384054</v>
      </c>
      <c r="E89" s="32">
        <f t="shared" si="49"/>
        <v>14106.089221111735</v>
      </c>
      <c r="F89" s="32">
        <f t="shared" si="49"/>
        <v>14388.211005533971</v>
      </c>
      <c r="G89" s="32">
        <f t="shared" si="49"/>
        <v>14675.97522564465</v>
      </c>
      <c r="H89" s="32">
        <f t="shared" si="49"/>
        <v>14969.494730157543</v>
      </c>
      <c r="I89" s="32">
        <f t="shared" si="49"/>
        <v>15268.884624760694</v>
      </c>
      <c r="J89" s="32">
        <f t="shared" si="49"/>
        <v>15574.262317255909</v>
      </c>
      <c r="K89" s="32">
        <f t="shared" si="49"/>
        <v>15885.747563601028</v>
      </c>
      <c r="L89" s="32">
        <f t="shared" si="49"/>
        <v>16203.462514873048</v>
      </c>
      <c r="M89" s="32">
        <f t="shared" si="49"/>
        <v>16527.531765170508</v>
      </c>
      <c r="N89" s="32">
        <f t="shared" si="49"/>
        <v>16858.082400473919</v>
      </c>
      <c r="O89" s="32">
        <f t="shared" si="49"/>
        <v>17195.244048483397</v>
      </c>
      <c r="P89" s="32">
        <f t="shared" si="49"/>
        <v>17539.148929453066</v>
      </c>
      <c r="Q89" s="32">
        <f t="shared" si="49"/>
        <v>17889.931908042126</v>
      </c>
      <c r="R89" s="32">
        <f t="shared" si="49"/>
        <v>18247.730546202969</v>
      </c>
      <c r="S89" s="32">
        <f t="shared" si="49"/>
        <v>18612.685157127027</v>
      </c>
      <c r="T89" s="32">
        <f t="shared" si="49"/>
        <v>18984.938860269569</v>
      </c>
      <c r="U89" s="32">
        <f t="shared" ref="U89:X91" si="50">(1+$H$3)*T89</f>
        <v>19364.63763747496</v>
      </c>
      <c r="V89" s="32">
        <f t="shared" si="50"/>
        <v>19751.930390224461</v>
      </c>
      <c r="W89" s="32">
        <f t="shared" si="50"/>
        <v>20146.968998028951</v>
      </c>
      <c r="X89" s="32">
        <f t="shared" si="50"/>
        <v>20549.90837798953</v>
      </c>
    </row>
    <row r="90" spans="2:24" x14ac:dyDescent="0.3">
      <c r="B90" s="29" t="s">
        <v>16523</v>
      </c>
      <c r="C90" s="32">
        <f>M4</f>
        <v>4237.3567284297205</v>
      </c>
      <c r="D90" s="32">
        <f t="shared" ref="D90:S91" si="51">(1+$H$3)*C90</f>
        <v>4322.103862998315</v>
      </c>
      <c r="E90" s="32">
        <f t="shared" si="51"/>
        <v>4408.545940258281</v>
      </c>
      <c r="F90" s="32">
        <f t="shared" si="51"/>
        <v>4496.7168590634465</v>
      </c>
      <c r="G90" s="32">
        <f t="shared" si="51"/>
        <v>4586.6511962447157</v>
      </c>
      <c r="H90" s="32">
        <f t="shared" si="51"/>
        <v>4678.3842201696098</v>
      </c>
      <c r="I90" s="32">
        <f t="shared" si="51"/>
        <v>4771.9519045730021</v>
      </c>
      <c r="J90" s="32">
        <f t="shared" si="51"/>
        <v>4867.3909426644623</v>
      </c>
      <c r="K90" s="32">
        <f t="shared" si="51"/>
        <v>4964.7387615177513</v>
      </c>
      <c r="L90" s="32">
        <f t="shared" si="51"/>
        <v>5064.0335367481066</v>
      </c>
      <c r="M90" s="32">
        <f t="shared" si="51"/>
        <v>5165.3142074830685</v>
      </c>
      <c r="N90" s="32">
        <f t="shared" si="51"/>
        <v>5268.6204916327297</v>
      </c>
      <c r="O90" s="32">
        <f t="shared" si="51"/>
        <v>5373.9929014653844</v>
      </c>
      <c r="P90" s="32">
        <f t="shared" si="51"/>
        <v>5481.4727594946926</v>
      </c>
      <c r="Q90" s="32">
        <f t="shared" si="51"/>
        <v>5591.1022146845862</v>
      </c>
      <c r="R90" s="32">
        <f t="shared" si="51"/>
        <v>5702.924258978278</v>
      </c>
      <c r="S90" s="32">
        <f t="shared" si="51"/>
        <v>5816.9827441578436</v>
      </c>
      <c r="T90" s="32">
        <f>(1+$H$3)*S90</f>
        <v>5933.3223990410006</v>
      </c>
      <c r="U90" s="32">
        <f t="shared" si="50"/>
        <v>6051.9888470218211</v>
      </c>
      <c r="V90" s="32">
        <f t="shared" si="50"/>
        <v>6173.0286239622574</v>
      </c>
      <c r="W90" s="32">
        <f t="shared" si="50"/>
        <v>6296.4891964415028</v>
      </c>
      <c r="X90" s="32">
        <f t="shared" si="50"/>
        <v>6422.418980370333</v>
      </c>
    </row>
    <row r="91" spans="2:24" x14ac:dyDescent="0.3">
      <c r="B91" s="29" t="s">
        <v>16524</v>
      </c>
      <c r="C91" s="32">
        <f>M5</f>
        <v>341.52732547258091</v>
      </c>
      <c r="D91" s="32">
        <f t="shared" si="51"/>
        <v>348.35787198203252</v>
      </c>
      <c r="E91" s="32">
        <f t="shared" si="51"/>
        <v>355.32502942167315</v>
      </c>
      <c r="F91" s="32">
        <f t="shared" si="51"/>
        <v>362.4315300101066</v>
      </c>
      <c r="G91" s="32">
        <f t="shared" si="51"/>
        <v>369.68016061030875</v>
      </c>
      <c r="H91" s="32">
        <f t="shared" si="51"/>
        <v>377.07376382251493</v>
      </c>
      <c r="I91" s="32">
        <f t="shared" si="51"/>
        <v>384.61523909896522</v>
      </c>
      <c r="J91" s="32">
        <f t="shared" si="51"/>
        <v>392.30754388094454</v>
      </c>
      <c r="K91" s="32">
        <f t="shared" si="51"/>
        <v>400.15369475856346</v>
      </c>
      <c r="L91" s="32">
        <f t="shared" si="51"/>
        <v>408.15676865373473</v>
      </c>
      <c r="M91" s="32">
        <f t="shared" si="51"/>
        <v>416.31990402680941</v>
      </c>
      <c r="N91" s="32">
        <f t="shared" si="51"/>
        <v>424.6463021073456</v>
      </c>
      <c r="O91" s="32">
        <f t="shared" si="51"/>
        <v>433.13922814949251</v>
      </c>
      <c r="P91" s="32">
        <f t="shared" si="51"/>
        <v>441.80201271248239</v>
      </c>
      <c r="Q91" s="32">
        <f t="shared" si="51"/>
        <v>450.63805296673206</v>
      </c>
      <c r="R91" s="32">
        <f t="shared" si="51"/>
        <v>459.65081402606671</v>
      </c>
      <c r="S91" s="32">
        <f t="shared" si="51"/>
        <v>468.84383030658807</v>
      </c>
      <c r="T91" s="32">
        <f>(1+$H$3)*S91</f>
        <v>478.22070691271983</v>
      </c>
      <c r="U91" s="32">
        <f t="shared" si="50"/>
        <v>487.78512105097423</v>
      </c>
      <c r="V91" s="32">
        <f t="shared" si="50"/>
        <v>497.54082347199375</v>
      </c>
      <c r="W91" s="32">
        <f t="shared" si="50"/>
        <v>507.49163994143362</v>
      </c>
      <c r="X91" s="32">
        <f t="shared" si="50"/>
        <v>517.64147274026232</v>
      </c>
    </row>
    <row r="92" spans="2:24" x14ac:dyDescent="0.3">
      <c r="B92" s="29" t="s">
        <v>16525</v>
      </c>
      <c r="C92" s="32">
        <f t="shared" ref="C92:X92" si="52">(C127+C128)*$H$4</f>
        <v>0</v>
      </c>
      <c r="D92" s="32">
        <f t="shared" si="52"/>
        <v>0</v>
      </c>
      <c r="E92" s="32">
        <f t="shared" si="52"/>
        <v>300</v>
      </c>
      <c r="F92" s="32">
        <f t="shared" si="52"/>
        <v>280</v>
      </c>
      <c r="G92" s="32">
        <f t="shared" si="52"/>
        <v>261.33333333333331</v>
      </c>
      <c r="H92" s="32">
        <f t="shared" si="52"/>
        <v>243.9111111111111</v>
      </c>
      <c r="I92" s="32">
        <f t="shared" si="52"/>
        <v>227.65037037037035</v>
      </c>
      <c r="J92" s="32">
        <f t="shared" si="52"/>
        <v>1112.4736790123457</v>
      </c>
      <c r="K92" s="32">
        <f t="shared" si="52"/>
        <v>1038.3087670781892</v>
      </c>
      <c r="L92" s="32">
        <f t="shared" si="52"/>
        <v>969.08818260630983</v>
      </c>
      <c r="M92" s="32">
        <f t="shared" si="52"/>
        <v>904.48230376588924</v>
      </c>
      <c r="N92" s="32">
        <f t="shared" si="52"/>
        <v>844.18348351482996</v>
      </c>
      <c r="O92" s="32">
        <f t="shared" si="52"/>
        <v>787.90458461384128</v>
      </c>
      <c r="P92" s="32">
        <f t="shared" si="52"/>
        <v>735.37761230625188</v>
      </c>
      <c r="Q92" s="32">
        <f t="shared" si="52"/>
        <v>686.3524381525018</v>
      </c>
      <c r="R92" s="32">
        <f t="shared" si="52"/>
        <v>640.59560894233505</v>
      </c>
      <c r="S92" s="32">
        <f t="shared" si="52"/>
        <v>597.88923501284603</v>
      </c>
      <c r="T92" s="32">
        <f t="shared" si="52"/>
        <v>3858.0299526786562</v>
      </c>
      <c r="U92" s="32">
        <f t="shared" si="52"/>
        <v>3600.8279558334125</v>
      </c>
      <c r="V92" s="32">
        <f t="shared" si="52"/>
        <v>3360.7727587778513</v>
      </c>
      <c r="W92" s="32">
        <f t="shared" si="52"/>
        <v>3136.7212415259951</v>
      </c>
      <c r="X92" s="32">
        <f t="shared" si="52"/>
        <v>2927.6064920909284</v>
      </c>
    </row>
    <row r="93" spans="2:24" ht="14.5" x14ac:dyDescent="0.35">
      <c r="B93" s="84" t="s">
        <v>16526</v>
      </c>
      <c r="C93" s="112">
        <f>IFERROR(INDEX(MALLI_saneeraus_VJ2!$C$4:$C$1000, MATCH('Alue Vaihtoehto1'!C78,MALLI_saneeraus_VJ2!$A$4:$A$1000,0)),0)+IFERROR(INDEX(MALLI_saneeraus_JV2!$C$4:$C$1000, MATCH('Alue Vaihtoehto1'!C78,MALLI_saneeraus_JV2!$A$4:$A$1000,0)),0)</f>
        <v>0</v>
      </c>
      <c r="D93" s="112">
        <f>IFERROR(INDEX(MALLI_saneeraus_VJ2!$C$4:$C$1000, MATCH('Alue Vaihtoehto1'!D78,MALLI_saneeraus_VJ2!$A$4:$A$1000,0)),0)+IFERROR(INDEX(MALLI_saneeraus_JV2!$C$4:$C$1000, MATCH('Alue Vaihtoehto1'!D78,MALLI_saneeraus_JV2!$A$4:$A$1000,0)),0)</f>
        <v>0</v>
      </c>
      <c r="E93" s="112">
        <f>IFERROR(INDEX(MALLI_saneeraus_VJ2!$C$4:$C$1000, MATCH('Alue Vaihtoehto1'!E78,MALLI_saneeraus_VJ2!$A$4:$A$1000,0)),0)+IFERROR(INDEX(MALLI_saneeraus_JV2!$C$4:$C$1000, MATCH('Alue Vaihtoehto1'!E78,MALLI_saneeraus_JV2!$A$4:$A$1000,0)),0)</f>
        <v>0</v>
      </c>
      <c r="F93" s="112">
        <f>IFERROR(INDEX(MALLI_saneeraus_VJ2!$C$4:$C$1000, MATCH('Alue Vaihtoehto1'!F78,MALLI_saneeraus_VJ2!$A$4:$A$1000,0)),0)+ IFERROR(INDEX(MALLI_saneeraus_JV2!$C$4:$C$1000, MATCH('Alue Vaihtoehto1'!F78,MALLI_saneeraus_JV2!$A$4:$A$1000,0)),0)</f>
        <v>0</v>
      </c>
      <c r="G93" s="112">
        <f>IFERROR(INDEX(MALLI_saneeraus_VJ2!$C$4:$C$1000, MATCH('Alue Vaihtoehto1'!G78,MALLI_saneeraus_VJ2!$A$4:$A$1000,0)),0)+ IFERROR(INDEX(MALLI_saneeraus_JV2!$C$4:$C$1000, MATCH('Alue Vaihtoehto1'!G78,MALLI_saneeraus_JV2!$A$4:$A$1000,0)),0)</f>
        <v>0</v>
      </c>
      <c r="H93" s="112">
        <f>IFERROR(INDEX(MALLI_saneeraus_VJ2!$C$4:$C$1000, MATCH('Alue Vaihtoehto1'!H78,MALLI_saneeraus_VJ2!$A$4:$A$1000,0)),0)+ IFERROR(INDEX(MALLI_saneeraus_JV2!$C$4:$C$1000, MATCH('Alue Vaihtoehto1'!H78,MALLI_saneeraus_JV2!$A$4:$A$1000,0)),0)</f>
        <v>0</v>
      </c>
      <c r="I93" s="112">
        <f>IFERROR(INDEX(MALLI_saneeraus_VJ2!$C$4:$C$1000, MATCH('Alue Vaihtoehto1'!I78,MALLI_saneeraus_VJ2!$A$4:$A$1000,0)),0)+ IFERROR(INDEX(MALLI_saneeraus_JV2!$C$4:$C$1000, MATCH('Alue Vaihtoehto1'!I78,MALLI_saneeraus_JV2!$A$4:$A$1000,0)),0)</f>
        <v>0</v>
      </c>
      <c r="J93" s="112">
        <f>IFERROR(INDEX(MALLI_saneeraus_VJ2!$C$4:$C$1000, MATCH('Alue Vaihtoehto1'!J78,MALLI_saneeraus_VJ2!$A$4:$A$1000,0)),0)+ IFERROR(INDEX(MALLI_saneeraus_JV2!$C$4:$C$1000, MATCH('Alue Vaihtoehto1'!J78,MALLI_saneeraus_JV2!$A$4:$A$1000,0)),0)</f>
        <v>608100</v>
      </c>
      <c r="K93" s="112">
        <f>IFERROR(INDEX(MALLI_saneeraus_VJ2!$C$4:$C$1000, MATCH('Alue Vaihtoehto1'!K78,MALLI_saneeraus_VJ2!$A$4:$A$1000,0)),0)+ IFERROR(INDEX(MALLI_saneeraus_JV2!$C$4:$C$1000, MATCH('Alue Vaihtoehto1'!K78,MALLI_saneeraus_JV2!$A$4:$A$1000,0)),0)</f>
        <v>0</v>
      </c>
      <c r="L93" s="112">
        <f>IFERROR(INDEX(MALLI_saneeraus_VJ2!$C$4:$C$1000, MATCH('Alue Vaihtoehto1'!L78,MALLI_saneeraus_VJ2!$A$4:$A$1000,0)),0)+ IFERROR(INDEX(MALLI_saneeraus_JV2!$C$4:$C$1000, MATCH('Alue Vaihtoehto1'!L78,MALLI_saneeraus_JV2!$A$4:$A$1000,0)),0)</f>
        <v>0</v>
      </c>
      <c r="M93" s="112">
        <f>IFERROR(INDEX(MALLI_saneeraus_VJ2!$C$4:$C$1000, MATCH('Alue Vaihtoehto1'!M78,MALLI_saneeraus_VJ2!$A$4:$A$1000,0)),0)+ IFERROR(INDEX(MALLI_saneeraus_JV2!$C$4:$C$1000, MATCH('Alue Vaihtoehto1'!M78,MALLI_saneeraus_JV2!$A$4:$A$1000,0)),0)</f>
        <v>0</v>
      </c>
      <c r="N93" s="112">
        <f>IFERROR(INDEX(MALLI_saneeraus_VJ2!$C$4:$C$1000, MATCH('Alue Vaihtoehto1'!N78,MALLI_saneeraus_VJ2!$A$4:$A$1000,0)),0)+ IFERROR(INDEX(MALLI_saneeraus_JV2!$C$4:$C$1000, MATCH('Alue Vaihtoehto1'!N78,MALLI_saneeraus_JV2!$A$4:$A$1000,0)),0)</f>
        <v>0</v>
      </c>
      <c r="O93" s="112">
        <f>IFERROR(INDEX(MALLI_saneeraus_VJ2!$C$4:$C$1000, MATCH('Alue Vaihtoehto1'!O78,MALLI_saneeraus_VJ2!$A$4:$A$1000,0)),0)+ IFERROR(INDEX(MALLI_saneeraus_JV2!$C$4:$C$1000, MATCH('Alue Vaihtoehto1'!O78,MALLI_saneeraus_JV2!$A$4:$A$1000,0)),0)</f>
        <v>0</v>
      </c>
      <c r="P93" s="112">
        <f>IFERROR(INDEX(MALLI_saneeraus_VJ2!$C$4:$C$1000, MATCH('Alue Vaihtoehto1'!P78,MALLI_saneeraus_VJ2!$A$4:$A$1000,0)),0)+ IFERROR(INDEX(MALLI_saneeraus_JV2!$C$4:$C$1000, MATCH('Alue Vaihtoehto1'!P78,MALLI_saneeraus_JV2!$A$4:$A$1000,0)),0)</f>
        <v>0</v>
      </c>
      <c r="Q93" s="112">
        <f>IFERROR(INDEX(MALLI_saneeraus_VJ2!$C$4:$C$1000, MATCH('Alue Vaihtoehto1'!Q78,MALLI_saneeraus_VJ2!$A$4:$A$1000,0)),0)+ IFERROR(INDEX(MALLI_saneeraus_JV2!$C$4:$C$1000, MATCH('Alue Vaihtoehto1'!Q78,MALLI_saneeraus_JV2!$A$4:$A$1000,0)),0)</f>
        <v>0</v>
      </c>
      <c r="R93" s="112">
        <f>IFERROR(INDEX(MALLI_saneeraus_VJ2!$C$4:$C$1000, MATCH('Alue Vaihtoehto1'!R78,MALLI_saneeraus_VJ2!$A$4:$A$1000,0)),0)+ IFERROR(INDEX(MALLI_saneeraus_JV2!$C$4:$C$1000, MATCH('Alue Vaihtoehto1'!R78,MALLI_saneeraus_JV2!$A$4:$A$1000,0)),0)</f>
        <v>0</v>
      </c>
      <c r="S93" s="112">
        <f>IFERROR(INDEX(MALLI_saneeraus_VJ2!$C$4:$C$1000, MATCH('Alue Vaihtoehto1'!S78,MALLI_saneeraus_VJ2!$A$4:$A$1000,0)),0)+ IFERROR(INDEX(MALLI_saneeraus_JV2!$C$4:$C$1000, MATCH('Alue Vaihtoehto1'!S78,MALLI_saneeraus_JV2!$A$4:$A$1000,0)),0)</f>
        <v>0</v>
      </c>
      <c r="T93" s="112">
        <f>IFERROR(INDEX(MALLI_saneeraus_VJ2!$C$4:$C$1000, MATCH('Alue Vaihtoehto1'!T78,MALLI_saneeraus_VJ2!$A$4:$A$1000,0)),0)+ IFERROR(INDEX(MALLI_saneeraus_JV2!$C$4:$C$1000, MATCH('Alue Vaihtoehto1'!T78,MALLI_saneeraus_JV2!$A$4:$A$1000,0)),0)</f>
        <v>216000</v>
      </c>
      <c r="U93" s="112">
        <f>IFERROR(INDEX(MALLI_saneeraus_VJ2!$C$4:$C$1000, MATCH('Alue Vaihtoehto1'!U78,MALLI_saneeraus_VJ2!$A$4:$A$1000,0)),0)+ IFERROR(INDEX(MALLI_saneeraus_JV2!$C$4:$C$1000, MATCH('Alue Vaihtoehto1'!U78,MALLI_saneeraus_JV2!$A$4:$A$1000,0)),0)</f>
        <v>0</v>
      </c>
      <c r="V93" s="112">
        <f>IFERROR(INDEX(MALLI_saneeraus_VJ2!$C$4:$C$1000, MATCH('Alue Vaihtoehto1'!V78,MALLI_saneeraus_VJ2!$A$4:$A$1000,0)),0)+ IFERROR(INDEX(MALLI_saneeraus_JV2!$C$4:$C$1000, MATCH('Alue Vaihtoehto1'!V78,MALLI_saneeraus_JV2!$A$4:$A$1000,0)),0)</f>
        <v>0</v>
      </c>
      <c r="W93" s="112">
        <f>IFERROR(INDEX(MALLI_saneeraus_VJ2!$C$4:$C$1000, MATCH('Alue Vaihtoehto1'!W78,MALLI_saneeraus_VJ2!$A$4:$A$1000,0)),0)+ IFERROR(INDEX(MALLI_saneeraus_JV2!$C$4:$C$1000, MATCH('Alue Vaihtoehto1'!W78,MALLI_saneeraus_JV2!$A$4:$A$1000,0)),0)</f>
        <v>0</v>
      </c>
      <c r="X93" s="112">
        <f>IFERROR(INDEX(MALLI_saneeraus_VJ2!$C$4:$C$1000, MATCH('Alue Vaihtoehto1'!X78,MALLI_saneeraus_VJ2!$A$4:$A$1000,0)),0)+ IFERROR(INDEX(MALLI_saneeraus_JV2!$C$4:$C$1000, MATCH('Alue Vaihtoehto1'!X78,MALLI_saneeraus_JV2!$A$4:$A$1000,0)),0)</f>
        <v>0</v>
      </c>
    </row>
    <row r="94" spans="2:24" x14ac:dyDescent="0.3">
      <c r="B94" s="29" t="s">
        <v>16527</v>
      </c>
      <c r="C94" s="32">
        <f>C129</f>
        <v>0</v>
      </c>
      <c r="D94" s="32">
        <f t="shared" ref="D94:X94" si="53">D129</f>
        <v>0</v>
      </c>
      <c r="E94" s="32">
        <f t="shared" si="53"/>
        <v>666.66666666666663</v>
      </c>
      <c r="F94" s="32">
        <f t="shared" si="53"/>
        <v>622.22222222222229</v>
      </c>
      <c r="G94" s="32">
        <f t="shared" si="53"/>
        <v>580.74074074074076</v>
      </c>
      <c r="H94" s="32">
        <f t="shared" si="53"/>
        <v>542.02469135802471</v>
      </c>
      <c r="I94" s="32">
        <f t="shared" si="53"/>
        <v>505.88971193415637</v>
      </c>
      <c r="J94" s="32">
        <f t="shared" si="53"/>
        <v>2472.1637311385462</v>
      </c>
      <c r="K94" s="32">
        <f t="shared" si="53"/>
        <v>2307.3528157293094</v>
      </c>
      <c r="L94" s="32">
        <f t="shared" si="53"/>
        <v>2153.5292946806885</v>
      </c>
      <c r="M94" s="32">
        <f t="shared" si="53"/>
        <v>2009.9606750353094</v>
      </c>
      <c r="N94" s="32">
        <f t="shared" si="53"/>
        <v>1875.9632966996221</v>
      </c>
      <c r="O94" s="32">
        <f t="shared" si="53"/>
        <v>1750.8990769196473</v>
      </c>
      <c r="P94" s="32">
        <f t="shared" si="53"/>
        <v>1634.1724717916709</v>
      </c>
      <c r="Q94" s="32">
        <f t="shared" si="53"/>
        <v>1525.227640338893</v>
      </c>
      <c r="R94" s="32">
        <f t="shared" si="53"/>
        <v>1423.5457976496334</v>
      </c>
      <c r="S94" s="32">
        <f t="shared" si="53"/>
        <v>1328.6427444729914</v>
      </c>
      <c r="T94" s="32">
        <f t="shared" si="53"/>
        <v>8573.3998948414592</v>
      </c>
      <c r="U94" s="32">
        <f t="shared" si="53"/>
        <v>8001.8399018520277</v>
      </c>
      <c r="V94" s="32">
        <f t="shared" si="53"/>
        <v>7468.3839083952253</v>
      </c>
      <c r="W94" s="32">
        <f t="shared" si="53"/>
        <v>6970.4916478355444</v>
      </c>
      <c r="X94" s="32">
        <f t="shared" si="53"/>
        <v>6505.7922046465083</v>
      </c>
    </row>
    <row r="95" spans="2:24" x14ac:dyDescent="0.3">
      <c r="B95" s="29" t="s">
        <v>16528</v>
      </c>
      <c r="C95" s="32">
        <f>'Yhtiö VE 0 '!C38*$L$6</f>
        <v>166.23011416807037</v>
      </c>
      <c r="D95" s="32">
        <f>'Yhtiö VE 0 '!D38*$L$6</f>
        <v>0</v>
      </c>
      <c r="E95" s="32">
        <f>'Yhtiö VE 0 '!E38*$L$6</f>
        <v>262.34134381433648</v>
      </c>
      <c r="F95" s="32">
        <f>'Yhtiö VE 0 '!F38*$L$6</f>
        <v>397.17915278557615</v>
      </c>
      <c r="G95" s="32">
        <f>'Yhtiö VE 0 '!G38*$L$6</f>
        <v>484.94596651901765</v>
      </c>
      <c r="H95" s="32">
        <f>'Yhtiö VE 0 '!H38*$L$6</f>
        <v>537.24247535785832</v>
      </c>
      <c r="I95" s="32">
        <f>'Yhtiö VE 0 '!I38*$L$6</f>
        <v>535.27680631004455</v>
      </c>
      <c r="J95" s="32">
        <f>'Yhtiö VE 0 '!J38*$L$6</f>
        <v>512.2856218803912</v>
      </c>
      <c r="K95" s="32">
        <f>'Yhtiö VE 0 '!K38*$L$6</f>
        <v>478.13324708836518</v>
      </c>
      <c r="L95" s="32">
        <f>'Yhtiö VE 0 '!L38*$L$6</f>
        <v>446.25769728247411</v>
      </c>
      <c r="M95" s="32">
        <f>'Yhtiö VE 0 '!M38*$L$6</f>
        <v>416.50718413030921</v>
      </c>
      <c r="N95" s="32">
        <f>'Yhtiö VE 0 '!N38*$L$6</f>
        <v>388.74003852162195</v>
      </c>
      <c r="O95" s="32">
        <f>'Yhtiö VE 0 '!O38*$L$6</f>
        <v>362.82403595351389</v>
      </c>
      <c r="P95" s="32">
        <f>'Yhtiö VE 0 '!P38*$L$6</f>
        <v>338.6357668899463</v>
      </c>
      <c r="Q95" s="32">
        <f>'Yhtiö VE 0 '!Q38*$L$6</f>
        <v>316.06004909728318</v>
      </c>
      <c r="R95" s="32">
        <f>'Yhtiö VE 0 '!R38*$L$6</f>
        <v>294.98937915746427</v>
      </c>
      <c r="S95" s="32">
        <f>'Yhtiö VE 0 '!S38*$L$6</f>
        <v>275.32342054696664</v>
      </c>
      <c r="T95" s="32">
        <f>'Yhtiö VE 0 '!T38*$L$6</f>
        <v>256.96852584383561</v>
      </c>
      <c r="U95" s="32">
        <f>'Yhtiö VE 0 '!U38*$L$6</f>
        <v>239.83729078757989</v>
      </c>
      <c r="V95" s="32">
        <f>'Yhtiö VE 0 '!V38*$L$6</f>
        <v>223.84813806840791</v>
      </c>
      <c r="W95" s="32">
        <f>'Yhtiö VE 0 '!W38*$L$6</f>
        <v>208.92492886384741</v>
      </c>
      <c r="X95" s="32">
        <f>'Yhtiö VE 0 '!X38*$L$6</f>
        <v>194.99660027292424</v>
      </c>
    </row>
    <row r="96" spans="2:24" x14ac:dyDescent="0.3">
      <c r="B96" s="29" t="s">
        <v>16529</v>
      </c>
      <c r="C96" s="32">
        <f>'Yhtiö VE 0 '!C39*$L$7</f>
        <v>12089.462848586936</v>
      </c>
      <c r="D96" s="32">
        <f>'Yhtiö VE 0 '!D39*$L$7</f>
        <v>15111.828560733669</v>
      </c>
      <c r="E96" s="32">
        <f>'Yhtiö VE 0 '!E39*$L$7</f>
        <v>15111.828560733669</v>
      </c>
      <c r="F96" s="32">
        <f>'Yhtiö VE 0 '!F39*$L$7</f>
        <v>15111.828560733669</v>
      </c>
      <c r="G96" s="32">
        <f>'Yhtiö VE 0 '!G39*$L$7</f>
        <v>15111.828560733669</v>
      </c>
      <c r="H96" s="32">
        <f>'Yhtiö VE 0 '!H39*$L$7</f>
        <v>15111.828560733669</v>
      </c>
      <c r="I96" s="32">
        <f>'Yhtiö VE 0 '!I39*$L$7</f>
        <v>15111.828560733669</v>
      </c>
      <c r="J96" s="32">
        <f>'Yhtiö VE 0 '!J39*$L$7</f>
        <v>15414.065131948342</v>
      </c>
      <c r="K96" s="32">
        <f>'Yhtiö VE 0 '!K39*$L$7</f>
        <v>15722.346434587309</v>
      </c>
      <c r="L96" s="32">
        <f>'Yhtiö VE 0 '!L39*$L$7</f>
        <v>16036.793363279055</v>
      </c>
      <c r="M96" s="32">
        <f>'Yhtiö VE 0 '!M39*$L$7</f>
        <v>16357.529230544636</v>
      </c>
      <c r="N96" s="32">
        <f>'Yhtiö VE 0 '!N39*$L$7</f>
        <v>16684.67981515553</v>
      </c>
      <c r="O96" s="32">
        <f>'Yhtiö VE 0 '!O39*$L$7</f>
        <v>17018.37341145864</v>
      </c>
      <c r="P96" s="32">
        <f>'Yhtiö VE 0 '!P39*$L$7</f>
        <v>17358.740879687812</v>
      </c>
      <c r="Q96" s="32">
        <f>'Yhtiö VE 0 '!Q39*$L$7</f>
        <v>17705.915697281569</v>
      </c>
      <c r="R96" s="32">
        <f>'Yhtiö VE 0 '!R39*$L$7</f>
        <v>18060.034011227199</v>
      </c>
      <c r="S96" s="32">
        <f>'Yhtiö VE 0 '!S39*$L$7</f>
        <v>18421.234691451744</v>
      </c>
      <c r="T96" s="32">
        <f>'Yhtiö VE 0 '!T39*$L$7</f>
        <v>18789.659385280778</v>
      </c>
      <c r="U96" s="32">
        <f>'Yhtiö VE 0 '!U39*$L$7</f>
        <v>19165.452572986393</v>
      </c>
      <c r="V96" s="32">
        <f>'Yhtiö VE 0 '!V39*$L$7</f>
        <v>19548.761624446121</v>
      </c>
      <c r="W96" s="32">
        <f>'Yhtiö VE 0 '!W39*$L$7</f>
        <v>19939.736856935044</v>
      </c>
      <c r="X96" s="32">
        <f>'Yhtiö VE 0 '!X39*$L$7</f>
        <v>20338.531594073742</v>
      </c>
    </row>
    <row r="97" spans="1:26" x14ac:dyDescent="0.3">
      <c r="B97" s="29" t="s">
        <v>16530</v>
      </c>
      <c r="C97" s="32">
        <f>'Yhtiö VE 0 '!C40*$L$8</f>
        <v>0</v>
      </c>
      <c r="D97" s="32">
        <f>'Yhtiö VE 0 '!D40*$L$8</f>
        <v>624.62224717699166</v>
      </c>
      <c r="E97" s="32">
        <f>'Yhtiö VE 0 '!E40*$L$8</f>
        <v>945.66464948946714</v>
      </c>
      <c r="F97" s="32">
        <f>'Yhtiö VE 0 '!F40*$L$8</f>
        <v>1154.6332536167085</v>
      </c>
      <c r="G97" s="32">
        <f>'Yhtiö VE 0 '!G40*$L$8</f>
        <v>1279.1487508520438</v>
      </c>
      <c r="H97" s="32">
        <f>'Yhtiö VE 0 '!H40*$L$8</f>
        <v>1274.468586452487</v>
      </c>
      <c r="I97" s="32">
        <f>'Yhtiö VE 0 '!I40*$L$8</f>
        <v>1219.7276711437885</v>
      </c>
      <c r="J97" s="32">
        <f>'Yhtiö VE 0 '!J40*$L$8</f>
        <v>1138.4124930675359</v>
      </c>
      <c r="K97" s="32">
        <f>'Yhtiö VE 0 '!K40*$L$8</f>
        <v>1062.5183268630337</v>
      </c>
      <c r="L97" s="32">
        <f>'Yhtiö VE 0 '!L40*$L$8</f>
        <v>991.68377173883141</v>
      </c>
      <c r="M97" s="32">
        <f>'Yhtiö VE 0 '!M40*$L$8</f>
        <v>925.57152028957591</v>
      </c>
      <c r="N97" s="32">
        <f>'Yhtiö VE 0 '!N40*$L$8</f>
        <v>863.86675227027104</v>
      </c>
      <c r="O97" s="32">
        <f>'Yhtiö VE 0 '!O40*$L$8</f>
        <v>806.27563545225303</v>
      </c>
      <c r="P97" s="32">
        <f>'Yhtiö VE 0 '!P40*$L$8</f>
        <v>752.52392642210293</v>
      </c>
      <c r="Q97" s="32">
        <f>'Yhtiö VE 0 '!Q40*$L$8</f>
        <v>702.35566466062937</v>
      </c>
      <c r="R97" s="32">
        <f>'Yhtiö VE 0 '!R40*$L$8</f>
        <v>655.53195368325407</v>
      </c>
      <c r="S97" s="32">
        <f>'Yhtiö VE 0 '!S40*$L$8</f>
        <v>611.82982343770368</v>
      </c>
      <c r="T97" s="32">
        <f>'Yhtiö VE 0 '!T40*$L$8</f>
        <v>571.04116854185679</v>
      </c>
      <c r="U97" s="32">
        <f>'Yhtiö VE 0 '!U40*$L$8</f>
        <v>532.97175730573304</v>
      </c>
      <c r="V97" s="32">
        <f>'Yhtiö VE 0 '!V40*$L$8</f>
        <v>497.44030681868423</v>
      </c>
      <c r="W97" s="32">
        <f>'Yhtiö VE 0 '!W40*$L$8</f>
        <v>464.27761969743869</v>
      </c>
      <c r="X97" s="32">
        <f>'Yhtiö VE 0 '!X40*$L$8</f>
        <v>433.32577838427608</v>
      </c>
    </row>
    <row r="98" spans="1:26" x14ac:dyDescent="0.3">
      <c r="B98" s="45" t="s">
        <v>16426</v>
      </c>
      <c r="C98" s="46">
        <f>SUM(C89:C97)</f>
        <v>30392.909601347554</v>
      </c>
      <c r="D98" s="46">
        <f t="shared" ref="D98:X98" si="54">SUM(D89:D97)</f>
        <v>34236.411779275069</v>
      </c>
      <c r="E98" s="46">
        <f>SUM(E89:E97)</f>
        <v>36156.461411495831</v>
      </c>
      <c r="F98" s="46">
        <f t="shared" si="54"/>
        <v>36813.222583965704</v>
      </c>
      <c r="G98" s="46">
        <f t="shared" si="54"/>
        <v>37350.303934678479</v>
      </c>
      <c r="H98" s="46">
        <f t="shared" si="54"/>
        <v>37734.428139162825</v>
      </c>
      <c r="I98" s="46">
        <f t="shared" si="54"/>
        <v>38025.82488892469</v>
      </c>
      <c r="J98" s="46">
        <f t="shared" si="54"/>
        <v>649583.3614608486</v>
      </c>
      <c r="K98" s="46">
        <f t="shared" si="54"/>
        <v>41859.299611223549</v>
      </c>
      <c r="L98" s="46">
        <f t="shared" si="54"/>
        <v>42273.005129862249</v>
      </c>
      <c r="M98" s="46">
        <f t="shared" si="54"/>
        <v>42723.216790446102</v>
      </c>
      <c r="N98" s="46">
        <f t="shared" si="54"/>
        <v>43208.782580375875</v>
      </c>
      <c r="O98" s="46">
        <f t="shared" si="54"/>
        <v>43728.652922496163</v>
      </c>
      <c r="P98" s="46">
        <f t="shared" si="54"/>
        <v>44281.874358758025</v>
      </c>
      <c r="Q98" s="46">
        <f t="shared" si="54"/>
        <v>44867.583665224323</v>
      </c>
      <c r="R98" s="46">
        <f t="shared" si="54"/>
        <v>45485.002369867201</v>
      </c>
      <c r="S98" s="46">
        <f t="shared" si="54"/>
        <v>46133.431646513716</v>
      </c>
      <c r="T98" s="46">
        <f t="shared" si="54"/>
        <v>273445.5808934099</v>
      </c>
      <c r="U98" s="46">
        <f t="shared" si="54"/>
        <v>57445.341084312902</v>
      </c>
      <c r="V98" s="46">
        <f t="shared" si="54"/>
        <v>57521.706574165008</v>
      </c>
      <c r="W98" s="46">
        <f t="shared" si="54"/>
        <v>57671.102129269755</v>
      </c>
      <c r="X98" s="46">
        <f t="shared" si="54"/>
        <v>57890.221500568514</v>
      </c>
    </row>
    <row r="99" spans="1:26" x14ac:dyDescent="0.3">
      <c r="B99" s="21" t="s">
        <v>16531</v>
      </c>
      <c r="C99" s="32">
        <f>C86-C98</f>
        <v>-785.58960134755398</v>
      </c>
      <c r="D99" s="32">
        <f>D86-D98</f>
        <v>-5414.6813806226237</v>
      </c>
      <c r="E99" s="32">
        <f t="shared" ref="E99:I99" si="55">E86-E98</f>
        <v>2065.9272078815484</v>
      </c>
      <c r="F99" s="32">
        <f>F86-F98</f>
        <v>1580.7402239158473</v>
      </c>
      <c r="G99" s="32">
        <f>G86-G98</f>
        <v>2011.5933132373757</v>
      </c>
      <c r="H99" s="32">
        <f t="shared" si="55"/>
        <v>3569.5684790345622</v>
      </c>
      <c r="I99" s="32">
        <f t="shared" si="55"/>
        <v>6407.8430272682817</v>
      </c>
      <c r="J99" s="32">
        <f t="shared" ref="J99:W99" si="56">J86-J98</f>
        <v>-570676.85501893563</v>
      </c>
      <c r="K99" s="32">
        <f t="shared" si="56"/>
        <v>-567487.57141063572</v>
      </c>
      <c r="L99" s="32">
        <f t="shared" si="56"/>
        <v>-562009.07832780317</v>
      </c>
      <c r="M99" s="32">
        <f t="shared" si="56"/>
        <v>-554115.7070127927</v>
      </c>
      <c r="N99" s="32">
        <f t="shared" si="56"/>
        <v>-543670.90620138461</v>
      </c>
      <c r="O99" s="32">
        <f t="shared" si="56"/>
        <v>-530526.76072858984</v>
      </c>
      <c r="P99" s="32">
        <f t="shared" si="56"/>
        <v>-514523.46878833947</v>
      </c>
      <c r="Q99" s="32">
        <f t="shared" si="56"/>
        <v>-495488.77617661486</v>
      </c>
      <c r="R99" s="32">
        <f t="shared" si="56"/>
        <v>-473237.36569291621</v>
      </c>
      <c r="S99" s="32">
        <f t="shared" si="56"/>
        <v>-447570.19971465005</v>
      </c>
      <c r="T99" s="32">
        <f t="shared" si="56"/>
        <v>-534907.14712579339</v>
      </c>
      <c r="U99" s="32">
        <f t="shared" si="56"/>
        <v>-511677.33671890362</v>
      </c>
      <c r="V99" s="32">
        <f t="shared" si="56"/>
        <v>-483683.38271239388</v>
      </c>
      <c r="W99" s="32">
        <f t="shared" si="56"/>
        <v>-450707.88462614833</v>
      </c>
      <c r="X99" s="32">
        <f>X86-X98</f>
        <v>-412512.70989827061</v>
      </c>
    </row>
    <row r="100" spans="1:26" x14ac:dyDescent="0.3">
      <c r="B100" s="44"/>
      <c r="C100" s="32"/>
      <c r="D100" s="32"/>
      <c r="E100" s="32"/>
      <c r="F100" s="32"/>
      <c r="G100" s="32"/>
      <c r="H100" s="32"/>
      <c r="I100" s="32"/>
      <c r="J100" s="32"/>
      <c r="K100" s="32"/>
      <c r="L100" s="32"/>
      <c r="M100" s="32"/>
      <c r="N100" s="32"/>
      <c r="O100" s="32"/>
      <c r="P100" s="32"/>
      <c r="Q100" s="32"/>
      <c r="R100" s="32"/>
      <c r="S100" s="32"/>
      <c r="T100" s="32"/>
      <c r="U100" s="32"/>
      <c r="V100" s="32"/>
      <c r="W100" s="32"/>
      <c r="X100" s="32"/>
      <c r="Z100" s="32"/>
    </row>
    <row r="101" spans="1:26" x14ac:dyDescent="0.3">
      <c r="B101" s="21"/>
      <c r="C101" s="32"/>
      <c r="D101" s="32"/>
      <c r="E101" s="32"/>
      <c r="F101" s="32"/>
      <c r="G101" s="32"/>
      <c r="H101" s="32"/>
      <c r="I101" s="32"/>
      <c r="J101" s="32"/>
      <c r="K101" s="32"/>
      <c r="L101" s="32"/>
      <c r="M101" s="32"/>
      <c r="N101" s="32"/>
      <c r="O101" s="32"/>
      <c r="P101" s="32"/>
      <c r="Q101" s="32"/>
      <c r="R101" s="32"/>
      <c r="S101" s="32"/>
      <c r="T101" s="32"/>
      <c r="U101" s="32"/>
      <c r="V101" s="32"/>
      <c r="W101" s="32"/>
      <c r="X101" s="32"/>
    </row>
    <row r="102" spans="1:26" x14ac:dyDescent="0.3">
      <c r="B102" s="21"/>
      <c r="C102" s="32"/>
      <c r="D102" s="32"/>
      <c r="E102" s="32"/>
      <c r="F102" s="32"/>
      <c r="G102" s="32"/>
      <c r="H102" s="32"/>
      <c r="I102" s="32"/>
      <c r="J102" s="32"/>
      <c r="K102" s="32"/>
      <c r="L102" s="32"/>
      <c r="M102" s="32"/>
      <c r="N102" s="32"/>
      <c r="O102" s="32"/>
      <c r="P102" s="32"/>
      <c r="Q102" s="32"/>
      <c r="R102" s="32"/>
      <c r="S102" s="32"/>
      <c r="T102" s="32"/>
      <c r="U102" s="32"/>
      <c r="V102" s="32"/>
      <c r="W102" s="32"/>
    </row>
    <row r="103" spans="1:26" x14ac:dyDescent="0.3">
      <c r="B103" s="21"/>
      <c r="C103" s="32"/>
      <c r="D103" s="32"/>
      <c r="E103" s="32"/>
      <c r="F103" s="32"/>
      <c r="G103" s="32"/>
      <c r="H103" s="32"/>
      <c r="I103" s="32"/>
      <c r="J103" s="32"/>
      <c r="K103" s="32"/>
      <c r="L103" s="32"/>
      <c r="M103" s="32"/>
      <c r="N103" s="32"/>
      <c r="O103" s="32"/>
      <c r="P103" s="32"/>
      <c r="Q103" s="32"/>
      <c r="R103" s="32"/>
      <c r="S103" s="32"/>
      <c r="T103" s="32"/>
      <c r="U103" s="32"/>
      <c r="V103" s="32"/>
      <c r="W103" s="32"/>
      <c r="X103" s="32"/>
    </row>
    <row r="104" spans="1:26" ht="13.5" thickBot="1" x14ac:dyDescent="0.35">
      <c r="B104" s="21"/>
      <c r="C104" s="32"/>
      <c r="D104" s="32"/>
      <c r="E104" s="32"/>
      <c r="F104" s="32"/>
      <c r="G104" s="32"/>
      <c r="H104" s="32"/>
      <c r="I104" s="32"/>
      <c r="J104" s="32"/>
      <c r="K104" s="32"/>
      <c r="L104" s="32"/>
      <c r="M104" s="32"/>
      <c r="N104" s="32"/>
      <c r="O104" s="32"/>
      <c r="P104" s="32"/>
      <c r="Q104" s="32"/>
      <c r="R104" s="32"/>
      <c r="S104" s="32"/>
      <c r="T104" s="32"/>
      <c r="U104" s="32"/>
      <c r="V104" s="32"/>
      <c r="W104" s="32"/>
      <c r="X104" s="32"/>
    </row>
    <row r="105" spans="1:26" ht="13.5" thickBot="1" x14ac:dyDescent="0.35">
      <c r="A105" s="48"/>
      <c r="B105" s="63" t="s">
        <v>16532</v>
      </c>
      <c r="C105" s="64">
        <f>C99</f>
        <v>-785.58960134755398</v>
      </c>
      <c r="D105" s="64">
        <f>D99</f>
        <v>-5414.6813806226237</v>
      </c>
      <c r="E105" s="64">
        <f t="shared" ref="E105:X105" si="57">E99</f>
        <v>2065.9272078815484</v>
      </c>
      <c r="F105" s="64">
        <f>F99</f>
        <v>1580.7402239158473</v>
      </c>
      <c r="G105" s="64">
        <f t="shared" si="57"/>
        <v>2011.5933132373757</v>
      </c>
      <c r="H105" s="64">
        <f t="shared" si="57"/>
        <v>3569.5684790345622</v>
      </c>
      <c r="I105" s="64">
        <f t="shared" si="57"/>
        <v>6407.8430272682817</v>
      </c>
      <c r="J105" s="64">
        <f t="shared" si="57"/>
        <v>-570676.85501893563</v>
      </c>
      <c r="K105" s="64">
        <f t="shared" si="57"/>
        <v>-567487.57141063572</v>
      </c>
      <c r="L105" s="64">
        <f t="shared" si="57"/>
        <v>-562009.07832780317</v>
      </c>
      <c r="M105" s="64">
        <f t="shared" si="57"/>
        <v>-554115.7070127927</v>
      </c>
      <c r="N105" s="64">
        <f t="shared" si="57"/>
        <v>-543670.90620138461</v>
      </c>
      <c r="O105" s="64">
        <f t="shared" si="57"/>
        <v>-530526.76072858984</v>
      </c>
      <c r="P105" s="64">
        <f t="shared" si="57"/>
        <v>-514523.46878833947</v>
      </c>
      <c r="Q105" s="64">
        <f t="shared" si="57"/>
        <v>-495488.77617661486</v>
      </c>
      <c r="R105" s="64">
        <f t="shared" si="57"/>
        <v>-473237.36569291621</v>
      </c>
      <c r="S105" s="64">
        <f t="shared" si="57"/>
        <v>-447570.19971465005</v>
      </c>
      <c r="T105" s="64">
        <f t="shared" si="57"/>
        <v>-534907.14712579339</v>
      </c>
      <c r="U105" s="64">
        <f t="shared" si="57"/>
        <v>-511677.33671890362</v>
      </c>
      <c r="V105" s="64">
        <f t="shared" si="57"/>
        <v>-483683.38271239388</v>
      </c>
      <c r="W105" s="64">
        <f t="shared" si="57"/>
        <v>-450707.88462614833</v>
      </c>
      <c r="X105" s="64">
        <f t="shared" si="57"/>
        <v>-412512.70989827061</v>
      </c>
    </row>
    <row r="106" spans="1:26" x14ac:dyDescent="0.3">
      <c r="B106" s="21"/>
    </row>
    <row r="108" spans="1:26" x14ac:dyDescent="0.3">
      <c r="B108" s="39" t="s">
        <v>16443</v>
      </c>
      <c r="C108" s="40"/>
      <c r="D108" s="40"/>
      <c r="E108" s="40"/>
      <c r="F108" s="40"/>
      <c r="G108" s="40"/>
      <c r="H108" s="40"/>
      <c r="I108" s="40"/>
      <c r="J108" s="40"/>
      <c r="K108" s="40"/>
      <c r="L108" s="40"/>
      <c r="M108" s="40"/>
      <c r="N108" s="40"/>
      <c r="O108" s="40"/>
      <c r="P108" s="40"/>
      <c r="Q108" s="40"/>
      <c r="R108" s="40"/>
      <c r="S108" s="40"/>
      <c r="T108" s="40"/>
      <c r="U108" s="40"/>
      <c r="V108" s="40"/>
      <c r="W108" s="40"/>
      <c r="X108" s="40"/>
    </row>
    <row r="109" spans="1:26" x14ac:dyDescent="0.3">
      <c r="B109" s="21"/>
      <c r="C109" s="58">
        <f>TALOUSTIEDOT!C$69</f>
        <v>2023</v>
      </c>
      <c r="D109" s="58">
        <f>C$12+1</f>
        <v>2024</v>
      </c>
      <c r="E109" s="58">
        <f t="shared" ref="E109:X109" si="58">D$12+1</f>
        <v>2025</v>
      </c>
      <c r="F109" s="58">
        <f t="shared" si="58"/>
        <v>2026</v>
      </c>
      <c r="G109" s="58">
        <f t="shared" si="58"/>
        <v>2027</v>
      </c>
      <c r="H109" s="58">
        <f t="shared" si="58"/>
        <v>2028</v>
      </c>
      <c r="I109" s="58">
        <f t="shared" si="58"/>
        <v>2029</v>
      </c>
      <c r="J109" s="58">
        <f t="shared" si="58"/>
        <v>2030</v>
      </c>
      <c r="K109" s="58">
        <f t="shared" si="58"/>
        <v>2031</v>
      </c>
      <c r="L109" s="58">
        <f t="shared" si="58"/>
        <v>2032</v>
      </c>
      <c r="M109" s="58">
        <f t="shared" si="58"/>
        <v>2033</v>
      </c>
      <c r="N109" s="58">
        <f t="shared" si="58"/>
        <v>2034</v>
      </c>
      <c r="O109" s="58">
        <f t="shared" si="58"/>
        <v>2035</v>
      </c>
      <c r="P109" s="58">
        <f t="shared" si="58"/>
        <v>2036</v>
      </c>
      <c r="Q109" s="58">
        <f t="shared" si="58"/>
        <v>2037</v>
      </c>
      <c r="R109" s="58">
        <f t="shared" si="58"/>
        <v>2038</v>
      </c>
      <c r="S109" s="58">
        <f t="shared" si="58"/>
        <v>2039</v>
      </c>
      <c r="T109" s="58">
        <f t="shared" si="58"/>
        <v>2040</v>
      </c>
      <c r="U109" s="58">
        <f t="shared" si="58"/>
        <v>2041</v>
      </c>
      <c r="V109" s="58">
        <f t="shared" si="58"/>
        <v>2042</v>
      </c>
      <c r="W109" s="58">
        <f t="shared" si="58"/>
        <v>2043</v>
      </c>
      <c r="X109" s="58">
        <f t="shared" si="58"/>
        <v>2044</v>
      </c>
    </row>
    <row r="110" spans="1:26" x14ac:dyDescent="0.3">
      <c r="B110" s="51" t="s">
        <v>16533</v>
      </c>
      <c r="C110" s="46">
        <f t="shared" ref="C110:X110" si="59">C82</f>
        <v>29607.32</v>
      </c>
      <c r="D110" s="46">
        <f t="shared" si="59"/>
        <v>29607.32</v>
      </c>
      <c r="E110" s="46">
        <f t="shared" si="59"/>
        <v>33637.070000000007</v>
      </c>
      <c r="F110" s="46">
        <f t="shared" si="59"/>
        <v>36328.035600000003</v>
      </c>
      <c r="G110" s="46">
        <f t="shared" si="59"/>
        <v>37781.157024000007</v>
      </c>
      <c r="H110" s="46">
        <f t="shared" si="59"/>
        <v>39292.403304960011</v>
      </c>
      <c r="I110" s="46">
        <f t="shared" si="59"/>
        <v>40864.099437158409</v>
      </c>
      <c r="J110" s="46">
        <f t="shared" si="59"/>
        <v>42498.663414644747</v>
      </c>
      <c r="K110" s="46">
        <f t="shared" si="59"/>
        <v>45048.58321952344</v>
      </c>
      <c r="L110" s="46">
        <f t="shared" si="59"/>
        <v>47751.498212694845</v>
      </c>
      <c r="M110" s="46">
        <f t="shared" si="59"/>
        <v>50616.588105456533</v>
      </c>
      <c r="N110" s="46">
        <f>N82</f>
        <v>53653.583391783934</v>
      </c>
      <c r="O110" s="46">
        <f t="shared" si="59"/>
        <v>56872.798395290971</v>
      </c>
      <c r="P110" s="46">
        <f t="shared" si="59"/>
        <v>60285.16629900843</v>
      </c>
      <c r="Q110" s="46">
        <f t="shared" si="59"/>
        <v>63902.276276948949</v>
      </c>
      <c r="R110" s="46">
        <f t="shared" si="59"/>
        <v>67736.412853565882</v>
      </c>
      <c r="S110" s="46">
        <f t="shared" si="59"/>
        <v>71800.597624779839</v>
      </c>
      <c r="T110" s="46">
        <f t="shared" si="59"/>
        <v>76108.633482266625</v>
      </c>
      <c r="U110" s="46">
        <f t="shared" si="59"/>
        <v>80675.151491202632</v>
      </c>
      <c r="V110" s="46">
        <f t="shared" si="59"/>
        <v>85515.660580674798</v>
      </c>
      <c r="W110" s="46">
        <f t="shared" si="59"/>
        <v>90646.600215515282</v>
      </c>
      <c r="X110" s="46">
        <f t="shared" si="59"/>
        <v>96085.396228446218</v>
      </c>
    </row>
    <row r="111" spans="1:26" x14ac:dyDescent="0.3">
      <c r="B111" s="23" t="str">
        <f t="shared" ref="B111:X113" si="60">B89</f>
        <v>Osuus yhtiön materiaali ja palvelu -kuluista</v>
      </c>
      <c r="C111" s="32">
        <f t="shared" si="60"/>
        <v>13558.332584690248</v>
      </c>
      <c r="D111" s="32">
        <f t="shared" si="60"/>
        <v>13829.499236384054</v>
      </c>
      <c r="E111" s="32">
        <f t="shared" si="60"/>
        <v>14106.089221111735</v>
      </c>
      <c r="F111" s="32">
        <f t="shared" si="60"/>
        <v>14388.211005533971</v>
      </c>
      <c r="G111" s="32">
        <f t="shared" si="60"/>
        <v>14675.97522564465</v>
      </c>
      <c r="H111" s="32">
        <f t="shared" si="60"/>
        <v>14969.494730157543</v>
      </c>
      <c r="I111" s="32">
        <f t="shared" si="60"/>
        <v>15268.884624760694</v>
      </c>
      <c r="J111" s="32">
        <f t="shared" si="60"/>
        <v>15574.262317255909</v>
      </c>
      <c r="K111" s="32">
        <f t="shared" si="60"/>
        <v>15885.747563601028</v>
      </c>
      <c r="L111" s="32">
        <f t="shared" si="60"/>
        <v>16203.462514873048</v>
      </c>
      <c r="M111" s="32">
        <f t="shared" si="60"/>
        <v>16527.531765170508</v>
      </c>
      <c r="N111" s="32">
        <f t="shared" si="60"/>
        <v>16858.082400473919</v>
      </c>
      <c r="O111" s="32">
        <f t="shared" si="60"/>
        <v>17195.244048483397</v>
      </c>
      <c r="P111" s="32">
        <f t="shared" si="60"/>
        <v>17539.148929453066</v>
      </c>
      <c r="Q111" s="32">
        <f t="shared" si="60"/>
        <v>17889.931908042126</v>
      </c>
      <c r="R111" s="32">
        <f t="shared" si="60"/>
        <v>18247.730546202969</v>
      </c>
      <c r="S111" s="32">
        <f t="shared" si="60"/>
        <v>18612.685157127027</v>
      </c>
      <c r="T111" s="32">
        <f t="shared" si="60"/>
        <v>18984.938860269569</v>
      </c>
      <c r="U111" s="32">
        <f t="shared" si="60"/>
        <v>19364.63763747496</v>
      </c>
      <c r="V111" s="32">
        <f t="shared" si="60"/>
        <v>19751.930390224461</v>
      </c>
      <c r="W111" s="32">
        <f t="shared" si="60"/>
        <v>20146.968998028951</v>
      </c>
      <c r="X111" s="32">
        <f t="shared" si="60"/>
        <v>20549.90837798953</v>
      </c>
    </row>
    <row r="112" spans="1:26" x14ac:dyDescent="0.3">
      <c r="B112" s="23" t="str">
        <f t="shared" si="60"/>
        <v>Osuus yhtiön henkilöstökuluista</v>
      </c>
      <c r="C112" s="32">
        <f t="shared" si="60"/>
        <v>4237.3567284297205</v>
      </c>
      <c r="D112" s="32">
        <f t="shared" si="60"/>
        <v>4322.103862998315</v>
      </c>
      <c r="E112" s="32">
        <f t="shared" si="60"/>
        <v>4408.545940258281</v>
      </c>
      <c r="F112" s="32">
        <f t="shared" si="60"/>
        <v>4496.7168590634465</v>
      </c>
      <c r="G112" s="32">
        <f t="shared" si="60"/>
        <v>4586.6511962447157</v>
      </c>
      <c r="H112" s="32">
        <f t="shared" si="60"/>
        <v>4678.3842201696098</v>
      </c>
      <c r="I112" s="32">
        <f t="shared" si="60"/>
        <v>4771.9519045730021</v>
      </c>
      <c r="J112" s="32">
        <f t="shared" si="60"/>
        <v>4867.3909426644623</v>
      </c>
      <c r="K112" s="32">
        <f t="shared" si="60"/>
        <v>4964.7387615177513</v>
      </c>
      <c r="L112" s="32">
        <f t="shared" si="60"/>
        <v>5064.0335367481066</v>
      </c>
      <c r="M112" s="32">
        <f t="shared" si="60"/>
        <v>5165.3142074830685</v>
      </c>
      <c r="N112" s="32">
        <f t="shared" si="60"/>
        <v>5268.6204916327297</v>
      </c>
      <c r="O112" s="32">
        <f t="shared" si="60"/>
        <v>5373.9929014653844</v>
      </c>
      <c r="P112" s="32">
        <f t="shared" si="60"/>
        <v>5481.4727594946926</v>
      </c>
      <c r="Q112" s="32">
        <f t="shared" si="60"/>
        <v>5591.1022146845862</v>
      </c>
      <c r="R112" s="32">
        <f t="shared" si="60"/>
        <v>5702.924258978278</v>
      </c>
      <c r="S112" s="32">
        <f t="shared" si="60"/>
        <v>5816.9827441578436</v>
      </c>
      <c r="T112" s="32">
        <f t="shared" si="60"/>
        <v>5933.3223990410006</v>
      </c>
      <c r="U112" s="32">
        <f t="shared" si="60"/>
        <v>6051.9888470218211</v>
      </c>
      <c r="V112" s="32">
        <f t="shared" si="60"/>
        <v>6173.0286239622574</v>
      </c>
      <c r="W112" s="32">
        <f t="shared" si="60"/>
        <v>6296.4891964415028</v>
      </c>
      <c r="X112" s="32">
        <f t="shared" si="60"/>
        <v>6422.418980370333</v>
      </c>
    </row>
    <row r="113" spans="2:26" x14ac:dyDescent="0.3">
      <c r="B113" s="23" t="str">
        <f t="shared" si="60"/>
        <v>Osuus yhtiön muista kuluista</v>
      </c>
      <c r="C113" s="32">
        <f t="shared" si="60"/>
        <v>341.52732547258091</v>
      </c>
      <c r="D113" s="32">
        <f t="shared" si="60"/>
        <v>348.35787198203252</v>
      </c>
      <c r="E113" s="32">
        <f t="shared" si="60"/>
        <v>355.32502942167315</v>
      </c>
      <c r="F113" s="32">
        <f t="shared" si="60"/>
        <v>362.4315300101066</v>
      </c>
      <c r="G113" s="32">
        <f t="shared" si="60"/>
        <v>369.68016061030875</v>
      </c>
      <c r="H113" s="32">
        <f t="shared" si="60"/>
        <v>377.07376382251493</v>
      </c>
      <c r="I113" s="32">
        <f t="shared" si="60"/>
        <v>384.61523909896522</v>
      </c>
      <c r="J113" s="32">
        <f t="shared" si="60"/>
        <v>392.30754388094454</v>
      </c>
      <c r="K113" s="32">
        <f t="shared" si="60"/>
        <v>400.15369475856346</v>
      </c>
      <c r="L113" s="32">
        <f t="shared" si="60"/>
        <v>408.15676865373473</v>
      </c>
      <c r="M113" s="32">
        <f t="shared" si="60"/>
        <v>416.31990402680941</v>
      </c>
      <c r="N113" s="32">
        <f t="shared" si="60"/>
        <v>424.6463021073456</v>
      </c>
      <c r="O113" s="32">
        <f t="shared" si="60"/>
        <v>433.13922814949251</v>
      </c>
      <c r="P113" s="32">
        <f t="shared" si="60"/>
        <v>441.80201271248239</v>
      </c>
      <c r="Q113" s="32">
        <f t="shared" si="60"/>
        <v>450.63805296673206</v>
      </c>
      <c r="R113" s="32">
        <f t="shared" si="60"/>
        <v>459.65081402606671</v>
      </c>
      <c r="S113" s="32">
        <f t="shared" si="60"/>
        <v>468.84383030658807</v>
      </c>
      <c r="T113" s="32">
        <f t="shared" si="60"/>
        <v>478.22070691271983</v>
      </c>
      <c r="U113" s="32">
        <f t="shared" si="60"/>
        <v>487.78512105097423</v>
      </c>
      <c r="V113" s="32">
        <f t="shared" si="60"/>
        <v>497.54082347199375</v>
      </c>
      <c r="W113" s="32">
        <f t="shared" si="60"/>
        <v>507.49163994143362</v>
      </c>
      <c r="X113" s="32">
        <f t="shared" si="60"/>
        <v>517.64147274026232</v>
      </c>
    </row>
    <row r="114" spans="2:26" x14ac:dyDescent="0.3">
      <c r="B114" s="23" t="s">
        <v>16534</v>
      </c>
      <c r="C114" s="32">
        <f>C123</f>
        <v>0</v>
      </c>
      <c r="D114" s="32">
        <f t="shared" ref="D114:X114" si="61">D123</f>
        <v>0</v>
      </c>
      <c r="E114" s="32">
        <f t="shared" si="61"/>
        <v>0</v>
      </c>
      <c r="F114" s="32">
        <f t="shared" si="61"/>
        <v>0</v>
      </c>
      <c r="G114" s="32">
        <f t="shared" si="61"/>
        <v>0</v>
      </c>
      <c r="H114" s="32">
        <f t="shared" si="61"/>
        <v>0</v>
      </c>
      <c r="I114" s="32">
        <f t="shared" si="61"/>
        <v>0</v>
      </c>
      <c r="J114" s="32">
        <f t="shared" si="61"/>
        <v>48648</v>
      </c>
      <c r="K114" s="32">
        <f t="shared" si="61"/>
        <v>44756.160000000003</v>
      </c>
      <c r="L114" s="32">
        <f t="shared" si="61"/>
        <v>41175.667199999996</v>
      </c>
      <c r="M114" s="32">
        <f t="shared" si="61"/>
        <v>37881.613823999993</v>
      </c>
      <c r="N114" s="32">
        <f t="shared" si="61"/>
        <v>34851.084718079997</v>
      </c>
      <c r="O114" s="32">
        <f t="shared" si="61"/>
        <v>32062.997940633595</v>
      </c>
      <c r="P114" s="32">
        <f t="shared" si="61"/>
        <v>29497.958105382906</v>
      </c>
      <c r="Q114" s="32">
        <f t="shared" si="61"/>
        <v>27138.121456952271</v>
      </c>
      <c r="R114" s="32">
        <f t="shared" si="61"/>
        <v>24967.071740396088</v>
      </c>
      <c r="S114" s="32">
        <f t="shared" si="61"/>
        <v>22969.706001164403</v>
      </c>
      <c r="T114" s="32">
        <f t="shared" si="61"/>
        <v>38412.129521071249</v>
      </c>
      <c r="U114" s="32">
        <f t="shared" si="61"/>
        <v>35339.159159385548</v>
      </c>
      <c r="V114" s="32">
        <f t="shared" si="61"/>
        <v>32512.026426634704</v>
      </c>
      <c r="W114" s="32">
        <f t="shared" si="61"/>
        <v>29911.064312503931</v>
      </c>
      <c r="X114" s="32">
        <f t="shared" si="61"/>
        <v>27518.179167503618</v>
      </c>
    </row>
    <row r="115" spans="2:26" x14ac:dyDescent="0.3">
      <c r="B115" s="23" t="str">
        <f>B92</f>
        <v>Korkokulut (alue)</v>
      </c>
      <c r="C115" s="32">
        <f t="shared" ref="C115:X115" si="62">(C127+C128)*$H$4</f>
        <v>0</v>
      </c>
      <c r="D115" s="32">
        <f t="shared" si="62"/>
        <v>0</v>
      </c>
      <c r="E115" s="32">
        <f t="shared" si="62"/>
        <v>300</v>
      </c>
      <c r="F115" s="32">
        <f t="shared" si="62"/>
        <v>280</v>
      </c>
      <c r="G115" s="32">
        <f t="shared" si="62"/>
        <v>261.33333333333331</v>
      </c>
      <c r="H115" s="32">
        <f t="shared" si="62"/>
        <v>243.9111111111111</v>
      </c>
      <c r="I115" s="32">
        <f t="shared" si="62"/>
        <v>227.65037037037035</v>
      </c>
      <c r="J115" s="32">
        <f t="shared" si="62"/>
        <v>1112.4736790123457</v>
      </c>
      <c r="K115" s="32">
        <f t="shared" si="62"/>
        <v>1038.3087670781892</v>
      </c>
      <c r="L115" s="32">
        <f t="shared" si="62"/>
        <v>969.08818260630983</v>
      </c>
      <c r="M115" s="32">
        <f t="shared" si="62"/>
        <v>904.48230376588924</v>
      </c>
      <c r="N115" s="32">
        <f t="shared" si="62"/>
        <v>844.18348351482996</v>
      </c>
      <c r="O115" s="32">
        <f t="shared" si="62"/>
        <v>787.90458461384128</v>
      </c>
      <c r="P115" s="32">
        <f t="shared" si="62"/>
        <v>735.37761230625188</v>
      </c>
      <c r="Q115" s="32">
        <f t="shared" si="62"/>
        <v>686.3524381525018</v>
      </c>
      <c r="R115" s="32">
        <f t="shared" si="62"/>
        <v>640.59560894233505</v>
      </c>
      <c r="S115" s="32">
        <f t="shared" si="62"/>
        <v>597.88923501284603</v>
      </c>
      <c r="T115" s="32">
        <f t="shared" si="62"/>
        <v>3858.0299526786562</v>
      </c>
      <c r="U115" s="32">
        <f t="shared" si="62"/>
        <v>3600.8279558334125</v>
      </c>
      <c r="V115" s="32">
        <f t="shared" si="62"/>
        <v>3360.7727587778513</v>
      </c>
      <c r="W115" s="32">
        <f t="shared" si="62"/>
        <v>3136.7212415259951</v>
      </c>
      <c r="X115" s="32">
        <f t="shared" si="62"/>
        <v>2927.6064920909284</v>
      </c>
    </row>
    <row r="116" spans="2:26" x14ac:dyDescent="0.3">
      <c r="B116" s="23" t="s">
        <v>16535</v>
      </c>
      <c r="C116" s="32">
        <f>'Yhtiö VE 0 '!C54*$L$9</f>
        <v>8069.7164514317792</v>
      </c>
      <c r="D116" s="32">
        <f>'Yhtiö VE 0 '!D54*$L$9</f>
        <v>2843.0839492893128</v>
      </c>
      <c r="E116" s="32">
        <f>'Yhtiö VE 0 '!E54*$L$9</f>
        <v>3824.5835182048613</v>
      </c>
      <c r="F116" s="32">
        <f>'Yhtiö VE 0 '!F54*$L$9</f>
        <v>4727.5631216071661</v>
      </c>
      <c r="G116" s="32">
        <f>'Yhtiö VE 0 '!G54*$L$9</f>
        <v>5558.3043567372861</v>
      </c>
      <c r="H116" s="32">
        <f>'Yhtiö VE 0 '!H54*$L$9</f>
        <v>6322.5862930569974</v>
      </c>
      <c r="I116" s="32">
        <f>'Yhtiö VE 0 '!I54*$L$9</f>
        <v>7025.7256744711303</v>
      </c>
      <c r="J116" s="32">
        <f>'Yhtiö VE 0 '!J54*$L$9</f>
        <v>7696.7928310693078</v>
      </c>
      <c r="K116" s="32">
        <f>'Yhtiö VE 0 '!K54*$L$9</f>
        <v>8338.8371193507483</v>
      </c>
      <c r="L116" s="32">
        <f>'Yhtiö VE 0 '!L54*$L$9</f>
        <v>8954.673618865012</v>
      </c>
      <c r="M116" s="32">
        <f>'Yhtiö VE 0 '!M54*$L$9</f>
        <v>9546.9020677993794</v>
      </c>
      <c r="N116" s="32">
        <f>'Yhtiö VE 0 '!N54*$L$9</f>
        <v>10117.924287587874</v>
      </c>
      <c r="O116" s="32">
        <f>'Yhtiö VE 0 '!O54*$L$9</f>
        <v>10669.960217497533</v>
      </c>
      <c r="P116" s="32">
        <f>'Yhtiö VE 0 '!P54*$L$9</f>
        <v>11205.062670472757</v>
      </c>
      <c r="Q116" s="32">
        <f>'Yhtiö VE 0 '!Q54*$L$9</f>
        <v>11725.13091261746</v>
      </c>
      <c r="R116" s="32">
        <f>'Yhtiö VE 0 '!R54*$L$9</f>
        <v>12231.923160506241</v>
      </c>
      <c r="S116" s="32">
        <f>'Yhtiö VE 0 '!S54*$L$9</f>
        <v>12727.068082981881</v>
      </c>
      <c r="T116" s="32">
        <f>'Yhtiö VE 0 '!T54*$L$9</f>
        <v>13212.075387165793</v>
      </c>
      <c r="U116" s="32">
        <f>'Yhtiö VE 0 '!U54*$L$9</f>
        <v>13688.345562031443</v>
      </c>
      <c r="V116" s="32">
        <f>'Yhtiö VE 0 '!V54*$L$9</f>
        <v>14157.178847024617</v>
      </c>
      <c r="W116" s="32">
        <f>'Yhtiö VE 0 '!W54*$L$9</f>
        <v>14619.783487817451</v>
      </c>
      <c r="X116" s="32">
        <f>'Yhtiö VE 0 '!X54*$L$9</f>
        <v>15077.283336317954</v>
      </c>
    </row>
    <row r="117" spans="2:26" ht="13.5" thickBot="1" x14ac:dyDescent="0.35">
      <c r="B117" s="23" t="s">
        <v>16536</v>
      </c>
      <c r="C117" s="32">
        <f>C95</f>
        <v>166.23011416807037</v>
      </c>
      <c r="D117" s="32">
        <f t="shared" ref="D117:X117" si="63">D95</f>
        <v>0</v>
      </c>
      <c r="E117" s="32">
        <f t="shared" si="63"/>
        <v>262.34134381433648</v>
      </c>
      <c r="F117" s="32">
        <f t="shared" si="63"/>
        <v>397.17915278557615</v>
      </c>
      <c r="G117" s="32">
        <f t="shared" si="63"/>
        <v>484.94596651901765</v>
      </c>
      <c r="H117" s="32">
        <f t="shared" si="63"/>
        <v>537.24247535785832</v>
      </c>
      <c r="I117" s="32">
        <f t="shared" si="63"/>
        <v>535.27680631004455</v>
      </c>
      <c r="J117" s="32">
        <f t="shared" si="63"/>
        <v>512.2856218803912</v>
      </c>
      <c r="K117" s="32">
        <f t="shared" si="63"/>
        <v>478.13324708836518</v>
      </c>
      <c r="L117" s="32">
        <f t="shared" si="63"/>
        <v>446.25769728247411</v>
      </c>
      <c r="M117" s="32">
        <f t="shared" si="63"/>
        <v>416.50718413030921</v>
      </c>
      <c r="N117" s="32">
        <f t="shared" si="63"/>
        <v>388.74003852162195</v>
      </c>
      <c r="O117" s="32">
        <f t="shared" si="63"/>
        <v>362.82403595351389</v>
      </c>
      <c r="P117" s="32">
        <f t="shared" si="63"/>
        <v>338.6357668899463</v>
      </c>
      <c r="Q117" s="32">
        <f t="shared" si="63"/>
        <v>316.06004909728318</v>
      </c>
      <c r="R117" s="32">
        <f t="shared" si="63"/>
        <v>294.98937915746427</v>
      </c>
      <c r="S117" s="32">
        <f t="shared" si="63"/>
        <v>275.32342054696664</v>
      </c>
      <c r="T117" s="32">
        <f t="shared" si="63"/>
        <v>256.96852584383561</v>
      </c>
      <c r="U117" s="32">
        <f t="shared" si="63"/>
        <v>239.83729078757989</v>
      </c>
      <c r="V117" s="32">
        <f t="shared" si="63"/>
        <v>223.84813806840791</v>
      </c>
      <c r="W117" s="32">
        <f t="shared" si="63"/>
        <v>208.92492886384741</v>
      </c>
      <c r="X117" s="32">
        <f t="shared" si="63"/>
        <v>194.99660027292424</v>
      </c>
    </row>
    <row r="118" spans="2:26" ht="13.5" thickBot="1" x14ac:dyDescent="0.35">
      <c r="B118" s="63" t="s">
        <v>16446</v>
      </c>
      <c r="C118" s="64">
        <f>C110-SUM(C111:C117)</f>
        <v>3234.1567958076012</v>
      </c>
      <c r="D118" s="64">
        <f>D110-SUM(D111:D117)</f>
        <v>8264.2750793462837</v>
      </c>
      <c r="E118" s="64">
        <f t="shared" ref="E118:X118" si="64">E110-SUM(E111:E117)</f>
        <v>10380.184947189118</v>
      </c>
      <c r="F118" s="64">
        <f t="shared" si="64"/>
        <v>11675.933930999734</v>
      </c>
      <c r="G118" s="64">
        <f t="shared" si="64"/>
        <v>11844.266784910698</v>
      </c>
      <c r="H118" s="64">
        <f t="shared" si="64"/>
        <v>12163.710711284373</v>
      </c>
      <c r="I118" s="64">
        <f t="shared" si="64"/>
        <v>12649.994817574199</v>
      </c>
      <c r="J118" s="64">
        <f t="shared" si="64"/>
        <v>-36304.849521118609</v>
      </c>
      <c r="K118" s="64">
        <f t="shared" si="64"/>
        <v>-30813.495933871207</v>
      </c>
      <c r="L118" s="64">
        <f t="shared" si="64"/>
        <v>-25469.841306333838</v>
      </c>
      <c r="M118" s="64">
        <f t="shared" si="64"/>
        <v>-20242.083150919418</v>
      </c>
      <c r="N118" s="64">
        <f t="shared" si="64"/>
        <v>-15099.698330134386</v>
      </c>
      <c r="O118" s="64">
        <f t="shared" si="64"/>
        <v>-10013.264561505785</v>
      </c>
      <c r="P118" s="64">
        <f t="shared" si="64"/>
        <v>-4954.291557703662</v>
      </c>
      <c r="Q118" s="64">
        <f t="shared" si="64"/>
        <v>104.93924443599099</v>
      </c>
      <c r="R118" s="64">
        <f t="shared" si="64"/>
        <v>5191.5273453564369</v>
      </c>
      <c r="S118" s="64">
        <f t="shared" si="64"/>
        <v>10332.09915348229</v>
      </c>
      <c r="T118" s="64">
        <f t="shared" si="64"/>
        <v>-5027.0518707162119</v>
      </c>
      <c r="U118" s="64">
        <f t="shared" si="64"/>
        <v>1902.5699176169001</v>
      </c>
      <c r="V118" s="64">
        <f t="shared" si="64"/>
        <v>8839.3345725105028</v>
      </c>
      <c r="W118" s="64">
        <f t="shared" si="64"/>
        <v>15819.15641039217</v>
      </c>
      <c r="X118" s="64">
        <f t="shared" si="64"/>
        <v>22877.361801160674</v>
      </c>
      <c r="Y118" s="32"/>
    </row>
    <row r="119" spans="2:26" x14ac:dyDescent="0.3">
      <c r="B119" s="21"/>
      <c r="C119" s="32"/>
      <c r="D119" s="32"/>
      <c r="E119" s="32"/>
      <c r="F119" s="32"/>
      <c r="G119" s="32"/>
      <c r="H119" s="32"/>
      <c r="I119" s="32"/>
      <c r="J119" s="32"/>
      <c r="K119" s="32"/>
      <c r="L119" s="32"/>
      <c r="M119" s="32"/>
      <c r="N119" s="32"/>
      <c r="O119" s="32"/>
      <c r="P119" s="32"/>
      <c r="Q119" s="32"/>
      <c r="R119" s="32"/>
      <c r="S119" s="32"/>
      <c r="T119" s="32"/>
      <c r="U119" s="32"/>
      <c r="V119" s="32"/>
      <c r="W119" s="32"/>
      <c r="X119" s="32"/>
      <c r="Y119" s="32"/>
    </row>
    <row r="120" spans="2:26" x14ac:dyDescent="0.3">
      <c r="B120" s="21" t="s">
        <v>16447</v>
      </c>
    </row>
    <row r="121" spans="2:26" x14ac:dyDescent="0.3">
      <c r="B121" s="23" t="s">
        <v>16448</v>
      </c>
      <c r="C121" s="32">
        <v>0</v>
      </c>
      <c r="D121" s="32">
        <f>C124</f>
        <v>0</v>
      </c>
      <c r="E121" s="32">
        <f t="shared" ref="E121:X121" si="65">D124</f>
        <v>0</v>
      </c>
      <c r="F121" s="32">
        <f t="shared" si="65"/>
        <v>0</v>
      </c>
      <c r="G121" s="32">
        <f t="shared" si="65"/>
        <v>0</v>
      </c>
      <c r="H121" s="32">
        <f t="shared" si="65"/>
        <v>0</v>
      </c>
      <c r="I121" s="32">
        <f t="shared" si="65"/>
        <v>0</v>
      </c>
      <c r="J121" s="32">
        <f t="shared" si="65"/>
        <v>0</v>
      </c>
      <c r="K121" s="32">
        <f t="shared" si="65"/>
        <v>559452</v>
      </c>
      <c r="L121" s="32">
        <f t="shared" si="65"/>
        <v>514695.83999999997</v>
      </c>
      <c r="M121" s="32">
        <f t="shared" si="65"/>
        <v>473520.17279999994</v>
      </c>
      <c r="N121" s="32">
        <f t="shared" si="65"/>
        <v>435638.55897599994</v>
      </c>
      <c r="O121" s="32">
        <f t="shared" si="65"/>
        <v>400787.47425791994</v>
      </c>
      <c r="P121" s="32">
        <f t="shared" si="65"/>
        <v>368724.47631728632</v>
      </c>
      <c r="Q121" s="32">
        <f t="shared" si="65"/>
        <v>339226.5182119034</v>
      </c>
      <c r="R121" s="32">
        <f t="shared" si="65"/>
        <v>312088.3967549511</v>
      </c>
      <c r="S121" s="32">
        <f t="shared" si="65"/>
        <v>287121.32501455501</v>
      </c>
      <c r="T121" s="32">
        <f t="shared" si="65"/>
        <v>264151.61901339062</v>
      </c>
      <c r="U121" s="32">
        <f t="shared" si="65"/>
        <v>441739.48949231935</v>
      </c>
      <c r="V121" s="32">
        <f t="shared" si="65"/>
        <v>406400.33033293381</v>
      </c>
      <c r="W121" s="32">
        <f t="shared" si="65"/>
        <v>373888.30390629912</v>
      </c>
      <c r="X121" s="32">
        <f t="shared" si="65"/>
        <v>343977.23959379521</v>
      </c>
    </row>
    <row r="122" spans="2:26" x14ac:dyDescent="0.3">
      <c r="B122" s="23" t="s">
        <v>16449</v>
      </c>
      <c r="C122" s="32">
        <f t="shared" ref="C122:X122" si="66">C93</f>
        <v>0</v>
      </c>
      <c r="D122" s="32">
        <f t="shared" si="66"/>
        <v>0</v>
      </c>
      <c r="E122" s="32">
        <f t="shared" si="66"/>
        <v>0</v>
      </c>
      <c r="F122" s="32">
        <f t="shared" si="66"/>
        <v>0</v>
      </c>
      <c r="G122" s="32">
        <f t="shared" si="66"/>
        <v>0</v>
      </c>
      <c r="H122" s="32">
        <f t="shared" si="66"/>
        <v>0</v>
      </c>
      <c r="I122" s="32">
        <f t="shared" si="66"/>
        <v>0</v>
      </c>
      <c r="J122" s="32">
        <f t="shared" si="66"/>
        <v>608100</v>
      </c>
      <c r="K122" s="32">
        <f t="shared" si="66"/>
        <v>0</v>
      </c>
      <c r="L122" s="32">
        <f t="shared" si="66"/>
        <v>0</v>
      </c>
      <c r="M122" s="32">
        <f t="shared" si="66"/>
        <v>0</v>
      </c>
      <c r="N122" s="32">
        <f t="shared" si="66"/>
        <v>0</v>
      </c>
      <c r="O122" s="32">
        <f t="shared" si="66"/>
        <v>0</v>
      </c>
      <c r="P122" s="32">
        <f t="shared" si="66"/>
        <v>0</v>
      </c>
      <c r="Q122" s="32">
        <f t="shared" si="66"/>
        <v>0</v>
      </c>
      <c r="R122" s="32">
        <f t="shared" si="66"/>
        <v>0</v>
      </c>
      <c r="S122" s="32">
        <f t="shared" si="66"/>
        <v>0</v>
      </c>
      <c r="T122" s="32">
        <f t="shared" si="66"/>
        <v>216000</v>
      </c>
      <c r="U122" s="32">
        <f t="shared" si="66"/>
        <v>0</v>
      </c>
      <c r="V122" s="32">
        <f t="shared" si="66"/>
        <v>0</v>
      </c>
      <c r="W122" s="32">
        <f t="shared" si="66"/>
        <v>0</v>
      </c>
      <c r="X122" s="32">
        <f t="shared" si="66"/>
        <v>0</v>
      </c>
      <c r="Y122" s="32"/>
      <c r="Z122" s="32"/>
    </row>
    <row r="123" spans="2:26" x14ac:dyDescent="0.3">
      <c r="B123" s="23" t="s">
        <v>16450</v>
      </c>
      <c r="C123" s="52">
        <f>(C121+C122)*$H$6</f>
        <v>0</v>
      </c>
      <c r="D123" s="52">
        <f t="shared" ref="D123:X123" si="67">(D121+D122)*$H$6</f>
        <v>0</v>
      </c>
      <c r="E123" s="52">
        <f t="shared" si="67"/>
        <v>0</v>
      </c>
      <c r="F123" s="52">
        <f t="shared" si="67"/>
        <v>0</v>
      </c>
      <c r="G123" s="52">
        <f t="shared" si="67"/>
        <v>0</v>
      </c>
      <c r="H123" s="52">
        <f t="shared" si="67"/>
        <v>0</v>
      </c>
      <c r="I123" s="52">
        <f t="shared" si="67"/>
        <v>0</v>
      </c>
      <c r="J123" s="52">
        <f t="shared" si="67"/>
        <v>48648</v>
      </c>
      <c r="K123" s="52">
        <f t="shared" si="67"/>
        <v>44756.160000000003</v>
      </c>
      <c r="L123" s="52">
        <f t="shared" si="67"/>
        <v>41175.667199999996</v>
      </c>
      <c r="M123" s="52">
        <f t="shared" si="67"/>
        <v>37881.613823999993</v>
      </c>
      <c r="N123" s="52">
        <f t="shared" si="67"/>
        <v>34851.084718079997</v>
      </c>
      <c r="O123" s="52">
        <f t="shared" si="67"/>
        <v>32062.997940633595</v>
      </c>
      <c r="P123" s="52">
        <f t="shared" si="67"/>
        <v>29497.958105382906</v>
      </c>
      <c r="Q123" s="52">
        <f t="shared" si="67"/>
        <v>27138.121456952271</v>
      </c>
      <c r="R123" s="52">
        <f t="shared" si="67"/>
        <v>24967.071740396088</v>
      </c>
      <c r="S123" s="52">
        <f t="shared" si="67"/>
        <v>22969.706001164403</v>
      </c>
      <c r="T123" s="52">
        <f t="shared" si="67"/>
        <v>38412.129521071249</v>
      </c>
      <c r="U123" s="52">
        <f t="shared" si="67"/>
        <v>35339.159159385548</v>
      </c>
      <c r="V123" s="52">
        <f t="shared" si="67"/>
        <v>32512.026426634704</v>
      </c>
      <c r="W123" s="52">
        <f t="shared" si="67"/>
        <v>29911.064312503931</v>
      </c>
      <c r="X123" s="52">
        <f t="shared" si="67"/>
        <v>27518.179167503618</v>
      </c>
    </row>
    <row r="124" spans="2:26" x14ac:dyDescent="0.3">
      <c r="B124" s="23" t="s">
        <v>16451</v>
      </c>
      <c r="C124" s="32">
        <f>C121+C122-C123</f>
        <v>0</v>
      </c>
      <c r="D124" s="32">
        <f>D121+D122-D123</f>
        <v>0</v>
      </c>
      <c r="E124" s="32">
        <f t="shared" ref="E124:X124" si="68">E121+E122-E123</f>
        <v>0</v>
      </c>
      <c r="F124" s="32">
        <f t="shared" si="68"/>
        <v>0</v>
      </c>
      <c r="G124" s="32">
        <f t="shared" si="68"/>
        <v>0</v>
      </c>
      <c r="H124" s="32">
        <f t="shared" si="68"/>
        <v>0</v>
      </c>
      <c r="I124" s="32">
        <f t="shared" si="68"/>
        <v>0</v>
      </c>
      <c r="J124" s="32">
        <f t="shared" si="68"/>
        <v>559452</v>
      </c>
      <c r="K124" s="32">
        <f t="shared" si="68"/>
        <v>514695.83999999997</v>
      </c>
      <c r="L124" s="32">
        <f t="shared" si="68"/>
        <v>473520.17279999994</v>
      </c>
      <c r="M124" s="32">
        <f t="shared" si="68"/>
        <v>435638.55897599994</v>
      </c>
      <c r="N124" s="32">
        <f t="shared" si="68"/>
        <v>400787.47425791994</v>
      </c>
      <c r="O124" s="32">
        <f t="shared" si="68"/>
        <v>368724.47631728632</v>
      </c>
      <c r="P124" s="32">
        <f t="shared" si="68"/>
        <v>339226.5182119034</v>
      </c>
      <c r="Q124" s="32">
        <f t="shared" si="68"/>
        <v>312088.3967549511</v>
      </c>
      <c r="R124" s="32">
        <f t="shared" si="68"/>
        <v>287121.32501455501</v>
      </c>
      <c r="S124" s="32">
        <f t="shared" si="68"/>
        <v>264151.61901339062</v>
      </c>
      <c r="T124" s="32">
        <f t="shared" si="68"/>
        <v>441739.48949231935</v>
      </c>
      <c r="U124" s="32">
        <f t="shared" si="68"/>
        <v>406400.33033293381</v>
      </c>
      <c r="V124" s="32">
        <f t="shared" si="68"/>
        <v>373888.30390629912</v>
      </c>
      <c r="W124" s="32">
        <f t="shared" si="68"/>
        <v>343977.23959379521</v>
      </c>
      <c r="X124" s="32">
        <f t="shared" si="68"/>
        <v>316459.0604262916</v>
      </c>
    </row>
    <row r="125" spans="2:26" x14ac:dyDescent="0.3">
      <c r="E125" s="53"/>
      <c r="F125" s="53"/>
      <c r="G125" s="53"/>
      <c r="H125" s="53"/>
      <c r="I125" s="53"/>
      <c r="J125" s="53"/>
      <c r="K125" s="53"/>
      <c r="L125" s="53"/>
      <c r="M125" s="53"/>
      <c r="N125" s="53"/>
      <c r="O125" s="53"/>
      <c r="P125" s="53"/>
      <c r="Q125" s="53"/>
      <c r="R125" s="53"/>
      <c r="S125" s="53"/>
      <c r="T125" s="53"/>
      <c r="U125" s="53"/>
      <c r="V125" s="53"/>
      <c r="W125" s="53"/>
      <c r="X125" s="53"/>
      <c r="Z125" s="53"/>
    </row>
    <row r="126" spans="2:26" x14ac:dyDescent="0.3">
      <c r="B126" s="21" t="s">
        <v>16452</v>
      </c>
      <c r="E126" s="32"/>
    </row>
    <row r="127" spans="2:26" x14ac:dyDescent="0.3">
      <c r="B127" s="23" t="s">
        <v>16453</v>
      </c>
      <c r="C127" s="32">
        <v>0</v>
      </c>
      <c r="D127" s="32">
        <f>C130</f>
        <v>0</v>
      </c>
      <c r="E127" s="32">
        <f t="shared" ref="E127:X127" si="69">D130</f>
        <v>0</v>
      </c>
      <c r="F127" s="32">
        <f t="shared" si="69"/>
        <v>9333.3333333333339</v>
      </c>
      <c r="G127" s="32">
        <f t="shared" si="69"/>
        <v>8711.1111111111113</v>
      </c>
      <c r="H127" s="32">
        <f t="shared" si="69"/>
        <v>8130.3703703703704</v>
      </c>
      <c r="I127" s="32">
        <f t="shared" si="69"/>
        <v>7588.3456790123455</v>
      </c>
      <c r="J127" s="32">
        <f t="shared" si="69"/>
        <v>7082.4559670781891</v>
      </c>
      <c r="K127" s="32">
        <f t="shared" si="69"/>
        <v>34610.29223593964</v>
      </c>
      <c r="L127" s="32">
        <f t="shared" si="69"/>
        <v>32302.939420210329</v>
      </c>
      <c r="M127" s="32">
        <f>L130</f>
        <v>30149.410125529641</v>
      </c>
      <c r="N127" s="32">
        <f t="shared" si="69"/>
        <v>28139.449450494332</v>
      </c>
      <c r="O127" s="32">
        <f t="shared" si="69"/>
        <v>26263.486153794711</v>
      </c>
      <c r="P127" s="32">
        <f t="shared" si="69"/>
        <v>24512.587076875065</v>
      </c>
      <c r="Q127" s="32">
        <f t="shared" si="69"/>
        <v>22878.414605083395</v>
      </c>
      <c r="R127" s="32">
        <f t="shared" si="69"/>
        <v>21353.186964744502</v>
      </c>
      <c r="S127" s="32">
        <f t="shared" si="69"/>
        <v>19929.641167094869</v>
      </c>
      <c r="T127" s="32">
        <f t="shared" si="69"/>
        <v>18600.998422621877</v>
      </c>
      <c r="U127" s="32">
        <f t="shared" si="69"/>
        <v>120027.59852778041</v>
      </c>
      <c r="V127" s="32">
        <f t="shared" si="69"/>
        <v>112025.75862592839</v>
      </c>
      <c r="W127" s="32">
        <f t="shared" si="69"/>
        <v>104557.37471753317</v>
      </c>
      <c r="X127" s="32">
        <f t="shared" si="69"/>
        <v>97586.883069697622</v>
      </c>
    </row>
    <row r="128" spans="2:26" x14ac:dyDescent="0.3">
      <c r="B128" s="23" t="str">
        <f t="shared" ref="B128:X128" si="70">B83</f>
        <v>Korollisen lainan lisäys (alue)</v>
      </c>
      <c r="C128" s="32">
        <f t="shared" si="70"/>
        <v>0</v>
      </c>
      <c r="D128" s="32">
        <f t="shared" si="70"/>
        <v>0</v>
      </c>
      <c r="E128" s="32">
        <f t="shared" si="70"/>
        <v>10000</v>
      </c>
      <c r="F128" s="32">
        <f t="shared" si="70"/>
        <v>0</v>
      </c>
      <c r="G128" s="32">
        <f t="shared" si="70"/>
        <v>0</v>
      </c>
      <c r="H128" s="32">
        <f t="shared" si="70"/>
        <v>0</v>
      </c>
      <c r="I128" s="32">
        <f t="shared" si="70"/>
        <v>0</v>
      </c>
      <c r="J128" s="32">
        <f t="shared" si="70"/>
        <v>30000</v>
      </c>
      <c r="K128" s="32">
        <f t="shared" si="70"/>
        <v>0</v>
      </c>
      <c r="L128" s="32">
        <f t="shared" si="70"/>
        <v>0</v>
      </c>
      <c r="M128" s="32">
        <f t="shared" si="70"/>
        <v>0</v>
      </c>
      <c r="N128" s="32">
        <f t="shared" si="70"/>
        <v>0</v>
      </c>
      <c r="O128" s="32">
        <f t="shared" si="70"/>
        <v>0</v>
      </c>
      <c r="P128" s="32">
        <f t="shared" si="70"/>
        <v>0</v>
      </c>
      <c r="Q128" s="32">
        <f t="shared" si="70"/>
        <v>0</v>
      </c>
      <c r="R128" s="32">
        <f t="shared" si="70"/>
        <v>0</v>
      </c>
      <c r="S128" s="32">
        <f t="shared" si="70"/>
        <v>0</v>
      </c>
      <c r="T128" s="32">
        <f t="shared" si="70"/>
        <v>110000</v>
      </c>
      <c r="U128" s="32">
        <f t="shared" si="70"/>
        <v>0</v>
      </c>
      <c r="V128" s="32">
        <f t="shared" si="70"/>
        <v>0</v>
      </c>
      <c r="W128" s="32">
        <f t="shared" si="70"/>
        <v>0</v>
      </c>
      <c r="X128" s="32">
        <f t="shared" si="70"/>
        <v>0</v>
      </c>
    </row>
    <row r="129" spans="2:25" x14ac:dyDescent="0.3">
      <c r="B129" s="23" t="s">
        <v>16454</v>
      </c>
      <c r="C129" s="32">
        <f>C84</f>
        <v>0</v>
      </c>
      <c r="D129" s="32">
        <f t="shared" ref="D129:X129" si="71">(D127+D128)/$H$5</f>
        <v>0</v>
      </c>
      <c r="E129" s="32">
        <f>(E127+E128)/$H$5</f>
        <v>666.66666666666663</v>
      </c>
      <c r="F129" s="32">
        <f>(F127+F128)/$H$5</f>
        <v>622.22222222222229</v>
      </c>
      <c r="G129" s="32">
        <f t="shared" si="71"/>
        <v>580.74074074074076</v>
      </c>
      <c r="H129" s="32">
        <f>(H127+H128)/$H$5</f>
        <v>542.02469135802471</v>
      </c>
      <c r="I129" s="32">
        <f t="shared" si="71"/>
        <v>505.88971193415637</v>
      </c>
      <c r="J129" s="32">
        <f t="shared" si="71"/>
        <v>2472.1637311385462</v>
      </c>
      <c r="K129" s="32">
        <f>(K127+K128)/$H$5</f>
        <v>2307.3528157293094</v>
      </c>
      <c r="L129" s="32">
        <f>(L127+L128)/$H$5</f>
        <v>2153.5292946806885</v>
      </c>
      <c r="M129" s="32">
        <f>(M127+M128)/$H$5</f>
        <v>2009.9606750353094</v>
      </c>
      <c r="N129" s="32">
        <f t="shared" si="71"/>
        <v>1875.9632966996221</v>
      </c>
      <c r="O129" s="32">
        <f t="shared" si="71"/>
        <v>1750.8990769196473</v>
      </c>
      <c r="P129" s="32">
        <f>(P127+P128)/$H$5</f>
        <v>1634.1724717916709</v>
      </c>
      <c r="Q129" s="32">
        <f t="shared" si="71"/>
        <v>1525.227640338893</v>
      </c>
      <c r="R129" s="32">
        <f t="shared" si="71"/>
        <v>1423.5457976496334</v>
      </c>
      <c r="S129" s="32">
        <f t="shared" si="71"/>
        <v>1328.6427444729914</v>
      </c>
      <c r="T129" s="32">
        <f t="shared" si="71"/>
        <v>8573.3998948414592</v>
      </c>
      <c r="U129" s="32">
        <f t="shared" si="71"/>
        <v>8001.8399018520277</v>
      </c>
      <c r="V129" s="32">
        <f t="shared" si="71"/>
        <v>7468.3839083952253</v>
      </c>
      <c r="W129" s="32">
        <f t="shared" si="71"/>
        <v>6970.4916478355444</v>
      </c>
      <c r="X129" s="32">
        <f t="shared" si="71"/>
        <v>6505.7922046465083</v>
      </c>
      <c r="Y129" s="32"/>
    </row>
    <row r="130" spans="2:25" x14ac:dyDescent="0.3">
      <c r="B130" s="23" t="s">
        <v>16455</v>
      </c>
      <c r="C130" s="32">
        <f>C85</f>
        <v>0</v>
      </c>
      <c r="D130" s="32">
        <f t="shared" ref="D130:X130" si="72">D127+D128-D129</f>
        <v>0</v>
      </c>
      <c r="E130" s="32">
        <f t="shared" si="72"/>
        <v>9333.3333333333339</v>
      </c>
      <c r="F130" s="32">
        <f t="shared" si="72"/>
        <v>8711.1111111111113</v>
      </c>
      <c r="G130" s="32">
        <f t="shared" si="72"/>
        <v>8130.3703703703704</v>
      </c>
      <c r="H130" s="32">
        <f t="shared" si="72"/>
        <v>7588.3456790123455</v>
      </c>
      <c r="I130" s="32">
        <f t="shared" si="72"/>
        <v>7082.4559670781891</v>
      </c>
      <c r="J130" s="32">
        <f t="shared" si="72"/>
        <v>34610.29223593964</v>
      </c>
      <c r="K130" s="32">
        <f t="shared" si="72"/>
        <v>32302.939420210329</v>
      </c>
      <c r="L130" s="32">
        <f>L127+L128-L129</f>
        <v>30149.410125529641</v>
      </c>
      <c r="M130" s="32">
        <f t="shared" si="72"/>
        <v>28139.449450494332</v>
      </c>
      <c r="N130" s="32">
        <f t="shared" si="72"/>
        <v>26263.486153794711</v>
      </c>
      <c r="O130" s="32">
        <f t="shared" si="72"/>
        <v>24512.587076875065</v>
      </c>
      <c r="P130" s="32">
        <f t="shared" si="72"/>
        <v>22878.414605083395</v>
      </c>
      <c r="Q130" s="32">
        <f t="shared" si="72"/>
        <v>21353.186964744502</v>
      </c>
      <c r="R130" s="32">
        <f t="shared" si="72"/>
        <v>19929.641167094869</v>
      </c>
      <c r="S130" s="32">
        <f t="shared" si="72"/>
        <v>18600.998422621877</v>
      </c>
      <c r="T130" s="32">
        <f t="shared" si="72"/>
        <v>120027.59852778041</v>
      </c>
      <c r="U130" s="32">
        <f t="shared" si="72"/>
        <v>112025.75862592839</v>
      </c>
      <c r="V130" s="32">
        <f t="shared" si="72"/>
        <v>104557.37471753317</v>
      </c>
      <c r="W130" s="32">
        <f t="shared" si="72"/>
        <v>97586.883069697622</v>
      </c>
      <c r="X130" s="32">
        <f t="shared" si="72"/>
        <v>91081.090865051112</v>
      </c>
    </row>
    <row r="131" spans="2:25" x14ac:dyDescent="0.3">
      <c r="E131" s="32"/>
    </row>
    <row r="132" spans="2:25" x14ac:dyDescent="0.3">
      <c r="E132" s="32"/>
    </row>
    <row r="133" spans="2:25" x14ac:dyDescent="0.3">
      <c r="E133" s="32"/>
    </row>
    <row r="134" spans="2:25" hidden="1" x14ac:dyDescent="0.3">
      <c r="B134" s="23" t="s">
        <v>16537</v>
      </c>
    </row>
    <row r="135" spans="2:25" hidden="1" x14ac:dyDescent="0.3"/>
    <row r="136" spans="2:25" hidden="1" x14ac:dyDescent="0.3">
      <c r="B136" s="23" t="s">
        <v>16538</v>
      </c>
      <c r="C136" s="23" t="s">
        <v>16539</v>
      </c>
    </row>
    <row r="137" spans="2:25" hidden="1" x14ac:dyDescent="0.3">
      <c r="C137" s="65" t="s">
        <v>16540</v>
      </c>
    </row>
    <row r="138" spans="2:25" hidden="1" x14ac:dyDescent="0.3"/>
    <row r="139" spans="2:25" hidden="1" x14ac:dyDescent="0.3">
      <c r="C139" s="65" t="s">
        <v>16541</v>
      </c>
    </row>
    <row r="140" spans="2:25" hidden="1" x14ac:dyDescent="0.3"/>
    <row r="141" spans="2:25" hidden="1" x14ac:dyDescent="0.3">
      <c r="B141" s="29"/>
      <c r="C141" s="47" t="s">
        <v>16542</v>
      </c>
      <c r="D141" s="29"/>
      <c r="E141" s="29"/>
      <c r="F141" s="29"/>
      <c r="G141" s="29"/>
      <c r="H141" s="29"/>
      <c r="I141" s="29"/>
      <c r="J141" s="29"/>
      <c r="K141" s="29"/>
    </row>
    <row r="142" spans="2:25" hidden="1" x14ac:dyDescent="0.3">
      <c r="E142" s="32"/>
    </row>
    <row r="143" spans="2:25" hidden="1" x14ac:dyDescent="0.3">
      <c r="E143" s="32"/>
    </row>
    <row r="144" spans="2:25" hidden="1" x14ac:dyDescent="0.3">
      <c r="B144" s="54" t="s">
        <v>16543</v>
      </c>
      <c r="C144" s="54"/>
      <c r="D144" s="54"/>
      <c r="E144" s="66"/>
      <c r="F144" s="54"/>
      <c r="G144" s="54"/>
      <c r="H144" s="54"/>
    </row>
    <row r="145" spans="2:5" hidden="1" x14ac:dyDescent="0.3">
      <c r="E145" s="32"/>
    </row>
    <row r="146" spans="2:5" hidden="1" x14ac:dyDescent="0.3">
      <c r="B146" s="23" t="s">
        <v>16457</v>
      </c>
    </row>
    <row r="147" spans="2:5" hidden="1" x14ac:dyDescent="0.3">
      <c r="B147" s="23" t="s">
        <v>16458</v>
      </c>
    </row>
    <row r="148" spans="2:5" hidden="1" x14ac:dyDescent="0.3">
      <c r="B148" s="23" t="s">
        <v>16459</v>
      </c>
    </row>
    <row r="149" spans="2:5" hidden="1" x14ac:dyDescent="0.3">
      <c r="B149" s="23" t="s">
        <v>16460</v>
      </c>
    </row>
    <row r="150" spans="2:5" hidden="1" x14ac:dyDescent="0.3">
      <c r="B150" s="23" t="s">
        <v>16461</v>
      </c>
    </row>
    <row r="151" spans="2:5" hidden="1" x14ac:dyDescent="0.3"/>
    <row r="152" spans="2:5" hidden="1" x14ac:dyDescent="0.3"/>
    <row r="153" spans="2:5" hidden="1" x14ac:dyDescent="0.3">
      <c r="B153" s="23" t="s">
        <v>16462</v>
      </c>
    </row>
    <row r="154" spans="2:5" hidden="1" x14ac:dyDescent="0.3">
      <c r="B154" s="23" t="s">
        <v>16463</v>
      </c>
    </row>
    <row r="155" spans="2:5" hidden="1" x14ac:dyDescent="0.3">
      <c r="B155" s="23" t="s">
        <v>16464</v>
      </c>
    </row>
    <row r="156" spans="2:5" hidden="1" x14ac:dyDescent="0.3">
      <c r="B156" s="23" t="s">
        <v>16465</v>
      </c>
    </row>
    <row r="157" spans="2:5" hidden="1" x14ac:dyDescent="0.3">
      <c r="B157" s="23" t="s">
        <v>16466</v>
      </c>
    </row>
    <row r="158" spans="2:5" hidden="1" x14ac:dyDescent="0.3">
      <c r="B158" s="23" t="s">
        <v>16467</v>
      </c>
    </row>
    <row r="159" spans="2:5" hidden="1" x14ac:dyDescent="0.3"/>
    <row r="160" spans="2:5" hidden="1" x14ac:dyDescent="0.3"/>
    <row r="161" spans="2:9" hidden="1" x14ac:dyDescent="0.3"/>
    <row r="162" spans="2:9" hidden="1" x14ac:dyDescent="0.3">
      <c r="B162" s="67" t="s">
        <v>16544</v>
      </c>
      <c r="C162" s="54"/>
      <c r="D162" s="54"/>
      <c r="E162" s="54"/>
      <c r="F162" s="54"/>
    </row>
    <row r="163" spans="2:9" hidden="1" x14ac:dyDescent="0.3">
      <c r="B163" s="68" t="s">
        <v>16545</v>
      </c>
      <c r="C163" s="54"/>
      <c r="D163" s="54"/>
      <c r="E163" s="54"/>
      <c r="F163" s="65" t="s">
        <v>16546</v>
      </c>
    </row>
    <row r="164" spans="2:9" hidden="1" x14ac:dyDescent="0.3">
      <c r="B164" s="67" t="s">
        <v>16547</v>
      </c>
      <c r="C164" s="54"/>
      <c r="D164" s="54"/>
    </row>
    <row r="165" spans="2:9" hidden="1" x14ac:dyDescent="0.3">
      <c r="B165" s="67" t="s">
        <v>16548</v>
      </c>
      <c r="C165" s="54"/>
      <c r="D165" s="54"/>
      <c r="E165" s="54"/>
      <c r="F165" s="54"/>
      <c r="H165" s="23" t="s">
        <v>16549</v>
      </c>
    </row>
    <row r="166" spans="2:9" hidden="1" x14ac:dyDescent="0.3">
      <c r="B166" s="66"/>
      <c r="G166" s="54" t="s">
        <v>16550</v>
      </c>
    </row>
    <row r="167" spans="2:9" hidden="1" x14ac:dyDescent="0.3">
      <c r="B167" s="32"/>
      <c r="G167" s="54" t="s">
        <v>16551</v>
      </c>
    </row>
    <row r="168" spans="2:9" hidden="1" x14ac:dyDescent="0.3">
      <c r="B168" s="32"/>
      <c r="G168" s="54" t="s">
        <v>16552</v>
      </c>
      <c r="H168" s="54"/>
      <c r="I168" s="54"/>
    </row>
    <row r="169" spans="2:9" hidden="1" x14ac:dyDescent="0.3"/>
    <row r="170" spans="2:9" hidden="1" x14ac:dyDescent="0.3"/>
    <row r="171" spans="2:9" hidden="1" x14ac:dyDescent="0.3">
      <c r="F171" s="69" t="s">
        <v>16553</v>
      </c>
    </row>
    <row r="172" spans="2:9" hidden="1" x14ac:dyDescent="0.3">
      <c r="B172" s="23" t="s">
        <v>16554</v>
      </c>
      <c r="F172" s="70"/>
    </row>
    <row r="173" spans="2:9" hidden="1" x14ac:dyDescent="0.3"/>
    <row r="174" spans="2:9" hidden="1" x14ac:dyDescent="0.3"/>
    <row r="175" spans="2:9" hidden="1" x14ac:dyDescent="0.3"/>
    <row r="176" spans="2:9" hidden="1" x14ac:dyDescent="0.3"/>
    <row r="177" spans="5:26" hidden="1" x14ac:dyDescent="0.3"/>
    <row r="178" spans="5:26" hidden="1" x14ac:dyDescent="0.3"/>
    <row r="179" spans="5:26" hidden="1" x14ac:dyDescent="0.3"/>
    <row r="180" spans="5:26" hidden="1" x14ac:dyDescent="0.3"/>
    <row r="181" spans="5:26" hidden="1" x14ac:dyDescent="0.3"/>
    <row r="182" spans="5:26" hidden="1" x14ac:dyDescent="0.3"/>
    <row r="183" spans="5:26" ht="14.5" hidden="1" x14ac:dyDescent="0.35">
      <c r="E183" s="71">
        <v>0</v>
      </c>
      <c r="F183" s="71">
        <v>0</v>
      </c>
      <c r="G183" s="71">
        <v>0</v>
      </c>
      <c r="H183" s="71">
        <v>150250</v>
      </c>
      <c r="I183" s="71">
        <v>20000</v>
      </c>
      <c r="J183" s="71">
        <v>610000</v>
      </c>
      <c r="K183" s="71">
        <v>594250</v>
      </c>
      <c r="L183" s="71">
        <v>72000</v>
      </c>
      <c r="M183" s="71">
        <v>0</v>
      </c>
      <c r="N183" s="71">
        <v>23000</v>
      </c>
      <c r="O183" s="71">
        <v>1000</v>
      </c>
      <c r="P183" s="71">
        <v>47750</v>
      </c>
      <c r="Q183" s="71">
        <v>1370000</v>
      </c>
      <c r="R183" s="71">
        <v>9605500</v>
      </c>
      <c r="S183" s="71">
        <v>0</v>
      </c>
      <c r="T183" s="71">
        <v>0</v>
      </c>
      <c r="U183" s="71">
        <v>0</v>
      </c>
      <c r="V183" s="71">
        <v>55750</v>
      </c>
      <c r="W183" s="71">
        <v>0</v>
      </c>
      <c r="X183" s="71">
        <v>0</v>
      </c>
      <c r="Y183" s="71">
        <v>0</v>
      </c>
      <c r="Z183" s="71">
        <v>0</v>
      </c>
    </row>
    <row r="184" spans="5:26" hidden="1" x14ac:dyDescent="0.3"/>
    <row r="185" spans="5:26" hidden="1" x14ac:dyDescent="0.3"/>
    <row r="188" spans="5:26" ht="14.5" x14ac:dyDescent="0.35">
      <c r="E188" s="71"/>
    </row>
    <row r="189" spans="5:26" ht="14.5" x14ac:dyDescent="0.35">
      <c r="E189" s="71"/>
    </row>
    <row r="190" spans="5:26" ht="14.5" x14ac:dyDescent="0.35">
      <c r="E190" s="71"/>
    </row>
    <row r="191" spans="5:26" ht="14.5" x14ac:dyDescent="0.35">
      <c r="E191" s="71"/>
    </row>
    <row r="192" spans="5:26" ht="14.5" x14ac:dyDescent="0.35">
      <c r="E192" s="71"/>
    </row>
    <row r="193" spans="5:5" ht="14.5" x14ac:dyDescent="0.35">
      <c r="E193" s="71"/>
    </row>
    <row r="194" spans="5:5" ht="14.5" x14ac:dyDescent="0.35">
      <c r="E194" s="71"/>
    </row>
    <row r="195" spans="5:5" ht="14.5" x14ac:dyDescent="0.35">
      <c r="E195" s="71"/>
    </row>
    <row r="196" spans="5:5" ht="14.5" x14ac:dyDescent="0.35">
      <c r="E196" s="71"/>
    </row>
    <row r="197" spans="5:5" ht="14.5" x14ac:dyDescent="0.35">
      <c r="E197" s="71"/>
    </row>
    <row r="198" spans="5:5" ht="14.5" x14ac:dyDescent="0.35">
      <c r="E198" s="71"/>
    </row>
    <row r="199" spans="5:5" ht="14.5" x14ac:dyDescent="0.35">
      <c r="E199" s="71"/>
    </row>
    <row r="200" spans="5:5" ht="14.5" x14ac:dyDescent="0.35">
      <c r="E200" s="71"/>
    </row>
    <row r="201" spans="5:5" ht="14.5" x14ac:dyDescent="0.35">
      <c r="E201" s="71"/>
    </row>
    <row r="202" spans="5:5" ht="14.5" x14ac:dyDescent="0.35">
      <c r="E202" s="71"/>
    </row>
    <row r="203" spans="5:5" ht="14.5" x14ac:dyDescent="0.35">
      <c r="E203" s="71"/>
    </row>
    <row r="204" spans="5:5" ht="14.5" x14ac:dyDescent="0.35">
      <c r="E204" s="71"/>
    </row>
    <row r="205" spans="5:5" ht="14.5" x14ac:dyDescent="0.35">
      <c r="E205" s="71"/>
    </row>
    <row r="206" spans="5:5" ht="14.5" x14ac:dyDescent="0.35">
      <c r="E206" s="71"/>
    </row>
    <row r="207" spans="5:5" ht="14.5" x14ac:dyDescent="0.35">
      <c r="E207" s="71"/>
    </row>
    <row r="208" spans="5:5" ht="14.5" x14ac:dyDescent="0.35">
      <c r="E208" s="71"/>
    </row>
    <row r="209" spans="5:5" ht="14.5" x14ac:dyDescent="0.35">
      <c r="E209" s="71"/>
    </row>
  </sheetData>
  <pageMargins left="0.7" right="0.7" top="0.75" bottom="0.75" header="0.3" footer="0.3"/>
  <pageSetup paperSize="9" orientation="portrait" r:id="rId1"/>
  <headerFooter>
    <oddFooter>&amp;C_x000D_&amp;1#&amp;"Verdana"&amp;7&amp;K000000 Confidential</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cef0f63-b4de-4541-9691-ae03a0879145">
      <Terms xmlns="http://schemas.microsoft.com/office/infopath/2007/PartnerControls"/>
    </lcf76f155ced4ddcb4097134ff3c332f>
    <TaxCatchAll xmlns="738b8051-4a55-448d-b3eb-d6d5774eb05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siakirja" ma:contentTypeID="0x010100FA3A5C1D3BF8604784CA654F0EB26457" ma:contentTypeVersion="11" ma:contentTypeDescription="Luo uusi asiakirja." ma:contentTypeScope="" ma:versionID="eb09bff28d12abde2b74a5a05edd3fa7">
  <xsd:schema xmlns:xsd="http://www.w3.org/2001/XMLSchema" xmlns:xs="http://www.w3.org/2001/XMLSchema" xmlns:p="http://schemas.microsoft.com/office/2006/metadata/properties" xmlns:ns2="4cef0f63-b4de-4541-9691-ae03a0879145" xmlns:ns3="738b8051-4a55-448d-b3eb-d6d5774eb05a" targetNamespace="http://schemas.microsoft.com/office/2006/metadata/properties" ma:root="true" ma:fieldsID="d0fbaaf8cbab3f5d600c9526ffe6b6e9" ns2:_="" ns3:_="">
    <xsd:import namespace="4cef0f63-b4de-4541-9691-ae03a0879145"/>
    <xsd:import namespace="738b8051-4a55-448d-b3eb-d6d5774eb0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ef0f63-b4de-4541-9691-ae03a08791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Kuvien tunnisteet" ma:readOnly="false" ma:fieldId="{5cf76f15-5ced-4ddc-b409-7134ff3c332f}" ma:taxonomyMulti="true" ma:sspId="d2c86073-d20c-4242-97f1-555d6560550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b8051-4a55-448d-b3eb-d6d5774eb05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10fe851-fbcc-41d4-b052-821162379cc6}" ma:internalName="TaxCatchAll" ma:showField="CatchAllData" ma:web="738b8051-4a55-448d-b3eb-d6d5774eb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A01202-26B4-4C69-ACBA-6837730C1A33}">
  <ds:schemaRefs>
    <ds:schemaRef ds:uri="http://schemas.microsoft.com/office/2006/metadata/properties"/>
    <ds:schemaRef ds:uri="http://schemas.microsoft.com/office/infopath/2007/PartnerControls"/>
    <ds:schemaRef ds:uri="4cef0f63-b4de-4541-9691-ae03a0879145"/>
    <ds:schemaRef ds:uri="738b8051-4a55-448d-b3eb-d6d5774eb05a"/>
  </ds:schemaRefs>
</ds:datastoreItem>
</file>

<file path=customXml/itemProps2.xml><?xml version="1.0" encoding="utf-8"?>
<ds:datastoreItem xmlns:ds="http://schemas.openxmlformats.org/officeDocument/2006/customXml" ds:itemID="{C33E63C6-7CDF-499B-8A18-F8B212E43D8D}">
  <ds:schemaRefs>
    <ds:schemaRef ds:uri="http://schemas.microsoft.com/sharepoint/v3/contenttype/forms"/>
  </ds:schemaRefs>
</ds:datastoreItem>
</file>

<file path=customXml/itemProps3.xml><?xml version="1.0" encoding="utf-8"?>
<ds:datastoreItem xmlns:ds="http://schemas.openxmlformats.org/officeDocument/2006/customXml" ds:itemID="{747E7277-EEE4-44C1-9DE2-D594CD388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ef0f63-b4de-4541-9691-ae03a0879145"/>
    <ds:schemaRef ds:uri="738b8051-4a55-448d-b3eb-d6d5774eb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95951a6-dfd3-4a74-9abb-f2b2cb89d671}" enabled="0" method="" siteId="{d95951a6-dfd3-4a74-9abb-f2b2cb89d6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Vesiverkoston lähtötiedot</vt:lpstr>
      <vt:lpstr>Viemäriverkoston lähtötiedot</vt:lpstr>
      <vt:lpstr>MALLI_saneeraus_JV1</vt:lpstr>
      <vt:lpstr>MALLI_saneeraus_VJ1</vt:lpstr>
      <vt:lpstr>MALLI_saneeraus_JV2</vt:lpstr>
      <vt:lpstr>MALLI_saneeraus_VJ2</vt:lpstr>
      <vt:lpstr>TALOUSTIEDOT</vt:lpstr>
      <vt:lpstr>Yhtiö VE 0 </vt:lpstr>
      <vt:lpstr>Alue Vaihtoehto1</vt:lpstr>
      <vt:lpstr>Alue Vaihtoehto2 </vt:lpstr>
      <vt:lpstr>Vaikutus</vt:lpstr>
      <vt:lpstr>Tulokset</vt:lpstr>
      <vt:lpstr>Valmiit diat</vt:lpstr>
      <vt:lpstr>'Valmiit diat'!Print_Area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Elli-Noora Tiainen</dc:creator>
  <cp:lastModifiedBy>Åkerman Maria (Elinvoimakeskus)</cp:lastModifiedBy>
  <cp:lastPrinted>2025-03-21T09:01:37Z</cp:lastPrinted>
  <dcterms:created xsi:type="dcterms:W3CDTF">2025-02-18T10:54:26Z</dcterms:created>
  <dcterms:modified xsi:type="dcterms:W3CDTF">2026-06-18T08:46:35Z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0ea7001-5c24-4702-a3ac-e436ccb02747_Enabled">
    <vt:lpwstr>true</vt:lpwstr>
  </property>
  <property fmtid="{D5CDD505-2E9C-101B-9397-08002B2CF9AE}" pid="3" name="MSIP_Label_20ea7001-5c24-4702-a3ac-e436ccb02747_SetDate">
    <vt:lpwstr>2025-02-18T12:14:48Z</vt:lpwstr>
  </property>
  <property fmtid="{D5CDD505-2E9C-101B-9397-08002B2CF9AE}" pid="4" name="MSIP_Label_20ea7001-5c24-4702-a3ac-e436ccb02747_Method">
    <vt:lpwstr>Standard</vt:lpwstr>
  </property>
  <property fmtid="{D5CDD505-2E9C-101B-9397-08002B2CF9AE}" pid="5" name="MSIP_Label_20ea7001-5c24-4702-a3ac-e436ccb02747_Name">
    <vt:lpwstr>Confidential</vt:lpwstr>
  </property>
  <property fmtid="{D5CDD505-2E9C-101B-9397-08002B2CF9AE}" pid="6" name="MSIP_Label_20ea7001-5c24-4702-a3ac-e436ccb02747_SiteId">
    <vt:lpwstr>c8823c91-be81-4f89-b024-6c3dd789c106</vt:lpwstr>
  </property>
  <property fmtid="{D5CDD505-2E9C-101B-9397-08002B2CF9AE}" pid="7" name="MSIP_Label_20ea7001-5c24-4702-a3ac-e436ccb02747_ActionId">
    <vt:lpwstr>3811e051-6730-4172-a2a7-cf3c2a048038</vt:lpwstr>
  </property>
  <property fmtid="{D5CDD505-2E9C-101B-9397-08002B2CF9AE}" pid="8" name="MSIP_Label_20ea7001-5c24-4702-a3ac-e436ccb02747_ContentBits">
    <vt:lpwstr>2</vt:lpwstr>
  </property>
  <property fmtid="{D5CDD505-2E9C-101B-9397-08002B2CF9AE}" pid="9" name="Folder_Number">
    <vt:lpwstr/>
  </property>
  <property fmtid="{D5CDD505-2E9C-101B-9397-08002B2CF9AE}" pid="10" name="Folder_Code">
    <vt:lpwstr/>
  </property>
  <property fmtid="{D5CDD505-2E9C-101B-9397-08002B2CF9AE}" pid="11" name="Folder_Name">
    <vt:lpwstr/>
  </property>
  <property fmtid="{D5CDD505-2E9C-101B-9397-08002B2CF9AE}" pid="12" name="Folder_Description">
    <vt:lpwstr/>
  </property>
  <property fmtid="{D5CDD505-2E9C-101B-9397-08002B2CF9AE}" pid="13" name="/Folder_Name/">
    <vt:lpwstr/>
  </property>
  <property fmtid="{D5CDD505-2E9C-101B-9397-08002B2CF9AE}" pid="14" name="/Folder_Description/">
    <vt:lpwstr/>
  </property>
  <property fmtid="{D5CDD505-2E9C-101B-9397-08002B2CF9AE}" pid="15" name="Folder_Version">
    <vt:lpwstr/>
  </property>
  <property fmtid="{D5CDD505-2E9C-101B-9397-08002B2CF9AE}" pid="16" name="Folder_VersionSeq">
    <vt:lpwstr/>
  </property>
  <property fmtid="{D5CDD505-2E9C-101B-9397-08002B2CF9AE}" pid="17" name="Folder_Manager">
    <vt:lpwstr/>
  </property>
  <property fmtid="{D5CDD505-2E9C-101B-9397-08002B2CF9AE}" pid="18" name="Folder_ManagerDesc">
    <vt:lpwstr/>
  </property>
  <property fmtid="{D5CDD505-2E9C-101B-9397-08002B2CF9AE}" pid="19" name="Folder_Storage">
    <vt:lpwstr/>
  </property>
  <property fmtid="{D5CDD505-2E9C-101B-9397-08002B2CF9AE}" pid="20" name="Folder_StorageDesc">
    <vt:lpwstr/>
  </property>
  <property fmtid="{D5CDD505-2E9C-101B-9397-08002B2CF9AE}" pid="21" name="Folder_Creator">
    <vt:lpwstr/>
  </property>
  <property fmtid="{D5CDD505-2E9C-101B-9397-08002B2CF9AE}" pid="22" name="Folder_CreatorDesc">
    <vt:lpwstr/>
  </property>
  <property fmtid="{D5CDD505-2E9C-101B-9397-08002B2CF9AE}" pid="23" name="Folder_CreateDate">
    <vt:lpwstr/>
  </property>
  <property fmtid="{D5CDD505-2E9C-101B-9397-08002B2CF9AE}" pid="24" name="Folder_Updater">
    <vt:lpwstr/>
  </property>
  <property fmtid="{D5CDD505-2E9C-101B-9397-08002B2CF9AE}" pid="25" name="Folder_UpdaterDesc">
    <vt:lpwstr/>
  </property>
  <property fmtid="{D5CDD505-2E9C-101B-9397-08002B2CF9AE}" pid="26" name="Folder_UpdateDate">
    <vt:lpwstr/>
  </property>
  <property fmtid="{D5CDD505-2E9C-101B-9397-08002B2CF9AE}" pid="27" name="Document_Number">
    <vt:lpwstr/>
  </property>
  <property fmtid="{D5CDD505-2E9C-101B-9397-08002B2CF9AE}" pid="28" name="Document_Name">
    <vt:lpwstr/>
  </property>
  <property fmtid="{D5CDD505-2E9C-101B-9397-08002B2CF9AE}" pid="29" name="Document_FileName">
    <vt:lpwstr/>
  </property>
  <property fmtid="{D5CDD505-2E9C-101B-9397-08002B2CF9AE}" pid="30" name="Document_Version">
    <vt:lpwstr/>
  </property>
  <property fmtid="{D5CDD505-2E9C-101B-9397-08002B2CF9AE}" pid="31" name="Document_VersionSeq">
    <vt:lpwstr/>
  </property>
  <property fmtid="{D5CDD505-2E9C-101B-9397-08002B2CF9AE}" pid="32" name="Document_Creator">
    <vt:lpwstr/>
  </property>
  <property fmtid="{D5CDD505-2E9C-101B-9397-08002B2CF9AE}" pid="33" name="Document_CreatorDesc">
    <vt:lpwstr/>
  </property>
  <property fmtid="{D5CDD505-2E9C-101B-9397-08002B2CF9AE}" pid="34" name="Document_CreateDate">
    <vt:lpwstr/>
  </property>
  <property fmtid="{D5CDD505-2E9C-101B-9397-08002B2CF9AE}" pid="35" name="Document_Updater">
    <vt:lpwstr/>
  </property>
  <property fmtid="{D5CDD505-2E9C-101B-9397-08002B2CF9AE}" pid="36" name="Document_UpdaterDesc">
    <vt:lpwstr/>
  </property>
  <property fmtid="{D5CDD505-2E9C-101B-9397-08002B2CF9AE}" pid="37" name="Document_UpdateDate">
    <vt:lpwstr/>
  </property>
  <property fmtid="{D5CDD505-2E9C-101B-9397-08002B2CF9AE}" pid="38" name="Document_Size">
    <vt:lpwstr/>
  </property>
  <property fmtid="{D5CDD505-2E9C-101B-9397-08002B2CF9AE}" pid="39" name="Document_Storage">
    <vt:lpwstr/>
  </property>
  <property fmtid="{D5CDD505-2E9C-101B-9397-08002B2CF9AE}" pid="40" name="Document_StorageDesc">
    <vt:lpwstr/>
  </property>
  <property fmtid="{D5CDD505-2E9C-101B-9397-08002B2CF9AE}" pid="41" name="Document_Department">
    <vt:lpwstr/>
  </property>
  <property fmtid="{D5CDD505-2E9C-101B-9397-08002B2CF9AE}" pid="42" name="Document_DepartmentDesc">
    <vt:lpwstr/>
  </property>
  <property fmtid="{D5CDD505-2E9C-101B-9397-08002B2CF9AE}" pid="43" name="MediaServiceImageTags">
    <vt:lpwstr/>
  </property>
  <property fmtid="{D5CDD505-2E9C-101B-9397-08002B2CF9AE}" pid="44" name="ContentTypeId">
    <vt:lpwstr>0x010100FA3A5C1D3BF8604784CA654F0EB26457</vt:lpwstr>
  </property>
</Properties>
</file>